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D:\e-保留（Del）\个人文件（删）\excel系统11月优先\修改后\"/>
    </mc:Choice>
  </mc:AlternateContent>
  <bookViews>
    <workbookView showSheetTabs="0" xWindow="0" yWindow="0" windowWidth="28125" windowHeight="12540" tabRatio="529"/>
  </bookViews>
  <sheets>
    <sheet name="首页" sheetId="8" r:id="rId1"/>
    <sheet name="入库" sheetId="4" r:id="rId2"/>
    <sheet name="销售" sheetId="5" r:id="rId3"/>
    <sheet name="库存" sheetId="7" r:id="rId4"/>
    <sheet name="基础信息" sheetId="6" r:id="rId5"/>
  </sheets>
  <definedNames>
    <definedName name="_xlnm._FilterDatabase" localSheetId="1" hidden="1">入库!$B$4:$N$32</definedName>
    <definedName name="_xlnm._FilterDatabase" localSheetId="2" hidden="1">销售!$B$4:$M$32</definedName>
    <definedName name="促销员资料">#REF!</definedName>
    <definedName name="货品资料">#REF!</definedName>
    <definedName name="型号">#REF!</definedName>
    <definedName name="资料">OFFSET(#REF!,,,COUNTA(#REF!),COUNTA(#REF!))</definedName>
  </definedNames>
  <calcPr calcId="162913"/>
</workbook>
</file>

<file path=xl/calcChain.xml><?xml version="1.0" encoding="utf-8"?>
<calcChain xmlns="http://schemas.openxmlformats.org/spreadsheetml/2006/main">
  <c r="H25" i="7" l="1"/>
  <c r="J25" i="7" s="1"/>
  <c r="G25" i="7"/>
  <c r="F25" i="7"/>
  <c r="E25" i="7"/>
  <c r="D25" i="7"/>
  <c r="H24" i="7"/>
  <c r="G24" i="7"/>
  <c r="F24" i="7"/>
  <c r="E24" i="7"/>
  <c r="D24" i="7"/>
  <c r="I24" i="7" s="1"/>
  <c r="I23" i="7"/>
  <c r="H23" i="7"/>
  <c r="G23" i="7"/>
  <c r="F23" i="7"/>
  <c r="J23" i="7" s="1"/>
  <c r="E23" i="7"/>
  <c r="D23" i="7"/>
  <c r="H22" i="7"/>
  <c r="J22" i="7" s="1"/>
  <c r="G22" i="7"/>
  <c r="F22" i="7"/>
  <c r="E22" i="7"/>
  <c r="D22" i="7"/>
  <c r="H21" i="7"/>
  <c r="J21" i="7" s="1"/>
  <c r="G21" i="7"/>
  <c r="F21" i="7"/>
  <c r="E21" i="7"/>
  <c r="D21" i="7"/>
  <c r="I21" i="7" s="1"/>
  <c r="H20" i="7"/>
  <c r="G20" i="7"/>
  <c r="F20" i="7"/>
  <c r="E20" i="7"/>
  <c r="D20" i="7"/>
  <c r="I20" i="7" s="1"/>
  <c r="H19" i="7"/>
  <c r="G19" i="7"/>
  <c r="I19" i="7" s="1"/>
  <c r="F19" i="7"/>
  <c r="J19" i="7" s="1"/>
  <c r="E19" i="7"/>
  <c r="D19" i="7"/>
  <c r="H18" i="7"/>
  <c r="J18" i="7" s="1"/>
  <c r="G18" i="7"/>
  <c r="F18" i="7"/>
  <c r="E18" i="7"/>
  <c r="D18" i="7"/>
  <c r="I18" i="7" s="1"/>
  <c r="H17" i="7"/>
  <c r="J17" i="7" s="1"/>
  <c r="G17" i="7"/>
  <c r="F17" i="7"/>
  <c r="E17" i="7"/>
  <c r="D17" i="7"/>
  <c r="I17" i="7" s="1"/>
  <c r="H16" i="7"/>
  <c r="G16" i="7"/>
  <c r="F16" i="7"/>
  <c r="J16" i="7" s="1"/>
  <c r="E16" i="7"/>
  <c r="D16" i="7"/>
  <c r="H15" i="7"/>
  <c r="G15" i="7"/>
  <c r="I15" i="7" s="1"/>
  <c r="F15" i="7"/>
  <c r="E15" i="7"/>
  <c r="D15" i="7"/>
  <c r="H14" i="7"/>
  <c r="J14" i="7" s="1"/>
  <c r="G14" i="7"/>
  <c r="F14" i="7"/>
  <c r="E14" i="7"/>
  <c r="D14" i="7"/>
  <c r="I14" i="7" s="1"/>
  <c r="G13" i="7"/>
  <c r="F13" i="7"/>
  <c r="E13" i="7"/>
  <c r="D13" i="7"/>
  <c r="I13" i="7" s="1"/>
  <c r="G12" i="7"/>
  <c r="F12" i="7"/>
  <c r="E12" i="7"/>
  <c r="D12" i="7"/>
  <c r="I11" i="7"/>
  <c r="G11" i="7"/>
  <c r="F11" i="7"/>
  <c r="E11" i="7"/>
  <c r="D11" i="7"/>
  <c r="G10" i="7"/>
  <c r="F10" i="7"/>
  <c r="E10" i="7"/>
  <c r="D10" i="7"/>
  <c r="I10" i="7" s="1"/>
  <c r="G9" i="7"/>
  <c r="F9" i="7"/>
  <c r="E9" i="7"/>
  <c r="D9" i="7"/>
  <c r="I9" i="7" s="1"/>
  <c r="G8" i="7"/>
  <c r="F8" i="7"/>
  <c r="E8" i="7"/>
  <c r="D8" i="7"/>
  <c r="G7" i="7"/>
  <c r="I7" i="7" s="1"/>
  <c r="F7" i="7"/>
  <c r="E7" i="7"/>
  <c r="D7" i="7"/>
  <c r="G6" i="7"/>
  <c r="E6" i="7"/>
  <c r="D6" i="7"/>
  <c r="G5" i="7"/>
  <c r="E5" i="7"/>
  <c r="D5" i="7"/>
  <c r="I32" i="5"/>
  <c r="K32" i="5" s="1"/>
  <c r="L32" i="5" s="1"/>
  <c r="I31" i="5"/>
  <c r="K31" i="5" s="1"/>
  <c r="L31" i="5" s="1"/>
  <c r="I30" i="5"/>
  <c r="K30" i="5" s="1"/>
  <c r="I29" i="5"/>
  <c r="I28" i="5"/>
  <c r="K28" i="5" s="1"/>
  <c r="L28" i="5" s="1"/>
  <c r="K27" i="5"/>
  <c r="L27" i="5" s="1"/>
  <c r="I27" i="5"/>
  <c r="I26" i="5"/>
  <c r="K26" i="5" s="1"/>
  <c r="I25" i="5"/>
  <c r="I24" i="5"/>
  <c r="K24" i="5" s="1"/>
  <c r="L24" i="5" s="1"/>
  <c r="I23" i="5"/>
  <c r="K23" i="5" s="1"/>
  <c r="L23" i="5" s="1"/>
  <c r="I22" i="5"/>
  <c r="I21" i="5"/>
  <c r="I20" i="5"/>
  <c r="K20" i="5" s="1"/>
  <c r="L20" i="5" s="1"/>
  <c r="I19" i="5"/>
  <c r="K19" i="5" s="1"/>
  <c r="L19" i="5" s="1"/>
  <c r="I18" i="5"/>
  <c r="K18" i="5" s="1"/>
  <c r="I17" i="5"/>
  <c r="I16" i="5"/>
  <c r="K16" i="5" s="1"/>
  <c r="L16" i="5" s="1"/>
  <c r="I15" i="5"/>
  <c r="K15" i="5" s="1"/>
  <c r="L15" i="5" s="1"/>
  <c r="I14" i="5"/>
  <c r="K14" i="5" s="1"/>
  <c r="I13" i="5"/>
  <c r="I12" i="5"/>
  <c r="K12" i="5" s="1"/>
  <c r="L12" i="5" s="1"/>
  <c r="H12" i="7" s="1"/>
  <c r="J12" i="7" s="1"/>
  <c r="K11" i="5"/>
  <c r="L11" i="5" s="1"/>
  <c r="H11" i="7" s="1"/>
  <c r="J11" i="7" s="1"/>
  <c r="I11" i="5"/>
  <c r="I10" i="5"/>
  <c r="K10" i="5" s="1"/>
  <c r="I9" i="5"/>
  <c r="I8" i="5"/>
  <c r="K8" i="5" s="1"/>
  <c r="L8" i="5" s="1"/>
  <c r="H8" i="7" s="1"/>
  <c r="J8" i="7" s="1"/>
  <c r="I7" i="5"/>
  <c r="K7" i="5" s="1"/>
  <c r="L7" i="5" s="1"/>
  <c r="H7" i="7" s="1"/>
  <c r="J7" i="7" s="1"/>
  <c r="I6" i="5"/>
  <c r="I5" i="5"/>
  <c r="J32" i="4"/>
  <c r="L32" i="4" s="1"/>
  <c r="M32" i="4" s="1"/>
  <c r="L31" i="4"/>
  <c r="M31" i="4" s="1"/>
  <c r="J31" i="4"/>
  <c r="J30" i="4"/>
  <c r="L30" i="4" s="1"/>
  <c r="J29" i="4"/>
  <c r="J28" i="4"/>
  <c r="L28" i="4" s="1"/>
  <c r="M28" i="4" s="1"/>
  <c r="L27" i="4"/>
  <c r="M27" i="4" s="1"/>
  <c r="J27" i="4"/>
  <c r="J26" i="4"/>
  <c r="J25" i="4"/>
  <c r="J24" i="4"/>
  <c r="L24" i="4" s="1"/>
  <c r="M24" i="4" s="1"/>
  <c r="L23" i="4"/>
  <c r="M23" i="4" s="1"/>
  <c r="J23" i="4"/>
  <c r="J22" i="4"/>
  <c r="J21" i="4"/>
  <c r="J20" i="4"/>
  <c r="L20" i="4" s="1"/>
  <c r="M20" i="4" s="1"/>
  <c r="L19" i="4"/>
  <c r="M19" i="4" s="1"/>
  <c r="J19" i="4"/>
  <c r="J18" i="4"/>
  <c r="L18" i="4" s="1"/>
  <c r="J17" i="4"/>
  <c r="J16" i="4"/>
  <c r="L16" i="4" s="1"/>
  <c r="M16" i="4" s="1"/>
  <c r="L15" i="4"/>
  <c r="M15" i="4" s="1"/>
  <c r="J15" i="4"/>
  <c r="J14" i="4"/>
  <c r="J13" i="4"/>
  <c r="J12" i="4"/>
  <c r="L12" i="4" s="1"/>
  <c r="M12" i="4" s="1"/>
  <c r="L11" i="4"/>
  <c r="M11" i="4" s="1"/>
  <c r="J11" i="4"/>
  <c r="J10" i="4"/>
  <c r="J9" i="4"/>
  <c r="J8" i="4"/>
  <c r="L8" i="4" s="1"/>
  <c r="M8" i="4" s="1"/>
  <c r="L7" i="4"/>
  <c r="M7" i="4" s="1"/>
  <c r="J7" i="4"/>
  <c r="J6" i="4"/>
  <c r="L6" i="4" s="1"/>
  <c r="J5" i="4"/>
  <c r="J15" i="7" l="1"/>
  <c r="I16" i="7"/>
  <c r="J24" i="7"/>
  <c r="I8" i="7"/>
  <c r="I12" i="7"/>
  <c r="J20" i="7"/>
  <c r="I22" i="7"/>
  <c r="I25" i="7"/>
  <c r="M22" i="4"/>
  <c r="I6" i="7"/>
  <c r="M10" i="4"/>
  <c r="M29" i="4"/>
  <c r="M17" i="4"/>
  <c r="L10" i="4"/>
  <c r="L14" i="4"/>
  <c r="M14" i="4" s="1"/>
  <c r="L22" i="4"/>
  <c r="L26" i="4"/>
  <c r="M26" i="4" s="1"/>
  <c r="K6" i="5"/>
  <c r="L6" i="5" s="1"/>
  <c r="H6" i="7" s="1"/>
  <c r="J6" i="7" s="1"/>
  <c r="K22" i="5"/>
  <c r="L22" i="5" s="1"/>
  <c r="L5" i="4"/>
  <c r="M5" i="4" s="1"/>
  <c r="F5" i="7" s="1"/>
  <c r="I5" i="7" s="1"/>
  <c r="M6" i="4"/>
  <c r="F6" i="7" s="1"/>
  <c r="L9" i="4"/>
  <c r="M9" i="4" s="1"/>
  <c r="L13" i="4"/>
  <c r="M13" i="4" s="1"/>
  <c r="L17" i="4"/>
  <c r="M18" i="4"/>
  <c r="L21" i="4"/>
  <c r="M21" i="4" s="1"/>
  <c r="L25" i="4"/>
  <c r="M25" i="4" s="1"/>
  <c r="L29" i="4"/>
  <c r="M30" i="4"/>
  <c r="K5" i="5"/>
  <c r="L5" i="5" s="1"/>
  <c r="H5" i="7" s="1"/>
  <c r="K9" i="5"/>
  <c r="L9" i="5" s="1"/>
  <c r="H9" i="7" s="1"/>
  <c r="J9" i="7" s="1"/>
  <c r="L10" i="5"/>
  <c r="H10" i="7" s="1"/>
  <c r="J10" i="7" s="1"/>
  <c r="K13" i="5"/>
  <c r="L13" i="5" s="1"/>
  <c r="H13" i="7" s="1"/>
  <c r="J13" i="7" s="1"/>
  <c r="L14" i="5"/>
  <c r="K17" i="5"/>
  <c r="L17" i="5" s="1"/>
  <c r="L18" i="5"/>
  <c r="K21" i="5"/>
  <c r="L21" i="5" s="1"/>
  <c r="K25" i="5"/>
  <c r="L25" i="5" s="1"/>
  <c r="L26" i="5"/>
  <c r="K29" i="5"/>
  <c r="L29" i="5" s="1"/>
  <c r="L30" i="5"/>
  <c r="J5" i="7" l="1"/>
</calcChain>
</file>

<file path=xl/connections.xml><?xml version="1.0" encoding="utf-8"?>
<connections xmlns="http://schemas.openxmlformats.org/spreadsheetml/2006/main">
  <connection id="1" name="连接" type="5" refreshedVersion="2" background="1" saveData="1">
    <dbPr connection="" command="select * from (select 一级分类,二级分类,日期,型号,名称,数量 as 期初数量,吊牌金额 as 期初金额 ,0 as 调入数量,0 as 调入金额 ,0 as 调出数量,0 as 调出金额,0 as 销售数量,0 as 销售金额 from [期初$] union all select 一级分类,二级分类,日期,型号,名称,0 as 期初数量,0 as 期初金额 ,数量 as 调入数量,吊牌金额 as 调入金额 ,0 as 调出数量,0 as 调出金额,0 as 销售数量,0 as 销售金额 from [调入$] union all select 一级分类,二级分类,日期,型号,名称,0 as 期初数量,0 as 期初金额 ,0 as 调入数量,0 as 调入金额 ,数量 as 调出数量,吊牌金额 as 调出金额,0 as 销售数量,0 as 销售金额 from [调出$] union all select 一级分类,二级分类,日期,型号,名称,0 as 期初数量,0 as 期初金额 ,0 as 调入数量, 0 as 调入金额 ,0 as 调出数量,0 as 调出金额,数量 as 销售数量,实收金额 as 销售金额 from [销售$]) where 日期 &lt;=(select * from [进销存汇总表$A1:A2])" commandType="3"/>
  </connection>
</connections>
</file>

<file path=xl/sharedStrings.xml><?xml version="1.0" encoding="utf-8"?>
<sst xmlns="http://schemas.openxmlformats.org/spreadsheetml/2006/main" count="172" uniqueCount="67">
  <si>
    <t>单号</t>
  </si>
  <si>
    <t>一级分类</t>
  </si>
  <si>
    <t>二级分类</t>
  </si>
  <si>
    <t>日期</t>
  </si>
  <si>
    <t>名称</t>
  </si>
  <si>
    <t>型号</t>
  </si>
  <si>
    <t>吊牌单价</t>
  </si>
  <si>
    <t>数量</t>
  </si>
  <si>
    <t>吊牌金额</t>
  </si>
  <si>
    <t>折扣</t>
  </si>
  <si>
    <t>折扣额</t>
  </si>
  <si>
    <t>实付金额</t>
  </si>
  <si>
    <t>折扣说明</t>
  </si>
  <si>
    <t>V0901012</t>
  </si>
  <si>
    <t>分类1</t>
  </si>
  <si>
    <t>分类2</t>
  </si>
  <si>
    <t>名称1</t>
  </si>
  <si>
    <t>1-1</t>
  </si>
  <si>
    <t>分类3</t>
  </si>
  <si>
    <t>名称2</t>
  </si>
  <si>
    <t>1-2</t>
  </si>
  <si>
    <t>实收金额</t>
  </si>
  <si>
    <t>会员卡</t>
  </si>
  <si>
    <t>分类4</t>
  </si>
  <si>
    <t>名称3</t>
  </si>
  <si>
    <t>1-3</t>
  </si>
  <si>
    <t>分类5</t>
  </si>
  <si>
    <t>名称4</t>
  </si>
  <si>
    <t>1-4</t>
  </si>
  <si>
    <t>分类6</t>
  </si>
  <si>
    <t>名称5</t>
  </si>
  <si>
    <t>1-5</t>
  </si>
  <si>
    <t>分类7</t>
  </si>
  <si>
    <t>名称6</t>
  </si>
  <si>
    <t>1-6</t>
  </si>
  <si>
    <t>分类8</t>
  </si>
  <si>
    <t>名称7</t>
  </si>
  <si>
    <t>1-7</t>
  </si>
  <si>
    <t>分类9</t>
  </si>
  <si>
    <t>名称8</t>
  </si>
  <si>
    <t>1-8</t>
  </si>
  <si>
    <t>分类10</t>
  </si>
  <si>
    <t>名称9</t>
  </si>
  <si>
    <t>1-9</t>
  </si>
  <si>
    <t>上月库存</t>
  </si>
  <si>
    <t>入库数</t>
  </si>
  <si>
    <t>入库总额</t>
  </si>
  <si>
    <t>出库数</t>
  </si>
  <si>
    <t>出库总额</t>
  </si>
  <si>
    <t>库存</t>
  </si>
  <si>
    <t>毛利润</t>
  </si>
  <si>
    <t>备注</t>
  </si>
  <si>
    <t>上月库存数</t>
  </si>
  <si>
    <t>分类11</t>
  </si>
  <si>
    <t>名称10</t>
  </si>
  <si>
    <t>分类12</t>
  </si>
  <si>
    <t>名称11</t>
  </si>
  <si>
    <t>分类13</t>
  </si>
  <si>
    <t>名称12</t>
  </si>
  <si>
    <t>分类14</t>
  </si>
  <si>
    <t>名称13</t>
  </si>
  <si>
    <t>分类15</t>
  </si>
  <si>
    <t>名称14</t>
  </si>
  <si>
    <t>分类16</t>
  </si>
  <si>
    <t>名称15</t>
  </si>
  <si>
    <t>分类17</t>
  </si>
  <si>
    <t>名称16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</si>
</sst>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yyyy/mm/dd;@"/>
    <numFmt numFmtId="177" formatCode="yy/mm/dd;@"/>
  </numFmts>
  <fonts count="15" x14ac:knownFonts="1">
    <font>
      <sz val="12"/>
      <name val="宋体"/>
      <charset val="134"/>
    </font>
    <font>
      <sz val="12"/>
      <name val="微软雅黑"/>
      <family val="2"/>
      <charset val="134"/>
    </font>
    <font>
      <b/>
      <sz val="18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b/>
      <sz val="12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24"/>
      <name val="微软雅黑"/>
      <family val="2"/>
      <charset val="134"/>
    </font>
    <font>
      <b/>
      <sz val="9"/>
      <name val="微软雅黑"/>
      <family val="1"/>
    </font>
    <font>
      <sz val="9"/>
      <name val="微软雅黑"/>
      <family val="1"/>
    </font>
    <font>
      <sz val="9"/>
      <color indexed="12"/>
      <name val="微软雅黑"/>
      <family val="1"/>
    </font>
    <font>
      <b/>
      <sz val="22"/>
      <color theme="8" tint="-0.499984740745262"/>
      <name val="微软雅黑"/>
      <family val="2"/>
      <charset val="134"/>
    </font>
    <font>
      <b/>
      <sz val="24"/>
      <color theme="8" tint="-0.499984740745262"/>
      <name val="微软雅黑"/>
      <family val="2"/>
      <charset val="134"/>
    </font>
    <font>
      <b/>
      <sz val="24"/>
      <color theme="8" tint="-0.499984740745262"/>
      <name val="微软雅黑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theme="8" tint="0.79995117038483843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theme="8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8" tint="0.39994506668294322"/>
      </top>
      <bottom/>
      <diagonal/>
    </border>
    <border>
      <left style="thin">
        <color theme="8" tint="0.39994506668294322"/>
      </left>
      <right/>
      <top style="thin">
        <color theme="8" tint="0.39994506668294322"/>
      </top>
      <bottom/>
      <diagonal/>
    </border>
    <border>
      <left/>
      <right style="thin">
        <color theme="8" tint="0.39994506668294322"/>
      </right>
      <top style="thin">
        <color theme="8" tint="0.39994506668294322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 shrinkToFit="1"/>
    </xf>
    <xf numFmtId="0" fontId="1" fillId="0" borderId="2" xfId="0" applyFont="1" applyBorder="1"/>
    <xf numFmtId="0" fontId="6" fillId="0" borderId="0" xfId="0" applyFont="1" applyAlignment="1">
      <alignment horizontal="center"/>
    </xf>
    <xf numFmtId="0" fontId="3" fillId="5" borderId="4" xfId="0" applyFont="1" applyFill="1" applyBorder="1" applyAlignment="1" applyProtection="1">
      <alignment horizontal="center" vertical="center"/>
    </xf>
    <xf numFmtId="43" fontId="5" fillId="3" borderId="2" xfId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0" fontId="8" fillId="0" borderId="0" xfId="0" applyFont="1" applyAlignment="1" applyProtection="1"/>
    <xf numFmtId="176" fontId="9" fillId="0" borderId="0" xfId="0" applyNumberFormat="1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center"/>
    </xf>
    <xf numFmtId="10" fontId="8" fillId="0" borderId="0" xfId="0" applyNumberFormat="1" applyFont="1" applyAlignment="1" applyProtection="1">
      <alignment horizontal="center"/>
    </xf>
    <xf numFmtId="43" fontId="9" fillId="0" borderId="0" xfId="1" applyFont="1" applyAlignment="1" applyProtection="1"/>
    <xf numFmtId="43" fontId="8" fillId="0" borderId="0" xfId="1" applyFont="1" applyAlignment="1" applyProtection="1"/>
    <xf numFmtId="0" fontId="9" fillId="0" borderId="0" xfId="0" applyFont="1" applyAlignment="1" applyProtection="1"/>
    <xf numFmtId="0" fontId="10" fillId="0" borderId="0" xfId="0" applyFont="1" applyAlignment="1" applyProtection="1">
      <alignment horizontal="center" vertical="center"/>
    </xf>
    <xf numFmtId="0" fontId="3" fillId="5" borderId="5" xfId="0" applyFont="1" applyFill="1" applyBorder="1" applyAlignment="1" applyProtection="1">
      <alignment horizontal="center" vertical="center"/>
    </xf>
    <xf numFmtId="176" fontId="3" fillId="5" borderId="4" xfId="0" applyNumberFormat="1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176" fontId="5" fillId="3" borderId="2" xfId="0" applyNumberFormat="1" applyFont="1" applyFill="1" applyBorder="1" applyAlignment="1" applyProtection="1">
      <alignment horizontal="center" vertical="center" shrinkToFit="1"/>
      <protection locked="0"/>
    </xf>
    <xf numFmtId="176" fontId="5" fillId="4" borderId="2" xfId="0" applyNumberFormat="1" applyFont="1" applyFill="1" applyBorder="1" applyAlignment="1" applyProtection="1">
      <alignment horizontal="center" vertical="center" shrinkToFit="1"/>
      <protection locked="0"/>
    </xf>
    <xf numFmtId="43" fontId="5" fillId="4" borderId="2" xfId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 shrinkToFit="1"/>
    </xf>
    <xf numFmtId="0" fontId="5" fillId="3" borderId="2" xfId="0" applyFont="1" applyFill="1" applyBorder="1" applyAlignment="1" applyProtection="1">
      <alignment horizontal="center" vertical="center" shrinkToFit="1"/>
    </xf>
    <xf numFmtId="10" fontId="10" fillId="0" borderId="0" xfId="0" applyNumberFormat="1" applyFont="1" applyAlignment="1" applyProtection="1">
      <alignment horizontal="center" vertical="center"/>
    </xf>
    <xf numFmtId="10" fontId="3" fillId="5" borderId="4" xfId="0" applyNumberFormat="1" applyFont="1" applyFill="1" applyBorder="1" applyAlignment="1" applyProtection="1">
      <alignment horizontal="center" vertical="center"/>
    </xf>
    <xf numFmtId="43" fontId="3" fillId="5" borderId="4" xfId="1" applyFont="1" applyFill="1" applyBorder="1" applyAlignment="1" applyProtection="1">
      <alignment horizontal="center" vertical="center"/>
    </xf>
    <xf numFmtId="0" fontId="3" fillId="5" borderId="6" xfId="0" applyFont="1" applyFill="1" applyBorder="1" applyAlignment="1" applyProtection="1">
      <alignment horizontal="center" vertical="center"/>
    </xf>
    <xf numFmtId="10" fontId="5" fillId="3" borderId="2" xfId="0" applyNumberFormat="1" applyFont="1" applyFill="1" applyBorder="1" applyAlignment="1" applyProtection="1">
      <alignment horizontal="center" vertical="center"/>
    </xf>
    <xf numFmtId="43" fontId="5" fillId="4" borderId="2" xfId="0" applyNumberFormat="1" applyFont="1" applyFill="1" applyBorder="1" applyAlignment="1" applyProtection="1">
      <alignment horizontal="center" vertical="center"/>
    </xf>
    <xf numFmtId="10" fontId="5" fillId="4" borderId="2" xfId="0" applyNumberFormat="1" applyFont="1" applyFill="1" applyBorder="1" applyAlignment="1" applyProtection="1">
      <alignment horizontal="center" vertical="center"/>
    </xf>
    <xf numFmtId="43" fontId="5" fillId="3" borderId="2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shrinkToFit="1"/>
    </xf>
    <xf numFmtId="0" fontId="8" fillId="0" borderId="0" xfId="0" applyFont="1" applyAlignment="1" applyProtection="1">
      <alignment shrinkToFit="1"/>
    </xf>
    <xf numFmtId="177" fontId="9" fillId="0" borderId="0" xfId="0" applyNumberFormat="1" applyFont="1" applyAlignment="1" applyProtection="1">
      <alignment shrinkToFit="1"/>
    </xf>
    <xf numFmtId="176" fontId="9" fillId="0" borderId="0" xfId="0" applyNumberFormat="1" applyFont="1" applyAlignment="1" applyProtection="1">
      <alignment horizontal="left" shrinkToFit="1"/>
    </xf>
    <xf numFmtId="0" fontId="8" fillId="0" borderId="0" xfId="0" applyFont="1" applyAlignment="1" applyProtection="1">
      <alignment horizontal="left" shrinkToFit="1"/>
    </xf>
    <xf numFmtId="0" fontId="9" fillId="0" borderId="0" xfId="0" applyFont="1" applyAlignment="1" applyProtection="1">
      <alignment horizontal="left" shrinkToFit="1"/>
    </xf>
    <xf numFmtId="0" fontId="9" fillId="0" borderId="0" xfId="0" applyFont="1" applyAlignment="1" applyProtection="1">
      <alignment horizontal="center" shrinkToFit="1"/>
    </xf>
    <xf numFmtId="43" fontId="8" fillId="0" borderId="0" xfId="1" applyFont="1" applyAlignment="1" applyProtection="1">
      <alignment shrinkToFit="1"/>
    </xf>
    <xf numFmtId="10" fontId="8" fillId="0" borderId="0" xfId="0" applyNumberFormat="1" applyFont="1" applyAlignment="1" applyProtection="1">
      <alignment shrinkToFit="1"/>
    </xf>
    <xf numFmtId="177" fontId="3" fillId="5" borderId="5" xfId="0" applyNumberFormat="1" applyFont="1" applyFill="1" applyBorder="1" applyAlignment="1" applyProtection="1">
      <alignment horizontal="center" vertical="center" shrinkToFit="1"/>
    </xf>
    <xf numFmtId="0" fontId="3" fillId="5" borderId="4" xfId="0" applyFont="1" applyFill="1" applyBorder="1" applyAlignment="1" applyProtection="1">
      <alignment horizontal="center" vertical="center" shrinkToFit="1"/>
    </xf>
    <xf numFmtId="176" fontId="3" fillId="5" borderId="4" xfId="0" applyNumberFormat="1" applyFont="1" applyFill="1" applyBorder="1" applyAlignment="1" applyProtection="1">
      <alignment horizontal="center" vertical="center" shrinkToFit="1"/>
    </xf>
    <xf numFmtId="177" fontId="5" fillId="3" borderId="2" xfId="0" applyNumberFormat="1" applyFont="1" applyFill="1" applyBorder="1" applyAlignment="1" applyProtection="1">
      <alignment horizontal="center" vertical="center" shrinkToFit="1"/>
    </xf>
    <xf numFmtId="177" fontId="5" fillId="4" borderId="2" xfId="0" applyNumberFormat="1" applyFont="1" applyFill="1" applyBorder="1" applyAlignment="1" applyProtection="1">
      <alignment horizontal="center" vertical="center" shrinkToFit="1"/>
    </xf>
    <xf numFmtId="176" fontId="5" fillId="3" borderId="2" xfId="0" applyNumberFormat="1" applyFont="1" applyFill="1" applyBorder="1" applyAlignment="1" applyProtection="1">
      <alignment horizontal="center" vertical="center" shrinkToFit="1"/>
    </xf>
    <xf numFmtId="176" fontId="5" fillId="4" borderId="2" xfId="0" applyNumberFormat="1" applyFont="1" applyFill="1" applyBorder="1" applyAlignment="1" applyProtection="1">
      <alignment horizontal="center" vertical="center" shrinkToFit="1"/>
    </xf>
    <xf numFmtId="43" fontId="3" fillId="5" borderId="4" xfId="1" applyFont="1" applyFill="1" applyBorder="1" applyAlignment="1" applyProtection="1">
      <alignment horizontal="center" vertical="center" shrinkToFit="1"/>
    </xf>
    <xf numFmtId="10" fontId="3" fillId="5" borderId="4" xfId="0" applyNumberFormat="1" applyFont="1" applyFill="1" applyBorder="1" applyAlignment="1" applyProtection="1">
      <alignment horizontal="center" vertical="center" shrinkToFit="1"/>
    </xf>
    <xf numFmtId="0" fontId="3" fillId="5" borderId="6" xfId="0" applyFont="1" applyFill="1" applyBorder="1" applyAlignment="1" applyProtection="1">
      <alignment horizontal="center" vertical="center" shrinkToFit="1"/>
    </xf>
    <xf numFmtId="10" fontId="5" fillId="3" borderId="2" xfId="0" applyNumberFormat="1" applyFont="1" applyFill="1" applyBorder="1" applyAlignment="1" applyProtection="1">
      <alignment horizontal="center" vertical="center" shrinkToFit="1"/>
    </xf>
    <xf numFmtId="10" fontId="5" fillId="4" borderId="2" xfId="0" applyNumberFormat="1" applyFont="1" applyFill="1" applyBorder="1" applyAlignment="1" applyProtection="1">
      <alignment horizontal="center" vertical="center" shrinkToFit="1"/>
    </xf>
    <xf numFmtId="177" fontId="11" fillId="0" borderId="0" xfId="0" applyNumberFormat="1" applyFont="1" applyAlignment="1" applyProtection="1">
      <alignment horizontal="center" shrinkToFit="1"/>
    </xf>
    <xf numFmtId="177" fontId="12" fillId="0" borderId="0" xfId="0" applyNumberFormat="1" applyFont="1" applyAlignment="1" applyProtection="1">
      <alignment horizontal="center" shrinkToFit="1"/>
    </xf>
    <xf numFmtId="10" fontId="12" fillId="0" borderId="0" xfId="0" applyNumberFormat="1" applyFont="1" applyAlignment="1" applyProtection="1">
      <alignment horizontal="center" shrinkToFit="1"/>
    </xf>
  </cellXfs>
  <cellStyles count="2">
    <cellStyle name="常规" xfId="0" builtinId="0"/>
    <cellStyle name="千位分隔" xfId="1" builtinId="3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203764"/>
      <color rgb="FF833C0C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38144;&#21806;!A1"/><Relationship Id="rId2" Type="http://schemas.openxmlformats.org/officeDocument/2006/relationships/hyperlink" Target="#&#20837;&#24211;!A1"/><Relationship Id="rId1" Type="http://schemas.openxmlformats.org/officeDocument/2006/relationships/hyperlink" Target="#&#22522;&#30784;&#20449;&#24687;!A1"/><Relationship Id="rId5" Type="http://schemas.openxmlformats.org/officeDocument/2006/relationships/image" Target="../media/image1.png"/><Relationship Id="rId4" Type="http://schemas.openxmlformats.org/officeDocument/2006/relationships/hyperlink" Target="#&#24211;&#23384;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&#24211;&#23384;!A1"/><Relationship Id="rId2" Type="http://schemas.openxmlformats.org/officeDocument/2006/relationships/hyperlink" Target="#&#38144;&#21806;!A1"/><Relationship Id="rId1" Type="http://schemas.openxmlformats.org/officeDocument/2006/relationships/hyperlink" Target="#&#39318;&#39029;!A1"/><Relationship Id="rId4" Type="http://schemas.openxmlformats.org/officeDocument/2006/relationships/hyperlink" Target="#&#22522;&#30784;&#20449;&#24687;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38144;&#21806;!A1"/><Relationship Id="rId2" Type="http://schemas.openxmlformats.org/officeDocument/2006/relationships/hyperlink" Target="#&#20837;&#24211;!A1"/><Relationship Id="rId1" Type="http://schemas.openxmlformats.org/officeDocument/2006/relationships/hyperlink" Target="#&#39318;&#39029;!A1"/><Relationship Id="rId5" Type="http://schemas.openxmlformats.org/officeDocument/2006/relationships/hyperlink" Target="#&#22522;&#30784;&#20449;&#24687;!A1"/><Relationship Id="rId4" Type="http://schemas.openxmlformats.org/officeDocument/2006/relationships/hyperlink" Target="#&#24211;&#23384;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38144;&#21806;!A1"/><Relationship Id="rId2" Type="http://schemas.openxmlformats.org/officeDocument/2006/relationships/hyperlink" Target="#&#20351;&#29992;&#35828;&#26126;!A47"/><Relationship Id="rId1" Type="http://schemas.openxmlformats.org/officeDocument/2006/relationships/hyperlink" Target="#&#39318;&#39029;!A1"/><Relationship Id="rId5" Type="http://schemas.openxmlformats.org/officeDocument/2006/relationships/hyperlink" Target="#&#22522;&#30784;&#20449;&#24687;!A1"/><Relationship Id="rId4" Type="http://schemas.openxmlformats.org/officeDocument/2006/relationships/hyperlink" Target="#&#24211;&#23384;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38144;&#21806;!A1"/><Relationship Id="rId2" Type="http://schemas.openxmlformats.org/officeDocument/2006/relationships/hyperlink" Target="#&#20351;&#29992;&#35828;&#26126;!A47"/><Relationship Id="rId1" Type="http://schemas.openxmlformats.org/officeDocument/2006/relationships/hyperlink" Target="#&#39318;&#39029;!A1"/><Relationship Id="rId5" Type="http://schemas.openxmlformats.org/officeDocument/2006/relationships/hyperlink" Target="#&#22522;&#30784;&#20449;&#24687;!A1"/><Relationship Id="rId4" Type="http://schemas.openxmlformats.org/officeDocument/2006/relationships/hyperlink" Target="#&#24211;&#23384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487045</xdr:colOff>
      <xdr:row>0</xdr:row>
      <xdr:rowOff>333375</xdr:rowOff>
    </xdr:from>
    <xdr:to>
      <xdr:col>11</xdr:col>
      <xdr:colOff>152400</xdr:colOff>
      <xdr:row>26</xdr:row>
      <xdr:rowOff>171450</xdr:rowOff>
    </xdr:to>
    <xdr:sp macro="" textlink="">
      <xdr:nvSpPr>
        <xdr:cNvPr id="2" name="矩形 10"/>
        <xdr:cNvSpPr/>
      </xdr:nvSpPr>
      <xdr:spPr>
        <a:xfrm>
          <a:off x="487045" y="333375"/>
          <a:ext cx="7209155" cy="58483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cmpd="thickThin">
          <a:solidFill>
            <a:schemeClr val="accent5">
              <a:lumMod val="75000"/>
            </a:schemeClr>
          </a:solidFill>
          <a:prstDash val="solid"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>
            <a:solidFill>
              <a:schemeClr val="accent5">
                <a:lumMod val="20000"/>
                <a:lumOff val="80000"/>
              </a:schemeClr>
            </a:solidFill>
          </a:endParaRPr>
        </a:p>
      </xdr:txBody>
    </xdr:sp>
    <xdr:clientData/>
  </xdr:twoCellAnchor>
  <xdr:twoCellAnchor>
    <xdr:from>
      <xdr:col>7</xdr:col>
      <xdr:colOff>212090</xdr:colOff>
      <xdr:row>3</xdr:row>
      <xdr:rowOff>19050</xdr:rowOff>
    </xdr:from>
    <xdr:to>
      <xdr:col>9</xdr:col>
      <xdr:colOff>574675</xdr:colOff>
      <xdr:row>5</xdr:row>
      <xdr:rowOff>129540</xdr:rowOff>
    </xdr:to>
    <xdr:sp macro="" textlink="">
      <xdr:nvSpPr>
        <xdr:cNvPr id="13" name="矩形 11">
          <a:hlinkClick xmlns:r="http://schemas.openxmlformats.org/officeDocument/2006/relationships" r:id="rId1"/>
        </xdr:cNvPr>
        <xdr:cNvSpPr/>
      </xdr:nvSpPr>
      <xdr:spPr>
        <a:xfrm>
          <a:off x="5012690" y="990600"/>
          <a:ext cx="1734185" cy="548640"/>
        </a:xfrm>
        <a:prstGeom prst="roundRect">
          <a:avLst/>
        </a:prstGeom>
        <a:solidFill>
          <a:schemeClr val="accent5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微软雅黑" panose="020B0503020204020204" charset="-122"/>
              <a:ea typeface="微软雅黑" panose="020B0503020204020204" charset="-122"/>
            </a:rPr>
            <a:t>基础信息</a:t>
          </a:r>
        </a:p>
      </xdr:txBody>
    </xdr:sp>
    <xdr:clientData/>
  </xdr:twoCellAnchor>
  <xdr:twoCellAnchor>
    <xdr:from>
      <xdr:col>7</xdr:col>
      <xdr:colOff>212725</xdr:colOff>
      <xdr:row>13</xdr:row>
      <xdr:rowOff>132715</xdr:rowOff>
    </xdr:from>
    <xdr:to>
      <xdr:col>9</xdr:col>
      <xdr:colOff>575310</xdr:colOff>
      <xdr:row>16</xdr:row>
      <xdr:rowOff>24130</xdr:rowOff>
    </xdr:to>
    <xdr:sp macro="" textlink="">
      <xdr:nvSpPr>
        <xdr:cNvPr id="14" name="矩形 12">
          <a:hlinkClick xmlns:r="http://schemas.openxmlformats.org/officeDocument/2006/relationships" r:id="rId2"/>
        </xdr:cNvPr>
        <xdr:cNvSpPr/>
      </xdr:nvSpPr>
      <xdr:spPr>
        <a:xfrm>
          <a:off x="5013325" y="3295015"/>
          <a:ext cx="1734185" cy="548640"/>
        </a:xfrm>
        <a:prstGeom prst="roundRect">
          <a:avLst/>
        </a:prstGeom>
        <a:solidFill>
          <a:schemeClr val="accent5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微软雅黑" panose="020B0503020204020204" charset="-122"/>
              <a:ea typeface="微软雅黑" panose="020B0503020204020204" charset="-122"/>
            </a:rPr>
            <a:t>入库明细</a:t>
          </a:r>
        </a:p>
      </xdr:txBody>
    </xdr:sp>
    <xdr:clientData/>
  </xdr:twoCellAnchor>
  <xdr:twoCellAnchor>
    <xdr:from>
      <xdr:col>7</xdr:col>
      <xdr:colOff>260350</xdr:colOff>
      <xdr:row>18</xdr:row>
      <xdr:rowOff>200025</xdr:rowOff>
    </xdr:from>
    <xdr:to>
      <xdr:col>9</xdr:col>
      <xdr:colOff>622935</xdr:colOff>
      <xdr:row>21</xdr:row>
      <xdr:rowOff>91440</xdr:rowOff>
    </xdr:to>
    <xdr:sp macro="" textlink="">
      <xdr:nvSpPr>
        <xdr:cNvPr id="15" name="矩形 13">
          <a:hlinkClick xmlns:r="http://schemas.openxmlformats.org/officeDocument/2006/relationships" r:id="rId3"/>
        </xdr:cNvPr>
        <xdr:cNvSpPr/>
      </xdr:nvSpPr>
      <xdr:spPr>
        <a:xfrm>
          <a:off x="5060950" y="4457700"/>
          <a:ext cx="1734185" cy="548640"/>
        </a:xfrm>
        <a:prstGeom prst="roundRect">
          <a:avLst/>
        </a:prstGeom>
        <a:solidFill>
          <a:schemeClr val="accent5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微软雅黑" panose="020B0503020204020204" charset="-122"/>
              <a:ea typeface="微软雅黑" panose="020B0503020204020204" charset="-122"/>
            </a:rPr>
            <a:t>销售明细</a:t>
          </a:r>
        </a:p>
      </xdr:txBody>
    </xdr:sp>
    <xdr:clientData/>
  </xdr:twoCellAnchor>
  <xdr:twoCellAnchor>
    <xdr:from>
      <xdr:col>7</xdr:col>
      <xdr:colOff>212725</xdr:colOff>
      <xdr:row>8</xdr:row>
      <xdr:rowOff>73660</xdr:rowOff>
    </xdr:from>
    <xdr:to>
      <xdr:col>9</xdr:col>
      <xdr:colOff>575310</xdr:colOff>
      <xdr:row>10</xdr:row>
      <xdr:rowOff>184150</xdr:rowOff>
    </xdr:to>
    <xdr:sp macro="" textlink="">
      <xdr:nvSpPr>
        <xdr:cNvPr id="16" name="矩形 14">
          <a:hlinkClick xmlns:r="http://schemas.openxmlformats.org/officeDocument/2006/relationships" r:id="rId4"/>
        </xdr:cNvPr>
        <xdr:cNvSpPr/>
      </xdr:nvSpPr>
      <xdr:spPr>
        <a:xfrm>
          <a:off x="5013325" y="2140585"/>
          <a:ext cx="1734185" cy="548640"/>
        </a:xfrm>
        <a:prstGeom prst="roundRect">
          <a:avLst/>
        </a:prstGeom>
        <a:solidFill>
          <a:schemeClr val="accent5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800" b="1"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微软雅黑" panose="020B0503020204020204" charset="-122"/>
              <a:ea typeface="微软雅黑" panose="020B0503020204020204" charset="-122"/>
            </a:rPr>
            <a:t>库存统计</a:t>
          </a:r>
        </a:p>
      </xdr:txBody>
    </xdr:sp>
    <xdr:clientData/>
  </xdr:twoCellAnchor>
  <xdr:twoCellAnchor>
    <xdr:from>
      <xdr:col>0</xdr:col>
      <xdr:colOff>487045</xdr:colOff>
      <xdr:row>0</xdr:row>
      <xdr:rowOff>327660</xdr:rowOff>
    </xdr:from>
    <xdr:to>
      <xdr:col>5</xdr:col>
      <xdr:colOff>0</xdr:colOff>
      <xdr:row>26</xdr:row>
      <xdr:rowOff>171450</xdr:rowOff>
    </xdr:to>
    <xdr:sp macro="" textlink="">
      <xdr:nvSpPr>
        <xdr:cNvPr id="17" name="五边形 16"/>
        <xdr:cNvSpPr/>
      </xdr:nvSpPr>
      <xdr:spPr>
        <a:xfrm>
          <a:off x="487045" y="327660"/>
          <a:ext cx="2941955" cy="5854065"/>
        </a:xfrm>
        <a:prstGeom prst="homePlate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/>
        <a:p>
          <a:pPr lvl="0" algn="ctr"/>
          <a:r>
            <a:rPr lang="zh-CN" altLang="en-US" sz="4800" b="1">
              <a:latin typeface="微软雅黑" panose="020B0503020204020204" charset="-122"/>
              <a:ea typeface="微软雅黑" panose="020B0503020204020204" charset="-122"/>
            </a:rPr>
            <a:t>出入库</a:t>
          </a:r>
        </a:p>
        <a:p>
          <a:pPr lvl="0" algn="ctr"/>
          <a:r>
            <a:rPr lang="zh-CN" altLang="en-US" sz="3800" b="1">
              <a:latin typeface="微软雅黑" panose="020B0503020204020204" charset="-122"/>
              <a:ea typeface="微软雅黑" panose="020B0503020204020204" charset="-122"/>
            </a:rPr>
            <a:t>管理系统</a:t>
          </a:r>
        </a:p>
      </xdr:txBody>
    </xdr:sp>
    <xdr:clientData/>
  </xdr:twoCellAnchor>
  <xdr:twoCellAnchor>
    <xdr:from>
      <xdr:col>6</xdr:col>
      <xdr:colOff>228600</xdr:colOff>
      <xdr:row>2</xdr:row>
      <xdr:rowOff>171450</xdr:rowOff>
    </xdr:from>
    <xdr:to>
      <xdr:col>7</xdr:col>
      <xdr:colOff>276225</xdr:colOff>
      <xdr:row>6</xdr:row>
      <xdr:rowOff>28575</xdr:rowOff>
    </xdr:to>
    <xdr:pic>
      <xdr:nvPicPr>
        <xdr:cNvPr id="18" name="图片 5" descr="4520746"/>
        <xdr:cNvPicPr>
          <a:picLocks noGrp="1" noChangeAspect="1"/>
        </xdr:cNvPicPr>
      </xdr:nvPicPr>
      <xdr:blipFill>
        <a:blip xmlns:r="http://schemas.openxmlformats.org/officeDocument/2006/relationships" r:embed="rId5">
          <a:grayscl/>
        </a:blip>
        <a:stretch>
          <a:fillRect/>
        </a:stretch>
      </xdr:blipFill>
      <xdr:spPr>
        <a:xfrm>
          <a:off x="4343400" y="923925"/>
          <a:ext cx="733425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219075</xdr:colOff>
      <xdr:row>8</xdr:row>
      <xdr:rowOff>6350</xdr:rowOff>
    </xdr:from>
    <xdr:to>
      <xdr:col>7</xdr:col>
      <xdr:colOff>266700</xdr:colOff>
      <xdr:row>11</xdr:row>
      <xdr:rowOff>82550</xdr:rowOff>
    </xdr:to>
    <xdr:pic>
      <xdr:nvPicPr>
        <xdr:cNvPr id="19" name="图片 5" descr="4520746"/>
        <xdr:cNvPicPr>
          <a:picLocks noGrp="1" noChangeAspect="1"/>
        </xdr:cNvPicPr>
      </xdr:nvPicPr>
      <xdr:blipFill>
        <a:blip xmlns:r="http://schemas.openxmlformats.org/officeDocument/2006/relationships" r:embed="rId5">
          <a:grayscl/>
        </a:blip>
        <a:stretch>
          <a:fillRect/>
        </a:stretch>
      </xdr:blipFill>
      <xdr:spPr>
        <a:xfrm>
          <a:off x="4333875" y="2073275"/>
          <a:ext cx="733425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279400</xdr:colOff>
      <xdr:row>18</xdr:row>
      <xdr:rowOff>107950</xdr:rowOff>
    </xdr:from>
    <xdr:to>
      <xdr:col>7</xdr:col>
      <xdr:colOff>327025</xdr:colOff>
      <xdr:row>21</xdr:row>
      <xdr:rowOff>184150</xdr:rowOff>
    </xdr:to>
    <xdr:pic>
      <xdr:nvPicPr>
        <xdr:cNvPr id="20" name="图片 5" descr="4520746"/>
        <xdr:cNvPicPr>
          <a:picLocks noGrp="1" noChangeAspect="1"/>
        </xdr:cNvPicPr>
      </xdr:nvPicPr>
      <xdr:blipFill>
        <a:blip xmlns:r="http://schemas.openxmlformats.org/officeDocument/2006/relationships" r:embed="rId5">
          <a:grayscl/>
        </a:blip>
        <a:stretch>
          <a:fillRect/>
        </a:stretch>
      </xdr:blipFill>
      <xdr:spPr>
        <a:xfrm>
          <a:off x="4394200" y="4365625"/>
          <a:ext cx="733425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225425</xdr:colOff>
      <xdr:row>13</xdr:row>
      <xdr:rowOff>24765</xdr:rowOff>
    </xdr:from>
    <xdr:to>
      <xdr:col>7</xdr:col>
      <xdr:colOff>273050</xdr:colOff>
      <xdr:row>16</xdr:row>
      <xdr:rowOff>100965</xdr:rowOff>
    </xdr:to>
    <xdr:pic>
      <xdr:nvPicPr>
        <xdr:cNvPr id="21" name="图片 5" descr="4520746"/>
        <xdr:cNvPicPr>
          <a:picLocks noGrp="1" noChangeAspect="1"/>
        </xdr:cNvPicPr>
      </xdr:nvPicPr>
      <xdr:blipFill>
        <a:blip xmlns:r="http://schemas.openxmlformats.org/officeDocument/2006/relationships" r:embed="rId5">
          <a:grayscl/>
        </a:blip>
        <a:stretch>
          <a:fillRect/>
        </a:stretch>
      </xdr:blipFill>
      <xdr:spPr>
        <a:xfrm>
          <a:off x="4340225" y="3187065"/>
          <a:ext cx="733425" cy="733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114300</xdr:rowOff>
    </xdr:from>
    <xdr:to>
      <xdr:col>2</xdr:col>
      <xdr:colOff>116840</xdr:colOff>
      <xdr:row>1</xdr:row>
      <xdr:rowOff>209550</xdr:rowOff>
    </xdr:to>
    <xdr:sp macro="[0]!Thome" textlink="">
      <xdr:nvSpPr>
        <xdr:cNvPr id="3" name="rounded_Rectangle_14">
          <a:hlinkClick xmlns:r="http://schemas.openxmlformats.org/officeDocument/2006/relationships" r:id="rId1"/>
        </xdr:cNvPr>
        <xdr:cNvSpPr/>
      </xdr:nvSpPr>
      <xdr:spPr>
        <a:xfrm>
          <a:off x="209550" y="114300"/>
          <a:ext cx="1002665" cy="276225"/>
        </a:xfrm>
        <a:prstGeom prst="round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首页</a:t>
          </a:r>
        </a:p>
      </xdr:txBody>
    </xdr:sp>
    <xdr:clientData/>
  </xdr:twoCellAnchor>
  <xdr:twoCellAnchor editAs="absolute">
    <xdr:from>
      <xdr:col>2</xdr:col>
      <xdr:colOff>245745</xdr:colOff>
      <xdr:row>0</xdr:row>
      <xdr:rowOff>142875</xdr:rowOff>
    </xdr:from>
    <xdr:to>
      <xdr:col>3</xdr:col>
      <xdr:colOff>353060</xdr:colOff>
      <xdr:row>3</xdr:row>
      <xdr:rowOff>3175</xdr:rowOff>
    </xdr:to>
    <xdr:sp macro="[0]!TYWD" textlink="">
      <xdr:nvSpPr>
        <xdr:cNvPr id="4" name="rounded_Rectangle_15"/>
        <xdr:cNvSpPr/>
      </xdr:nvSpPr>
      <xdr:spPr>
        <a:xfrm>
          <a:off x="1341120" y="142875"/>
          <a:ext cx="1002665" cy="549275"/>
        </a:xfrm>
        <a:prstGeom prst="flowChartMerge">
          <a:avLst/>
        </a:prstGeom>
        <a:solidFill>
          <a:schemeClr val="accent5">
            <a:lumMod val="75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 b="1">
              <a:solidFill>
                <a:schemeClr val="bg1"/>
              </a:solidFill>
              <a:latin typeface="微软雅黑" panose="020B0503020204020204" charset="-122"/>
              <a:ea typeface="微软雅黑" panose="020B0503020204020204" charset="-122"/>
            </a:rPr>
            <a:t>入库</a:t>
          </a:r>
        </a:p>
      </xdr:txBody>
    </xdr:sp>
    <xdr:clientData/>
  </xdr:twoCellAnchor>
  <xdr:twoCellAnchor editAs="absolute">
    <xdr:from>
      <xdr:col>3</xdr:col>
      <xdr:colOff>675640</xdr:colOff>
      <xdr:row>0</xdr:row>
      <xdr:rowOff>114300</xdr:rowOff>
    </xdr:from>
    <xdr:to>
      <xdr:col>4</xdr:col>
      <xdr:colOff>608330</xdr:colOff>
      <xdr:row>1</xdr:row>
      <xdr:rowOff>209550</xdr:rowOff>
    </xdr:to>
    <xdr:sp macro="[0]!TGZSJ" textlink="">
      <xdr:nvSpPr>
        <xdr:cNvPr id="5" name="rounded_Rectangle_16">
          <a:hlinkClick xmlns:r="http://schemas.openxmlformats.org/officeDocument/2006/relationships" r:id="rId2"/>
        </xdr:cNvPr>
        <xdr:cNvSpPr/>
      </xdr:nvSpPr>
      <xdr:spPr>
        <a:xfrm>
          <a:off x="2666365" y="114300"/>
          <a:ext cx="885190" cy="276225"/>
        </a:xfrm>
        <a:prstGeom prst="round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销售</a:t>
          </a:r>
        </a:p>
      </xdr:txBody>
    </xdr:sp>
    <xdr:clientData/>
  </xdr:twoCellAnchor>
  <xdr:twoCellAnchor editAs="absolute">
    <xdr:from>
      <xdr:col>4</xdr:col>
      <xdr:colOff>775335</xdr:colOff>
      <xdr:row>0</xdr:row>
      <xdr:rowOff>114300</xdr:rowOff>
    </xdr:from>
    <xdr:to>
      <xdr:col>5</xdr:col>
      <xdr:colOff>730250</xdr:colOff>
      <xdr:row>1</xdr:row>
      <xdr:rowOff>209550</xdr:rowOff>
    </xdr:to>
    <xdr:sp macro="[0]!TWWC" textlink="">
      <xdr:nvSpPr>
        <xdr:cNvPr id="6" name="rounded_Rectangle_17">
          <a:hlinkClick xmlns:r="http://schemas.openxmlformats.org/officeDocument/2006/relationships" r:id="rId3"/>
        </xdr:cNvPr>
        <xdr:cNvSpPr/>
      </xdr:nvSpPr>
      <xdr:spPr>
        <a:xfrm>
          <a:off x="3718560" y="114300"/>
          <a:ext cx="1002665" cy="276225"/>
        </a:xfrm>
        <a:prstGeom prst="round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库存</a:t>
          </a:r>
        </a:p>
      </xdr:txBody>
    </xdr:sp>
    <xdr:clientData/>
  </xdr:twoCellAnchor>
  <xdr:twoCellAnchor editAs="absolute">
    <xdr:from>
      <xdr:col>6</xdr:col>
      <xdr:colOff>68580</xdr:colOff>
      <xdr:row>0</xdr:row>
      <xdr:rowOff>114300</xdr:rowOff>
    </xdr:from>
    <xdr:to>
      <xdr:col>7</xdr:col>
      <xdr:colOff>423545</xdr:colOff>
      <xdr:row>1</xdr:row>
      <xdr:rowOff>209550</xdr:rowOff>
    </xdr:to>
    <xdr:sp macro="[0]!TcxKH" textlink="">
      <xdr:nvSpPr>
        <xdr:cNvPr id="7" name="rounded_Rectangle_18">
          <a:hlinkClick xmlns:r="http://schemas.openxmlformats.org/officeDocument/2006/relationships" r:id="rId4"/>
        </xdr:cNvPr>
        <xdr:cNvSpPr/>
      </xdr:nvSpPr>
      <xdr:spPr>
        <a:xfrm>
          <a:off x="4888230" y="114300"/>
          <a:ext cx="1002665" cy="2762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基础信息</a:t>
          </a:r>
        </a:p>
      </xdr:txBody>
    </xdr:sp>
    <xdr:clientData/>
  </xdr:twoCellAnchor>
  <xdr:twoCellAnchor editAs="absolute">
    <xdr:from>
      <xdr:col>1</xdr:col>
      <xdr:colOff>19050</xdr:colOff>
      <xdr:row>0</xdr:row>
      <xdr:rowOff>123825</xdr:rowOff>
    </xdr:from>
    <xdr:to>
      <xdr:col>2</xdr:col>
      <xdr:colOff>116840</xdr:colOff>
      <xdr:row>1</xdr:row>
      <xdr:rowOff>219075</xdr:rowOff>
    </xdr:to>
    <xdr:sp macro="[0]!Thome" textlink="">
      <xdr:nvSpPr>
        <xdr:cNvPr id="8" name="rounded_Rectangle_14">
          <a:hlinkClick xmlns:r="http://schemas.openxmlformats.org/officeDocument/2006/relationships" r:id="rId1"/>
        </xdr:cNvPr>
        <xdr:cNvSpPr/>
      </xdr:nvSpPr>
      <xdr:spPr>
        <a:xfrm>
          <a:off x="209550" y="123825"/>
          <a:ext cx="1002665" cy="2762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首页</a:t>
          </a:r>
        </a:p>
      </xdr:txBody>
    </xdr:sp>
    <xdr:clientData/>
  </xdr:twoCellAnchor>
  <xdr:twoCellAnchor editAs="absolute">
    <xdr:from>
      <xdr:col>3</xdr:col>
      <xdr:colOff>675005</xdr:colOff>
      <xdr:row>0</xdr:row>
      <xdr:rowOff>123825</xdr:rowOff>
    </xdr:from>
    <xdr:to>
      <xdr:col>4</xdr:col>
      <xdr:colOff>607695</xdr:colOff>
      <xdr:row>1</xdr:row>
      <xdr:rowOff>219075</xdr:rowOff>
    </xdr:to>
    <xdr:sp macro="[0]!TGZSJ" textlink="">
      <xdr:nvSpPr>
        <xdr:cNvPr id="9" name="rounded_Rectangle_16">
          <a:hlinkClick xmlns:r="http://schemas.openxmlformats.org/officeDocument/2006/relationships" r:id="rId2"/>
        </xdr:cNvPr>
        <xdr:cNvSpPr/>
      </xdr:nvSpPr>
      <xdr:spPr>
        <a:xfrm>
          <a:off x="2665730" y="123825"/>
          <a:ext cx="885190" cy="2762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销售</a:t>
          </a:r>
        </a:p>
      </xdr:txBody>
    </xdr:sp>
    <xdr:clientData/>
  </xdr:twoCellAnchor>
  <xdr:twoCellAnchor editAs="absolute">
    <xdr:from>
      <xdr:col>4</xdr:col>
      <xdr:colOff>774700</xdr:colOff>
      <xdr:row>0</xdr:row>
      <xdr:rowOff>123825</xdr:rowOff>
    </xdr:from>
    <xdr:to>
      <xdr:col>5</xdr:col>
      <xdr:colOff>729615</xdr:colOff>
      <xdr:row>1</xdr:row>
      <xdr:rowOff>219075</xdr:rowOff>
    </xdr:to>
    <xdr:sp macro="[0]!TWWC" textlink="">
      <xdr:nvSpPr>
        <xdr:cNvPr id="10" name="rounded_Rectangle_17">
          <a:hlinkClick xmlns:r="http://schemas.openxmlformats.org/officeDocument/2006/relationships" r:id="rId3"/>
        </xdr:cNvPr>
        <xdr:cNvSpPr/>
      </xdr:nvSpPr>
      <xdr:spPr>
        <a:xfrm>
          <a:off x="3717925" y="123825"/>
          <a:ext cx="1002665" cy="2762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库存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2</xdr:col>
      <xdr:colOff>107315</xdr:colOff>
      <xdr:row>1</xdr:row>
      <xdr:rowOff>276225</xdr:rowOff>
    </xdr:to>
    <xdr:sp macro="[0]!Thome" textlink="">
      <xdr:nvSpPr>
        <xdr:cNvPr id="7" name="rounded_Rectangle_14">
          <a:hlinkClick xmlns:r="http://schemas.openxmlformats.org/officeDocument/2006/relationships" r:id="rId1"/>
        </xdr:cNvPr>
        <xdr:cNvSpPr/>
      </xdr:nvSpPr>
      <xdr:spPr>
        <a:xfrm>
          <a:off x="238125" y="180975"/>
          <a:ext cx="1002665" cy="2762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首页</a:t>
          </a:r>
        </a:p>
      </xdr:txBody>
    </xdr:sp>
    <xdr:clientData/>
  </xdr:twoCellAnchor>
  <xdr:twoCellAnchor editAs="absolute">
    <xdr:from>
      <xdr:col>2</xdr:col>
      <xdr:colOff>274320</xdr:colOff>
      <xdr:row>1</xdr:row>
      <xdr:rowOff>0</xdr:rowOff>
    </xdr:from>
    <xdr:to>
      <xdr:col>3</xdr:col>
      <xdr:colOff>353060</xdr:colOff>
      <xdr:row>1</xdr:row>
      <xdr:rowOff>283210</xdr:rowOff>
    </xdr:to>
    <xdr:sp macro="[0]!TYWD" textlink="">
      <xdr:nvSpPr>
        <xdr:cNvPr id="8" name="rounded_Rectangle_15">
          <a:hlinkClick xmlns:r="http://schemas.openxmlformats.org/officeDocument/2006/relationships" r:id="rId2"/>
        </xdr:cNvPr>
        <xdr:cNvSpPr/>
      </xdr:nvSpPr>
      <xdr:spPr>
        <a:xfrm>
          <a:off x="1407795" y="180975"/>
          <a:ext cx="1002665" cy="283210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 b="1">
              <a:solidFill>
                <a:schemeClr val="bg1"/>
              </a:solidFill>
              <a:latin typeface="微软雅黑" panose="020B0503020204020204" charset="-122"/>
              <a:ea typeface="微软雅黑" panose="020B0503020204020204" charset="-122"/>
            </a:rPr>
            <a:t>入库</a:t>
          </a:r>
        </a:p>
      </xdr:txBody>
    </xdr:sp>
    <xdr:clientData/>
  </xdr:twoCellAnchor>
  <xdr:twoCellAnchor editAs="absolute">
    <xdr:from>
      <xdr:col>3</xdr:col>
      <xdr:colOff>637540</xdr:colOff>
      <xdr:row>1</xdr:row>
      <xdr:rowOff>0</xdr:rowOff>
    </xdr:from>
    <xdr:to>
      <xdr:col>4</xdr:col>
      <xdr:colOff>532130</xdr:colOff>
      <xdr:row>2</xdr:row>
      <xdr:rowOff>123825</xdr:rowOff>
    </xdr:to>
    <xdr:sp macro="[0]!TGZSJ" textlink="">
      <xdr:nvSpPr>
        <xdr:cNvPr id="9" name="rounded_Rectangle_16">
          <a:hlinkClick xmlns:r="http://schemas.openxmlformats.org/officeDocument/2006/relationships" r:id="rId3"/>
        </xdr:cNvPr>
        <xdr:cNvSpPr/>
      </xdr:nvSpPr>
      <xdr:spPr>
        <a:xfrm>
          <a:off x="2694940" y="180975"/>
          <a:ext cx="885190" cy="504825"/>
        </a:xfrm>
        <a:prstGeom prst="flowChartMerge">
          <a:avLst/>
        </a:prstGeom>
        <a:solidFill>
          <a:schemeClr val="accent5">
            <a:lumMod val="75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销售</a:t>
          </a:r>
        </a:p>
      </xdr:txBody>
    </xdr:sp>
    <xdr:clientData/>
  </xdr:twoCellAnchor>
  <xdr:twoCellAnchor editAs="absolute">
    <xdr:from>
      <xdr:col>5</xdr:col>
      <xdr:colOff>32385</xdr:colOff>
      <xdr:row>1</xdr:row>
      <xdr:rowOff>0</xdr:rowOff>
    </xdr:from>
    <xdr:to>
      <xdr:col>6</xdr:col>
      <xdr:colOff>53975</xdr:colOff>
      <xdr:row>1</xdr:row>
      <xdr:rowOff>276225</xdr:rowOff>
    </xdr:to>
    <xdr:sp macro="[0]!TWWC" textlink="">
      <xdr:nvSpPr>
        <xdr:cNvPr id="10" name="rounded_Rectangle_17">
          <a:hlinkClick xmlns:r="http://schemas.openxmlformats.org/officeDocument/2006/relationships" r:id="rId4"/>
        </xdr:cNvPr>
        <xdr:cNvSpPr/>
      </xdr:nvSpPr>
      <xdr:spPr>
        <a:xfrm>
          <a:off x="3747135" y="180975"/>
          <a:ext cx="1002665" cy="2762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库存</a:t>
          </a:r>
        </a:p>
      </xdr:txBody>
    </xdr:sp>
    <xdr:clientData/>
  </xdr:twoCellAnchor>
  <xdr:twoCellAnchor editAs="absolute">
    <xdr:from>
      <xdr:col>6</xdr:col>
      <xdr:colOff>220980</xdr:colOff>
      <xdr:row>1</xdr:row>
      <xdr:rowOff>0</xdr:rowOff>
    </xdr:from>
    <xdr:to>
      <xdr:col>7</xdr:col>
      <xdr:colOff>452120</xdr:colOff>
      <xdr:row>1</xdr:row>
      <xdr:rowOff>276225</xdr:rowOff>
    </xdr:to>
    <xdr:sp macro="[0]!TcxKH" textlink="">
      <xdr:nvSpPr>
        <xdr:cNvPr id="11" name="rounded_Rectangle_18">
          <a:hlinkClick xmlns:r="http://schemas.openxmlformats.org/officeDocument/2006/relationships" r:id="rId5"/>
        </xdr:cNvPr>
        <xdr:cNvSpPr/>
      </xdr:nvSpPr>
      <xdr:spPr>
        <a:xfrm>
          <a:off x="4916805" y="180975"/>
          <a:ext cx="1002665" cy="2762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基础信息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0</xdr:rowOff>
    </xdr:from>
    <xdr:to>
      <xdr:col>2</xdr:col>
      <xdr:colOff>173990</xdr:colOff>
      <xdr:row>1</xdr:row>
      <xdr:rowOff>276225</xdr:rowOff>
    </xdr:to>
    <xdr:sp macro="[0]!Thome" textlink="">
      <xdr:nvSpPr>
        <xdr:cNvPr id="7" name="rounded_Rectangle_14">
          <a:hlinkClick xmlns:r="http://schemas.openxmlformats.org/officeDocument/2006/relationships" r:id="rId1"/>
        </xdr:cNvPr>
        <xdr:cNvSpPr/>
      </xdr:nvSpPr>
      <xdr:spPr>
        <a:xfrm>
          <a:off x="228600" y="152400"/>
          <a:ext cx="1002665" cy="2762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首页</a:t>
          </a:r>
        </a:p>
      </xdr:txBody>
    </xdr:sp>
    <xdr:clientData/>
  </xdr:twoCellAnchor>
  <xdr:twoCellAnchor editAs="absolute">
    <xdr:from>
      <xdr:col>2</xdr:col>
      <xdr:colOff>340995</xdr:colOff>
      <xdr:row>1</xdr:row>
      <xdr:rowOff>0</xdr:rowOff>
    </xdr:from>
    <xdr:to>
      <xdr:col>3</xdr:col>
      <xdr:colOff>572135</xdr:colOff>
      <xdr:row>1</xdr:row>
      <xdr:rowOff>308610</xdr:rowOff>
    </xdr:to>
    <xdr:sp macro="[0]!TYWD" textlink="">
      <xdr:nvSpPr>
        <xdr:cNvPr id="8" name="rounded_Rectangle_15">
          <a:hlinkClick xmlns:r="http://schemas.openxmlformats.org/officeDocument/2006/relationships" r:id="rId2"/>
        </xdr:cNvPr>
        <xdr:cNvSpPr/>
      </xdr:nvSpPr>
      <xdr:spPr>
        <a:xfrm>
          <a:off x="1398270" y="152400"/>
          <a:ext cx="1002665" cy="308610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 b="1">
              <a:solidFill>
                <a:schemeClr val="bg1"/>
              </a:solidFill>
              <a:latin typeface="微软雅黑" panose="020B0503020204020204" charset="-122"/>
              <a:ea typeface="微软雅黑" panose="020B0503020204020204" charset="-122"/>
            </a:rPr>
            <a:t>入库</a:t>
          </a:r>
        </a:p>
      </xdr:txBody>
    </xdr:sp>
    <xdr:clientData/>
  </xdr:twoCellAnchor>
  <xdr:twoCellAnchor editAs="absolute">
    <xdr:from>
      <xdr:col>3</xdr:col>
      <xdr:colOff>856615</xdr:colOff>
      <xdr:row>1</xdr:row>
      <xdr:rowOff>0</xdr:rowOff>
    </xdr:from>
    <xdr:to>
      <xdr:col>4</xdr:col>
      <xdr:colOff>579755</xdr:colOff>
      <xdr:row>1</xdr:row>
      <xdr:rowOff>276225</xdr:rowOff>
    </xdr:to>
    <xdr:sp macro="[0]!TGZSJ" textlink="">
      <xdr:nvSpPr>
        <xdr:cNvPr id="9" name="rounded_Rectangle_16">
          <a:hlinkClick xmlns:r="http://schemas.openxmlformats.org/officeDocument/2006/relationships" r:id="rId3"/>
        </xdr:cNvPr>
        <xdr:cNvSpPr/>
      </xdr:nvSpPr>
      <xdr:spPr>
        <a:xfrm>
          <a:off x="2685415" y="152400"/>
          <a:ext cx="885190" cy="2762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销售</a:t>
          </a:r>
        </a:p>
      </xdr:txBody>
    </xdr:sp>
    <xdr:clientData/>
  </xdr:twoCellAnchor>
  <xdr:twoCellAnchor editAs="absolute">
    <xdr:from>
      <xdr:col>4</xdr:col>
      <xdr:colOff>746760</xdr:colOff>
      <xdr:row>1</xdr:row>
      <xdr:rowOff>0</xdr:rowOff>
    </xdr:from>
    <xdr:to>
      <xdr:col>5</xdr:col>
      <xdr:colOff>492125</xdr:colOff>
      <xdr:row>2</xdr:row>
      <xdr:rowOff>9525</xdr:rowOff>
    </xdr:to>
    <xdr:sp macro="[0]!TWWC" textlink="">
      <xdr:nvSpPr>
        <xdr:cNvPr id="10" name="rounded_Rectangle_17">
          <a:hlinkClick xmlns:r="http://schemas.openxmlformats.org/officeDocument/2006/relationships" r:id="rId4"/>
        </xdr:cNvPr>
        <xdr:cNvSpPr/>
      </xdr:nvSpPr>
      <xdr:spPr>
        <a:xfrm>
          <a:off x="3737610" y="152400"/>
          <a:ext cx="1002665" cy="438150"/>
        </a:xfrm>
        <a:prstGeom prst="flowChartMerge">
          <a:avLst/>
        </a:prstGeom>
        <a:solidFill>
          <a:schemeClr val="accent5">
            <a:lumMod val="75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 b="1">
              <a:latin typeface="微软雅黑" panose="020B0503020204020204" charset="-122"/>
              <a:ea typeface="微软雅黑" panose="020B0503020204020204" charset="-122"/>
            </a:rPr>
            <a:t>库存</a:t>
          </a:r>
        </a:p>
      </xdr:txBody>
    </xdr:sp>
    <xdr:clientData/>
  </xdr:twoCellAnchor>
  <xdr:twoCellAnchor editAs="absolute">
    <xdr:from>
      <xdr:col>5</xdr:col>
      <xdr:colOff>659130</xdr:colOff>
      <xdr:row>1</xdr:row>
      <xdr:rowOff>0</xdr:rowOff>
    </xdr:from>
    <xdr:to>
      <xdr:col>6</xdr:col>
      <xdr:colOff>575945</xdr:colOff>
      <xdr:row>1</xdr:row>
      <xdr:rowOff>276225</xdr:rowOff>
    </xdr:to>
    <xdr:sp macro="[0]!TcxKH" textlink="">
      <xdr:nvSpPr>
        <xdr:cNvPr id="11" name="rounded_Rectangle_18">
          <a:hlinkClick xmlns:r="http://schemas.openxmlformats.org/officeDocument/2006/relationships" r:id="rId5"/>
        </xdr:cNvPr>
        <xdr:cNvSpPr/>
      </xdr:nvSpPr>
      <xdr:spPr>
        <a:xfrm>
          <a:off x="4907280" y="152400"/>
          <a:ext cx="1002665" cy="2762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基础信息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38100</xdr:colOff>
      <xdr:row>0</xdr:row>
      <xdr:rowOff>181610</xdr:rowOff>
    </xdr:from>
    <xdr:to>
      <xdr:col>2</xdr:col>
      <xdr:colOff>183515</xdr:colOff>
      <xdr:row>0</xdr:row>
      <xdr:rowOff>457835</xdr:rowOff>
    </xdr:to>
    <xdr:sp macro="[0]!Thome" textlink="">
      <xdr:nvSpPr>
        <xdr:cNvPr id="7" name="rounded_Rectangle_14">
          <a:hlinkClick xmlns:r="http://schemas.openxmlformats.org/officeDocument/2006/relationships" r:id="rId1"/>
        </xdr:cNvPr>
        <xdr:cNvSpPr/>
      </xdr:nvSpPr>
      <xdr:spPr>
        <a:xfrm>
          <a:off x="361950" y="181610"/>
          <a:ext cx="1002665" cy="2762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75000"/>
            </a:schemeClr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首页</a:t>
          </a:r>
        </a:p>
      </xdr:txBody>
    </xdr:sp>
    <xdr:clientData/>
  </xdr:twoCellAnchor>
  <xdr:twoCellAnchor editAs="absolute">
    <xdr:from>
      <xdr:col>2</xdr:col>
      <xdr:colOff>350520</xdr:colOff>
      <xdr:row>0</xdr:row>
      <xdr:rowOff>181610</xdr:rowOff>
    </xdr:from>
    <xdr:to>
      <xdr:col>3</xdr:col>
      <xdr:colOff>667385</xdr:colOff>
      <xdr:row>0</xdr:row>
      <xdr:rowOff>473710</xdr:rowOff>
    </xdr:to>
    <xdr:sp macro="[0]!TYWD" textlink="">
      <xdr:nvSpPr>
        <xdr:cNvPr id="8" name="rounded_Rectangle_15">
          <a:hlinkClick xmlns:r="http://schemas.openxmlformats.org/officeDocument/2006/relationships" r:id="rId2"/>
        </xdr:cNvPr>
        <xdr:cNvSpPr/>
      </xdr:nvSpPr>
      <xdr:spPr>
        <a:xfrm>
          <a:off x="1531620" y="181610"/>
          <a:ext cx="1002665" cy="292100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75000"/>
            </a:schemeClr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 b="1">
              <a:solidFill>
                <a:schemeClr val="bg1"/>
              </a:solidFill>
              <a:latin typeface="微软雅黑" panose="020B0503020204020204" charset="-122"/>
              <a:ea typeface="微软雅黑" panose="020B0503020204020204" charset="-122"/>
            </a:rPr>
            <a:t>入库</a:t>
          </a:r>
        </a:p>
      </xdr:txBody>
    </xdr:sp>
    <xdr:clientData/>
  </xdr:twoCellAnchor>
  <xdr:twoCellAnchor editAs="absolute">
    <xdr:from>
      <xdr:col>4</xdr:col>
      <xdr:colOff>85090</xdr:colOff>
      <xdr:row>0</xdr:row>
      <xdr:rowOff>181610</xdr:rowOff>
    </xdr:from>
    <xdr:to>
      <xdr:col>5</xdr:col>
      <xdr:colOff>284480</xdr:colOff>
      <xdr:row>0</xdr:row>
      <xdr:rowOff>457835</xdr:rowOff>
    </xdr:to>
    <xdr:sp macro="[0]!TGZSJ" textlink="">
      <xdr:nvSpPr>
        <xdr:cNvPr id="9" name="rounded_Rectangle_16">
          <a:hlinkClick xmlns:r="http://schemas.openxmlformats.org/officeDocument/2006/relationships" r:id="rId3"/>
        </xdr:cNvPr>
        <xdr:cNvSpPr/>
      </xdr:nvSpPr>
      <xdr:spPr>
        <a:xfrm>
          <a:off x="2818765" y="181610"/>
          <a:ext cx="885190" cy="2762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75000"/>
            </a:schemeClr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销售</a:t>
          </a:r>
        </a:p>
      </xdr:txBody>
    </xdr:sp>
    <xdr:clientData/>
  </xdr:twoCellAnchor>
  <xdr:twoCellAnchor editAs="absolute">
    <xdr:from>
      <xdr:col>5</xdr:col>
      <xdr:colOff>451485</xdr:colOff>
      <xdr:row>0</xdr:row>
      <xdr:rowOff>181610</xdr:rowOff>
    </xdr:from>
    <xdr:to>
      <xdr:col>7</xdr:col>
      <xdr:colOff>377825</xdr:colOff>
      <xdr:row>0</xdr:row>
      <xdr:rowOff>457835</xdr:rowOff>
    </xdr:to>
    <xdr:sp macro="[0]!TWWC" textlink="">
      <xdr:nvSpPr>
        <xdr:cNvPr id="10" name="rounded_Rectangle_17">
          <a:hlinkClick xmlns:r="http://schemas.openxmlformats.org/officeDocument/2006/relationships" r:id="rId4"/>
        </xdr:cNvPr>
        <xdr:cNvSpPr/>
      </xdr:nvSpPr>
      <xdr:spPr>
        <a:xfrm>
          <a:off x="3870960" y="181610"/>
          <a:ext cx="1002665" cy="27622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75000"/>
            </a:schemeClr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库存</a:t>
          </a:r>
        </a:p>
      </xdr:txBody>
    </xdr:sp>
    <xdr:clientData/>
  </xdr:twoCellAnchor>
  <xdr:twoCellAnchor editAs="absolute">
    <xdr:from>
      <xdr:col>7</xdr:col>
      <xdr:colOff>544830</xdr:colOff>
      <xdr:row>0</xdr:row>
      <xdr:rowOff>181610</xdr:rowOff>
    </xdr:from>
    <xdr:to>
      <xdr:col>9</xdr:col>
      <xdr:colOff>175895</xdr:colOff>
      <xdr:row>0</xdr:row>
      <xdr:rowOff>600075</xdr:rowOff>
    </xdr:to>
    <xdr:sp macro="[0]!TcxKH" textlink="">
      <xdr:nvSpPr>
        <xdr:cNvPr id="11" name="rounded_Rectangle_18">
          <a:hlinkClick xmlns:r="http://schemas.openxmlformats.org/officeDocument/2006/relationships" r:id="rId5"/>
        </xdr:cNvPr>
        <xdr:cNvSpPr/>
      </xdr:nvSpPr>
      <xdr:spPr>
        <a:xfrm>
          <a:off x="5040630" y="181610"/>
          <a:ext cx="1002665" cy="418465"/>
        </a:xfrm>
        <a:prstGeom prst="flowChartMerge">
          <a:avLst/>
        </a:prstGeom>
        <a:solidFill>
          <a:schemeClr val="accent5">
            <a:lumMod val="75000"/>
          </a:schemeClr>
        </a:solidFill>
        <a:ln>
          <a:solidFill>
            <a:schemeClr val="accent5">
              <a:lumMod val="75000"/>
            </a:schemeClr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overflow" horzOverflow="overflow" wrap="none" lIns="0" tIns="0" rIns="0" bIns="0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000">
              <a:latin typeface="微软雅黑" panose="020B0503020204020204" charset="-122"/>
              <a:ea typeface="微软雅黑" panose="020B0503020204020204" charset="-122"/>
            </a:rPr>
            <a:t>基础信息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tabSelected="1" workbookViewId="0"/>
  </sheetViews>
  <sheetFormatPr defaultColWidth="0" defaultRowHeight="17.25" zeroHeight="1" x14ac:dyDescent="0.3"/>
  <cols>
    <col min="1" max="12" width="9" style="1" customWidth="1"/>
    <col min="13" max="13" width="9" style="1" hidden="1" customWidth="1"/>
    <col min="14" max="16384" width="9" style="1" hidden="1"/>
  </cols>
  <sheetData>
    <row r="1" ht="42" customHeight="1" x14ac:dyDescent="0.3"/>
    <row r="2" x14ac:dyDescent="0.3"/>
    <row r="3" x14ac:dyDescent="0.3"/>
    <row r="4" x14ac:dyDescent="0.3"/>
    <row r="5" x14ac:dyDescent="0.3"/>
    <row r="6" x14ac:dyDescent="0.3"/>
    <row r="7" x14ac:dyDescent="0.3"/>
    <row r="8" x14ac:dyDescent="0.3"/>
    <row r="9" x14ac:dyDescent="0.3"/>
    <row r="10" x14ac:dyDescent="0.3"/>
    <row r="11" x14ac:dyDescent="0.3"/>
    <row r="12" x14ac:dyDescent="0.3"/>
    <row r="13" x14ac:dyDescent="0.3"/>
    <row r="14" x14ac:dyDescent="0.3"/>
    <row r="15" x14ac:dyDescent="0.3"/>
    <row r="16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</sheetData>
  <phoneticPr fontId="14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2"/>
  <sheetViews>
    <sheetView showGridLines="0" workbookViewId="0">
      <selection activeCell="B1" sqref="B1:N30"/>
    </sheetView>
  </sheetViews>
  <sheetFormatPr defaultColWidth="0" defaultRowHeight="16.5" x14ac:dyDescent="0.3"/>
  <cols>
    <col min="1" max="1" width="2.5" style="46" customWidth="1"/>
    <col min="2" max="2" width="11.875" style="47" customWidth="1"/>
    <col min="3" max="3" width="11.75" style="46" customWidth="1"/>
    <col min="4" max="4" width="12.5" style="46" customWidth="1"/>
    <col min="5" max="5" width="13.75" style="48" customWidth="1"/>
    <col min="6" max="6" width="10.875" style="49" customWidth="1"/>
    <col min="7" max="7" width="8.5" style="50" customWidth="1"/>
    <col min="8" max="8" width="12.5" style="46" customWidth="1"/>
    <col min="9" max="9" width="8.5" style="51" customWidth="1"/>
    <col min="10" max="10" width="11.75" style="52" customWidth="1"/>
    <col min="11" max="11" width="9.125" style="53" customWidth="1"/>
    <col min="12" max="12" width="10.5" style="46" customWidth="1"/>
    <col min="13" max="13" width="10.875" style="46" customWidth="1"/>
    <col min="14" max="14" width="12.375" style="46" customWidth="1"/>
    <col min="15" max="15" width="4.5" style="46" customWidth="1"/>
    <col min="16" max="256" width="0" style="46" hidden="1"/>
    <col min="257" max="16384" width="9" hidden="1"/>
  </cols>
  <sheetData>
    <row r="2" spans="2:14" ht="30.95" customHeight="1" x14ac:dyDescent="0.55000000000000004">
      <c r="B2" s="66"/>
      <c r="C2" s="67"/>
      <c r="D2" s="67"/>
      <c r="E2" s="67"/>
      <c r="F2" s="67"/>
      <c r="G2" s="67"/>
      <c r="H2" s="67"/>
      <c r="I2" s="67"/>
      <c r="J2" s="67"/>
      <c r="K2" s="68"/>
      <c r="L2" s="67"/>
      <c r="M2" s="67"/>
      <c r="N2" s="67"/>
    </row>
    <row r="3" spans="2:14" ht="9" customHeight="1" x14ac:dyDescent="0.3"/>
    <row r="4" spans="2:14" s="45" customFormat="1" ht="39" customHeight="1" x14ac:dyDescent="0.3">
      <c r="B4" s="54" t="s">
        <v>0</v>
      </c>
      <c r="C4" s="55" t="s">
        <v>1</v>
      </c>
      <c r="D4" s="55" t="s">
        <v>2</v>
      </c>
      <c r="E4" s="56" t="s">
        <v>3</v>
      </c>
      <c r="F4" s="55" t="s">
        <v>4</v>
      </c>
      <c r="G4" s="55" t="s">
        <v>5</v>
      </c>
      <c r="H4" s="55" t="s">
        <v>6</v>
      </c>
      <c r="I4" s="55" t="s">
        <v>7</v>
      </c>
      <c r="J4" s="61" t="s">
        <v>8</v>
      </c>
      <c r="K4" s="62" t="s">
        <v>9</v>
      </c>
      <c r="L4" s="61" t="s">
        <v>10</v>
      </c>
      <c r="M4" s="55" t="s">
        <v>11</v>
      </c>
      <c r="N4" s="63" t="s">
        <v>12</v>
      </c>
    </row>
    <row r="5" spans="2:14" ht="17.25" x14ac:dyDescent="0.3">
      <c r="B5" s="57" t="s">
        <v>13</v>
      </c>
      <c r="C5" s="30" t="s">
        <v>14</v>
      </c>
      <c r="D5" s="30" t="s">
        <v>15</v>
      </c>
      <c r="E5" s="31">
        <v>40118</v>
      </c>
      <c r="F5" s="15" t="s">
        <v>16</v>
      </c>
      <c r="G5" s="9" t="s">
        <v>17</v>
      </c>
      <c r="H5" s="15">
        <v>12</v>
      </c>
      <c r="I5" s="30">
        <v>10</v>
      </c>
      <c r="J5" s="15">
        <f>IF(ISERR(H5*I5),0,H5*I5)</f>
        <v>120</v>
      </c>
      <c r="K5" s="64">
        <v>0.05</v>
      </c>
      <c r="L5" s="36">
        <f>J5*K5</f>
        <v>6</v>
      </c>
      <c r="M5" s="36">
        <f>J5-L5</f>
        <v>114</v>
      </c>
      <c r="N5" s="36"/>
    </row>
    <row r="6" spans="2:14" ht="17.25" x14ac:dyDescent="0.3">
      <c r="B6" s="58" t="s">
        <v>13</v>
      </c>
      <c r="C6" s="30" t="s">
        <v>15</v>
      </c>
      <c r="D6" s="30" t="s">
        <v>18</v>
      </c>
      <c r="E6" s="32">
        <v>40119</v>
      </c>
      <c r="F6" s="15" t="s">
        <v>19</v>
      </c>
      <c r="G6" s="11" t="s">
        <v>20</v>
      </c>
      <c r="H6" s="15">
        <v>13</v>
      </c>
      <c r="I6" s="34">
        <v>10</v>
      </c>
      <c r="J6" s="15">
        <f t="shared" ref="J6:J32" si="0">IF(ISERR(H6*I6),0,H6*I6)</f>
        <v>130</v>
      </c>
      <c r="K6" s="65">
        <v>0.05</v>
      </c>
      <c r="L6" s="36">
        <f t="shared" ref="L6:L32" si="1">J6*K6</f>
        <v>6.5</v>
      </c>
      <c r="M6" s="36">
        <f t="shared" ref="M6:M32" si="2">J6-L6</f>
        <v>123.5</v>
      </c>
      <c r="N6" s="35"/>
    </row>
    <row r="7" spans="2:14" ht="17.25" x14ac:dyDescent="0.3">
      <c r="B7" s="57"/>
      <c r="C7" s="30"/>
      <c r="D7" s="36"/>
      <c r="E7" s="59"/>
      <c r="F7" s="36"/>
      <c r="G7" s="36"/>
      <c r="H7" s="36"/>
      <c r="I7" s="36"/>
      <c r="J7" s="15">
        <f t="shared" si="0"/>
        <v>0</v>
      </c>
      <c r="K7" s="64"/>
      <c r="L7" s="36">
        <f t="shared" si="1"/>
        <v>0</v>
      </c>
      <c r="M7" s="36">
        <f t="shared" si="2"/>
        <v>0</v>
      </c>
      <c r="N7" s="36"/>
    </row>
    <row r="8" spans="2:14" ht="17.25" x14ac:dyDescent="0.3">
      <c r="B8" s="58"/>
      <c r="C8" s="30"/>
      <c r="D8" s="35"/>
      <c r="E8" s="60"/>
      <c r="F8" s="35"/>
      <c r="G8" s="35"/>
      <c r="H8" s="35"/>
      <c r="I8" s="35"/>
      <c r="J8" s="15">
        <f t="shared" si="0"/>
        <v>0</v>
      </c>
      <c r="K8" s="65"/>
      <c r="L8" s="36">
        <f t="shared" si="1"/>
        <v>0</v>
      </c>
      <c r="M8" s="36">
        <f t="shared" si="2"/>
        <v>0</v>
      </c>
      <c r="N8" s="35"/>
    </row>
    <row r="9" spans="2:14" ht="17.25" x14ac:dyDescent="0.3">
      <c r="B9" s="57"/>
      <c r="C9" s="30"/>
      <c r="D9" s="36"/>
      <c r="E9" s="59"/>
      <c r="F9" s="36"/>
      <c r="G9" s="36"/>
      <c r="H9" s="36"/>
      <c r="I9" s="36"/>
      <c r="J9" s="15">
        <f t="shared" si="0"/>
        <v>0</v>
      </c>
      <c r="K9" s="64"/>
      <c r="L9" s="36">
        <f t="shared" si="1"/>
        <v>0</v>
      </c>
      <c r="M9" s="36">
        <f t="shared" si="2"/>
        <v>0</v>
      </c>
      <c r="N9" s="36"/>
    </row>
    <row r="10" spans="2:14" ht="17.25" x14ac:dyDescent="0.3">
      <c r="B10" s="58"/>
      <c r="C10" s="30"/>
      <c r="D10" s="35"/>
      <c r="E10" s="60"/>
      <c r="F10" s="35"/>
      <c r="G10" s="35"/>
      <c r="H10" s="35"/>
      <c r="I10" s="35"/>
      <c r="J10" s="15">
        <f t="shared" si="0"/>
        <v>0</v>
      </c>
      <c r="K10" s="65"/>
      <c r="L10" s="36">
        <f t="shared" si="1"/>
        <v>0</v>
      </c>
      <c r="M10" s="36">
        <f t="shared" si="2"/>
        <v>0</v>
      </c>
      <c r="N10" s="35"/>
    </row>
    <row r="11" spans="2:14" ht="17.25" x14ac:dyDescent="0.3">
      <c r="B11" s="57"/>
      <c r="C11" s="30"/>
      <c r="D11" s="36"/>
      <c r="E11" s="59"/>
      <c r="F11" s="36"/>
      <c r="G11" s="36"/>
      <c r="H11" s="36"/>
      <c r="I11" s="36"/>
      <c r="J11" s="15">
        <f t="shared" si="0"/>
        <v>0</v>
      </c>
      <c r="K11" s="64"/>
      <c r="L11" s="36">
        <f t="shared" si="1"/>
        <v>0</v>
      </c>
      <c r="M11" s="36">
        <f t="shared" si="2"/>
        <v>0</v>
      </c>
      <c r="N11" s="36"/>
    </row>
    <row r="12" spans="2:14" ht="17.25" x14ac:dyDescent="0.3">
      <c r="B12" s="58"/>
      <c r="C12" s="30"/>
      <c r="D12" s="35"/>
      <c r="E12" s="60"/>
      <c r="F12" s="35"/>
      <c r="G12" s="35"/>
      <c r="H12" s="35"/>
      <c r="I12" s="35"/>
      <c r="J12" s="15">
        <f t="shared" si="0"/>
        <v>0</v>
      </c>
      <c r="K12" s="65"/>
      <c r="L12" s="36">
        <f t="shared" si="1"/>
        <v>0</v>
      </c>
      <c r="M12" s="36">
        <f t="shared" si="2"/>
        <v>0</v>
      </c>
      <c r="N12" s="35"/>
    </row>
    <row r="13" spans="2:14" ht="17.25" x14ac:dyDescent="0.3">
      <c r="B13" s="57"/>
      <c r="C13" s="30"/>
      <c r="D13" s="36"/>
      <c r="E13" s="59"/>
      <c r="F13" s="36"/>
      <c r="G13" s="36"/>
      <c r="H13" s="36"/>
      <c r="I13" s="36"/>
      <c r="J13" s="15">
        <f t="shared" si="0"/>
        <v>0</v>
      </c>
      <c r="K13" s="64"/>
      <c r="L13" s="36">
        <f t="shared" si="1"/>
        <v>0</v>
      </c>
      <c r="M13" s="36">
        <f t="shared" si="2"/>
        <v>0</v>
      </c>
      <c r="N13" s="36"/>
    </row>
    <row r="14" spans="2:14" ht="17.25" x14ac:dyDescent="0.3">
      <c r="B14" s="58"/>
      <c r="C14" s="30"/>
      <c r="D14" s="35"/>
      <c r="E14" s="60"/>
      <c r="F14" s="35"/>
      <c r="G14" s="35"/>
      <c r="H14" s="35"/>
      <c r="I14" s="35"/>
      <c r="J14" s="15">
        <f t="shared" si="0"/>
        <v>0</v>
      </c>
      <c r="K14" s="65"/>
      <c r="L14" s="36">
        <f t="shared" si="1"/>
        <v>0</v>
      </c>
      <c r="M14" s="36">
        <f t="shared" si="2"/>
        <v>0</v>
      </c>
      <c r="N14" s="35"/>
    </row>
    <row r="15" spans="2:14" ht="17.25" x14ac:dyDescent="0.3">
      <c r="B15" s="57"/>
      <c r="C15" s="30"/>
      <c r="D15" s="36"/>
      <c r="E15" s="59"/>
      <c r="F15" s="36"/>
      <c r="G15" s="36"/>
      <c r="H15" s="36"/>
      <c r="I15" s="36"/>
      <c r="J15" s="15">
        <f t="shared" si="0"/>
        <v>0</v>
      </c>
      <c r="K15" s="64"/>
      <c r="L15" s="36">
        <f t="shared" si="1"/>
        <v>0</v>
      </c>
      <c r="M15" s="36">
        <f t="shared" si="2"/>
        <v>0</v>
      </c>
      <c r="N15" s="36"/>
    </row>
    <row r="16" spans="2:14" ht="17.25" x14ac:dyDescent="0.3">
      <c r="B16" s="58"/>
      <c r="C16" s="30"/>
      <c r="D16" s="35"/>
      <c r="E16" s="60"/>
      <c r="F16" s="35"/>
      <c r="G16" s="35"/>
      <c r="H16" s="35"/>
      <c r="I16" s="35"/>
      <c r="J16" s="15">
        <f t="shared" si="0"/>
        <v>0</v>
      </c>
      <c r="K16" s="65"/>
      <c r="L16" s="36">
        <f t="shared" si="1"/>
        <v>0</v>
      </c>
      <c r="M16" s="36">
        <f t="shared" si="2"/>
        <v>0</v>
      </c>
      <c r="N16" s="35"/>
    </row>
    <row r="17" spans="2:14" ht="17.25" x14ac:dyDescent="0.3">
      <c r="B17" s="57"/>
      <c r="C17" s="30"/>
      <c r="D17" s="36"/>
      <c r="E17" s="59"/>
      <c r="F17" s="36"/>
      <c r="G17" s="36"/>
      <c r="H17" s="36"/>
      <c r="I17" s="36"/>
      <c r="J17" s="15">
        <f t="shared" si="0"/>
        <v>0</v>
      </c>
      <c r="K17" s="64"/>
      <c r="L17" s="36">
        <f t="shared" si="1"/>
        <v>0</v>
      </c>
      <c r="M17" s="36">
        <f t="shared" si="2"/>
        <v>0</v>
      </c>
      <c r="N17" s="36"/>
    </row>
    <row r="18" spans="2:14" ht="17.25" x14ac:dyDescent="0.3">
      <c r="B18" s="58"/>
      <c r="C18" s="30"/>
      <c r="D18" s="35"/>
      <c r="E18" s="60"/>
      <c r="F18" s="35"/>
      <c r="G18" s="35"/>
      <c r="H18" s="35"/>
      <c r="I18" s="35"/>
      <c r="J18" s="15">
        <f t="shared" si="0"/>
        <v>0</v>
      </c>
      <c r="K18" s="65"/>
      <c r="L18" s="36">
        <f t="shared" si="1"/>
        <v>0</v>
      </c>
      <c r="M18" s="36">
        <f t="shared" si="2"/>
        <v>0</v>
      </c>
      <c r="N18" s="35"/>
    </row>
    <row r="19" spans="2:14" ht="17.25" x14ac:dyDescent="0.3">
      <c r="B19" s="57"/>
      <c r="C19" s="30"/>
      <c r="D19" s="36"/>
      <c r="E19" s="59"/>
      <c r="F19" s="36"/>
      <c r="G19" s="36"/>
      <c r="H19" s="36"/>
      <c r="I19" s="36"/>
      <c r="J19" s="15">
        <f t="shared" si="0"/>
        <v>0</v>
      </c>
      <c r="K19" s="64"/>
      <c r="L19" s="36">
        <f t="shared" si="1"/>
        <v>0</v>
      </c>
      <c r="M19" s="36">
        <f t="shared" si="2"/>
        <v>0</v>
      </c>
      <c r="N19" s="36"/>
    </row>
    <row r="20" spans="2:14" ht="17.25" x14ac:dyDescent="0.3">
      <c r="B20" s="58"/>
      <c r="C20" s="30"/>
      <c r="D20" s="35"/>
      <c r="E20" s="60"/>
      <c r="F20" s="35"/>
      <c r="G20" s="35"/>
      <c r="H20" s="35"/>
      <c r="I20" s="35"/>
      <c r="J20" s="15">
        <f t="shared" si="0"/>
        <v>0</v>
      </c>
      <c r="K20" s="65"/>
      <c r="L20" s="36">
        <f t="shared" si="1"/>
        <v>0</v>
      </c>
      <c r="M20" s="36">
        <f t="shared" si="2"/>
        <v>0</v>
      </c>
      <c r="N20" s="35"/>
    </row>
    <row r="21" spans="2:14" ht="17.25" x14ac:dyDescent="0.3">
      <c r="B21" s="57"/>
      <c r="C21" s="30"/>
      <c r="D21" s="36"/>
      <c r="E21" s="59"/>
      <c r="F21" s="36"/>
      <c r="G21" s="36"/>
      <c r="H21" s="36"/>
      <c r="I21" s="36"/>
      <c r="J21" s="15">
        <f t="shared" si="0"/>
        <v>0</v>
      </c>
      <c r="K21" s="64"/>
      <c r="L21" s="36">
        <f t="shared" si="1"/>
        <v>0</v>
      </c>
      <c r="M21" s="36">
        <f t="shared" si="2"/>
        <v>0</v>
      </c>
      <c r="N21" s="36"/>
    </row>
    <row r="22" spans="2:14" ht="17.25" x14ac:dyDescent="0.3">
      <c r="B22" s="58"/>
      <c r="C22" s="30"/>
      <c r="D22" s="35"/>
      <c r="E22" s="60"/>
      <c r="F22" s="35"/>
      <c r="G22" s="35"/>
      <c r="H22" s="35"/>
      <c r="I22" s="35"/>
      <c r="J22" s="15">
        <f t="shared" si="0"/>
        <v>0</v>
      </c>
      <c r="K22" s="65"/>
      <c r="L22" s="36">
        <f t="shared" si="1"/>
        <v>0</v>
      </c>
      <c r="M22" s="36">
        <f t="shared" si="2"/>
        <v>0</v>
      </c>
      <c r="N22" s="35"/>
    </row>
    <row r="23" spans="2:14" ht="17.25" x14ac:dyDescent="0.3">
      <c r="B23" s="57"/>
      <c r="C23" s="30"/>
      <c r="D23" s="36"/>
      <c r="E23" s="59"/>
      <c r="F23" s="36"/>
      <c r="G23" s="36"/>
      <c r="H23" s="36"/>
      <c r="I23" s="36"/>
      <c r="J23" s="15">
        <f t="shared" si="0"/>
        <v>0</v>
      </c>
      <c r="K23" s="64"/>
      <c r="L23" s="36">
        <f t="shared" si="1"/>
        <v>0</v>
      </c>
      <c r="M23" s="36">
        <f t="shared" si="2"/>
        <v>0</v>
      </c>
      <c r="N23" s="36"/>
    </row>
    <row r="24" spans="2:14" ht="17.25" x14ac:dyDescent="0.3">
      <c r="B24" s="58"/>
      <c r="C24" s="30"/>
      <c r="D24" s="35"/>
      <c r="E24" s="60"/>
      <c r="F24" s="35"/>
      <c r="G24" s="35"/>
      <c r="H24" s="35"/>
      <c r="I24" s="35"/>
      <c r="J24" s="15">
        <f t="shared" si="0"/>
        <v>0</v>
      </c>
      <c r="K24" s="65"/>
      <c r="L24" s="36">
        <f t="shared" si="1"/>
        <v>0</v>
      </c>
      <c r="M24" s="36">
        <f t="shared" si="2"/>
        <v>0</v>
      </c>
      <c r="N24" s="35"/>
    </row>
    <row r="25" spans="2:14" ht="17.25" x14ac:dyDescent="0.3">
      <c r="B25" s="57"/>
      <c r="C25" s="30"/>
      <c r="D25" s="36"/>
      <c r="E25" s="59"/>
      <c r="F25" s="36"/>
      <c r="G25" s="36"/>
      <c r="H25" s="36"/>
      <c r="I25" s="36"/>
      <c r="J25" s="15">
        <f t="shared" si="0"/>
        <v>0</v>
      </c>
      <c r="K25" s="64"/>
      <c r="L25" s="36">
        <f t="shared" si="1"/>
        <v>0</v>
      </c>
      <c r="M25" s="36">
        <f t="shared" si="2"/>
        <v>0</v>
      </c>
      <c r="N25" s="36"/>
    </row>
    <row r="26" spans="2:14" ht="17.25" x14ac:dyDescent="0.3">
      <c r="B26" s="58"/>
      <c r="C26" s="30"/>
      <c r="D26" s="35"/>
      <c r="E26" s="60"/>
      <c r="F26" s="35"/>
      <c r="G26" s="35"/>
      <c r="H26" s="35"/>
      <c r="I26" s="35"/>
      <c r="J26" s="15">
        <f t="shared" si="0"/>
        <v>0</v>
      </c>
      <c r="K26" s="65"/>
      <c r="L26" s="36">
        <f t="shared" si="1"/>
        <v>0</v>
      </c>
      <c r="M26" s="36">
        <f t="shared" si="2"/>
        <v>0</v>
      </c>
      <c r="N26" s="35"/>
    </row>
    <row r="27" spans="2:14" ht="17.25" x14ac:dyDescent="0.3">
      <c r="B27" s="57"/>
      <c r="C27" s="30"/>
      <c r="D27" s="36"/>
      <c r="E27" s="59"/>
      <c r="F27" s="36"/>
      <c r="G27" s="36"/>
      <c r="H27" s="36"/>
      <c r="I27" s="36"/>
      <c r="J27" s="15">
        <f t="shared" si="0"/>
        <v>0</v>
      </c>
      <c r="K27" s="64"/>
      <c r="L27" s="36">
        <f t="shared" si="1"/>
        <v>0</v>
      </c>
      <c r="M27" s="36">
        <f t="shared" si="2"/>
        <v>0</v>
      </c>
      <c r="N27" s="36"/>
    </row>
    <row r="28" spans="2:14" ht="17.25" x14ac:dyDescent="0.3">
      <c r="B28" s="58"/>
      <c r="C28" s="30"/>
      <c r="D28" s="35"/>
      <c r="E28" s="60"/>
      <c r="F28" s="35"/>
      <c r="G28" s="35"/>
      <c r="H28" s="35"/>
      <c r="I28" s="35"/>
      <c r="J28" s="15">
        <f t="shared" si="0"/>
        <v>0</v>
      </c>
      <c r="K28" s="65"/>
      <c r="L28" s="36">
        <f t="shared" si="1"/>
        <v>0</v>
      </c>
      <c r="M28" s="36">
        <f t="shared" si="2"/>
        <v>0</v>
      </c>
      <c r="N28" s="35"/>
    </row>
    <row r="29" spans="2:14" ht="17.25" x14ac:dyDescent="0.3">
      <c r="B29" s="57"/>
      <c r="C29" s="30"/>
      <c r="D29" s="36"/>
      <c r="E29" s="59"/>
      <c r="F29" s="36"/>
      <c r="G29" s="36"/>
      <c r="H29" s="36"/>
      <c r="I29" s="36"/>
      <c r="J29" s="15">
        <f t="shared" si="0"/>
        <v>0</v>
      </c>
      <c r="K29" s="64"/>
      <c r="L29" s="36">
        <f t="shared" si="1"/>
        <v>0</v>
      </c>
      <c r="M29" s="36">
        <f t="shared" si="2"/>
        <v>0</v>
      </c>
      <c r="N29" s="36"/>
    </row>
    <row r="30" spans="2:14" ht="17.25" x14ac:dyDescent="0.3">
      <c r="B30" s="58"/>
      <c r="C30" s="30"/>
      <c r="D30" s="35"/>
      <c r="E30" s="60"/>
      <c r="F30" s="35"/>
      <c r="G30" s="35"/>
      <c r="H30" s="35"/>
      <c r="I30" s="35"/>
      <c r="J30" s="15">
        <f t="shared" si="0"/>
        <v>0</v>
      </c>
      <c r="K30" s="65"/>
      <c r="L30" s="36">
        <f t="shared" si="1"/>
        <v>0</v>
      </c>
      <c r="M30" s="36">
        <f t="shared" si="2"/>
        <v>0</v>
      </c>
      <c r="N30" s="35"/>
    </row>
    <row r="31" spans="2:14" ht="17.25" x14ac:dyDescent="0.3">
      <c r="B31" s="57"/>
      <c r="C31" s="30"/>
      <c r="D31" s="36"/>
      <c r="E31" s="59"/>
      <c r="F31" s="36"/>
      <c r="G31" s="36"/>
      <c r="H31" s="36"/>
      <c r="I31" s="36"/>
      <c r="J31" s="15">
        <f t="shared" si="0"/>
        <v>0</v>
      </c>
      <c r="K31" s="64"/>
      <c r="L31" s="36">
        <f t="shared" si="1"/>
        <v>0</v>
      </c>
      <c r="M31" s="36">
        <f t="shared" si="2"/>
        <v>0</v>
      </c>
      <c r="N31" s="36"/>
    </row>
    <row r="32" spans="2:14" ht="17.25" x14ac:dyDescent="0.3">
      <c r="B32" s="58"/>
      <c r="C32" s="30"/>
      <c r="D32" s="35"/>
      <c r="E32" s="60"/>
      <c r="F32" s="35"/>
      <c r="G32" s="35"/>
      <c r="H32" s="35"/>
      <c r="I32" s="35"/>
      <c r="J32" s="15">
        <f t="shared" si="0"/>
        <v>0</v>
      </c>
      <c r="K32" s="65"/>
      <c r="L32" s="36">
        <f t="shared" si="1"/>
        <v>0</v>
      </c>
      <c r="M32" s="36">
        <f t="shared" si="2"/>
        <v>0</v>
      </c>
      <c r="N32" s="35"/>
    </row>
  </sheetData>
  <mergeCells count="1">
    <mergeCell ref="B2:N2"/>
  </mergeCells>
  <phoneticPr fontId="14" type="noConversion"/>
  <conditionalFormatting sqref="F5:F6 H4:H65536">
    <cfRule type="cellIs" dxfId="3" priority="1" stopIfTrue="1" operator="equal">
      <formula>#N/A</formula>
    </cfRule>
  </conditionalFormatting>
  <dataValidations count="5">
    <dataValidation showErrorMessage="1" errorTitle="出错了" error="该型号不正确或新货品资料未更新" promptTitle="注意：" prompt="此列型号须与货品资料的一致" sqref="E5:E32 G5:G32"/>
    <dataValidation type="list" showDropDown="1" showInputMessage="1" showErrorMessage="1" errorTitle="出错了" error="该型号不正确或新货品资料未更新" promptTitle="注意：" prompt="此列型号须与货品资料的一致" sqref="G4 G33:G65536">
      <formula1>货品资料</formula1>
    </dataValidation>
    <dataValidation type="date" showInputMessage="1" showErrorMessage="1" errorTitle="出错了" error="日期格式不对" promptTitle="注意" prompt="此列只能录入日期格式" sqref="E4 E33:E65536">
      <formula1>39814</formula1>
      <formula2>40543</formula2>
    </dataValidation>
    <dataValidation showInputMessage="1" showErrorMessage="1" sqref="F4 L4 B4:B65536 F33:F65536"/>
    <dataValidation showInputMessage="1" showErrorMessage="1" sqref="K4"/>
  </dataValidations>
  <pageMargins left="0.75" right="0.75" top="1" bottom="1" header="0.5" footer="0.5"/>
  <headerFooter scaleWithDoc="0" alignWithMargins="0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基础信息!$B$4:$B$1000</xm:f>
          </x14:formula1>
          <xm:sqref>C5:C6 C7:C32</xm:sqref>
        </x14:dataValidation>
        <x14:dataValidation type="list" allowBlank="1" showInputMessage="1" showErrorMessage="1">
          <x14:formula1>
            <xm:f>基础信息!$D$4:$D$1000</xm:f>
          </x14:formula1>
          <xm:sqref>D5:D6 D7:D32</xm:sqref>
        </x14:dataValidation>
        <x14:dataValidation type="list" allowBlank="1" showInputMessage="1" showErrorMessage="1">
          <x14:formula1>
            <xm:f>基础信息!$F$4:$F$1000</xm:f>
          </x14:formula1>
          <xm:sqref>F5:F6 F7:F32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2"/>
  <sheetViews>
    <sheetView showGridLines="0" workbookViewId="0"/>
  </sheetViews>
  <sheetFormatPr defaultColWidth="0" defaultRowHeight="16.5" x14ac:dyDescent="0.3"/>
  <cols>
    <col min="1" max="1" width="3.125" style="18" customWidth="1"/>
    <col min="2" max="2" width="11.75" style="18" customWidth="1"/>
    <col min="3" max="3" width="12.125" style="18" customWidth="1"/>
    <col min="4" max="4" width="13" style="19" customWidth="1"/>
    <col min="5" max="5" width="8.75" style="20" customWidth="1"/>
    <col min="6" max="6" width="12.875" style="21" customWidth="1"/>
    <col min="7" max="7" width="10.125" style="18" customWidth="1"/>
    <col min="8" max="8" width="8.5" style="22" customWidth="1"/>
    <col min="9" max="9" width="11.75" style="18" customWidth="1"/>
    <col min="10" max="10" width="9.625" style="23" customWidth="1"/>
    <col min="11" max="11" width="11.75" style="24" customWidth="1"/>
    <col min="12" max="12" width="12.875" style="25" customWidth="1"/>
    <col min="13" max="13" width="11.75" style="26" customWidth="1"/>
    <col min="14" max="14" width="2.125" style="18" customWidth="1"/>
    <col min="257" max="16384" width="9" hidden="1"/>
  </cols>
  <sheetData>
    <row r="2" spans="2:13" ht="30" customHeight="1" x14ac:dyDescent="0.3">
      <c r="B2" s="27"/>
      <c r="C2" s="27"/>
      <c r="D2" s="27"/>
      <c r="E2" s="27"/>
      <c r="F2" s="27"/>
      <c r="G2" s="27"/>
      <c r="H2" s="27"/>
      <c r="I2" s="27"/>
      <c r="J2" s="37"/>
      <c r="K2" s="27"/>
      <c r="L2" s="27"/>
      <c r="M2" s="27"/>
    </row>
    <row r="4" spans="2:13" s="17" customFormat="1" ht="44.1" customHeight="1" x14ac:dyDescent="0.3">
      <c r="B4" s="28" t="s">
        <v>1</v>
      </c>
      <c r="C4" s="14" t="s">
        <v>2</v>
      </c>
      <c r="D4" s="29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38" t="s">
        <v>9</v>
      </c>
      <c r="K4" s="39" t="s">
        <v>10</v>
      </c>
      <c r="L4" s="39" t="s">
        <v>21</v>
      </c>
      <c r="M4" s="40" t="s">
        <v>12</v>
      </c>
    </row>
    <row r="5" spans="2:13" ht="17.25" x14ac:dyDescent="0.3">
      <c r="B5" s="30" t="s">
        <v>14</v>
      </c>
      <c r="C5" s="30" t="s">
        <v>15</v>
      </c>
      <c r="D5" s="31">
        <v>42675</v>
      </c>
      <c r="E5" s="15" t="s">
        <v>16</v>
      </c>
      <c r="F5" s="9" t="s">
        <v>17</v>
      </c>
      <c r="G5" s="15">
        <v>15</v>
      </c>
      <c r="H5" s="30">
        <v>10</v>
      </c>
      <c r="I5" s="15">
        <f>IF(ISERR(G5*H5),0,G5*H5)</f>
        <v>150</v>
      </c>
      <c r="J5" s="41">
        <v>0.03</v>
      </c>
      <c r="K5" s="15">
        <f>I5*J5</f>
        <v>4.5</v>
      </c>
      <c r="L5" s="15">
        <f>IF(ISERR(I5-K5),0,I5-K5)</f>
        <v>145.5</v>
      </c>
      <c r="M5" s="30"/>
    </row>
    <row r="6" spans="2:13" ht="17.25" x14ac:dyDescent="0.3">
      <c r="B6" s="30" t="s">
        <v>15</v>
      </c>
      <c r="C6" s="30" t="s">
        <v>18</v>
      </c>
      <c r="D6" s="32">
        <v>42676</v>
      </c>
      <c r="E6" s="15" t="s">
        <v>19</v>
      </c>
      <c r="F6" s="11" t="s">
        <v>20</v>
      </c>
      <c r="G6" s="33">
        <v>20</v>
      </c>
      <c r="H6" s="34">
        <v>10</v>
      </c>
      <c r="I6" s="42">
        <f>IF(ISERR(G6*H6),"",G6*H6)</f>
        <v>200</v>
      </c>
      <c r="J6" s="43">
        <v>0.03</v>
      </c>
      <c r="K6" s="15">
        <f t="shared" ref="K6:K32" si="0">I6*J6</f>
        <v>6</v>
      </c>
      <c r="L6" s="33">
        <f t="shared" ref="L6:L32" si="1">IF(ISERR(I6-K6),0,I6-K6)</f>
        <v>194</v>
      </c>
      <c r="M6" s="34" t="s">
        <v>22</v>
      </c>
    </row>
    <row r="7" spans="2:13" ht="17.25" x14ac:dyDescent="0.3">
      <c r="B7" s="30" t="s">
        <v>18</v>
      </c>
      <c r="C7" s="30" t="s">
        <v>23</v>
      </c>
      <c r="D7" s="31">
        <v>42677</v>
      </c>
      <c r="E7" s="15" t="s">
        <v>24</v>
      </c>
      <c r="F7" s="9" t="s">
        <v>25</v>
      </c>
      <c r="G7" s="15">
        <v>22</v>
      </c>
      <c r="H7" s="30">
        <v>10</v>
      </c>
      <c r="I7" s="44">
        <f t="shared" ref="I7:I32" si="2">IF(ISERR(G7*H7),"",G7*H7)</f>
        <v>220</v>
      </c>
      <c r="J7" s="41">
        <v>0.03</v>
      </c>
      <c r="K7" s="15">
        <f t="shared" si="0"/>
        <v>6.6</v>
      </c>
      <c r="L7" s="15">
        <f t="shared" si="1"/>
        <v>213.4</v>
      </c>
      <c r="M7" s="30"/>
    </row>
    <row r="8" spans="2:13" ht="17.25" x14ac:dyDescent="0.3">
      <c r="B8" s="30" t="s">
        <v>23</v>
      </c>
      <c r="C8" s="30" t="s">
        <v>26</v>
      </c>
      <c r="D8" s="32">
        <v>42678</v>
      </c>
      <c r="E8" s="15" t="s">
        <v>27</v>
      </c>
      <c r="F8" s="11" t="s">
        <v>28</v>
      </c>
      <c r="G8" s="33">
        <v>25</v>
      </c>
      <c r="H8" s="34">
        <v>10</v>
      </c>
      <c r="I8" s="42">
        <f t="shared" si="2"/>
        <v>250</v>
      </c>
      <c r="J8" s="43">
        <v>0.03</v>
      </c>
      <c r="K8" s="15">
        <f t="shared" si="0"/>
        <v>7.5</v>
      </c>
      <c r="L8" s="33">
        <f t="shared" si="1"/>
        <v>242.5</v>
      </c>
      <c r="M8" s="34"/>
    </row>
    <row r="9" spans="2:13" ht="17.25" x14ac:dyDescent="0.3">
      <c r="B9" s="30" t="s">
        <v>26</v>
      </c>
      <c r="C9" s="30" t="s">
        <v>29</v>
      </c>
      <c r="D9" s="31">
        <v>42679</v>
      </c>
      <c r="E9" s="15" t="s">
        <v>30</v>
      </c>
      <c r="F9" s="9" t="s">
        <v>31</v>
      </c>
      <c r="G9" s="15">
        <v>32</v>
      </c>
      <c r="H9" s="30">
        <v>10</v>
      </c>
      <c r="I9" s="44">
        <f t="shared" si="2"/>
        <v>320</v>
      </c>
      <c r="J9" s="41">
        <v>0.03</v>
      </c>
      <c r="K9" s="15">
        <f t="shared" si="0"/>
        <v>9.6</v>
      </c>
      <c r="L9" s="15">
        <f t="shared" si="1"/>
        <v>310.39999999999998</v>
      </c>
      <c r="M9" s="30"/>
    </row>
    <row r="10" spans="2:13" ht="17.25" x14ac:dyDescent="0.3">
      <c r="B10" s="30" t="s">
        <v>29</v>
      </c>
      <c r="C10" s="30" t="s">
        <v>32</v>
      </c>
      <c r="D10" s="32">
        <v>42680</v>
      </c>
      <c r="E10" s="15" t="s">
        <v>33</v>
      </c>
      <c r="F10" s="11" t="s">
        <v>34</v>
      </c>
      <c r="G10" s="33">
        <v>21</v>
      </c>
      <c r="H10" s="34">
        <v>10</v>
      </c>
      <c r="I10" s="42">
        <f t="shared" si="2"/>
        <v>210</v>
      </c>
      <c r="J10" s="43">
        <v>0.03</v>
      </c>
      <c r="K10" s="15">
        <f t="shared" si="0"/>
        <v>6.3</v>
      </c>
      <c r="L10" s="33">
        <f t="shared" si="1"/>
        <v>203.7</v>
      </c>
      <c r="M10" s="34"/>
    </row>
    <row r="11" spans="2:13" ht="17.25" x14ac:dyDescent="0.3">
      <c r="B11" s="30" t="s">
        <v>32</v>
      </c>
      <c r="C11" s="30" t="s">
        <v>35</v>
      </c>
      <c r="D11" s="31">
        <v>42681</v>
      </c>
      <c r="E11" s="15" t="s">
        <v>36</v>
      </c>
      <c r="F11" s="9" t="s">
        <v>37</v>
      </c>
      <c r="G11" s="15">
        <v>21</v>
      </c>
      <c r="H11" s="30">
        <v>10</v>
      </c>
      <c r="I11" s="44">
        <f t="shared" si="2"/>
        <v>210</v>
      </c>
      <c r="J11" s="41">
        <v>0.03</v>
      </c>
      <c r="K11" s="15">
        <f t="shared" si="0"/>
        <v>6.3</v>
      </c>
      <c r="L11" s="15">
        <f t="shared" si="1"/>
        <v>203.7</v>
      </c>
      <c r="M11" s="30"/>
    </row>
    <row r="12" spans="2:13" ht="17.25" x14ac:dyDescent="0.3">
      <c r="B12" s="30" t="s">
        <v>35</v>
      </c>
      <c r="C12" s="30" t="s">
        <v>38</v>
      </c>
      <c r="D12" s="32">
        <v>42682</v>
      </c>
      <c r="E12" s="15" t="s">
        <v>39</v>
      </c>
      <c r="F12" s="11" t="s">
        <v>40</v>
      </c>
      <c r="G12" s="33">
        <v>451</v>
      </c>
      <c r="H12" s="34">
        <v>10</v>
      </c>
      <c r="I12" s="42">
        <f t="shared" si="2"/>
        <v>4510</v>
      </c>
      <c r="J12" s="43">
        <v>0.03</v>
      </c>
      <c r="K12" s="15">
        <f t="shared" si="0"/>
        <v>135.29999999999998</v>
      </c>
      <c r="L12" s="33">
        <f t="shared" si="1"/>
        <v>4374.7</v>
      </c>
      <c r="M12" s="34"/>
    </row>
    <row r="13" spans="2:13" ht="17.25" x14ac:dyDescent="0.3">
      <c r="B13" s="30" t="s">
        <v>38</v>
      </c>
      <c r="C13" s="30" t="s">
        <v>41</v>
      </c>
      <c r="D13" s="31">
        <v>42683</v>
      </c>
      <c r="E13" s="15" t="s">
        <v>42</v>
      </c>
      <c r="F13" s="9" t="s">
        <v>43</v>
      </c>
      <c r="G13" s="15"/>
      <c r="H13" s="30"/>
      <c r="I13" s="44">
        <f t="shared" si="2"/>
        <v>0</v>
      </c>
      <c r="J13" s="41"/>
      <c r="K13" s="15">
        <f t="shared" si="0"/>
        <v>0</v>
      </c>
      <c r="L13" s="15">
        <f t="shared" si="1"/>
        <v>0</v>
      </c>
      <c r="M13" s="30"/>
    </row>
    <row r="14" spans="2:13" ht="17.25" x14ac:dyDescent="0.3">
      <c r="B14" s="30"/>
      <c r="C14" s="35"/>
      <c r="D14" s="32"/>
      <c r="E14" s="35"/>
      <c r="F14" s="11"/>
      <c r="G14" s="33"/>
      <c r="H14" s="34"/>
      <c r="I14" s="42">
        <f t="shared" si="2"/>
        <v>0</v>
      </c>
      <c r="J14" s="43"/>
      <c r="K14" s="15">
        <f t="shared" si="0"/>
        <v>0</v>
      </c>
      <c r="L14" s="33">
        <f t="shared" si="1"/>
        <v>0</v>
      </c>
      <c r="M14" s="34"/>
    </row>
    <row r="15" spans="2:13" ht="17.25" x14ac:dyDescent="0.3">
      <c r="B15" s="30"/>
      <c r="C15" s="36"/>
      <c r="D15" s="31"/>
      <c r="E15" s="36"/>
      <c r="F15" s="9"/>
      <c r="G15" s="15"/>
      <c r="H15" s="30"/>
      <c r="I15" s="44">
        <f t="shared" si="2"/>
        <v>0</v>
      </c>
      <c r="J15" s="41"/>
      <c r="K15" s="15">
        <f t="shared" si="0"/>
        <v>0</v>
      </c>
      <c r="L15" s="15">
        <f t="shared" si="1"/>
        <v>0</v>
      </c>
      <c r="M15" s="30"/>
    </row>
    <row r="16" spans="2:13" ht="17.25" x14ac:dyDescent="0.3">
      <c r="B16" s="30"/>
      <c r="C16" s="35"/>
      <c r="D16" s="32"/>
      <c r="E16" s="35"/>
      <c r="F16" s="11"/>
      <c r="G16" s="33"/>
      <c r="H16" s="34"/>
      <c r="I16" s="42">
        <f t="shared" si="2"/>
        <v>0</v>
      </c>
      <c r="J16" s="43"/>
      <c r="K16" s="15">
        <f t="shared" si="0"/>
        <v>0</v>
      </c>
      <c r="L16" s="33">
        <f t="shared" si="1"/>
        <v>0</v>
      </c>
      <c r="M16" s="34"/>
    </row>
    <row r="17" spans="2:13" ht="17.25" x14ac:dyDescent="0.3">
      <c r="B17" s="30"/>
      <c r="C17" s="36"/>
      <c r="D17" s="31"/>
      <c r="E17" s="36"/>
      <c r="F17" s="9"/>
      <c r="G17" s="15"/>
      <c r="H17" s="30"/>
      <c r="I17" s="44">
        <f t="shared" si="2"/>
        <v>0</v>
      </c>
      <c r="J17" s="41"/>
      <c r="K17" s="15">
        <f t="shared" si="0"/>
        <v>0</v>
      </c>
      <c r="L17" s="15">
        <f t="shared" si="1"/>
        <v>0</v>
      </c>
      <c r="M17" s="30"/>
    </row>
    <row r="18" spans="2:13" ht="17.25" x14ac:dyDescent="0.3">
      <c r="B18" s="30"/>
      <c r="C18" s="35"/>
      <c r="D18" s="32"/>
      <c r="E18" s="35"/>
      <c r="F18" s="11"/>
      <c r="G18" s="33"/>
      <c r="H18" s="34"/>
      <c r="I18" s="42">
        <f t="shared" si="2"/>
        <v>0</v>
      </c>
      <c r="J18" s="43"/>
      <c r="K18" s="15">
        <f t="shared" si="0"/>
        <v>0</v>
      </c>
      <c r="L18" s="33">
        <f t="shared" si="1"/>
        <v>0</v>
      </c>
      <c r="M18" s="34"/>
    </row>
    <row r="19" spans="2:13" ht="17.25" x14ac:dyDescent="0.3">
      <c r="B19" s="30"/>
      <c r="C19" s="36"/>
      <c r="D19" s="31"/>
      <c r="E19" s="36"/>
      <c r="F19" s="9"/>
      <c r="G19" s="15"/>
      <c r="H19" s="30"/>
      <c r="I19" s="44">
        <f t="shared" si="2"/>
        <v>0</v>
      </c>
      <c r="J19" s="41"/>
      <c r="K19" s="15">
        <f t="shared" si="0"/>
        <v>0</v>
      </c>
      <c r="L19" s="15">
        <f t="shared" si="1"/>
        <v>0</v>
      </c>
      <c r="M19" s="30"/>
    </row>
    <row r="20" spans="2:13" ht="17.25" x14ac:dyDescent="0.3">
      <c r="B20" s="30"/>
      <c r="C20" s="35"/>
      <c r="D20" s="32"/>
      <c r="E20" s="35"/>
      <c r="F20" s="11"/>
      <c r="G20" s="33"/>
      <c r="H20" s="34"/>
      <c r="I20" s="42">
        <f t="shared" si="2"/>
        <v>0</v>
      </c>
      <c r="J20" s="43"/>
      <c r="K20" s="15">
        <f t="shared" si="0"/>
        <v>0</v>
      </c>
      <c r="L20" s="33">
        <f t="shared" si="1"/>
        <v>0</v>
      </c>
      <c r="M20" s="34"/>
    </row>
    <row r="21" spans="2:13" ht="17.25" x14ac:dyDescent="0.3">
      <c r="B21" s="30"/>
      <c r="C21" s="36"/>
      <c r="D21" s="31"/>
      <c r="E21" s="36"/>
      <c r="F21" s="9"/>
      <c r="G21" s="15"/>
      <c r="H21" s="30"/>
      <c r="I21" s="44">
        <f t="shared" si="2"/>
        <v>0</v>
      </c>
      <c r="J21" s="41"/>
      <c r="K21" s="15">
        <f t="shared" si="0"/>
        <v>0</v>
      </c>
      <c r="L21" s="15">
        <f t="shared" si="1"/>
        <v>0</v>
      </c>
      <c r="M21" s="30"/>
    </row>
    <row r="22" spans="2:13" ht="17.25" x14ac:dyDescent="0.3">
      <c r="B22" s="30"/>
      <c r="C22" s="35"/>
      <c r="D22" s="32"/>
      <c r="E22" s="35"/>
      <c r="F22" s="11"/>
      <c r="G22" s="33"/>
      <c r="H22" s="34"/>
      <c r="I22" s="42">
        <f t="shared" si="2"/>
        <v>0</v>
      </c>
      <c r="J22" s="43"/>
      <c r="K22" s="15">
        <f t="shared" si="0"/>
        <v>0</v>
      </c>
      <c r="L22" s="33">
        <f t="shared" si="1"/>
        <v>0</v>
      </c>
      <c r="M22" s="34"/>
    </row>
    <row r="23" spans="2:13" ht="17.25" x14ac:dyDescent="0.3">
      <c r="B23" s="30"/>
      <c r="C23" s="36"/>
      <c r="D23" s="31"/>
      <c r="E23" s="36"/>
      <c r="F23" s="9"/>
      <c r="G23" s="15"/>
      <c r="H23" s="30"/>
      <c r="I23" s="44">
        <f t="shared" si="2"/>
        <v>0</v>
      </c>
      <c r="J23" s="41"/>
      <c r="K23" s="15">
        <f t="shared" si="0"/>
        <v>0</v>
      </c>
      <c r="L23" s="15">
        <f t="shared" si="1"/>
        <v>0</v>
      </c>
      <c r="M23" s="30"/>
    </row>
    <row r="24" spans="2:13" ht="17.25" x14ac:dyDescent="0.3">
      <c r="B24" s="30"/>
      <c r="C24" s="35"/>
      <c r="D24" s="32"/>
      <c r="E24" s="35"/>
      <c r="F24" s="11"/>
      <c r="G24" s="33"/>
      <c r="H24" s="34"/>
      <c r="I24" s="42">
        <f t="shared" si="2"/>
        <v>0</v>
      </c>
      <c r="J24" s="43"/>
      <c r="K24" s="15">
        <f t="shared" si="0"/>
        <v>0</v>
      </c>
      <c r="L24" s="33">
        <f t="shared" si="1"/>
        <v>0</v>
      </c>
      <c r="M24" s="34"/>
    </row>
    <row r="25" spans="2:13" ht="17.25" x14ac:dyDescent="0.3">
      <c r="B25" s="30"/>
      <c r="C25" s="36"/>
      <c r="D25" s="31"/>
      <c r="E25" s="36"/>
      <c r="F25" s="9"/>
      <c r="G25" s="15"/>
      <c r="H25" s="30"/>
      <c r="I25" s="44">
        <f t="shared" si="2"/>
        <v>0</v>
      </c>
      <c r="J25" s="41"/>
      <c r="K25" s="15">
        <f t="shared" si="0"/>
        <v>0</v>
      </c>
      <c r="L25" s="15">
        <f t="shared" si="1"/>
        <v>0</v>
      </c>
      <c r="M25" s="30"/>
    </row>
    <row r="26" spans="2:13" ht="17.25" x14ac:dyDescent="0.3">
      <c r="B26" s="30"/>
      <c r="C26" s="35"/>
      <c r="D26" s="32"/>
      <c r="E26" s="35"/>
      <c r="F26" s="11"/>
      <c r="G26" s="33"/>
      <c r="H26" s="34"/>
      <c r="I26" s="42">
        <f t="shared" si="2"/>
        <v>0</v>
      </c>
      <c r="J26" s="43"/>
      <c r="K26" s="15">
        <f t="shared" si="0"/>
        <v>0</v>
      </c>
      <c r="L26" s="33">
        <f t="shared" si="1"/>
        <v>0</v>
      </c>
      <c r="M26" s="34"/>
    </row>
    <row r="27" spans="2:13" ht="17.25" x14ac:dyDescent="0.3">
      <c r="B27" s="30"/>
      <c r="C27" s="36"/>
      <c r="D27" s="31"/>
      <c r="E27" s="36"/>
      <c r="F27" s="9"/>
      <c r="G27" s="15"/>
      <c r="H27" s="30"/>
      <c r="I27" s="44">
        <f t="shared" si="2"/>
        <v>0</v>
      </c>
      <c r="J27" s="41"/>
      <c r="K27" s="15">
        <f t="shared" si="0"/>
        <v>0</v>
      </c>
      <c r="L27" s="15">
        <f t="shared" si="1"/>
        <v>0</v>
      </c>
      <c r="M27" s="30"/>
    </row>
    <row r="28" spans="2:13" ht="17.25" x14ac:dyDescent="0.3">
      <c r="B28" s="30"/>
      <c r="C28" s="36"/>
      <c r="D28" s="31"/>
      <c r="E28" s="36"/>
      <c r="F28" s="9"/>
      <c r="G28" s="15"/>
      <c r="H28" s="30"/>
      <c r="I28" s="44">
        <f t="shared" si="2"/>
        <v>0</v>
      </c>
      <c r="J28" s="41"/>
      <c r="K28" s="15">
        <f t="shared" si="0"/>
        <v>0</v>
      </c>
      <c r="L28" s="15">
        <f t="shared" si="1"/>
        <v>0</v>
      </c>
      <c r="M28" s="30"/>
    </row>
    <row r="29" spans="2:13" ht="17.25" x14ac:dyDescent="0.3">
      <c r="B29" s="30"/>
      <c r="C29" s="36"/>
      <c r="D29" s="31"/>
      <c r="E29" s="36"/>
      <c r="F29" s="9"/>
      <c r="G29" s="15"/>
      <c r="H29" s="30"/>
      <c r="I29" s="44">
        <f t="shared" si="2"/>
        <v>0</v>
      </c>
      <c r="J29" s="41"/>
      <c r="K29" s="15">
        <f t="shared" si="0"/>
        <v>0</v>
      </c>
      <c r="L29" s="15">
        <f t="shared" si="1"/>
        <v>0</v>
      </c>
      <c r="M29" s="30"/>
    </row>
    <row r="30" spans="2:13" ht="17.25" x14ac:dyDescent="0.3">
      <c r="B30" s="30"/>
      <c r="C30" s="36"/>
      <c r="D30" s="31"/>
      <c r="E30" s="36"/>
      <c r="F30" s="9"/>
      <c r="G30" s="15"/>
      <c r="H30" s="30"/>
      <c r="I30" s="44">
        <f t="shared" si="2"/>
        <v>0</v>
      </c>
      <c r="J30" s="41"/>
      <c r="K30" s="15">
        <f t="shared" si="0"/>
        <v>0</v>
      </c>
      <c r="L30" s="15">
        <f t="shared" si="1"/>
        <v>0</v>
      </c>
      <c r="M30" s="30"/>
    </row>
    <row r="31" spans="2:13" ht="17.25" x14ac:dyDescent="0.3">
      <c r="B31" s="30"/>
      <c r="C31" s="36"/>
      <c r="D31" s="31"/>
      <c r="E31" s="36"/>
      <c r="F31" s="9"/>
      <c r="G31" s="15"/>
      <c r="H31" s="30"/>
      <c r="I31" s="44">
        <f t="shared" si="2"/>
        <v>0</v>
      </c>
      <c r="J31" s="41"/>
      <c r="K31" s="15">
        <f t="shared" si="0"/>
        <v>0</v>
      </c>
      <c r="L31" s="15">
        <f t="shared" si="1"/>
        <v>0</v>
      </c>
      <c r="M31" s="30"/>
    </row>
    <row r="32" spans="2:13" ht="17.25" x14ac:dyDescent="0.3">
      <c r="B32" s="30"/>
      <c r="C32" s="36"/>
      <c r="D32" s="31"/>
      <c r="E32" s="36"/>
      <c r="F32" s="9"/>
      <c r="G32" s="15"/>
      <c r="H32" s="30"/>
      <c r="I32" s="44">
        <f t="shared" si="2"/>
        <v>0</v>
      </c>
      <c r="J32" s="41"/>
      <c r="K32" s="15">
        <f t="shared" si="0"/>
        <v>0</v>
      </c>
      <c r="L32" s="15">
        <f t="shared" si="1"/>
        <v>0</v>
      </c>
      <c r="M32" s="30"/>
    </row>
  </sheetData>
  <phoneticPr fontId="14" type="noConversion"/>
  <conditionalFormatting sqref="E5:E13">
    <cfRule type="cellIs" dxfId="2" priority="1" stopIfTrue="1" operator="equal">
      <formula>#N/A</formula>
    </cfRule>
  </conditionalFormatting>
  <conditionalFormatting sqref="G4:G65536">
    <cfRule type="cellIs" dxfId="1" priority="2" stopIfTrue="1" operator="equal">
      <formula>#N/A</formula>
    </cfRule>
  </conditionalFormatting>
  <dataValidations count="5">
    <dataValidation showInputMessage="1" showErrorMessage="1" sqref="E4 E33:E65536 K5:K32 J4:K4 J33:K65536"/>
    <dataValidation type="date" showInputMessage="1" showErrorMessage="1" errorTitle="出错了" error="日期格式不对" promptTitle="注意" prompt="此列只能录入日期格式" sqref="D4 D33:D65536">
      <formula1>42370</formula1>
      <formula2>44196</formula2>
    </dataValidation>
    <dataValidation type="list" showInputMessage="1" showErrorMessage="1" errorTitle="出错了" error="该型号不正确或新货品资料未更新" promptTitle="注意：" prompt="此列型号须与货品资料的一致" sqref="F4 F33:F65536">
      <formula1>货品资料</formula1>
    </dataValidation>
    <dataValidation showErrorMessage="1" errorTitle="出错了" error="该型号不正确或新货品资料未更新" promptTitle="注意：" prompt="此列型号须与货品资料的一致" sqref="F5:F32"/>
    <dataValidation showErrorMessage="1" errorTitle="出错了" error="日期格式不对" promptTitle="注意" prompt="此列只能录入日期格式" sqref="D5:D32"/>
  </dataValidations>
  <pageMargins left="0.75" right="0.75" top="1" bottom="1" header="0.5" footer="0.5"/>
  <pageSetup paperSize="9" orientation="portrait" r:id="rId1"/>
  <headerFooter scaleWithDoc="0"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基础信息!$F$4:$F$1000</xm:f>
          </x14:formula1>
          <xm:sqref>E5:E13 E14:E26 E27:E32</xm:sqref>
        </x14:dataValidation>
        <x14:dataValidation type="list" allowBlank="1" showInputMessage="1" showErrorMessage="1">
          <x14:formula1>
            <xm:f>基础信息!$D$4:$D$1000</xm:f>
          </x14:formula1>
          <xm:sqref>C5:C13 C14:C26 C27:C32</xm:sqref>
        </x14:dataValidation>
        <x14:dataValidation type="list" allowBlank="1" showInputMessage="1" showErrorMessage="1">
          <x14:formula1>
            <xm:f>基础信息!$B$4:$B$1000</xm:f>
          </x14:formula1>
          <xm:sqref>B5:B13 B14:B26 B27:B32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workbookViewId="0">
      <selection activeCell="H27" sqref="H27"/>
    </sheetView>
  </sheetViews>
  <sheetFormatPr defaultColWidth="0" defaultRowHeight="17.25" x14ac:dyDescent="0.3"/>
  <cols>
    <col min="1" max="1" width="3" style="1" customWidth="1"/>
    <col min="2" max="2" width="10.875" style="1" customWidth="1"/>
    <col min="3" max="3" width="10.125" style="1" customWidth="1"/>
    <col min="4" max="4" width="15.25" style="1" customWidth="1"/>
    <col min="5" max="5" width="16.5" style="1" customWidth="1"/>
    <col min="6" max="6" width="14.25" style="1" customWidth="1"/>
    <col min="7" max="7" width="16.125" style="1" customWidth="1"/>
    <col min="8" max="8" width="16.75" style="1" customWidth="1"/>
    <col min="9" max="9" width="17" style="1" customWidth="1"/>
    <col min="10" max="10" width="14.375" style="1" customWidth="1"/>
    <col min="11" max="11" width="13" style="1" customWidth="1"/>
    <col min="12" max="12" width="4.375" style="1" customWidth="1"/>
    <col min="13" max="16384" width="9" style="1" hidden="1"/>
  </cols>
  <sheetData>
    <row r="1" spans="2:11" ht="12" customHeight="1" x14ac:dyDescent="0.3"/>
    <row r="2" spans="2:11" ht="33.75" x14ac:dyDescent="0.55000000000000004"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2:11" ht="6.95" customHeight="1" x14ac:dyDescent="0.3"/>
    <row r="4" spans="2:11" ht="51" customHeight="1" x14ac:dyDescent="0.3">
      <c r="B4" s="14" t="s">
        <v>4</v>
      </c>
      <c r="C4" s="14" t="s">
        <v>5</v>
      </c>
      <c r="D4" s="14" t="s">
        <v>44</v>
      </c>
      <c r="E4" s="14" t="s">
        <v>45</v>
      </c>
      <c r="F4" s="14" t="s">
        <v>46</v>
      </c>
      <c r="G4" s="14" t="s">
        <v>47</v>
      </c>
      <c r="H4" s="14" t="s">
        <v>48</v>
      </c>
      <c r="I4" s="14" t="s">
        <v>49</v>
      </c>
      <c r="J4" s="14" t="s">
        <v>50</v>
      </c>
      <c r="K4" s="14" t="s">
        <v>51</v>
      </c>
    </row>
    <row r="5" spans="2:11" x14ac:dyDescent="0.3">
      <c r="B5" s="15" t="s">
        <v>16</v>
      </c>
      <c r="C5" s="9" t="s">
        <v>17</v>
      </c>
      <c r="D5" s="9">
        <f>SUMIFS(基础信息!$L$4:$L$5000,基础信息!$K$4:$K$5000,C5,基础信息!$J$4:$J$5000,B5)</f>
        <v>150</v>
      </c>
      <c r="E5" s="16">
        <f>SUMIFS(入库!$I$5:$I$5000,入库!$G$5:$G$5000,C5,入库!$F$5:$F$5000,B5)</f>
        <v>10</v>
      </c>
      <c r="F5" s="16">
        <f>SUMIFS(入库!$M$5:$M$5000,入库!$G$5:$G$5000,C5,入库!$F$5:$F$5000,B5)</f>
        <v>114</v>
      </c>
      <c r="G5" s="16">
        <f>SUMIFS(销售!$H$5:$H$5000,销售!$F$5:$F$5000,C5,销售!$E$5:$E$5000,B5)</f>
        <v>10</v>
      </c>
      <c r="H5" s="16">
        <f>SUMIFS(销售!$L$5:$L$5000,销售!$F$5:$F$5000,C5,销售!$E$5:$E$5000,B5)</f>
        <v>145.5</v>
      </c>
      <c r="I5" s="16">
        <f>D5+F5-G5</f>
        <v>254</v>
      </c>
      <c r="J5" s="16">
        <f>H5-F5</f>
        <v>31.5</v>
      </c>
      <c r="K5" s="16"/>
    </row>
    <row r="6" spans="2:11" x14ac:dyDescent="0.3">
      <c r="B6" s="15" t="s">
        <v>19</v>
      </c>
      <c r="C6" s="11" t="s">
        <v>20</v>
      </c>
      <c r="D6" s="11">
        <f>SUMIFS(基础信息!$L$4:$L$5000,基础信息!$K$4:$K$5000,C6,基础信息!$J$4:$J$5000,B6)</f>
        <v>32</v>
      </c>
      <c r="E6" s="16">
        <f>SUMIFS(入库!$I$5:$I$5000,入库!$G$5:$G$5000,C6,入库!$F$5:$F$5000,B6)</f>
        <v>10</v>
      </c>
      <c r="F6" s="16">
        <f>SUMIFS(入库!$M$5:$M$5000,入库!$G$5:$G$5000,C6,入库!$F$5:$F$5000,B6)</f>
        <v>123.5</v>
      </c>
      <c r="G6" s="16">
        <f>SUMIFS(销售!$H$5:$H$5000,销售!$F$5:$F$5000,C6,销售!$E$5:$E$5000,B6)</f>
        <v>10</v>
      </c>
      <c r="H6" s="16">
        <f>SUMIFS(销售!$L$5:$L$5000,销售!$F$5:$F$5000,C6,销售!$E$5:$E$5000,B6)</f>
        <v>194</v>
      </c>
      <c r="I6" s="16">
        <f t="shared" ref="I6:I25" si="0">D6+F6-G6</f>
        <v>145.5</v>
      </c>
      <c r="J6" s="16">
        <f t="shared" ref="J6:J25" si="1">H6-F6</f>
        <v>70.5</v>
      </c>
      <c r="K6" s="16"/>
    </row>
    <row r="7" spans="2:11" x14ac:dyDescent="0.3">
      <c r="B7" s="15" t="s">
        <v>24</v>
      </c>
      <c r="C7" s="9" t="s">
        <v>25</v>
      </c>
      <c r="D7" s="9">
        <f>SUMIFS(基础信息!$L$4:$L$5000,基础信息!$K$4:$K$5000,C7,基础信息!$J$4:$J$5000,B7)</f>
        <v>23</v>
      </c>
      <c r="E7" s="16">
        <f>SUMIFS(入库!$I$5:$I$5000,入库!$G$5:$G$5000,C7,入库!$F$5:$F$5000,B7)</f>
        <v>0</v>
      </c>
      <c r="F7" s="16">
        <f>SUMIFS(入库!$M$5:$M$5000,入库!$G$5:$G$5000,C7,入库!$F$5:$F$5000,B7)</f>
        <v>0</v>
      </c>
      <c r="G7" s="16">
        <f>SUMIFS(销售!$H$5:$H$5000,销售!$F$5:$F$5000,C7,销售!$E$5:$E$5000,B7)</f>
        <v>10</v>
      </c>
      <c r="H7" s="16">
        <f>SUMIFS(销售!$L$5:$L$5000,销售!$F$5:$F$5000,C7,销售!$E$5:$E$5000,B7)</f>
        <v>213.4</v>
      </c>
      <c r="I7" s="16">
        <f t="shared" si="0"/>
        <v>13</v>
      </c>
      <c r="J7" s="16">
        <f t="shared" si="1"/>
        <v>213.4</v>
      </c>
      <c r="K7" s="16"/>
    </row>
    <row r="8" spans="2:11" x14ac:dyDescent="0.3">
      <c r="B8" s="15" t="s">
        <v>27</v>
      </c>
      <c r="C8" s="11" t="s">
        <v>28</v>
      </c>
      <c r="D8" s="11">
        <f>SUMIFS(基础信息!$L$4:$L$5000,基础信息!$K$4:$K$5000,C8,基础信息!$J$4:$J$5000,B8)</f>
        <v>50</v>
      </c>
      <c r="E8" s="16">
        <f>SUMIFS(入库!$I$5:$I$5000,入库!$G$5:$G$5000,C8,入库!$F$5:$F$5000,B8)</f>
        <v>0</v>
      </c>
      <c r="F8" s="16">
        <f>SUMIFS(入库!$M$5:$M$5000,入库!$G$5:$G$5000,C8,入库!$F$5:$F$5000,B8)</f>
        <v>0</v>
      </c>
      <c r="G8" s="16">
        <f>SUMIFS(销售!$H$5:$H$5000,销售!$F$5:$F$5000,C8,销售!$E$5:$E$5000,B8)</f>
        <v>10</v>
      </c>
      <c r="H8" s="16">
        <f>SUMIFS(销售!$L$5:$L$5000,销售!$F$5:$F$5000,C8,销售!$E$5:$E$5000,B8)</f>
        <v>242.5</v>
      </c>
      <c r="I8" s="16">
        <f t="shared" si="0"/>
        <v>40</v>
      </c>
      <c r="J8" s="16">
        <f t="shared" si="1"/>
        <v>242.5</v>
      </c>
      <c r="K8" s="16"/>
    </row>
    <row r="9" spans="2:11" x14ac:dyDescent="0.3">
      <c r="B9" s="15" t="s">
        <v>30</v>
      </c>
      <c r="C9" s="9" t="s">
        <v>31</v>
      </c>
      <c r="D9" s="9">
        <f>SUMIFS(基础信息!$L$4:$L$5000,基础信息!$K$4:$K$5000,C9,基础信息!$J$4:$J$5000,B9)</f>
        <v>62</v>
      </c>
      <c r="E9" s="16">
        <f>SUMIFS(入库!$I$5:$I$5000,入库!$G$5:$G$5000,C9,入库!$F$5:$F$5000,B9)</f>
        <v>0</v>
      </c>
      <c r="F9" s="16">
        <f>SUMIFS(入库!$M$5:$M$5000,入库!$G$5:$G$5000,C9,入库!$F$5:$F$5000,B9)</f>
        <v>0</v>
      </c>
      <c r="G9" s="16">
        <f>SUMIFS(销售!$H$5:$H$5000,销售!$F$5:$F$5000,C9,销售!$E$5:$E$5000,B9)</f>
        <v>10</v>
      </c>
      <c r="H9" s="16">
        <f>SUMIFS(销售!$L$5:$L$5000,销售!$F$5:$F$5000,C9,销售!$E$5:$E$5000,B9)</f>
        <v>310.39999999999998</v>
      </c>
      <c r="I9" s="16">
        <f t="shared" si="0"/>
        <v>52</v>
      </c>
      <c r="J9" s="16">
        <f t="shared" si="1"/>
        <v>310.39999999999998</v>
      </c>
      <c r="K9" s="16"/>
    </row>
    <row r="10" spans="2:11" x14ac:dyDescent="0.3">
      <c r="B10" s="15" t="s">
        <v>33</v>
      </c>
      <c r="C10" s="11" t="s">
        <v>34</v>
      </c>
      <c r="D10" s="11">
        <f>SUMIFS(基础信息!$L$4:$L$5000,基础信息!$K$4:$K$5000,C10,基础信息!$J$4:$J$5000,B10)</f>
        <v>31</v>
      </c>
      <c r="E10" s="16">
        <f>SUMIFS(入库!$I$5:$I$5000,入库!$G$5:$G$5000,C10,入库!$F$5:$F$5000,B10)</f>
        <v>0</v>
      </c>
      <c r="F10" s="16">
        <f>SUMIFS(入库!$M$5:$M$5000,入库!$G$5:$G$5000,C10,入库!$F$5:$F$5000,B10)</f>
        <v>0</v>
      </c>
      <c r="G10" s="16">
        <f>SUMIFS(销售!$H$5:$H$5000,销售!$F$5:$F$5000,C10,销售!$E$5:$E$5000,B10)</f>
        <v>10</v>
      </c>
      <c r="H10" s="16">
        <f>SUMIFS(销售!$L$5:$L$5000,销售!$F$5:$F$5000,C10,销售!$E$5:$E$5000,B10)</f>
        <v>203.7</v>
      </c>
      <c r="I10" s="16">
        <f t="shared" si="0"/>
        <v>21</v>
      </c>
      <c r="J10" s="16">
        <f t="shared" si="1"/>
        <v>203.7</v>
      </c>
      <c r="K10" s="16"/>
    </row>
    <row r="11" spans="2:11" x14ac:dyDescent="0.3">
      <c r="B11" s="15" t="s">
        <v>36</v>
      </c>
      <c r="C11" s="9" t="s">
        <v>37</v>
      </c>
      <c r="D11" s="9">
        <f>SUMIFS(基础信息!$L$4:$L$5000,基础信息!$K$4:$K$5000,C11,基础信息!$J$4:$J$5000,B11)</f>
        <v>0</v>
      </c>
      <c r="E11" s="16">
        <f>SUMIFS(入库!$I$5:$I$5000,入库!$G$5:$G$5000,C11,入库!$F$5:$F$5000,B11)</f>
        <v>0</v>
      </c>
      <c r="F11" s="16">
        <f>SUMIFS(入库!$M$5:$M$5000,入库!$G$5:$G$5000,C11,入库!$F$5:$F$5000,B11)</f>
        <v>0</v>
      </c>
      <c r="G11" s="16">
        <f>SUMIFS(销售!$H$5:$H$5000,销售!$F$5:$F$5000,C11,销售!$E$5:$E$5000,B11)</f>
        <v>10</v>
      </c>
      <c r="H11" s="16">
        <f>SUMIFS(销售!$L$5:$L$5000,销售!$F$5:$F$5000,C11,销售!$E$5:$E$5000,B11)</f>
        <v>203.7</v>
      </c>
      <c r="I11" s="16">
        <f t="shared" si="0"/>
        <v>-10</v>
      </c>
      <c r="J11" s="16">
        <f t="shared" si="1"/>
        <v>203.7</v>
      </c>
      <c r="K11" s="16"/>
    </row>
    <row r="12" spans="2:11" x14ac:dyDescent="0.3">
      <c r="B12" s="15" t="s">
        <v>39</v>
      </c>
      <c r="C12" s="11" t="s">
        <v>40</v>
      </c>
      <c r="D12" s="11">
        <f>SUMIFS(基础信息!$L$4:$L$5000,基础信息!$K$4:$K$5000,C12,基础信息!$J$4:$J$5000,B12)</f>
        <v>21</v>
      </c>
      <c r="E12" s="16">
        <f>SUMIFS(入库!$I$5:$I$5000,入库!$G$5:$G$5000,C12,入库!$F$5:$F$5000,B12)</f>
        <v>0</v>
      </c>
      <c r="F12" s="16">
        <f>SUMIFS(入库!$M$5:$M$5000,入库!$G$5:$G$5000,C12,入库!$F$5:$F$5000,B12)</f>
        <v>0</v>
      </c>
      <c r="G12" s="16">
        <f>SUMIFS(销售!$H$5:$H$5000,销售!$F$5:$F$5000,C12,销售!$E$5:$E$5000,B12)</f>
        <v>10</v>
      </c>
      <c r="H12" s="16">
        <f>SUMIFS(销售!$L$5:$L$5000,销售!$F$5:$F$5000,C12,销售!$E$5:$E$5000,B12)</f>
        <v>4374.7</v>
      </c>
      <c r="I12" s="16">
        <f t="shared" si="0"/>
        <v>11</v>
      </c>
      <c r="J12" s="16">
        <f t="shared" si="1"/>
        <v>4374.7</v>
      </c>
      <c r="K12" s="16"/>
    </row>
    <row r="13" spans="2:11" x14ac:dyDescent="0.3">
      <c r="B13" s="15" t="s">
        <v>42</v>
      </c>
      <c r="C13" s="9" t="s">
        <v>43</v>
      </c>
      <c r="D13" s="9">
        <f>SUMIFS(基础信息!$L$4:$L$5000,基础信息!$K$4:$K$5000,C13,基础信息!$J$4:$J$5000,B13)</f>
        <v>88</v>
      </c>
      <c r="E13" s="16">
        <f>SUMIFS(入库!$I$5:$I$5000,入库!$G$5:$G$5000,C13,入库!$F$5:$F$5000,B13)</f>
        <v>0</v>
      </c>
      <c r="F13" s="16">
        <f>SUMIFS(入库!$M$5:$M$5000,入库!$G$5:$G$5000,C13,入库!$F$5:$F$5000,B13)</f>
        <v>0</v>
      </c>
      <c r="G13" s="16">
        <f>SUMIFS(销售!$H$5:$H$5000,销售!$F$5:$F$5000,C13,销售!$E$5:$E$5000,B13)</f>
        <v>0</v>
      </c>
      <c r="H13" s="16">
        <f>SUMIFS(销售!$L$5:$L$5000,销售!$F$5:$F$5000,C13,销售!$E$5:$E$5000,B13)</f>
        <v>0</v>
      </c>
      <c r="I13" s="16">
        <f t="shared" si="0"/>
        <v>88</v>
      </c>
      <c r="J13" s="16">
        <f t="shared" si="1"/>
        <v>0</v>
      </c>
      <c r="K13" s="16"/>
    </row>
    <row r="14" spans="2:11" x14ac:dyDescent="0.3">
      <c r="B14" s="16"/>
      <c r="C14" s="16"/>
      <c r="D14" s="16">
        <f>SUMIFS(基础信息!$L$4:$L$5000,基础信息!$K$4:$K$5000,C14,基础信息!$J$4:$J$5000,B14)</f>
        <v>0</v>
      </c>
      <c r="E14" s="16">
        <f>SUMIFS(入库!$I$5:$I$5000,入库!$G$5:$G$5000,C14,入库!$F$5:$F$5000,B14)</f>
        <v>0</v>
      </c>
      <c r="F14" s="16">
        <f>SUMIFS(入库!$M$5:$M$5000,入库!$G$5:$G$5000,C14,入库!$F$5:$F$5000,B14)</f>
        <v>0</v>
      </c>
      <c r="G14" s="16">
        <f>SUMIFS(销售!$H$5:$H$5000,销售!$F$5:$F$5000,C14,销售!$E$5:$E$5000,B14)</f>
        <v>0</v>
      </c>
      <c r="H14" s="16">
        <f>SUMIFS(销售!$L$5:$L$5000,销售!$F$5:$F$5000,C14,销售!$E$5:$E$5000,B14)</f>
        <v>0</v>
      </c>
      <c r="I14" s="16">
        <f t="shared" si="0"/>
        <v>0</v>
      </c>
      <c r="J14" s="16">
        <f t="shared" si="1"/>
        <v>0</v>
      </c>
      <c r="K14" s="16"/>
    </row>
    <row r="15" spans="2:11" x14ac:dyDescent="0.3">
      <c r="B15" s="16"/>
      <c r="C15" s="16"/>
      <c r="D15" s="16">
        <f>SUMIFS(基础信息!$L$4:$L$5000,基础信息!$K$4:$K$5000,C15,基础信息!$J$4:$J$5000,B15)</f>
        <v>0</v>
      </c>
      <c r="E15" s="16">
        <f>SUMIFS(入库!$I$5:$I$5000,入库!$G$5:$G$5000,C15,入库!$F$5:$F$5000,B15)</f>
        <v>0</v>
      </c>
      <c r="F15" s="16">
        <f>SUMIFS(入库!$M$5:$M$5000,入库!$G$5:$G$5000,C15,入库!$F$5:$F$5000,B15)</f>
        <v>0</v>
      </c>
      <c r="G15" s="16">
        <f>SUMIFS(销售!$H$5:$H$5000,销售!$F$5:$F$5000,C15,销售!$E$5:$E$5000,B15)</f>
        <v>0</v>
      </c>
      <c r="H15" s="16">
        <f>SUMIFS(销售!$L$5:$L$5000,销售!$F$5:$F$5000,C15,销售!$E$5:$E$5000,B15)</f>
        <v>0</v>
      </c>
      <c r="I15" s="16">
        <f t="shared" si="0"/>
        <v>0</v>
      </c>
      <c r="J15" s="16">
        <f t="shared" si="1"/>
        <v>0</v>
      </c>
      <c r="K15" s="16"/>
    </row>
    <row r="16" spans="2:11" x14ac:dyDescent="0.3">
      <c r="B16" s="16"/>
      <c r="C16" s="16"/>
      <c r="D16" s="16">
        <f>SUMIFS(基础信息!$L$4:$L$5000,基础信息!$K$4:$K$5000,C16,基础信息!$J$4:$J$5000,B16)</f>
        <v>0</v>
      </c>
      <c r="E16" s="16">
        <f>SUMIFS(入库!$I$5:$I$5000,入库!$G$5:$G$5000,C16,入库!$F$5:$F$5000,B16)</f>
        <v>0</v>
      </c>
      <c r="F16" s="16">
        <f>SUMIFS(入库!$M$5:$M$5000,入库!$G$5:$G$5000,C16,入库!$F$5:$F$5000,B16)</f>
        <v>0</v>
      </c>
      <c r="G16" s="16">
        <f>SUMIFS(销售!$H$5:$H$5000,销售!$F$5:$F$5000,C16,销售!$E$5:$E$5000,B16)</f>
        <v>0</v>
      </c>
      <c r="H16" s="16">
        <f>SUMIFS(销售!$L$5:$L$5000,销售!$F$5:$F$5000,C16,销售!$E$5:$E$5000,B16)</f>
        <v>0</v>
      </c>
      <c r="I16" s="16">
        <f t="shared" si="0"/>
        <v>0</v>
      </c>
      <c r="J16" s="16">
        <f t="shared" si="1"/>
        <v>0</v>
      </c>
      <c r="K16" s="16"/>
    </row>
    <row r="17" spans="2:11" x14ac:dyDescent="0.3">
      <c r="B17" s="16"/>
      <c r="C17" s="16"/>
      <c r="D17" s="16">
        <f>SUMIFS(基础信息!$L$4:$L$5000,基础信息!$K$4:$K$5000,C17,基础信息!$J$4:$J$5000,B17)</f>
        <v>0</v>
      </c>
      <c r="E17" s="16">
        <f>SUMIFS(入库!$I$5:$I$5000,入库!$G$5:$G$5000,C17,入库!$F$5:$F$5000,B17)</f>
        <v>0</v>
      </c>
      <c r="F17" s="16">
        <f>SUMIFS(入库!$M$5:$M$5000,入库!$G$5:$G$5000,C17,入库!$F$5:$F$5000,B17)</f>
        <v>0</v>
      </c>
      <c r="G17" s="16">
        <f>SUMIFS(销售!$H$5:$H$5000,销售!$F$5:$F$5000,C17,销售!$E$5:$E$5000,B17)</f>
        <v>0</v>
      </c>
      <c r="H17" s="16">
        <f>SUMIFS(销售!$L$5:$L$5000,销售!$F$5:$F$5000,C17,销售!$E$5:$E$5000,B17)</f>
        <v>0</v>
      </c>
      <c r="I17" s="16">
        <f t="shared" si="0"/>
        <v>0</v>
      </c>
      <c r="J17" s="16">
        <f t="shared" si="1"/>
        <v>0</v>
      </c>
      <c r="K17" s="16"/>
    </row>
    <row r="18" spans="2:11" x14ac:dyDescent="0.3">
      <c r="B18" s="16"/>
      <c r="C18" s="16"/>
      <c r="D18" s="16">
        <f>SUMIFS(基础信息!$L$4:$L$5000,基础信息!$K$4:$K$5000,C18,基础信息!$J$4:$J$5000,B18)</f>
        <v>0</v>
      </c>
      <c r="E18" s="16">
        <f>SUMIFS(入库!$I$5:$I$5000,入库!$G$5:$G$5000,C18,入库!$F$5:$F$5000,B18)</f>
        <v>0</v>
      </c>
      <c r="F18" s="16">
        <f>SUMIFS(入库!$M$5:$M$5000,入库!$G$5:$G$5000,C18,入库!$F$5:$F$5000,B18)</f>
        <v>0</v>
      </c>
      <c r="G18" s="16">
        <f>SUMIFS(销售!$H$5:$H$5000,销售!$F$5:$F$5000,C18,销售!$E$5:$E$5000,B18)</f>
        <v>0</v>
      </c>
      <c r="H18" s="16">
        <f>SUMIFS(销售!$L$5:$L$5000,销售!$F$5:$F$5000,C18,销售!$E$5:$E$5000,B18)</f>
        <v>0</v>
      </c>
      <c r="I18" s="16">
        <f t="shared" si="0"/>
        <v>0</v>
      </c>
      <c r="J18" s="16">
        <f t="shared" si="1"/>
        <v>0</v>
      </c>
      <c r="K18" s="16"/>
    </row>
    <row r="19" spans="2:11" x14ac:dyDescent="0.3">
      <c r="B19" s="16"/>
      <c r="C19" s="16"/>
      <c r="D19" s="16">
        <f>SUMIFS(基础信息!$L$4:$L$5000,基础信息!$K$4:$K$5000,C19,基础信息!$J$4:$J$5000,B19)</f>
        <v>0</v>
      </c>
      <c r="E19" s="16">
        <f>SUMIFS(入库!$I$5:$I$5000,入库!$G$5:$G$5000,C19,入库!$F$5:$F$5000,B19)</f>
        <v>0</v>
      </c>
      <c r="F19" s="16">
        <f>SUMIFS(入库!$M$5:$M$5000,入库!$G$5:$G$5000,C19,入库!$F$5:$F$5000,B19)</f>
        <v>0</v>
      </c>
      <c r="G19" s="16">
        <f>SUMIFS(销售!$H$5:$H$5000,销售!$F$5:$F$5000,C19,销售!$E$5:$E$5000,B19)</f>
        <v>0</v>
      </c>
      <c r="H19" s="16">
        <f>SUMIFS(销售!$L$5:$L$5000,销售!$F$5:$F$5000,C19,销售!$E$5:$E$5000,B19)</f>
        <v>0</v>
      </c>
      <c r="I19" s="16">
        <f t="shared" si="0"/>
        <v>0</v>
      </c>
      <c r="J19" s="16">
        <f t="shared" si="1"/>
        <v>0</v>
      </c>
      <c r="K19" s="16"/>
    </row>
    <row r="20" spans="2:11" x14ac:dyDescent="0.3">
      <c r="B20" s="16"/>
      <c r="C20" s="16"/>
      <c r="D20" s="16">
        <f>SUMIFS(基础信息!$L$4:$L$5000,基础信息!$K$4:$K$5000,C20,基础信息!$J$4:$J$5000,B20)</f>
        <v>0</v>
      </c>
      <c r="E20" s="16">
        <f>SUMIFS(入库!$I$5:$I$5000,入库!$G$5:$G$5000,C20,入库!$F$5:$F$5000,B20)</f>
        <v>0</v>
      </c>
      <c r="F20" s="16">
        <f>SUMIFS(入库!$M$5:$M$5000,入库!$G$5:$G$5000,C20,入库!$F$5:$F$5000,B20)</f>
        <v>0</v>
      </c>
      <c r="G20" s="16">
        <f>SUMIFS(销售!$H$5:$H$5000,销售!$F$5:$F$5000,C20,销售!$E$5:$E$5000,B20)</f>
        <v>0</v>
      </c>
      <c r="H20" s="16">
        <f>SUMIFS(销售!$L$5:$L$5000,销售!$F$5:$F$5000,C20,销售!$E$5:$E$5000,B20)</f>
        <v>0</v>
      </c>
      <c r="I20" s="16">
        <f t="shared" si="0"/>
        <v>0</v>
      </c>
      <c r="J20" s="16">
        <f t="shared" si="1"/>
        <v>0</v>
      </c>
      <c r="K20" s="16"/>
    </row>
    <row r="21" spans="2:11" x14ac:dyDescent="0.3">
      <c r="B21" s="16"/>
      <c r="C21" s="16"/>
      <c r="D21" s="16">
        <f>SUMIFS(基础信息!$L$4:$L$5000,基础信息!$K$4:$K$5000,C21,基础信息!$J$4:$J$5000,B21)</f>
        <v>0</v>
      </c>
      <c r="E21" s="16">
        <f>SUMIFS(入库!$I$5:$I$5000,入库!$G$5:$G$5000,C21,入库!$F$5:$F$5000,B21)</f>
        <v>0</v>
      </c>
      <c r="F21" s="16">
        <f>SUMIFS(入库!$M$5:$M$5000,入库!$G$5:$G$5000,C21,入库!$F$5:$F$5000,B21)</f>
        <v>0</v>
      </c>
      <c r="G21" s="16">
        <f>SUMIFS(销售!$H$5:$H$5000,销售!$F$5:$F$5000,C21,销售!$E$5:$E$5000,B21)</f>
        <v>0</v>
      </c>
      <c r="H21" s="16">
        <f>SUMIFS(销售!$L$5:$L$5000,销售!$F$5:$F$5000,C21,销售!$E$5:$E$5000,B21)</f>
        <v>0</v>
      </c>
      <c r="I21" s="16">
        <f t="shared" si="0"/>
        <v>0</v>
      </c>
      <c r="J21" s="16">
        <f t="shared" si="1"/>
        <v>0</v>
      </c>
      <c r="K21" s="16"/>
    </row>
    <row r="22" spans="2:11" x14ac:dyDescent="0.3">
      <c r="B22" s="16"/>
      <c r="C22" s="16"/>
      <c r="D22" s="16">
        <f>SUMIFS(基础信息!$L$4:$L$5000,基础信息!$K$4:$K$5000,C22,基础信息!$J$4:$J$5000,B22)</f>
        <v>0</v>
      </c>
      <c r="E22" s="16">
        <f>SUMIFS(入库!$I$5:$I$5000,入库!$G$5:$G$5000,C22,入库!$F$5:$F$5000,B22)</f>
        <v>0</v>
      </c>
      <c r="F22" s="16">
        <f>SUMIFS(入库!$M$5:$M$5000,入库!$G$5:$G$5000,C22,入库!$F$5:$F$5000,B22)</f>
        <v>0</v>
      </c>
      <c r="G22" s="16">
        <f>SUMIFS(销售!$H$5:$H$5000,销售!$F$5:$F$5000,C22,销售!$E$5:$E$5000,B22)</f>
        <v>0</v>
      </c>
      <c r="H22" s="16">
        <f>SUMIFS(销售!$L$5:$L$5000,销售!$F$5:$F$5000,C22,销售!$E$5:$E$5000,B22)</f>
        <v>0</v>
      </c>
      <c r="I22" s="16">
        <f t="shared" si="0"/>
        <v>0</v>
      </c>
      <c r="J22" s="16">
        <f t="shared" si="1"/>
        <v>0</v>
      </c>
      <c r="K22" s="16"/>
    </row>
    <row r="23" spans="2:11" x14ac:dyDescent="0.3">
      <c r="B23" s="16"/>
      <c r="C23" s="16"/>
      <c r="D23" s="16">
        <f>SUMIFS(基础信息!$L$4:$L$5000,基础信息!$K$4:$K$5000,C23,基础信息!$J$4:$J$5000,B23)</f>
        <v>0</v>
      </c>
      <c r="E23" s="16">
        <f>SUMIFS(入库!$I$5:$I$5000,入库!$G$5:$G$5000,C23,入库!$F$5:$F$5000,B23)</f>
        <v>0</v>
      </c>
      <c r="F23" s="16">
        <f>SUMIFS(入库!$M$5:$M$5000,入库!$G$5:$G$5000,C23,入库!$F$5:$F$5000,B23)</f>
        <v>0</v>
      </c>
      <c r="G23" s="16">
        <f>SUMIFS(销售!$H$5:$H$5000,销售!$F$5:$F$5000,C23,销售!$E$5:$E$5000,B23)</f>
        <v>0</v>
      </c>
      <c r="H23" s="16">
        <f>SUMIFS(销售!$L$5:$L$5000,销售!$F$5:$F$5000,C23,销售!$E$5:$E$5000,B23)</f>
        <v>0</v>
      </c>
      <c r="I23" s="16">
        <f t="shared" si="0"/>
        <v>0</v>
      </c>
      <c r="J23" s="16">
        <f t="shared" si="1"/>
        <v>0</v>
      </c>
      <c r="K23" s="16"/>
    </row>
    <row r="24" spans="2:11" x14ac:dyDescent="0.3">
      <c r="B24" s="16"/>
      <c r="C24" s="16"/>
      <c r="D24" s="16">
        <f>SUMIFS(基础信息!$L$4:$L$5000,基础信息!$K$4:$K$5000,C24,基础信息!$J$4:$J$5000,B24)</f>
        <v>0</v>
      </c>
      <c r="E24" s="16">
        <f>SUMIFS(入库!$I$5:$I$5000,入库!$G$5:$G$5000,C24,入库!$F$5:$F$5000,B24)</f>
        <v>0</v>
      </c>
      <c r="F24" s="16">
        <f>SUMIFS(入库!$M$5:$M$5000,入库!$G$5:$G$5000,C24,入库!$F$5:$F$5000,B24)</f>
        <v>0</v>
      </c>
      <c r="G24" s="16">
        <f>SUMIFS(销售!$H$5:$H$5000,销售!$F$5:$F$5000,C24,销售!$E$5:$E$5000,B24)</f>
        <v>0</v>
      </c>
      <c r="H24" s="16">
        <f>SUMIFS(销售!$L$5:$L$5000,销售!$F$5:$F$5000,C24,销售!$E$5:$E$5000,B24)</f>
        <v>0</v>
      </c>
      <c r="I24" s="16">
        <f t="shared" si="0"/>
        <v>0</v>
      </c>
      <c r="J24" s="16">
        <f t="shared" si="1"/>
        <v>0</v>
      </c>
      <c r="K24" s="16"/>
    </row>
    <row r="25" spans="2:11" x14ac:dyDescent="0.3">
      <c r="B25" s="16"/>
      <c r="C25" s="16"/>
      <c r="D25" s="16">
        <f>SUMIFS(基础信息!$L$4:$L$5000,基础信息!$K$4:$K$5000,C25,基础信息!$J$4:$J$5000,B25)</f>
        <v>0</v>
      </c>
      <c r="E25" s="16">
        <f>SUMIFS(入库!$I$5:$I$5000,入库!$G$5:$G$5000,C25,入库!$F$5:$F$5000,B25)</f>
        <v>0</v>
      </c>
      <c r="F25" s="16">
        <f>SUMIFS(入库!$M$5:$M$5000,入库!$G$5:$G$5000,C25,入库!$F$5:$F$5000,B25)</f>
        <v>0</v>
      </c>
      <c r="G25" s="16">
        <f>SUMIFS(销售!$H$5:$H$5000,销售!$F$5:$F$5000,C25,销售!$E$5:$E$5000,B25)</f>
        <v>0</v>
      </c>
      <c r="H25" s="16">
        <f>SUMIFS(销售!$L$5:$L$5000,销售!$F$5:$F$5000,C25,销售!$E$5:$E$5000,B25)</f>
        <v>0</v>
      </c>
      <c r="I25" s="16">
        <f t="shared" si="0"/>
        <v>0</v>
      </c>
      <c r="J25" s="16">
        <f t="shared" si="1"/>
        <v>0</v>
      </c>
      <c r="K25" s="16"/>
    </row>
  </sheetData>
  <phoneticPr fontId="14" type="noConversion"/>
  <conditionalFormatting sqref="B5:B13">
    <cfRule type="cellIs" dxfId="0" priority="1" stopIfTrue="1" operator="equal">
      <formula>#N/A</formula>
    </cfRule>
  </conditionalFormatting>
  <dataValidations count="3">
    <dataValidation showInputMessage="1" showErrorMessage="1" sqref="B4"/>
    <dataValidation showInputMessage="1" showErrorMessage="1" errorTitle="出错了" error="该型号不正确或新货品资料未更新" promptTitle="注意：" prompt="此列型号须与货品资料的一致" sqref="C4"/>
    <dataValidation showErrorMessage="1" errorTitle="出错了" error="该型号不正确或新货品资料未更新" sqref="C5:C13"/>
  </dataValidations>
  <pageMargins left="0.75" right="0.75" top="1" bottom="1" header="0.5" footer="0.5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基础信息!$F$4:$F$1000</xm:f>
          </x14:formula1>
          <xm:sqref>B5:B13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showGridLines="0" workbookViewId="0"/>
  </sheetViews>
  <sheetFormatPr defaultColWidth="9" defaultRowHeight="17.25" x14ac:dyDescent="0.3"/>
  <cols>
    <col min="1" max="1" width="4.25" style="1" customWidth="1"/>
    <col min="2" max="2" width="11.25" style="1" customWidth="1"/>
    <col min="3" max="3" width="9" style="1"/>
    <col min="4" max="4" width="11.375" style="1" customWidth="1"/>
    <col min="5" max="5" width="9" style="1"/>
    <col min="6" max="6" width="11.75" style="1" customWidth="1"/>
    <col min="7" max="7" width="2.375" style="1" customWidth="1"/>
    <col min="8" max="11" width="9" style="1"/>
    <col min="12" max="12" width="15.875" style="1" customWidth="1"/>
    <col min="13" max="16384" width="9" style="1"/>
  </cols>
  <sheetData>
    <row r="1" spans="2:12" ht="51" customHeight="1" x14ac:dyDescent="0.3">
      <c r="B1" s="2"/>
      <c r="C1" s="2"/>
      <c r="D1" s="2"/>
      <c r="E1" s="2"/>
      <c r="F1" s="2"/>
    </row>
    <row r="3" spans="2:12" ht="32.1" customHeight="1" x14ac:dyDescent="0.3">
      <c r="B3" s="3" t="s">
        <v>1</v>
      </c>
      <c r="C3" s="4"/>
      <c r="D3" s="3" t="s">
        <v>2</v>
      </c>
      <c r="E3" s="4"/>
      <c r="F3" s="3" t="s">
        <v>4</v>
      </c>
      <c r="J3" s="7" t="s">
        <v>4</v>
      </c>
      <c r="K3" s="7" t="s">
        <v>5</v>
      </c>
      <c r="L3" s="7" t="s">
        <v>52</v>
      </c>
    </row>
    <row r="4" spans="2:12" x14ac:dyDescent="0.3">
      <c r="B4" s="5" t="s">
        <v>14</v>
      </c>
      <c r="C4" s="6"/>
      <c r="D4" s="5" t="s">
        <v>15</v>
      </c>
      <c r="E4" s="6"/>
      <c r="F4" s="5" t="s">
        <v>16</v>
      </c>
      <c r="J4" s="8" t="s">
        <v>16</v>
      </c>
      <c r="K4" s="9" t="s">
        <v>17</v>
      </c>
      <c r="L4" s="10">
        <v>150</v>
      </c>
    </row>
    <row r="5" spans="2:12" x14ac:dyDescent="0.3">
      <c r="B5" s="5" t="s">
        <v>15</v>
      </c>
      <c r="C5" s="6"/>
      <c r="D5" s="5" t="s">
        <v>18</v>
      </c>
      <c r="E5" s="6"/>
      <c r="F5" s="5" t="s">
        <v>19</v>
      </c>
      <c r="J5" s="8" t="s">
        <v>19</v>
      </c>
      <c r="K5" s="11" t="s">
        <v>20</v>
      </c>
      <c r="L5" s="10">
        <v>32</v>
      </c>
    </row>
    <row r="6" spans="2:12" x14ac:dyDescent="0.3">
      <c r="B6" s="5" t="s">
        <v>18</v>
      </c>
      <c r="C6" s="6"/>
      <c r="D6" s="5" t="s">
        <v>23</v>
      </c>
      <c r="E6" s="6"/>
      <c r="F6" s="5" t="s">
        <v>24</v>
      </c>
      <c r="J6" s="8" t="s">
        <v>24</v>
      </c>
      <c r="K6" s="9" t="s">
        <v>25</v>
      </c>
      <c r="L6" s="10">
        <v>23</v>
      </c>
    </row>
    <row r="7" spans="2:12" x14ac:dyDescent="0.3">
      <c r="B7" s="5" t="s">
        <v>23</v>
      </c>
      <c r="C7" s="6"/>
      <c r="D7" s="5" t="s">
        <v>26</v>
      </c>
      <c r="E7" s="6"/>
      <c r="F7" s="5" t="s">
        <v>27</v>
      </c>
      <c r="J7" s="8" t="s">
        <v>27</v>
      </c>
      <c r="K7" s="11" t="s">
        <v>28</v>
      </c>
      <c r="L7" s="10">
        <v>50</v>
      </c>
    </row>
    <row r="8" spans="2:12" x14ac:dyDescent="0.3">
      <c r="B8" s="5" t="s">
        <v>26</v>
      </c>
      <c r="C8" s="6"/>
      <c r="D8" s="5" t="s">
        <v>29</v>
      </c>
      <c r="E8" s="6"/>
      <c r="F8" s="5" t="s">
        <v>30</v>
      </c>
      <c r="J8" s="8" t="s">
        <v>30</v>
      </c>
      <c r="K8" s="9" t="s">
        <v>31</v>
      </c>
      <c r="L8" s="10">
        <v>62</v>
      </c>
    </row>
    <row r="9" spans="2:12" x14ac:dyDescent="0.3">
      <c r="B9" s="5" t="s">
        <v>29</v>
      </c>
      <c r="C9" s="6"/>
      <c r="D9" s="5" t="s">
        <v>32</v>
      </c>
      <c r="E9" s="6"/>
      <c r="F9" s="5" t="s">
        <v>33</v>
      </c>
      <c r="J9" s="8" t="s">
        <v>33</v>
      </c>
      <c r="K9" s="11" t="s">
        <v>34</v>
      </c>
      <c r="L9" s="10">
        <v>31</v>
      </c>
    </row>
    <row r="10" spans="2:12" x14ac:dyDescent="0.3">
      <c r="B10" s="5" t="s">
        <v>32</v>
      </c>
      <c r="C10" s="6"/>
      <c r="D10" s="5" t="s">
        <v>35</v>
      </c>
      <c r="E10" s="6"/>
      <c r="F10" s="5" t="s">
        <v>36</v>
      </c>
      <c r="J10" s="8" t="s">
        <v>36</v>
      </c>
      <c r="K10" s="9" t="s">
        <v>37</v>
      </c>
      <c r="L10" s="10">
        <v>0</v>
      </c>
    </row>
    <row r="11" spans="2:12" x14ac:dyDescent="0.3">
      <c r="B11" s="5" t="s">
        <v>35</v>
      </c>
      <c r="C11" s="6"/>
      <c r="D11" s="5" t="s">
        <v>38</v>
      </c>
      <c r="E11" s="6"/>
      <c r="F11" s="5" t="s">
        <v>39</v>
      </c>
      <c r="J11" s="8" t="s">
        <v>39</v>
      </c>
      <c r="K11" s="11" t="s">
        <v>40</v>
      </c>
      <c r="L11" s="10">
        <v>21</v>
      </c>
    </row>
    <row r="12" spans="2:12" x14ac:dyDescent="0.3">
      <c r="B12" s="5" t="s">
        <v>38</v>
      </c>
      <c r="C12" s="6"/>
      <c r="D12" s="5" t="s">
        <v>41</v>
      </c>
      <c r="E12" s="6"/>
      <c r="F12" s="5" t="s">
        <v>42</v>
      </c>
      <c r="J12" s="8" t="s">
        <v>42</v>
      </c>
      <c r="K12" s="9" t="s">
        <v>43</v>
      </c>
      <c r="L12" s="10">
        <v>88</v>
      </c>
    </row>
    <row r="13" spans="2:12" x14ac:dyDescent="0.3">
      <c r="B13" s="5" t="s">
        <v>41</v>
      </c>
      <c r="C13" s="6"/>
      <c r="D13" s="5" t="s">
        <v>53</v>
      </c>
      <c r="E13" s="6"/>
      <c r="F13" s="5" t="s">
        <v>54</v>
      </c>
      <c r="J13" s="10"/>
      <c r="K13" s="12"/>
      <c r="L13" s="10"/>
    </row>
    <row r="14" spans="2:12" x14ac:dyDescent="0.3">
      <c r="B14" s="5" t="s">
        <v>53</v>
      </c>
      <c r="C14" s="6"/>
      <c r="D14" s="5" t="s">
        <v>55</v>
      </c>
      <c r="E14" s="6"/>
      <c r="F14" s="5" t="s">
        <v>56</v>
      </c>
      <c r="J14" s="10"/>
      <c r="K14" s="12"/>
      <c r="L14" s="10"/>
    </row>
    <row r="15" spans="2:12" x14ac:dyDescent="0.3">
      <c r="B15" s="5" t="s">
        <v>55</v>
      </c>
      <c r="C15" s="6"/>
      <c r="D15" s="5" t="s">
        <v>57</v>
      </c>
      <c r="E15" s="6"/>
      <c r="F15" s="5" t="s">
        <v>58</v>
      </c>
      <c r="J15" s="10"/>
      <c r="K15" s="12"/>
      <c r="L15" s="10"/>
    </row>
    <row r="16" spans="2:12" x14ac:dyDescent="0.3">
      <c r="B16" s="5" t="s">
        <v>57</v>
      </c>
      <c r="C16" s="6"/>
      <c r="D16" s="5" t="s">
        <v>59</v>
      </c>
      <c r="E16" s="6"/>
      <c r="F16" s="5" t="s">
        <v>60</v>
      </c>
      <c r="J16" s="10"/>
      <c r="K16" s="12"/>
      <c r="L16" s="10"/>
    </row>
    <row r="17" spans="2:12" x14ac:dyDescent="0.3">
      <c r="B17" s="5" t="s">
        <v>59</v>
      </c>
      <c r="C17" s="6"/>
      <c r="D17" s="5" t="s">
        <v>61</v>
      </c>
      <c r="E17" s="6"/>
      <c r="F17" s="5" t="s">
        <v>62</v>
      </c>
      <c r="J17" s="10"/>
      <c r="K17" s="12"/>
      <c r="L17" s="10"/>
    </row>
    <row r="18" spans="2:12" x14ac:dyDescent="0.3">
      <c r="B18" s="5" t="s">
        <v>61</v>
      </c>
      <c r="C18" s="6"/>
      <c r="D18" s="5" t="s">
        <v>63</v>
      </c>
      <c r="E18" s="6"/>
      <c r="F18" s="5" t="s">
        <v>64</v>
      </c>
      <c r="J18" s="10"/>
      <c r="K18" s="12"/>
      <c r="L18" s="10"/>
    </row>
    <row r="19" spans="2:12" x14ac:dyDescent="0.3">
      <c r="B19" s="5" t="s">
        <v>63</v>
      </c>
      <c r="C19" s="6"/>
      <c r="D19" s="5" t="s">
        <v>65</v>
      </c>
      <c r="E19" s="6"/>
      <c r="F19" s="5" t="s">
        <v>66</v>
      </c>
      <c r="J19" s="10"/>
      <c r="K19" s="12"/>
      <c r="L19" s="10"/>
    </row>
    <row r="20" spans="2:12" x14ac:dyDescent="0.3">
      <c r="L20" s="6"/>
    </row>
  </sheetData>
  <phoneticPr fontId="14" type="noConversion"/>
  <dataValidations count="1">
    <dataValidation showErrorMessage="1" errorTitle="出错了" error="该型号不正确或新货品资料未更新" sqref="K4:K12"/>
  </dataValidation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首页</vt:lpstr>
      <vt:lpstr>入库</vt:lpstr>
      <vt:lpstr>销售</vt:lpstr>
      <vt:lpstr>库存</vt:lpstr>
      <vt:lpstr>基础信息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李春玲</dc:creator>
  <cp:lastModifiedBy>李春玲</cp:lastModifiedBy>
  <dcterms:created xsi:type="dcterms:W3CDTF">1996-12-17T01:32:42Z</dcterms:created>
  <dcterms:modified xsi:type="dcterms:W3CDTF">2020-11-05T06:28:47Z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