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codeName="ThisWorkbook"/>
  <mc:AlternateContent xmlns:mc="http://schemas.openxmlformats.org/markup-compatibility/2006">
    <mc:Choice Requires="x15">
      <x15ac:absPath xmlns:x15ac="http://schemas.microsoft.com/office/spreadsheetml/2010/11/ac" url="E:\2月\人事&amp;行政&amp;财务\2.14\库存现金盘点\"/>
    </mc:Choice>
  </mc:AlternateContent>
  <xr:revisionPtr revIDLastSave="0" documentId="13_ncr:1_{1CA3B3C8-C873-4D41-B030-A666037AA19F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主页" sheetId="5" r:id="rId1"/>
    <sheet name="入库" sheetId="1" r:id="rId2"/>
    <sheet name="出库" sheetId="2" r:id="rId3"/>
    <sheet name="库存" sheetId="3" r:id="rId4"/>
    <sheet name="基础" sheetId="4" r:id="rId5"/>
  </sheets>
  <definedNames>
    <definedName name="bianma">库存!$B$2:$B$11</definedName>
    <definedName name="部门">基础!$V$3:$V$6</definedName>
    <definedName name="供应商">基础!$Y$3:$Y$8</definedName>
  </definedNames>
  <calcPr calcId="181029"/>
</workbook>
</file>

<file path=xl/calcChain.xml><?xml version="1.0" encoding="utf-8"?>
<calcChain xmlns="http://schemas.openxmlformats.org/spreadsheetml/2006/main">
  <c r="I24" i="3" l="1"/>
  <c r="J24" i="3" s="1"/>
  <c r="K24" i="3" s="1"/>
  <c r="H24" i="3"/>
  <c r="I23" i="3"/>
  <c r="J23" i="3" s="1"/>
  <c r="K23" i="3" s="1"/>
  <c r="H23" i="3"/>
  <c r="I22" i="3"/>
  <c r="J22" i="3" s="1"/>
  <c r="K22" i="3" s="1"/>
  <c r="H22" i="3"/>
  <c r="I21" i="3"/>
  <c r="J21" i="3" s="1"/>
  <c r="K21" i="3" s="1"/>
  <c r="H21" i="3"/>
  <c r="I20" i="3"/>
  <c r="H20" i="3"/>
  <c r="J20" i="3" s="1"/>
  <c r="K20" i="3" s="1"/>
  <c r="I19" i="3"/>
  <c r="H19" i="3"/>
  <c r="J19" i="3" s="1"/>
  <c r="K19" i="3" s="1"/>
  <c r="I18" i="3"/>
  <c r="H18" i="3"/>
  <c r="J18" i="3" s="1"/>
  <c r="K18" i="3" s="1"/>
  <c r="I17" i="3"/>
  <c r="H17" i="3"/>
  <c r="J17" i="3" s="1"/>
  <c r="K17" i="3" s="1"/>
  <c r="I16" i="3"/>
  <c r="H16" i="3"/>
  <c r="J16" i="3" s="1"/>
  <c r="K16" i="3" s="1"/>
  <c r="I15" i="3"/>
  <c r="H15" i="3"/>
  <c r="J15" i="3" s="1"/>
  <c r="K15" i="3" s="1"/>
  <c r="I14" i="3"/>
  <c r="H14" i="3"/>
  <c r="J14" i="3" s="1"/>
  <c r="K14" i="3" s="1"/>
  <c r="I13" i="3"/>
  <c r="H13" i="3"/>
  <c r="J13" i="3" s="1"/>
  <c r="K13" i="3" s="1"/>
  <c r="I12" i="3"/>
  <c r="H12" i="3"/>
  <c r="J12" i="3" s="1"/>
  <c r="K12" i="3" s="1"/>
  <c r="I11" i="3"/>
  <c r="H11" i="3"/>
  <c r="J11" i="3" s="1"/>
  <c r="K11" i="3" s="1"/>
  <c r="I10" i="3"/>
  <c r="H10" i="3"/>
  <c r="J10" i="3" s="1"/>
  <c r="K10" i="3" s="1"/>
  <c r="I9" i="3"/>
  <c r="H9" i="3"/>
  <c r="J9" i="3" s="1"/>
  <c r="K9" i="3" s="1"/>
  <c r="I8" i="3"/>
  <c r="H8" i="3"/>
  <c r="J8" i="3" s="1"/>
  <c r="K8" i="3" s="1"/>
  <c r="I7" i="3"/>
  <c r="H7" i="3"/>
  <c r="J7" i="3" s="1"/>
  <c r="K7" i="3" s="1"/>
  <c r="I6" i="3"/>
  <c r="H6" i="3"/>
  <c r="J6" i="3" s="1"/>
  <c r="K6" i="3" s="1"/>
  <c r="I5" i="3"/>
  <c r="H5" i="3"/>
  <c r="J5" i="3" s="1"/>
  <c r="K5" i="3" s="1"/>
  <c r="I4" i="3"/>
  <c r="H4" i="3"/>
  <c r="J4" i="3" s="1"/>
  <c r="K4" i="3" s="1"/>
  <c r="I3" i="3"/>
  <c r="H3" i="3"/>
  <c r="J3" i="3" s="1"/>
  <c r="K3" i="3" s="1"/>
  <c r="I2" i="3"/>
  <c r="H2" i="3"/>
  <c r="J2" i="3" s="1"/>
  <c r="K2" i="3" s="1"/>
  <c r="I41" i="2"/>
  <c r="H41" i="2"/>
  <c r="G41" i="2"/>
  <c r="F41" i="2"/>
  <c r="I40" i="2"/>
  <c r="H40" i="2"/>
  <c r="G40" i="2"/>
  <c r="F40" i="2"/>
  <c r="I39" i="2"/>
  <c r="H39" i="2"/>
  <c r="G39" i="2"/>
  <c r="F39" i="2"/>
  <c r="I38" i="2"/>
  <c r="H38" i="2"/>
  <c r="G38" i="2"/>
  <c r="F38" i="2"/>
  <c r="I37" i="2"/>
  <c r="H37" i="2"/>
  <c r="G37" i="2"/>
  <c r="F37" i="2"/>
  <c r="I36" i="2"/>
  <c r="H36" i="2"/>
  <c r="G36" i="2"/>
  <c r="F36" i="2"/>
  <c r="I35" i="2"/>
  <c r="H35" i="2"/>
  <c r="G35" i="2"/>
  <c r="F35" i="2"/>
  <c r="I34" i="2"/>
  <c r="H34" i="2"/>
  <c r="G34" i="2"/>
  <c r="F34" i="2"/>
  <c r="I33" i="2"/>
  <c r="H33" i="2"/>
  <c r="G33" i="2"/>
  <c r="F33" i="2"/>
  <c r="I32" i="2"/>
  <c r="H32" i="2"/>
  <c r="G32" i="2"/>
  <c r="F32" i="2"/>
  <c r="I31" i="2"/>
  <c r="H31" i="2"/>
  <c r="G31" i="2"/>
  <c r="F31" i="2"/>
  <c r="I30" i="2"/>
  <c r="H30" i="2"/>
  <c r="G30" i="2"/>
  <c r="F30" i="2"/>
  <c r="I29" i="2"/>
  <c r="H29" i="2"/>
  <c r="G29" i="2"/>
  <c r="F29" i="2"/>
  <c r="I28" i="2"/>
  <c r="H28" i="2"/>
  <c r="G28" i="2"/>
  <c r="F28" i="2"/>
  <c r="I27" i="2"/>
  <c r="H27" i="2"/>
  <c r="G27" i="2"/>
  <c r="F27" i="2"/>
  <c r="I26" i="2"/>
  <c r="H26" i="2"/>
  <c r="G26" i="2"/>
  <c r="F26" i="2"/>
  <c r="I25" i="2"/>
  <c r="H25" i="2"/>
  <c r="G25" i="2"/>
  <c r="F25" i="2"/>
  <c r="I24" i="2"/>
  <c r="H24" i="2"/>
  <c r="G24" i="2"/>
  <c r="F24" i="2"/>
  <c r="I23" i="2"/>
  <c r="H23" i="2"/>
  <c r="G23" i="2"/>
  <c r="F23" i="2"/>
  <c r="I22" i="2"/>
  <c r="H22" i="2"/>
  <c r="G22" i="2"/>
  <c r="F22" i="2"/>
  <c r="I21" i="2"/>
  <c r="H21" i="2"/>
  <c r="G21" i="2"/>
  <c r="F21" i="2"/>
  <c r="I20" i="2"/>
  <c r="H20" i="2"/>
  <c r="G20" i="2"/>
  <c r="F20" i="2"/>
  <c r="I19" i="2"/>
  <c r="H19" i="2"/>
  <c r="G19" i="2"/>
  <c r="F19" i="2"/>
  <c r="I18" i="2"/>
  <c r="H18" i="2"/>
  <c r="G18" i="2"/>
  <c r="F18" i="2"/>
  <c r="I17" i="2"/>
  <c r="H17" i="2"/>
  <c r="G17" i="2"/>
  <c r="F17" i="2"/>
  <c r="I16" i="2"/>
  <c r="H16" i="2"/>
  <c r="G16" i="2"/>
  <c r="F16" i="2"/>
  <c r="K15" i="2"/>
  <c r="I15" i="2"/>
  <c r="H15" i="2"/>
  <c r="G15" i="2"/>
  <c r="F15" i="2"/>
  <c r="I14" i="2"/>
  <c r="K14" i="2" s="1"/>
  <c r="H14" i="2"/>
  <c r="G14" i="2"/>
  <c r="F14" i="2"/>
  <c r="I13" i="2"/>
  <c r="K13" i="2" s="1"/>
  <c r="H13" i="2"/>
  <c r="G13" i="2"/>
  <c r="F13" i="2"/>
  <c r="I12" i="2"/>
  <c r="K12" i="2" s="1"/>
  <c r="H12" i="2"/>
  <c r="G12" i="2"/>
  <c r="F12" i="2"/>
  <c r="K11" i="2"/>
  <c r="I11" i="2"/>
  <c r="H11" i="2"/>
  <c r="G11" i="2"/>
  <c r="F11" i="2"/>
  <c r="I10" i="2"/>
  <c r="K10" i="2" s="1"/>
  <c r="H10" i="2"/>
  <c r="G10" i="2"/>
  <c r="F10" i="2"/>
  <c r="I9" i="2"/>
  <c r="K9" i="2" s="1"/>
  <c r="H9" i="2"/>
  <c r="G9" i="2"/>
  <c r="F9" i="2"/>
  <c r="I8" i="2"/>
  <c r="K8" i="2" s="1"/>
  <c r="H8" i="2"/>
  <c r="G8" i="2"/>
  <c r="F8" i="2"/>
  <c r="K7" i="2"/>
  <c r="I7" i="2"/>
  <c r="H7" i="2"/>
  <c r="G7" i="2"/>
  <c r="F7" i="2"/>
  <c r="I6" i="2"/>
  <c r="K6" i="2" s="1"/>
  <c r="H6" i="2"/>
  <c r="G6" i="2"/>
  <c r="F6" i="2"/>
  <c r="I5" i="2"/>
  <c r="K5" i="2" s="1"/>
  <c r="H5" i="2"/>
  <c r="G5" i="2"/>
  <c r="F5" i="2"/>
  <c r="I4" i="2"/>
  <c r="K4" i="2" s="1"/>
  <c r="H4" i="2"/>
  <c r="G4" i="2"/>
  <c r="F4" i="2"/>
  <c r="K3" i="2"/>
  <c r="I3" i="2"/>
  <c r="H3" i="2"/>
  <c r="G3" i="2"/>
  <c r="F3" i="2"/>
  <c r="I2" i="2"/>
  <c r="K2" i="2" s="1"/>
  <c r="H2" i="2"/>
  <c r="G2" i="2"/>
  <c r="F2" i="2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H34" i="1"/>
  <c r="G34" i="1"/>
  <c r="F34" i="1"/>
  <c r="I33" i="1"/>
  <c r="H33" i="1"/>
  <c r="G33" i="1"/>
  <c r="F33" i="1"/>
  <c r="I32" i="1"/>
  <c r="H32" i="1"/>
  <c r="G32" i="1"/>
  <c r="F32" i="1"/>
  <c r="I31" i="1"/>
  <c r="H31" i="1"/>
  <c r="G31" i="1"/>
  <c r="F31" i="1"/>
  <c r="I30" i="1"/>
  <c r="H30" i="1"/>
  <c r="G30" i="1"/>
  <c r="F30" i="1"/>
  <c r="I29" i="1"/>
  <c r="H29" i="1"/>
  <c r="G29" i="1"/>
  <c r="F29" i="1"/>
  <c r="I28" i="1"/>
  <c r="H28" i="1"/>
  <c r="G28" i="1"/>
  <c r="F28" i="1"/>
  <c r="I27" i="1"/>
  <c r="H27" i="1"/>
  <c r="G27" i="1"/>
  <c r="F27" i="1"/>
  <c r="I26" i="1"/>
  <c r="H26" i="1"/>
  <c r="G26" i="1"/>
  <c r="F26" i="1"/>
  <c r="I25" i="1"/>
  <c r="H25" i="1"/>
  <c r="G25" i="1"/>
  <c r="F25" i="1"/>
  <c r="I24" i="1"/>
  <c r="H24" i="1"/>
  <c r="G24" i="1"/>
  <c r="F24" i="1"/>
  <c r="I23" i="1"/>
  <c r="H23" i="1"/>
  <c r="G23" i="1"/>
  <c r="F23" i="1"/>
  <c r="I22" i="1"/>
  <c r="H22" i="1"/>
  <c r="G22" i="1"/>
  <c r="F22" i="1"/>
  <c r="I21" i="1"/>
  <c r="H21" i="1"/>
  <c r="G21" i="1"/>
  <c r="F21" i="1"/>
  <c r="I20" i="1"/>
  <c r="H20" i="1"/>
  <c r="G20" i="1"/>
  <c r="F20" i="1"/>
  <c r="I19" i="1"/>
  <c r="H19" i="1"/>
  <c r="G19" i="1"/>
  <c r="F19" i="1"/>
  <c r="I18" i="1"/>
  <c r="H18" i="1"/>
  <c r="G18" i="1"/>
  <c r="F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H14" i="1"/>
  <c r="G14" i="1"/>
  <c r="F14" i="1"/>
  <c r="I13" i="1"/>
  <c r="K13" i="1" s="1"/>
  <c r="H13" i="1"/>
  <c r="G13" i="1"/>
  <c r="F13" i="1"/>
  <c r="I12" i="1"/>
  <c r="K12" i="1" s="1"/>
  <c r="H12" i="1"/>
  <c r="G12" i="1"/>
  <c r="F12" i="1"/>
  <c r="K11" i="1"/>
  <c r="I11" i="1"/>
  <c r="H11" i="1"/>
  <c r="G11" i="1"/>
  <c r="F11" i="1"/>
  <c r="I10" i="1"/>
  <c r="K10" i="1" s="1"/>
  <c r="H10" i="1"/>
  <c r="G10" i="1"/>
  <c r="F10" i="1"/>
  <c r="I9" i="1"/>
  <c r="K9" i="1" s="1"/>
  <c r="H9" i="1"/>
  <c r="G9" i="1"/>
  <c r="F9" i="1"/>
  <c r="I8" i="1"/>
  <c r="K8" i="1" s="1"/>
  <c r="H8" i="1"/>
  <c r="G8" i="1"/>
  <c r="F8" i="1"/>
  <c r="K7" i="1"/>
  <c r="I7" i="1"/>
  <c r="H7" i="1"/>
  <c r="G7" i="1"/>
  <c r="F7" i="1"/>
  <c r="I6" i="1"/>
  <c r="K6" i="1" s="1"/>
  <c r="H6" i="1"/>
  <c r="G6" i="1"/>
  <c r="F6" i="1"/>
  <c r="I5" i="1"/>
  <c r="K5" i="1" s="1"/>
  <c r="H5" i="1"/>
  <c r="G5" i="1"/>
  <c r="F5" i="1"/>
  <c r="I4" i="1"/>
  <c r="K4" i="1" s="1"/>
  <c r="H4" i="1"/>
  <c r="G4" i="1"/>
  <c r="F4" i="1"/>
  <c r="K3" i="1"/>
  <c r="I3" i="1"/>
  <c r="H3" i="1"/>
  <c r="G3" i="1"/>
  <c r="F3" i="1"/>
  <c r="I2" i="1"/>
  <c r="K2" i="1" s="1"/>
  <c r="H2" i="1"/>
  <c r="G2" i="1"/>
  <c r="F2" i="1"/>
</calcChain>
</file>

<file path=xl/sharedStrings.xml><?xml version="1.0" encoding="utf-8"?>
<sst xmlns="http://schemas.openxmlformats.org/spreadsheetml/2006/main" count="203" uniqueCount="89">
  <si>
    <t>序号</t>
  </si>
  <si>
    <t>单据编号</t>
  </si>
  <si>
    <t>日期</t>
  </si>
  <si>
    <t>供应商</t>
  </si>
  <si>
    <t>物料编码</t>
  </si>
  <si>
    <t>物料名称</t>
  </si>
  <si>
    <t>规格及型号</t>
  </si>
  <si>
    <t>单位</t>
  </si>
  <si>
    <t>入库单价</t>
  </si>
  <si>
    <t>入库数量</t>
  </si>
  <si>
    <t>入库金额</t>
  </si>
  <si>
    <t>RK201308001</t>
  </si>
  <si>
    <t>伟杰</t>
  </si>
  <si>
    <t>YC1001</t>
  </si>
  <si>
    <t>YC1002</t>
  </si>
  <si>
    <t>YC1003</t>
  </si>
  <si>
    <t>林翔</t>
  </si>
  <si>
    <t>YC1004</t>
  </si>
  <si>
    <t>YC1005</t>
  </si>
  <si>
    <t>RK201308002</t>
  </si>
  <si>
    <t>YC1006</t>
  </si>
  <si>
    <t>YC1007</t>
  </si>
  <si>
    <t>YC1008</t>
  </si>
  <si>
    <t>RK201308003</t>
  </si>
  <si>
    <t>科达</t>
  </si>
  <si>
    <t>YC1009</t>
  </si>
  <si>
    <t>YC1010</t>
  </si>
  <si>
    <t>RK201308004</t>
  </si>
  <si>
    <t>部门</t>
  </si>
  <si>
    <t>出库单价</t>
  </si>
  <si>
    <t>出库数量</t>
  </si>
  <si>
    <t>出库金额</t>
  </si>
  <si>
    <t>CK201308001</t>
  </si>
  <si>
    <t>工模</t>
  </si>
  <si>
    <t>冲压</t>
  </si>
  <si>
    <t>CK201308002</t>
  </si>
  <si>
    <t>CK201308003</t>
  </si>
  <si>
    <t>CK201308004</t>
  </si>
  <si>
    <t>CK201308005</t>
  </si>
  <si>
    <t>单价</t>
  </si>
  <si>
    <t>期初数量</t>
  </si>
  <si>
    <t>结存数量</t>
  </si>
  <si>
    <t>结存金额</t>
  </si>
  <si>
    <t>螺母</t>
  </si>
  <si>
    <t>M5</t>
  </si>
  <si>
    <t>只</t>
  </si>
  <si>
    <t>M6</t>
  </si>
  <si>
    <t>M8</t>
  </si>
  <si>
    <t>M10</t>
  </si>
  <si>
    <t>M12</t>
  </si>
  <si>
    <t>M14</t>
  </si>
  <si>
    <t>M16</t>
  </si>
  <si>
    <t>M18</t>
  </si>
  <si>
    <t>M20</t>
  </si>
  <si>
    <t>M22</t>
  </si>
  <si>
    <t>仓库信息</t>
  </si>
  <si>
    <t>部门信息</t>
  </si>
  <si>
    <t>员工资料</t>
  </si>
  <si>
    <t>货品分类</t>
  </si>
  <si>
    <t>货品单位</t>
  </si>
  <si>
    <t>出入库类别</t>
  </si>
  <si>
    <t>外协/部门</t>
  </si>
  <si>
    <t>供应商/客户</t>
  </si>
  <si>
    <t>仓库名称</t>
  </si>
  <si>
    <t>部门名称</t>
  </si>
  <si>
    <t>所在部门</t>
  </si>
  <si>
    <t>员工名称</t>
  </si>
  <si>
    <t>中分类</t>
  </si>
  <si>
    <t>所属仓库</t>
  </si>
  <si>
    <t>单位名称</t>
  </si>
  <si>
    <t>类别名称</t>
  </si>
  <si>
    <t>供应商名称</t>
  </si>
  <si>
    <t>原材仓</t>
  </si>
  <si>
    <t>生产部</t>
  </si>
  <si>
    <t>仓库</t>
  </si>
  <si>
    <t>张三</t>
  </si>
  <si>
    <t>采购入库</t>
  </si>
  <si>
    <t>合得</t>
  </si>
  <si>
    <t>辅料仓</t>
  </si>
  <si>
    <t>螺丝</t>
  </si>
  <si>
    <t>把</t>
  </si>
  <si>
    <t>领用出库</t>
  </si>
  <si>
    <t>车床</t>
  </si>
  <si>
    <t>包</t>
  </si>
  <si>
    <t>废品退库</t>
  </si>
  <si>
    <t>品质</t>
  </si>
  <si>
    <t>裕华</t>
  </si>
  <si>
    <t>昶辉</t>
  </si>
  <si>
    <t>ID号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</si>
</sst>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\¥#,##0.00_);[Red]\(\¥#,##0.00\)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义启小魏楷"/>
      <family val="3"/>
      <charset val="134"/>
    </font>
    <font>
      <b/>
      <sz val="11"/>
      <color theme="0"/>
      <name val="义启小魏楷"/>
      <family val="3"/>
      <charset val="134"/>
    </font>
    <font>
      <sz val="9"/>
      <color theme="4" tint="-0.499984740745262"/>
      <name val="义启小魏楷"/>
      <family val="3"/>
      <charset val="134"/>
    </font>
    <font>
      <sz val="9"/>
      <name val="宋体"/>
      <family val="3"/>
      <charset val="134"/>
      <scheme val="minor"/>
    </font>
    <font>
      <sz val="11"/>
      <color theme="4" tint="-0.499984740745262"/>
      <name val="义启小魏楷"/>
      <family val="3"/>
      <charset val="134"/>
    </font>
    <font>
      <b/>
      <sz val="11"/>
      <color indexed="8"/>
      <name val="义启小魏楷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lightTrellis">
        <fgColor indexed="52"/>
        <bgColor theme="0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theme="4" tint="-0.499984740745262"/>
      </left>
      <right style="thin">
        <color theme="0"/>
      </right>
      <top style="medium">
        <color theme="4" tint="-0.499984740745262"/>
      </top>
      <bottom/>
      <diagonal/>
    </border>
    <border>
      <left style="thin">
        <color theme="0"/>
      </left>
      <right style="thin">
        <color theme="0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 style="thin">
        <color theme="0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/>
      <right style="medium">
        <color theme="4" tint="-0.499984740745262"/>
      </right>
      <top/>
      <bottom/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>
      <alignment vertical="center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58" fontId="3" fillId="5" borderId="0" xfId="0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58" fontId="3" fillId="6" borderId="0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58" fontId="3" fillId="6" borderId="10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58" fontId="3" fillId="5" borderId="10" xfId="0" applyNumberFormat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178" fontId="1" fillId="2" borderId="0" xfId="0" applyNumberFormat="1" applyFont="1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4211;&#23384;!A1"/><Relationship Id="rId2" Type="http://schemas.openxmlformats.org/officeDocument/2006/relationships/hyperlink" Target="#&#20986;&#24211;!A1"/><Relationship Id="rId1" Type="http://schemas.openxmlformats.org/officeDocument/2006/relationships/hyperlink" Target="#&#20837;&#24211;!A1"/><Relationship Id="rId4" Type="http://schemas.openxmlformats.org/officeDocument/2006/relationships/hyperlink" Target="#&#22522;&#30784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027;&#3902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163512</xdr:colOff>
      <xdr:row>30</xdr:row>
      <xdr:rowOff>125413</xdr:rowOff>
    </xdr:to>
    <xdr:sp macro="" textlink="">
      <xdr:nvSpPr>
        <xdr:cNvPr id="81" name="流程图: 过程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0" y="0"/>
          <a:ext cx="8392795" cy="5268595"/>
        </a:xfrm>
        <a:prstGeom prst="flowChartProcess">
          <a:avLst/>
        </a:prstGeom>
        <a:solidFill>
          <a:srgbClr val="5B9BD5">
            <a:lumMod val="5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1</xdr:col>
      <xdr:colOff>204748</xdr:colOff>
      <xdr:row>6</xdr:row>
      <xdr:rowOff>86037</xdr:rowOff>
    </xdr:from>
    <xdr:to>
      <xdr:col>10</xdr:col>
      <xdr:colOff>644569</xdr:colOff>
      <xdr:row>25</xdr:row>
      <xdr:rowOff>27203</xdr:rowOff>
    </xdr:to>
    <xdr:grpSp>
      <xdr:nvGrpSpPr>
        <xdr:cNvPr id="82" name="组合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GrpSpPr/>
      </xdr:nvGrpSpPr>
      <xdr:grpSpPr>
        <a:xfrm>
          <a:off x="1090573" y="1343337"/>
          <a:ext cx="8412246" cy="3922616"/>
          <a:chOff x="7847105" y="3112196"/>
          <a:chExt cx="3508954" cy="2464452"/>
        </a:xfrm>
      </xdr:grpSpPr>
      <xdr:sp macro="" textlink="">
        <xdr:nvSpPr>
          <xdr:cNvPr id="104" name="圆角矩形 11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/>
        </xdr:nvSpPr>
        <xdr:spPr>
          <a:xfrm>
            <a:off x="8211075" y="3651249"/>
            <a:ext cx="2743795" cy="1684364"/>
          </a:xfrm>
          <a:prstGeom prst="roundRect">
            <a:avLst>
              <a:gd name="adj" fmla="val 3042"/>
            </a:avLst>
          </a:prstGeom>
          <a:solidFill>
            <a:srgbClr val="FFFFFF">
              <a:alpha val="14902"/>
            </a:srgbClr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endParaRPr lang="zh-CN" altLang="en-US" i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05" name="圆角矩形 12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/>
        </xdr:nvSpPr>
        <xdr:spPr>
          <a:xfrm rot="10800000" flipH="1" flipV="1">
            <a:off x="8209138" y="3112196"/>
            <a:ext cx="2744367" cy="531772"/>
          </a:xfrm>
          <a:prstGeom prst="roundRect">
            <a:avLst>
              <a:gd name="adj" fmla="val 6518"/>
            </a:avLst>
          </a:prstGeom>
          <a:gradFill flip="none" rotWithShape="1">
            <a:gsLst>
              <a:gs pos="100000">
                <a:srgbClr val="FCFCFC"/>
              </a:gs>
              <a:gs pos="0">
                <a:srgbClr val="CCCCCC"/>
              </a:gs>
            </a:gsLst>
            <a:lin ang="7200000" scaled="0"/>
            <a:tileRect/>
          </a:gradFill>
          <a:ln w="12700" cap="flat" cmpd="sng" algn="ctr">
            <a:gradFill>
              <a:gsLst>
                <a:gs pos="89000">
                  <a:sysClr val="window" lastClr="FFFFFF">
                    <a:lumMod val="85000"/>
                  </a:sysClr>
                </a:gs>
                <a:gs pos="0">
                  <a:sysClr val="window" lastClr="FFFFFF"/>
                </a:gs>
              </a:gsLst>
              <a:lin ang="7200000" scaled="0"/>
            </a:gradFill>
            <a:prstDash val="solid"/>
            <a:miter lim="800000"/>
          </a:ln>
          <a:effectLst>
            <a:outerShdw blurRad="254000" dist="127000" dir="8160000" algn="tr" rotWithShape="0">
              <a:prstClr val="black">
                <a:alpha val="34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endParaRPr lang="zh-CN" altLang="en-US" sz="1600" i="1">
              <a:solidFill>
                <a:srgbClr val="0B3B57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106" name="矩形 105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/>
        </xdr:nvSpPr>
        <xdr:spPr>
          <a:xfrm>
            <a:off x="8774693" y="3243584"/>
            <a:ext cx="1602389" cy="26108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9pPr>
          </a:lstStyle>
          <a:p>
            <a:pPr algn="ctr" defTabSz="342265">
              <a:lnSpc>
                <a:spcPts val="2000"/>
              </a:lnSpc>
              <a:defRPr/>
            </a:pPr>
            <a:r>
              <a:rPr lang="zh-CN" altLang="en-US" sz="2400" b="1" kern="0">
                <a:solidFill>
                  <a:srgbClr val="5B9BD5">
                    <a:lumMod val="50000"/>
                  </a:srgbClr>
                </a:solidFill>
                <a:latin typeface="义启小魏楷" panose="02010601030101010101" pitchFamily="2" charset="-122"/>
                <a:ea typeface="义启小魏楷" panose="02010601030101010101" pitchFamily="2" charset="-122"/>
              </a:rPr>
              <a:t>函数库存管理系统</a:t>
            </a:r>
            <a:endParaRPr lang="en-US" altLang="zh-CN" sz="2400" b="1" kern="0">
              <a:solidFill>
                <a:srgbClr val="5B9BD5">
                  <a:lumMod val="50000"/>
                </a:srgbClr>
              </a:solidFill>
              <a:latin typeface="义启小魏楷" panose="02010601030101010101" pitchFamily="2" charset="-122"/>
              <a:ea typeface="义启小魏楷" panose="02010601030101010101" pitchFamily="2" charset="-122"/>
            </a:endParaRPr>
          </a:p>
        </xdr:txBody>
      </xdr:sp>
      <xdr:grpSp>
        <xdr:nvGrpSpPr>
          <xdr:cNvPr id="107" name="组合 106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GrpSpPr/>
        </xdr:nvGrpSpPr>
        <xdr:grpSpPr>
          <a:xfrm>
            <a:off x="7847105" y="5298962"/>
            <a:ext cx="3508954" cy="277686"/>
            <a:chOff x="810461" y="2686564"/>
            <a:chExt cx="2736843" cy="277686"/>
          </a:xfrm>
        </xdr:grpSpPr>
        <xdr:sp macro="" textlink="">
          <xdr:nvSpPr>
            <xdr:cNvPr id="108" name="圆角矩形 15">
              <a:extLst>
                <a:ext uri="{FF2B5EF4-FFF2-40B4-BE49-F238E27FC236}">
                  <a16:creationId xmlns:a16="http://schemas.microsoft.com/office/drawing/2014/main" id="{00000000-0008-0000-0000-00006C000000}"/>
                </a:ext>
              </a:extLst>
            </xdr:cNvPr>
            <xdr:cNvSpPr/>
          </xdr:nvSpPr>
          <xdr:spPr>
            <a:xfrm rot="10800000" flipH="1" flipV="1">
              <a:off x="1083610" y="2686564"/>
              <a:ext cx="2164068" cy="154168"/>
            </a:xfrm>
            <a:prstGeom prst="roundRect">
              <a:avLst>
                <a:gd name="adj" fmla="val 6518"/>
              </a:avLst>
            </a:prstGeom>
            <a:gradFill flip="none" rotWithShape="1">
              <a:gsLst>
                <a:gs pos="100000">
                  <a:srgbClr val="FCFCFC"/>
                </a:gs>
                <a:gs pos="0">
                  <a:srgbClr val="CCCCCC"/>
                </a:gs>
              </a:gsLst>
              <a:lin ang="7200000" scaled="0"/>
              <a:tileRect/>
            </a:gradFill>
            <a:ln w="12700" cap="flat" cmpd="sng" algn="ctr">
              <a:gradFill>
                <a:gsLst>
                  <a:gs pos="89000">
                    <a:sysClr val="window" lastClr="FFFFFF">
                      <a:lumMod val="85000"/>
                    </a:sysClr>
                  </a:gs>
                  <a:gs pos="0">
                    <a:sysClr val="window" lastClr="FFFFFF"/>
                  </a:gs>
                </a:gsLst>
                <a:lin ang="7200000" scaled="0"/>
              </a:gradFill>
              <a:prstDash val="solid"/>
              <a:miter lim="800000"/>
            </a:ln>
            <a:effectLst>
              <a:outerShdw blurRad="254000" dist="127000" dir="8160000" algn="tr" rotWithShape="0">
                <a:prstClr val="black">
                  <a:alpha val="34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9pPr>
            </a:lstStyle>
            <a:p>
              <a:pPr algn="ctr"/>
              <a:endParaRPr lang="zh-CN" altLang="en-US" sz="1400" i="1">
                <a:solidFill>
                  <a:srgbClr val="415977"/>
                </a:solidFill>
                <a:latin typeface="微软雅黑" panose="020B0503020204020204" pitchFamily="34" charset="-122"/>
                <a:ea typeface="微软雅黑" panose="020B0503020204020204" pitchFamily="34" charset="-122"/>
              </a:endParaRPr>
            </a:p>
          </xdr:txBody>
        </xdr:sp>
        <xdr:sp macro="" textlink="">
          <xdr:nvSpPr>
            <xdr:cNvPr id="109" name="矩形 108">
              <a:extLst>
                <a:ext uri="{FF2B5EF4-FFF2-40B4-BE49-F238E27FC236}">
                  <a16:creationId xmlns:a16="http://schemas.microsoft.com/office/drawing/2014/main" id="{00000000-0008-0000-0000-00006D000000}"/>
                </a:ext>
              </a:extLst>
            </xdr:cNvPr>
            <xdr:cNvSpPr/>
          </xdr:nvSpPr>
          <xdr:spPr>
            <a:xfrm>
              <a:off x="810461" y="2695507"/>
              <a:ext cx="2736843" cy="268743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9pPr>
            </a:lstStyle>
            <a:p>
              <a:pPr algn="ctr" defTabSz="342265">
                <a:lnSpc>
                  <a:spcPts val="2000"/>
                </a:lnSpc>
                <a:defRPr/>
              </a:pPr>
              <a:endParaRPr lang="en-US" altLang="zh-CN" sz="1200" b="1" i="1" kern="0">
                <a:solidFill>
                  <a:srgbClr val="326A82"/>
                </a:solidFill>
                <a:latin typeface="微软雅黑" panose="020B0503020204020204" pitchFamily="34" charset="-122"/>
                <a:ea typeface="微软雅黑" panose="020B0503020204020204" pitchFamily="34" charset="-122"/>
              </a:endParaRPr>
            </a:p>
          </xdr:txBody>
        </xdr:sp>
      </xdr:grpSp>
    </xdr:grpSp>
    <xdr:clientData/>
  </xdr:twoCellAnchor>
  <xdr:twoCellAnchor>
    <xdr:from>
      <xdr:col>2</xdr:col>
      <xdr:colOff>557685</xdr:colOff>
      <xdr:row>13</xdr:row>
      <xdr:rowOff>23131</xdr:rowOff>
    </xdr:from>
    <xdr:to>
      <xdr:col>4</xdr:col>
      <xdr:colOff>30956</xdr:colOff>
      <xdr:row>19</xdr:row>
      <xdr:rowOff>164942</xdr:rowOff>
    </xdr:to>
    <xdr:grpSp>
      <xdr:nvGrpSpPr>
        <xdr:cNvPr id="83" name="组合 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GrpSpPr/>
      </xdr:nvGrpSpPr>
      <xdr:grpSpPr>
        <a:xfrm>
          <a:off x="2329335" y="2747281"/>
          <a:ext cx="1244921" cy="1399111"/>
          <a:chOff x="3828729" y="3046524"/>
          <a:chExt cx="844871" cy="1170511"/>
        </a:xfrm>
      </xdr:grpSpPr>
      <xdr:grpSp>
        <xdr:nvGrpSpPr>
          <xdr:cNvPr id="100" name="组合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GrpSpPr/>
        </xdr:nvGrpSpPr>
        <xdr:grpSpPr>
          <a:xfrm>
            <a:off x="4011430" y="3046524"/>
            <a:ext cx="478442" cy="478442"/>
            <a:chOff x="3542232" y="3650197"/>
            <a:chExt cx="478442" cy="478442"/>
          </a:xfrm>
        </xdr:grpSpPr>
        <xdr:sp macro="" textlink="">
          <xdr:nvSpPr>
            <xdr:cNvPr id="102" name="椭圆 101">
              <a:extLst>
                <a:ext uri="{FF2B5EF4-FFF2-40B4-BE49-F238E27FC236}">
                  <a16:creationId xmlns:a16="http://schemas.microsoft.com/office/drawing/2014/main" id="{00000000-0008-0000-0000-000066000000}"/>
                </a:ext>
              </a:extLst>
            </xdr:cNvPr>
            <xdr:cNvSpPr/>
          </xdr:nvSpPr>
          <xdr:spPr>
            <a:xfrm>
              <a:off x="3542232" y="3650197"/>
              <a:ext cx="478442" cy="478442"/>
            </a:xfrm>
            <a:prstGeom prst="ellipse">
              <a:avLst/>
            </a:prstGeom>
            <a:solidFill>
              <a:srgbClr val="5B9BD5">
                <a:lumMod val="50000"/>
              </a:srgbClr>
            </a:solidFill>
            <a:ln w="12700" cap="flat" cmpd="sng" algn="ctr">
              <a:solidFill>
                <a:srgbClr val="4472C4">
                  <a:shade val="50000"/>
                </a:srgbClr>
              </a:solidFill>
              <a:prstDash val="solid"/>
              <a:miter lim="800000"/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" lastClr="FFFFFF"/>
                  </a:solidFill>
                  <a:latin typeface="等线" panose="020F0502020204030204"/>
                </a:defRPr>
              </a:lvl9pPr>
            </a:lstStyle>
            <a:p>
              <a:pPr algn="ctr"/>
              <a:endParaRPr lang="zh-CN" altLang="en-US">
                <a:latin typeface="义启小魏楷" panose="02010601030101010101" pitchFamily="2" charset="-122"/>
                <a:ea typeface="义启小魏楷" panose="02010601030101010101" pitchFamily="2" charset="-122"/>
              </a:endParaRPr>
            </a:p>
          </xdr:txBody>
        </xdr:sp>
        <xdr:sp macro="" textlink="">
          <xdr:nvSpPr>
            <xdr:cNvPr id="103" name="Freeform 13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SpPr>
              <a:spLocks noEditPoints="1"/>
            </xdr:cNvSpPr>
          </xdr:nvSpPr>
          <xdr:spPr>
            <a:xfrm>
              <a:off x="3696543" y="3798330"/>
              <a:ext cx="194894" cy="200025"/>
            </a:xfrm>
            <a:custGeom>
              <a:avLst/>
              <a:gdLst>
                <a:gd name="T0" fmla="*/ 173 w 236"/>
                <a:gd name="T1" fmla="*/ 230 h 242"/>
                <a:gd name="T2" fmla="*/ 109 w 236"/>
                <a:gd name="T3" fmla="*/ 242 h 242"/>
                <a:gd name="T4" fmla="*/ 0 w 236"/>
                <a:gd name="T5" fmla="*/ 133 h 242"/>
                <a:gd name="T6" fmla="*/ 131 w 236"/>
                <a:gd name="T7" fmla="*/ 0 h 242"/>
                <a:gd name="T8" fmla="*/ 236 w 236"/>
                <a:gd name="T9" fmla="*/ 101 h 242"/>
                <a:gd name="T10" fmla="*/ 170 w 236"/>
                <a:gd name="T11" fmla="*/ 184 h 242"/>
                <a:gd name="T12" fmla="*/ 140 w 236"/>
                <a:gd name="T13" fmla="*/ 157 h 242"/>
                <a:gd name="T14" fmla="*/ 139 w 236"/>
                <a:gd name="T15" fmla="*/ 157 h 242"/>
                <a:gd name="T16" fmla="*/ 94 w 236"/>
                <a:gd name="T17" fmla="*/ 184 h 242"/>
                <a:gd name="T18" fmla="*/ 55 w 236"/>
                <a:gd name="T19" fmla="*/ 138 h 242"/>
                <a:gd name="T20" fmla="*/ 137 w 236"/>
                <a:gd name="T21" fmla="*/ 57 h 242"/>
                <a:gd name="T22" fmla="*/ 178 w 236"/>
                <a:gd name="T23" fmla="*/ 66 h 242"/>
                <a:gd name="T24" fmla="*/ 168 w 236"/>
                <a:gd name="T25" fmla="*/ 130 h 242"/>
                <a:gd name="T26" fmla="*/ 176 w 236"/>
                <a:gd name="T27" fmla="*/ 161 h 242"/>
                <a:gd name="T28" fmla="*/ 210 w 236"/>
                <a:gd name="T29" fmla="*/ 102 h 242"/>
                <a:gd name="T30" fmla="*/ 127 w 236"/>
                <a:gd name="T31" fmla="*/ 21 h 242"/>
                <a:gd name="T32" fmla="*/ 27 w 236"/>
                <a:gd name="T33" fmla="*/ 130 h 242"/>
                <a:gd name="T34" fmla="*/ 116 w 236"/>
                <a:gd name="T35" fmla="*/ 221 h 242"/>
                <a:gd name="T36" fmla="*/ 167 w 236"/>
                <a:gd name="T37" fmla="*/ 210 h 242"/>
                <a:gd name="T38" fmla="*/ 173 w 236"/>
                <a:gd name="T39" fmla="*/ 230 h 242"/>
                <a:gd name="T40" fmla="*/ 142 w 236"/>
                <a:gd name="T41" fmla="*/ 86 h 242"/>
                <a:gd name="T42" fmla="*/ 131 w 236"/>
                <a:gd name="T43" fmla="*/ 85 h 242"/>
                <a:gd name="T44" fmla="*/ 90 w 236"/>
                <a:gd name="T45" fmla="*/ 134 h 242"/>
                <a:gd name="T46" fmla="*/ 108 w 236"/>
                <a:gd name="T47" fmla="*/ 156 h 242"/>
                <a:gd name="T48" fmla="*/ 137 w 236"/>
                <a:gd name="T49" fmla="*/ 119 h 242"/>
                <a:gd name="T50" fmla="*/ 142 w 236"/>
                <a:gd name="T51" fmla="*/ 86 h 24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>
                <a:path w="236" h="242">
                  <a:moveTo>
                    <a:pt x="173" y="230"/>
                  </a:moveTo>
                  <a:cubicBezTo>
                    <a:pt x="152" y="239"/>
                    <a:pt x="134" y="242"/>
                    <a:pt x="109" y="242"/>
                  </a:cubicBezTo>
                  <a:cubicBezTo>
                    <a:pt x="51" y="242"/>
                    <a:pt x="0" y="201"/>
                    <a:pt x="0" y="133"/>
                  </a:cubicBezTo>
                  <a:cubicBezTo>
                    <a:pt x="0" y="62"/>
                    <a:pt x="52" y="0"/>
                    <a:pt x="131" y="0"/>
                  </a:cubicBezTo>
                  <a:cubicBezTo>
                    <a:pt x="192" y="0"/>
                    <a:pt x="236" y="42"/>
                    <a:pt x="236" y="101"/>
                  </a:cubicBezTo>
                  <a:cubicBezTo>
                    <a:pt x="236" y="152"/>
                    <a:pt x="207" y="184"/>
                    <a:pt x="170" y="184"/>
                  </a:cubicBezTo>
                  <a:cubicBezTo>
                    <a:pt x="154" y="184"/>
                    <a:pt x="142" y="175"/>
                    <a:pt x="140" y="157"/>
                  </a:cubicBezTo>
                  <a:cubicBezTo>
                    <a:pt x="139" y="157"/>
                    <a:pt x="139" y="157"/>
                    <a:pt x="139" y="157"/>
                  </a:cubicBezTo>
                  <a:cubicBezTo>
                    <a:pt x="128" y="174"/>
                    <a:pt x="113" y="184"/>
                    <a:pt x="94" y="184"/>
                  </a:cubicBezTo>
                  <a:cubicBezTo>
                    <a:pt x="72" y="184"/>
                    <a:pt x="55" y="167"/>
                    <a:pt x="55" y="138"/>
                  </a:cubicBezTo>
                  <a:cubicBezTo>
                    <a:pt x="55" y="95"/>
                    <a:pt x="87" y="57"/>
                    <a:pt x="137" y="57"/>
                  </a:cubicBezTo>
                  <a:cubicBezTo>
                    <a:pt x="152" y="57"/>
                    <a:pt x="169" y="61"/>
                    <a:pt x="178" y="66"/>
                  </a:cubicBezTo>
                  <a:cubicBezTo>
                    <a:pt x="168" y="130"/>
                    <a:pt x="168" y="130"/>
                    <a:pt x="168" y="130"/>
                  </a:cubicBezTo>
                  <a:cubicBezTo>
                    <a:pt x="164" y="151"/>
                    <a:pt x="167" y="160"/>
                    <a:pt x="176" y="161"/>
                  </a:cubicBezTo>
                  <a:cubicBezTo>
                    <a:pt x="191" y="161"/>
                    <a:pt x="210" y="142"/>
                    <a:pt x="210" y="102"/>
                  </a:cubicBezTo>
                  <a:cubicBezTo>
                    <a:pt x="210" y="56"/>
                    <a:pt x="181" y="21"/>
                    <a:pt x="127" y="21"/>
                  </a:cubicBezTo>
                  <a:cubicBezTo>
                    <a:pt x="74" y="21"/>
                    <a:pt x="27" y="63"/>
                    <a:pt x="27" y="130"/>
                  </a:cubicBezTo>
                  <a:cubicBezTo>
                    <a:pt x="27" y="188"/>
                    <a:pt x="64" y="221"/>
                    <a:pt x="116" y="221"/>
                  </a:cubicBezTo>
                  <a:cubicBezTo>
                    <a:pt x="134" y="221"/>
                    <a:pt x="153" y="217"/>
                    <a:pt x="167" y="210"/>
                  </a:cubicBezTo>
                  <a:lnTo>
                    <a:pt x="173" y="230"/>
                  </a:lnTo>
                  <a:close/>
                  <a:moveTo>
                    <a:pt x="142" y="86"/>
                  </a:moveTo>
                  <a:cubicBezTo>
                    <a:pt x="139" y="85"/>
                    <a:pt x="135" y="85"/>
                    <a:pt x="131" y="85"/>
                  </a:cubicBezTo>
                  <a:cubicBezTo>
                    <a:pt x="108" y="85"/>
                    <a:pt x="90" y="107"/>
                    <a:pt x="90" y="134"/>
                  </a:cubicBezTo>
                  <a:cubicBezTo>
                    <a:pt x="90" y="147"/>
                    <a:pt x="96" y="156"/>
                    <a:pt x="108" y="156"/>
                  </a:cubicBezTo>
                  <a:cubicBezTo>
                    <a:pt x="120" y="156"/>
                    <a:pt x="134" y="139"/>
                    <a:pt x="137" y="119"/>
                  </a:cubicBezTo>
                  <a:lnTo>
                    <a:pt x="142" y="86"/>
                  </a:lnTo>
                  <a:close/>
                </a:path>
              </a:pathLst>
            </a:custGeom>
            <a:noFill/>
            <a:ln w="3175">
              <a:solidFill>
                <a:sysClr val="window" lastClr="FFFFFF"/>
              </a:solidFill>
              <a:round/>
            </a:ln>
          </xdr:spPr>
          <xdr:txBody>
            <a:bodyPr vert="horz" wrap="square" lIns="121920" tIns="60960" rIns="121920" bIns="60960" numCol="1" anchor="t" anchorCtr="0" compatLnSpc="1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9pPr>
            </a:lstStyle>
            <a:p>
              <a:endParaRPr lang="zh-CN" altLang="en-US" sz="2400" i="1">
                <a:latin typeface="义启小魏楷" panose="02010601030101010101" pitchFamily="2" charset="-122"/>
                <a:ea typeface="义启小魏楷" panose="02010601030101010101" pitchFamily="2" charset="-122"/>
              </a:endParaRPr>
            </a:p>
          </xdr:txBody>
        </xdr:sp>
      </xdr:grpSp>
      <xdr:sp macro="" textlink="">
        <xdr:nvSpPr>
          <xdr:cNvPr id="101" name="流程图: 过程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/>
        </xdr:nvSpPr>
        <xdr:spPr>
          <a:xfrm>
            <a:off x="3828729" y="3788058"/>
            <a:ext cx="844871" cy="428977"/>
          </a:xfrm>
          <a:prstGeom prst="flowChartProcess">
            <a:avLst/>
          </a:prstGeom>
          <a:solidFill>
            <a:srgbClr val="336699"/>
          </a:solidFill>
          <a:ln w="12700" cap="flat" cmpd="sng" algn="ctr">
            <a:solidFill>
              <a:sysClr val="window" lastClr="FFFFFF">
                <a:lumMod val="95000"/>
              </a:sysClr>
            </a:solidFill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r>
              <a:rPr lang="zh-CN" altLang="en-US" sz="1600">
                <a:latin typeface="义启小魏楷" panose="02010601030101010101" pitchFamily="2" charset="-122"/>
                <a:ea typeface="义启小魏楷" panose="02010601030101010101" pitchFamily="2" charset="-122"/>
              </a:rPr>
              <a:t>入库</a:t>
            </a:r>
          </a:p>
        </xdr:txBody>
      </xdr:sp>
    </xdr:grpSp>
    <xdr:clientData/>
  </xdr:twoCellAnchor>
  <xdr:twoCellAnchor>
    <xdr:from>
      <xdr:col>4</xdr:col>
      <xdr:colOff>468785</xdr:colOff>
      <xdr:row>13</xdr:row>
      <xdr:rowOff>40915</xdr:rowOff>
    </xdr:from>
    <xdr:to>
      <xdr:col>5</xdr:col>
      <xdr:colOff>627856</xdr:colOff>
      <xdr:row>19</xdr:row>
      <xdr:rowOff>164942</xdr:rowOff>
    </xdr:to>
    <xdr:grpSp>
      <xdr:nvGrpSpPr>
        <xdr:cNvPr id="84" name="组合 8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GrpSpPr/>
      </xdr:nvGrpSpPr>
      <xdr:grpSpPr>
        <a:xfrm>
          <a:off x="4012085" y="2765065"/>
          <a:ext cx="1044896" cy="1381327"/>
          <a:chOff x="5111429" y="3064308"/>
          <a:chExt cx="844871" cy="1152727"/>
        </a:xfrm>
      </xdr:grpSpPr>
      <xdr:sp macro="" textlink="">
        <xdr:nvSpPr>
          <xdr:cNvPr id="97" name="椭圆 96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/>
        </xdr:nvSpPr>
        <xdr:spPr>
          <a:xfrm>
            <a:off x="5268730" y="3064308"/>
            <a:ext cx="478442" cy="478442"/>
          </a:xfrm>
          <a:prstGeom prst="ellipse">
            <a:avLst/>
          </a:prstGeom>
          <a:solidFill>
            <a:srgbClr val="5B9BD5">
              <a:lumMod val="50000"/>
            </a:srgbClr>
          </a:solidFill>
          <a:ln w="12700" cap="flat" cmpd="sng" algn="ctr">
            <a:solidFill>
              <a:srgbClr val="4472C4">
                <a:shade val="50000"/>
              </a:srgbClr>
            </a:solidFill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endParaRPr lang="zh-CN" altLang="en-US">
              <a:latin typeface="义启小魏楷" panose="02010601030101010101" pitchFamily="2" charset="-122"/>
              <a:ea typeface="义启小魏楷" panose="02010601030101010101" pitchFamily="2" charset="-122"/>
            </a:endParaRPr>
          </a:p>
        </xdr:txBody>
      </xdr:sp>
      <xdr:sp macro="" textlink="">
        <xdr:nvSpPr>
          <xdr:cNvPr id="98" name="Freeform 51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>
            <a:spLocks noEditPoints="1"/>
          </xdr:cNvSpPr>
        </xdr:nvSpPr>
        <xdr:spPr>
          <a:xfrm>
            <a:off x="5427898" y="3213708"/>
            <a:ext cx="182327" cy="216054"/>
          </a:xfrm>
          <a:custGeom>
            <a:avLst/>
            <a:gdLst>
              <a:gd name="T0" fmla="*/ 207 w 222"/>
              <a:gd name="T1" fmla="*/ 0 h 263"/>
              <a:gd name="T2" fmla="*/ 15 w 222"/>
              <a:gd name="T3" fmla="*/ 0 h 263"/>
              <a:gd name="T4" fmla="*/ 0 w 222"/>
              <a:gd name="T5" fmla="*/ 15 h 263"/>
              <a:gd name="T6" fmla="*/ 0 w 222"/>
              <a:gd name="T7" fmla="*/ 207 h 263"/>
              <a:gd name="T8" fmla="*/ 15 w 222"/>
              <a:gd name="T9" fmla="*/ 222 h 263"/>
              <a:gd name="T10" fmla="*/ 164 w 222"/>
              <a:gd name="T11" fmla="*/ 222 h 263"/>
              <a:gd name="T12" fmla="*/ 197 w 222"/>
              <a:gd name="T13" fmla="*/ 263 h 263"/>
              <a:gd name="T14" fmla="*/ 197 w 222"/>
              <a:gd name="T15" fmla="*/ 222 h 263"/>
              <a:gd name="T16" fmla="*/ 207 w 222"/>
              <a:gd name="T17" fmla="*/ 222 h 263"/>
              <a:gd name="T18" fmla="*/ 222 w 222"/>
              <a:gd name="T19" fmla="*/ 207 h 263"/>
              <a:gd name="T20" fmla="*/ 222 w 222"/>
              <a:gd name="T21" fmla="*/ 15 h 263"/>
              <a:gd name="T22" fmla="*/ 207 w 222"/>
              <a:gd name="T23" fmla="*/ 0 h 263"/>
              <a:gd name="T24" fmla="*/ 204 w 222"/>
              <a:gd name="T25" fmla="*/ 199 h 263"/>
              <a:gd name="T26" fmla="*/ 14 w 222"/>
              <a:gd name="T27" fmla="*/ 199 h 263"/>
              <a:gd name="T28" fmla="*/ 14 w 222"/>
              <a:gd name="T29" fmla="*/ 21 h 263"/>
              <a:gd name="T30" fmla="*/ 204 w 222"/>
              <a:gd name="T31" fmla="*/ 21 h 263"/>
              <a:gd name="T32" fmla="*/ 204 w 222"/>
              <a:gd name="T33" fmla="*/ 199 h 2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22" h="263">
                <a:moveTo>
                  <a:pt x="207" y="0"/>
                </a:moveTo>
                <a:cubicBezTo>
                  <a:pt x="15" y="0"/>
                  <a:pt x="15" y="0"/>
                  <a:pt x="15" y="0"/>
                </a:cubicBezTo>
                <a:cubicBezTo>
                  <a:pt x="7" y="0"/>
                  <a:pt x="0" y="7"/>
                  <a:pt x="0" y="15"/>
                </a:cubicBezTo>
                <a:cubicBezTo>
                  <a:pt x="0" y="207"/>
                  <a:pt x="0" y="207"/>
                  <a:pt x="0" y="207"/>
                </a:cubicBezTo>
                <a:cubicBezTo>
                  <a:pt x="0" y="215"/>
                  <a:pt x="7" y="222"/>
                  <a:pt x="15" y="222"/>
                </a:cubicBezTo>
                <a:cubicBezTo>
                  <a:pt x="164" y="222"/>
                  <a:pt x="164" y="222"/>
                  <a:pt x="164" y="222"/>
                </a:cubicBezTo>
                <a:cubicBezTo>
                  <a:pt x="197" y="263"/>
                  <a:pt x="197" y="263"/>
                  <a:pt x="197" y="263"/>
                </a:cubicBezTo>
                <a:cubicBezTo>
                  <a:pt x="197" y="222"/>
                  <a:pt x="197" y="222"/>
                  <a:pt x="197" y="222"/>
                </a:cubicBezTo>
                <a:cubicBezTo>
                  <a:pt x="207" y="222"/>
                  <a:pt x="207" y="222"/>
                  <a:pt x="207" y="222"/>
                </a:cubicBezTo>
                <a:cubicBezTo>
                  <a:pt x="215" y="222"/>
                  <a:pt x="222" y="215"/>
                  <a:pt x="222" y="207"/>
                </a:cubicBezTo>
                <a:cubicBezTo>
                  <a:pt x="222" y="15"/>
                  <a:pt x="222" y="15"/>
                  <a:pt x="222" y="15"/>
                </a:cubicBezTo>
                <a:cubicBezTo>
                  <a:pt x="222" y="7"/>
                  <a:pt x="215" y="0"/>
                  <a:pt x="207" y="0"/>
                </a:cubicBezTo>
                <a:close/>
                <a:moveTo>
                  <a:pt x="204" y="199"/>
                </a:moveTo>
                <a:cubicBezTo>
                  <a:pt x="14" y="199"/>
                  <a:pt x="14" y="199"/>
                  <a:pt x="14" y="199"/>
                </a:cubicBezTo>
                <a:cubicBezTo>
                  <a:pt x="14" y="21"/>
                  <a:pt x="14" y="21"/>
                  <a:pt x="14" y="21"/>
                </a:cubicBezTo>
                <a:cubicBezTo>
                  <a:pt x="204" y="21"/>
                  <a:pt x="204" y="21"/>
                  <a:pt x="204" y="21"/>
                </a:cubicBezTo>
                <a:lnTo>
                  <a:pt x="204" y="199"/>
                </a:lnTo>
                <a:close/>
              </a:path>
            </a:pathLst>
          </a:custGeom>
          <a:noFill/>
          <a:ln>
            <a:solidFill>
              <a:sysClr val="window" lastClr="FFFFFF"/>
            </a:solidFill>
          </a:ln>
        </xdr:spPr>
        <xdr:txBody>
          <a:bodyPr vert="horz" wrap="square" lIns="121920" tIns="60960" rIns="121920" bIns="60960" numCol="1" anchor="t" anchorCtr="0" compatLnSpc="1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等线" panose="020F0502020204030204"/>
              </a:defRPr>
            </a:lvl9pPr>
          </a:lstStyle>
          <a:p>
            <a:endParaRPr lang="zh-CN" altLang="en-US" sz="2400" i="1">
              <a:latin typeface="义启小魏楷" panose="02010601030101010101" pitchFamily="2" charset="-122"/>
              <a:ea typeface="义启小魏楷" panose="02010601030101010101" pitchFamily="2" charset="-122"/>
            </a:endParaRPr>
          </a:p>
        </xdr:txBody>
      </xdr:sp>
      <xdr:sp macro="" textlink="">
        <xdr:nvSpPr>
          <xdr:cNvPr id="99" name="流程图: 过程 98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/>
        </xdr:nvSpPr>
        <xdr:spPr>
          <a:xfrm>
            <a:off x="5111429" y="3788058"/>
            <a:ext cx="844871" cy="428977"/>
          </a:xfrm>
          <a:prstGeom prst="flowChartProcess">
            <a:avLst/>
          </a:prstGeom>
          <a:solidFill>
            <a:srgbClr val="336699"/>
          </a:solidFill>
          <a:ln w="12700" cap="flat" cmpd="sng" algn="ctr">
            <a:solidFill>
              <a:sysClr val="window" lastClr="FFFFFF">
                <a:lumMod val="95000"/>
              </a:sysClr>
            </a:solidFill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r>
              <a:rPr lang="zh-CN" altLang="en-US" sz="1600">
                <a:latin typeface="义启小魏楷" panose="02010601030101010101" pitchFamily="2" charset="-122"/>
                <a:ea typeface="义启小魏楷" panose="02010601030101010101" pitchFamily="2" charset="-122"/>
              </a:rPr>
              <a:t>出库</a:t>
            </a:r>
          </a:p>
        </xdr:txBody>
      </xdr:sp>
    </xdr:grpSp>
    <xdr:clientData/>
  </xdr:twoCellAnchor>
  <xdr:twoCellAnchor>
    <xdr:from>
      <xdr:col>6</xdr:col>
      <xdr:colOff>354485</xdr:colOff>
      <xdr:row>13</xdr:row>
      <xdr:rowOff>40915</xdr:rowOff>
    </xdr:from>
    <xdr:to>
      <xdr:col>7</xdr:col>
      <xdr:colOff>513556</xdr:colOff>
      <xdr:row>19</xdr:row>
      <xdr:rowOff>164942</xdr:rowOff>
    </xdr:to>
    <xdr:grpSp>
      <xdr:nvGrpSpPr>
        <xdr:cNvPr id="85" name="组合 8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GrpSpPr/>
      </xdr:nvGrpSpPr>
      <xdr:grpSpPr>
        <a:xfrm>
          <a:off x="5669435" y="2765065"/>
          <a:ext cx="1044896" cy="1381327"/>
          <a:chOff x="6368729" y="3064308"/>
          <a:chExt cx="844871" cy="1152727"/>
        </a:xfrm>
      </xdr:grpSpPr>
      <xdr:sp macro="" textlink="">
        <xdr:nvSpPr>
          <xdr:cNvPr id="92" name="椭圆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/>
        </xdr:nvSpPr>
        <xdr:spPr>
          <a:xfrm>
            <a:off x="6537658" y="3064308"/>
            <a:ext cx="478442" cy="478442"/>
          </a:xfrm>
          <a:prstGeom prst="ellipse">
            <a:avLst/>
          </a:prstGeom>
          <a:solidFill>
            <a:srgbClr val="5B9BD5">
              <a:lumMod val="50000"/>
            </a:srgbClr>
          </a:solidFill>
          <a:ln w="12700" cap="flat" cmpd="sng" algn="ctr">
            <a:solidFill>
              <a:srgbClr val="4472C4">
                <a:shade val="50000"/>
              </a:srgbClr>
            </a:solidFill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endParaRPr lang="zh-CN" altLang="en-US">
              <a:latin typeface="义启小魏楷" panose="02010601030101010101" pitchFamily="2" charset="-122"/>
              <a:ea typeface="义启小魏楷" panose="02010601030101010101" pitchFamily="2" charset="-122"/>
            </a:endParaRPr>
          </a:p>
        </xdr:txBody>
      </xdr:sp>
      <xdr:grpSp>
        <xdr:nvGrpSpPr>
          <xdr:cNvPr id="93" name="组合 92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GrpSpPr/>
        </xdr:nvGrpSpPr>
        <xdr:grpSpPr>
          <a:xfrm>
            <a:off x="6678912" y="3204183"/>
            <a:ext cx="221073" cy="190752"/>
            <a:chOff x="6297613" y="3697288"/>
            <a:chExt cx="636588" cy="549275"/>
          </a:xfrm>
        </xdr:grpSpPr>
        <xdr:sp macro="" textlink="">
          <xdr:nvSpPr>
            <xdr:cNvPr id="95" name="Freeform 98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SpPr/>
          </xdr:nvSpPr>
          <xdr:spPr>
            <a:xfrm>
              <a:off x="6530975" y="3794126"/>
              <a:ext cx="146050" cy="376238"/>
            </a:xfrm>
            <a:custGeom>
              <a:avLst/>
              <a:gdLst>
                <a:gd name="T0" fmla="*/ 0 w 54"/>
                <a:gd name="T1" fmla="*/ 79 h 138"/>
                <a:gd name="T2" fmla="*/ 34 w 54"/>
                <a:gd name="T3" fmla="*/ 62 h 138"/>
                <a:gd name="T4" fmla="*/ 25 w 54"/>
                <a:gd name="T5" fmla="*/ 114 h 138"/>
                <a:gd name="T6" fmla="*/ 19 w 54"/>
                <a:gd name="T7" fmla="*/ 107 h 138"/>
                <a:gd name="T8" fmla="*/ 25 w 54"/>
                <a:gd name="T9" fmla="*/ 138 h 138"/>
                <a:gd name="T10" fmla="*/ 41 w 54"/>
                <a:gd name="T11" fmla="*/ 111 h 138"/>
                <a:gd name="T12" fmla="*/ 34 w 54"/>
                <a:gd name="T13" fmla="*/ 115 h 138"/>
                <a:gd name="T14" fmla="*/ 54 w 54"/>
                <a:gd name="T15" fmla="*/ 41 h 138"/>
                <a:gd name="T16" fmla="*/ 17 w 54"/>
                <a:gd name="T17" fmla="*/ 61 h 138"/>
                <a:gd name="T18" fmla="*/ 43 w 54"/>
                <a:gd name="T19" fmla="*/ 0 h 138"/>
                <a:gd name="T20" fmla="*/ 22 w 54"/>
                <a:gd name="T21" fmla="*/ 0 h 138"/>
                <a:gd name="T22" fmla="*/ 0 w 54"/>
                <a:gd name="T23" fmla="*/ 79 h 1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54" h="138">
                  <a:moveTo>
                    <a:pt x="0" y="79"/>
                  </a:moveTo>
                  <a:cubicBezTo>
                    <a:pt x="12" y="74"/>
                    <a:pt x="20" y="66"/>
                    <a:pt x="34" y="62"/>
                  </a:cubicBezTo>
                  <a:cubicBezTo>
                    <a:pt x="30" y="78"/>
                    <a:pt x="30" y="98"/>
                    <a:pt x="25" y="114"/>
                  </a:cubicBezTo>
                  <a:cubicBezTo>
                    <a:pt x="22" y="112"/>
                    <a:pt x="22" y="108"/>
                    <a:pt x="19" y="107"/>
                  </a:cubicBezTo>
                  <a:cubicBezTo>
                    <a:pt x="21" y="117"/>
                    <a:pt x="21" y="130"/>
                    <a:pt x="25" y="138"/>
                  </a:cubicBezTo>
                  <a:cubicBezTo>
                    <a:pt x="30" y="129"/>
                    <a:pt x="40" y="120"/>
                    <a:pt x="41" y="111"/>
                  </a:cubicBezTo>
                  <a:cubicBezTo>
                    <a:pt x="40" y="114"/>
                    <a:pt x="34" y="117"/>
                    <a:pt x="34" y="115"/>
                  </a:cubicBezTo>
                  <a:cubicBezTo>
                    <a:pt x="41" y="91"/>
                    <a:pt x="47" y="66"/>
                    <a:pt x="54" y="41"/>
                  </a:cubicBezTo>
                  <a:cubicBezTo>
                    <a:pt x="41" y="47"/>
                    <a:pt x="31" y="56"/>
                    <a:pt x="17" y="61"/>
                  </a:cubicBezTo>
                  <a:cubicBezTo>
                    <a:pt x="25" y="40"/>
                    <a:pt x="36" y="22"/>
                    <a:pt x="43" y="0"/>
                  </a:cubicBezTo>
                  <a:cubicBezTo>
                    <a:pt x="36" y="0"/>
                    <a:pt x="29" y="0"/>
                    <a:pt x="22" y="0"/>
                  </a:cubicBezTo>
                  <a:cubicBezTo>
                    <a:pt x="15" y="27"/>
                    <a:pt x="6" y="52"/>
                    <a:pt x="0" y="79"/>
                  </a:cubicBezTo>
                  <a:close/>
                </a:path>
              </a:pathLst>
            </a:custGeom>
            <a:noFill/>
            <a:ln>
              <a:solidFill>
                <a:sysClr val="window" lastClr="FFFFFF"/>
              </a:solidFill>
            </a:ln>
          </xdr:spPr>
          <xdr:txBody>
            <a:bodyPr vert="horz" wrap="square" lIns="121920" tIns="60960" rIns="121920" bIns="60960" numCol="1" anchor="t" anchorCtr="0" compatLnSpc="1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9pPr>
            </a:lstStyle>
            <a:p>
              <a:endParaRPr lang="zh-CN" altLang="en-US" sz="2400" i="1">
                <a:latin typeface="义启小魏楷" panose="02010601030101010101" pitchFamily="2" charset="-122"/>
                <a:ea typeface="义启小魏楷" panose="02010601030101010101" pitchFamily="2" charset="-122"/>
              </a:endParaRPr>
            </a:p>
          </xdr:txBody>
        </xdr:sp>
        <xdr:sp macro="" textlink="">
          <xdr:nvSpPr>
            <xdr:cNvPr id="96" name="Freeform 100">
              <a:extLst>
                <a:ext uri="{FF2B5EF4-FFF2-40B4-BE49-F238E27FC236}">
                  <a16:creationId xmlns:a16="http://schemas.microsoft.com/office/drawing/2014/main" id="{00000000-0008-0000-0000-000060000000}"/>
                </a:ext>
              </a:extLst>
            </xdr:cNvPr>
            <xdr:cNvSpPr>
              <a:spLocks noEditPoints="1"/>
            </xdr:cNvSpPr>
          </xdr:nvSpPr>
          <xdr:spPr>
            <a:xfrm>
              <a:off x="6297613" y="3697288"/>
              <a:ext cx="636588" cy="549275"/>
            </a:xfrm>
            <a:custGeom>
              <a:avLst/>
              <a:gdLst>
                <a:gd name="T0" fmla="*/ 117 w 233"/>
                <a:gd name="T1" fmla="*/ 20 h 201"/>
                <a:gd name="T2" fmla="*/ 132 w 233"/>
                <a:gd name="T3" fmla="*/ 28 h 201"/>
                <a:gd name="T4" fmla="*/ 133 w 233"/>
                <a:gd name="T5" fmla="*/ 30 h 201"/>
                <a:gd name="T6" fmla="*/ 133 w 233"/>
                <a:gd name="T7" fmla="*/ 30 h 201"/>
                <a:gd name="T8" fmla="*/ 133 w 233"/>
                <a:gd name="T9" fmla="*/ 30 h 201"/>
                <a:gd name="T10" fmla="*/ 132 w 233"/>
                <a:gd name="T11" fmla="*/ 30 h 201"/>
                <a:gd name="T12" fmla="*/ 208 w 233"/>
                <a:gd name="T13" fmla="*/ 149 h 201"/>
                <a:gd name="T14" fmla="*/ 212 w 233"/>
                <a:gd name="T15" fmla="*/ 162 h 201"/>
                <a:gd name="T16" fmla="*/ 194 w 233"/>
                <a:gd name="T17" fmla="*/ 180 h 201"/>
                <a:gd name="T18" fmla="*/ 39 w 233"/>
                <a:gd name="T19" fmla="*/ 180 h 201"/>
                <a:gd name="T20" fmla="*/ 21 w 233"/>
                <a:gd name="T21" fmla="*/ 162 h 201"/>
                <a:gd name="T22" fmla="*/ 23 w 233"/>
                <a:gd name="T23" fmla="*/ 153 h 201"/>
                <a:gd name="T24" fmla="*/ 24 w 233"/>
                <a:gd name="T25" fmla="*/ 151 h 201"/>
                <a:gd name="T26" fmla="*/ 25 w 233"/>
                <a:gd name="T27" fmla="*/ 150 h 201"/>
                <a:gd name="T28" fmla="*/ 28 w 233"/>
                <a:gd name="T29" fmla="*/ 146 h 201"/>
                <a:gd name="T30" fmla="*/ 101 w 233"/>
                <a:gd name="T31" fmla="*/ 30 h 201"/>
                <a:gd name="T32" fmla="*/ 102 w 233"/>
                <a:gd name="T33" fmla="*/ 28 h 201"/>
                <a:gd name="T34" fmla="*/ 117 w 233"/>
                <a:gd name="T35" fmla="*/ 20 h 201"/>
                <a:gd name="T36" fmla="*/ 117 w 233"/>
                <a:gd name="T37" fmla="*/ 0 h 201"/>
                <a:gd name="T38" fmla="*/ 85 w 233"/>
                <a:gd name="T39" fmla="*/ 16 h 201"/>
                <a:gd name="T40" fmla="*/ 83 w 233"/>
                <a:gd name="T41" fmla="*/ 19 h 201"/>
                <a:gd name="T42" fmla="*/ 10 w 233"/>
                <a:gd name="T43" fmla="*/ 135 h 201"/>
                <a:gd name="T44" fmla="*/ 8 w 233"/>
                <a:gd name="T45" fmla="*/ 139 h 201"/>
                <a:gd name="T46" fmla="*/ 7 w 233"/>
                <a:gd name="T47" fmla="*/ 140 h 201"/>
                <a:gd name="T48" fmla="*/ 7 w 233"/>
                <a:gd name="T49" fmla="*/ 140 h 201"/>
                <a:gd name="T50" fmla="*/ 6 w 233"/>
                <a:gd name="T51" fmla="*/ 141 h 201"/>
                <a:gd name="T52" fmla="*/ 0 w 233"/>
                <a:gd name="T53" fmla="*/ 162 h 201"/>
                <a:gd name="T54" fmla="*/ 39 w 233"/>
                <a:gd name="T55" fmla="*/ 201 h 201"/>
                <a:gd name="T56" fmla="*/ 194 w 233"/>
                <a:gd name="T57" fmla="*/ 201 h 201"/>
                <a:gd name="T58" fmla="*/ 233 w 233"/>
                <a:gd name="T59" fmla="*/ 162 h 201"/>
                <a:gd name="T60" fmla="*/ 225 w 233"/>
                <a:gd name="T61" fmla="*/ 138 h 201"/>
                <a:gd name="T62" fmla="*/ 150 w 233"/>
                <a:gd name="T63" fmla="*/ 18 h 201"/>
                <a:gd name="T64" fmla="*/ 150 w 233"/>
                <a:gd name="T65" fmla="*/ 18 h 201"/>
                <a:gd name="T66" fmla="*/ 149 w 233"/>
                <a:gd name="T67" fmla="*/ 17 h 201"/>
                <a:gd name="T68" fmla="*/ 117 w 233"/>
                <a:gd name="T69" fmla="*/ 0 h 20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233" h="201">
                  <a:moveTo>
                    <a:pt x="117" y="20"/>
                  </a:moveTo>
                  <a:cubicBezTo>
                    <a:pt x="123" y="20"/>
                    <a:pt x="128" y="24"/>
                    <a:pt x="132" y="28"/>
                  </a:cubicBezTo>
                  <a:cubicBezTo>
                    <a:pt x="132" y="29"/>
                    <a:pt x="132" y="30"/>
                    <a:pt x="133" y="30"/>
                  </a:cubicBezTo>
                  <a:cubicBezTo>
                    <a:pt x="133" y="30"/>
                    <a:pt x="133" y="30"/>
                    <a:pt x="133" y="30"/>
                  </a:cubicBezTo>
                  <a:cubicBezTo>
                    <a:pt x="133" y="30"/>
                    <a:pt x="133" y="30"/>
                    <a:pt x="133" y="30"/>
                  </a:cubicBezTo>
                  <a:cubicBezTo>
                    <a:pt x="133" y="30"/>
                    <a:pt x="133" y="30"/>
                    <a:pt x="132" y="30"/>
                  </a:cubicBezTo>
                  <a:cubicBezTo>
                    <a:pt x="208" y="149"/>
                    <a:pt x="208" y="149"/>
                    <a:pt x="208" y="149"/>
                  </a:cubicBezTo>
                  <a:cubicBezTo>
                    <a:pt x="208" y="149"/>
                    <a:pt x="212" y="156"/>
                    <a:pt x="212" y="162"/>
                  </a:cubicBezTo>
                  <a:cubicBezTo>
                    <a:pt x="212" y="172"/>
                    <a:pt x="204" y="180"/>
                    <a:pt x="194" y="180"/>
                  </a:cubicBezTo>
                  <a:cubicBezTo>
                    <a:pt x="39" y="180"/>
                    <a:pt x="39" y="180"/>
                    <a:pt x="39" y="180"/>
                  </a:cubicBezTo>
                  <a:cubicBezTo>
                    <a:pt x="29" y="180"/>
                    <a:pt x="21" y="172"/>
                    <a:pt x="21" y="162"/>
                  </a:cubicBezTo>
                  <a:cubicBezTo>
                    <a:pt x="21" y="156"/>
                    <a:pt x="23" y="153"/>
                    <a:pt x="23" y="153"/>
                  </a:cubicBezTo>
                  <a:cubicBezTo>
                    <a:pt x="24" y="151"/>
                    <a:pt x="24" y="151"/>
                    <a:pt x="24" y="151"/>
                  </a:cubicBezTo>
                  <a:cubicBezTo>
                    <a:pt x="25" y="150"/>
                    <a:pt x="25" y="150"/>
                    <a:pt x="25" y="150"/>
                  </a:cubicBezTo>
                  <a:cubicBezTo>
                    <a:pt x="28" y="146"/>
                    <a:pt x="28" y="146"/>
                    <a:pt x="28" y="146"/>
                  </a:cubicBezTo>
                  <a:cubicBezTo>
                    <a:pt x="101" y="30"/>
                    <a:pt x="101" y="30"/>
                    <a:pt x="101" y="30"/>
                  </a:cubicBezTo>
                  <a:cubicBezTo>
                    <a:pt x="101" y="29"/>
                    <a:pt x="101" y="29"/>
                    <a:pt x="102" y="28"/>
                  </a:cubicBezTo>
                  <a:cubicBezTo>
                    <a:pt x="105" y="24"/>
                    <a:pt x="110" y="20"/>
                    <a:pt x="117" y="20"/>
                  </a:cubicBezTo>
                  <a:moveTo>
                    <a:pt x="117" y="0"/>
                  </a:moveTo>
                  <a:cubicBezTo>
                    <a:pt x="104" y="0"/>
                    <a:pt x="92" y="6"/>
                    <a:pt x="85" y="16"/>
                  </a:cubicBezTo>
                  <a:cubicBezTo>
                    <a:pt x="84" y="17"/>
                    <a:pt x="83" y="18"/>
                    <a:pt x="83" y="19"/>
                  </a:cubicBezTo>
                  <a:cubicBezTo>
                    <a:pt x="10" y="135"/>
                    <a:pt x="10" y="135"/>
                    <a:pt x="10" y="135"/>
                  </a:cubicBezTo>
                  <a:cubicBezTo>
                    <a:pt x="8" y="139"/>
                    <a:pt x="8" y="139"/>
                    <a:pt x="8" y="139"/>
                  </a:cubicBezTo>
                  <a:cubicBezTo>
                    <a:pt x="7" y="140"/>
                    <a:pt x="7" y="140"/>
                    <a:pt x="7" y="140"/>
                  </a:cubicBezTo>
                  <a:cubicBezTo>
                    <a:pt x="7" y="140"/>
                    <a:pt x="7" y="140"/>
                    <a:pt x="7" y="140"/>
                  </a:cubicBezTo>
                  <a:cubicBezTo>
                    <a:pt x="7" y="140"/>
                    <a:pt x="6" y="141"/>
                    <a:pt x="6" y="141"/>
                  </a:cubicBezTo>
                  <a:cubicBezTo>
                    <a:pt x="2" y="147"/>
                    <a:pt x="0" y="154"/>
                    <a:pt x="0" y="162"/>
                  </a:cubicBezTo>
                  <a:cubicBezTo>
                    <a:pt x="0" y="183"/>
                    <a:pt x="18" y="201"/>
                    <a:pt x="39" y="201"/>
                  </a:cubicBezTo>
                  <a:cubicBezTo>
                    <a:pt x="194" y="201"/>
                    <a:pt x="194" y="201"/>
                    <a:pt x="194" y="201"/>
                  </a:cubicBezTo>
                  <a:cubicBezTo>
                    <a:pt x="216" y="201"/>
                    <a:pt x="233" y="183"/>
                    <a:pt x="233" y="162"/>
                  </a:cubicBezTo>
                  <a:cubicBezTo>
                    <a:pt x="233" y="151"/>
                    <a:pt x="227" y="141"/>
                    <a:pt x="225" y="138"/>
                  </a:cubicBezTo>
                  <a:cubicBezTo>
                    <a:pt x="150" y="18"/>
                    <a:pt x="150" y="18"/>
                    <a:pt x="150" y="18"/>
                  </a:cubicBezTo>
                  <a:cubicBezTo>
                    <a:pt x="150" y="18"/>
                    <a:pt x="150" y="18"/>
                    <a:pt x="150" y="18"/>
                  </a:cubicBezTo>
                  <a:cubicBezTo>
                    <a:pt x="150" y="18"/>
                    <a:pt x="149" y="17"/>
                    <a:pt x="149" y="17"/>
                  </a:cubicBezTo>
                  <a:cubicBezTo>
                    <a:pt x="142" y="6"/>
                    <a:pt x="130" y="0"/>
                    <a:pt x="117" y="0"/>
                  </a:cubicBezTo>
                  <a:close/>
                </a:path>
              </a:pathLst>
            </a:custGeom>
            <a:noFill/>
            <a:ln>
              <a:solidFill>
                <a:sysClr val="window" lastClr="FFFFFF"/>
              </a:solidFill>
            </a:ln>
          </xdr:spPr>
          <xdr:txBody>
            <a:bodyPr vert="horz" wrap="square" lIns="121920" tIns="60960" rIns="121920" bIns="60960" numCol="1" anchor="t" anchorCtr="0" compatLnSpc="1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9pPr>
            </a:lstStyle>
            <a:p>
              <a:endParaRPr lang="zh-CN" altLang="en-US" sz="2400" i="1">
                <a:latin typeface="义启小魏楷" panose="02010601030101010101" pitchFamily="2" charset="-122"/>
                <a:ea typeface="义启小魏楷" panose="02010601030101010101" pitchFamily="2" charset="-122"/>
              </a:endParaRPr>
            </a:p>
          </xdr:txBody>
        </xdr:sp>
      </xdr:grpSp>
      <xdr:sp macro="" textlink="">
        <xdr:nvSpPr>
          <xdr:cNvPr id="94" name="流程图: 过程 93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/>
        </xdr:nvSpPr>
        <xdr:spPr>
          <a:xfrm>
            <a:off x="6368729" y="3788058"/>
            <a:ext cx="844871" cy="428977"/>
          </a:xfrm>
          <a:prstGeom prst="flowChartProcess">
            <a:avLst/>
          </a:prstGeom>
          <a:solidFill>
            <a:srgbClr val="336699"/>
          </a:solidFill>
          <a:ln w="12700" cap="flat" cmpd="sng" algn="ctr">
            <a:solidFill>
              <a:sysClr val="window" lastClr="FFFFFF">
                <a:lumMod val="95000"/>
              </a:sysClr>
            </a:solidFill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r>
              <a:rPr lang="zh-CN" altLang="en-US" sz="1600">
                <a:latin typeface="义启小魏楷" panose="02010601030101010101" pitchFamily="2" charset="-122"/>
                <a:ea typeface="义启小魏楷" panose="02010601030101010101" pitchFamily="2" charset="-122"/>
              </a:rPr>
              <a:t>库存</a:t>
            </a:r>
          </a:p>
        </xdr:txBody>
      </xdr:sp>
    </xdr:grpSp>
    <xdr:clientData/>
  </xdr:twoCellAnchor>
  <xdr:twoCellAnchor>
    <xdr:from>
      <xdr:col>8</xdr:col>
      <xdr:colOff>157594</xdr:colOff>
      <xdr:row>13</xdr:row>
      <xdr:rowOff>23131</xdr:rowOff>
    </xdr:from>
    <xdr:to>
      <xdr:col>9</xdr:col>
      <xdr:colOff>316665</xdr:colOff>
      <xdr:row>19</xdr:row>
      <xdr:rowOff>165577</xdr:rowOff>
    </xdr:to>
    <xdr:grpSp>
      <xdr:nvGrpSpPr>
        <xdr:cNvPr id="86" name="组合 8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GrpSpPr/>
      </xdr:nvGrpSpPr>
      <xdr:grpSpPr>
        <a:xfrm>
          <a:off x="7244194" y="2747281"/>
          <a:ext cx="1044896" cy="1399746"/>
          <a:chOff x="7543438" y="3046524"/>
          <a:chExt cx="844871" cy="1171146"/>
        </a:xfrm>
      </xdr:grpSpPr>
      <xdr:sp macro="" textlink="">
        <xdr:nvSpPr>
          <xdr:cNvPr id="87" name="椭圆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>
          <a:xfrm>
            <a:off x="7688188" y="3046524"/>
            <a:ext cx="478442" cy="478442"/>
          </a:xfrm>
          <a:prstGeom prst="ellipse">
            <a:avLst/>
          </a:prstGeom>
          <a:solidFill>
            <a:srgbClr val="5B9BD5">
              <a:lumMod val="50000"/>
            </a:srgbClr>
          </a:solidFill>
          <a:ln w="12700" cap="flat" cmpd="sng" algn="ctr">
            <a:solidFill>
              <a:srgbClr val="4472C4">
                <a:shade val="50000"/>
              </a:srgbClr>
            </a:solidFill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endParaRPr lang="zh-CN" altLang="en-US">
              <a:latin typeface="义启小魏楷" panose="02010601030101010101" pitchFamily="2" charset="-122"/>
              <a:ea typeface="义启小魏楷" panose="02010601030101010101" pitchFamily="2" charset="-122"/>
            </a:endParaRPr>
          </a:p>
        </xdr:txBody>
      </xdr:sp>
      <xdr:grpSp>
        <xdr:nvGrpSpPr>
          <xdr:cNvPr id="88" name="组合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GrpSpPr/>
        </xdr:nvGrpSpPr>
        <xdr:grpSpPr>
          <a:xfrm>
            <a:off x="7842322" y="3179645"/>
            <a:ext cx="208278" cy="230047"/>
            <a:chOff x="1033008" y="1174975"/>
            <a:chExt cx="561975" cy="620713"/>
          </a:xfrm>
        </xdr:grpSpPr>
        <xdr:sp macro="" textlink="">
          <xdr:nvSpPr>
            <xdr:cNvPr id="90" name="Freeform 6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SpPr>
              <a:spLocks noEditPoints="1"/>
            </xdr:cNvSpPr>
          </xdr:nvSpPr>
          <xdr:spPr>
            <a:xfrm>
              <a:off x="1366383" y="1568675"/>
              <a:ext cx="209550" cy="209550"/>
            </a:xfrm>
            <a:custGeom>
              <a:avLst/>
              <a:gdLst>
                <a:gd name="T0" fmla="*/ 63 w 98"/>
                <a:gd name="T1" fmla="*/ 2 h 98"/>
                <a:gd name="T2" fmla="*/ 49 w 98"/>
                <a:gd name="T3" fmla="*/ 0 h 98"/>
                <a:gd name="T4" fmla="*/ 0 w 98"/>
                <a:gd name="T5" fmla="*/ 49 h 98"/>
                <a:gd name="T6" fmla="*/ 3 w 98"/>
                <a:gd name="T7" fmla="*/ 65 h 98"/>
                <a:gd name="T8" fmla="*/ 49 w 98"/>
                <a:gd name="T9" fmla="*/ 98 h 98"/>
                <a:gd name="T10" fmla="*/ 98 w 98"/>
                <a:gd name="T11" fmla="*/ 49 h 98"/>
                <a:gd name="T12" fmla="*/ 63 w 98"/>
                <a:gd name="T13" fmla="*/ 2 h 98"/>
                <a:gd name="T14" fmla="*/ 73 w 98"/>
                <a:gd name="T15" fmla="*/ 55 h 98"/>
                <a:gd name="T16" fmla="*/ 56 w 98"/>
                <a:gd name="T17" fmla="*/ 55 h 98"/>
                <a:gd name="T18" fmla="*/ 56 w 98"/>
                <a:gd name="T19" fmla="*/ 65 h 98"/>
                <a:gd name="T20" fmla="*/ 56 w 98"/>
                <a:gd name="T21" fmla="*/ 86 h 98"/>
                <a:gd name="T22" fmla="*/ 42 w 98"/>
                <a:gd name="T23" fmla="*/ 86 h 98"/>
                <a:gd name="T24" fmla="*/ 42 w 98"/>
                <a:gd name="T25" fmla="*/ 65 h 98"/>
                <a:gd name="T26" fmla="*/ 42 w 98"/>
                <a:gd name="T27" fmla="*/ 55 h 98"/>
                <a:gd name="T28" fmla="*/ 13 w 98"/>
                <a:gd name="T29" fmla="*/ 55 h 98"/>
                <a:gd name="T30" fmla="*/ 13 w 98"/>
                <a:gd name="T31" fmla="*/ 42 h 98"/>
                <a:gd name="T32" fmla="*/ 42 w 98"/>
                <a:gd name="T33" fmla="*/ 42 h 98"/>
                <a:gd name="T34" fmla="*/ 42 w 98"/>
                <a:gd name="T35" fmla="*/ 11 h 98"/>
                <a:gd name="T36" fmla="*/ 56 w 98"/>
                <a:gd name="T37" fmla="*/ 11 h 98"/>
                <a:gd name="T38" fmla="*/ 56 w 98"/>
                <a:gd name="T39" fmla="*/ 42 h 98"/>
                <a:gd name="T40" fmla="*/ 71 w 98"/>
                <a:gd name="T41" fmla="*/ 42 h 98"/>
                <a:gd name="T42" fmla="*/ 85 w 98"/>
                <a:gd name="T43" fmla="*/ 42 h 98"/>
                <a:gd name="T44" fmla="*/ 85 w 98"/>
                <a:gd name="T45" fmla="*/ 55 h 98"/>
                <a:gd name="T46" fmla="*/ 73 w 98"/>
                <a:gd name="T47" fmla="*/ 55 h 9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98" h="98">
                  <a:moveTo>
                    <a:pt x="63" y="2"/>
                  </a:moveTo>
                  <a:cubicBezTo>
                    <a:pt x="59" y="0"/>
                    <a:pt x="54" y="0"/>
                    <a:pt x="49" y="0"/>
                  </a:cubicBezTo>
                  <a:cubicBezTo>
                    <a:pt x="22" y="0"/>
                    <a:pt x="0" y="22"/>
                    <a:pt x="0" y="49"/>
                  </a:cubicBezTo>
                  <a:cubicBezTo>
                    <a:pt x="0" y="55"/>
                    <a:pt x="1" y="60"/>
                    <a:pt x="3" y="65"/>
                  </a:cubicBezTo>
                  <a:cubicBezTo>
                    <a:pt x="10" y="84"/>
                    <a:pt x="28" y="98"/>
                    <a:pt x="49" y="98"/>
                  </a:cubicBezTo>
                  <a:cubicBezTo>
                    <a:pt x="76" y="98"/>
                    <a:pt x="98" y="76"/>
                    <a:pt x="98" y="49"/>
                  </a:cubicBezTo>
                  <a:cubicBezTo>
                    <a:pt x="98" y="27"/>
                    <a:pt x="83" y="8"/>
                    <a:pt x="63" y="2"/>
                  </a:cubicBezTo>
                  <a:close/>
                  <a:moveTo>
                    <a:pt x="73" y="55"/>
                  </a:moveTo>
                  <a:cubicBezTo>
                    <a:pt x="56" y="55"/>
                    <a:pt x="56" y="55"/>
                    <a:pt x="56" y="55"/>
                  </a:cubicBezTo>
                  <a:cubicBezTo>
                    <a:pt x="56" y="65"/>
                    <a:pt x="56" y="65"/>
                    <a:pt x="56" y="65"/>
                  </a:cubicBezTo>
                  <a:cubicBezTo>
                    <a:pt x="56" y="86"/>
                    <a:pt x="56" y="86"/>
                    <a:pt x="56" y="86"/>
                  </a:cubicBezTo>
                  <a:cubicBezTo>
                    <a:pt x="42" y="86"/>
                    <a:pt x="42" y="86"/>
                    <a:pt x="42" y="86"/>
                  </a:cubicBezTo>
                  <a:cubicBezTo>
                    <a:pt x="42" y="65"/>
                    <a:pt x="42" y="65"/>
                    <a:pt x="42" y="65"/>
                  </a:cubicBezTo>
                  <a:cubicBezTo>
                    <a:pt x="42" y="55"/>
                    <a:pt x="42" y="55"/>
                    <a:pt x="42" y="55"/>
                  </a:cubicBezTo>
                  <a:cubicBezTo>
                    <a:pt x="13" y="55"/>
                    <a:pt x="13" y="55"/>
                    <a:pt x="13" y="55"/>
                  </a:cubicBezTo>
                  <a:cubicBezTo>
                    <a:pt x="13" y="42"/>
                    <a:pt x="13" y="42"/>
                    <a:pt x="13" y="42"/>
                  </a:cubicBezTo>
                  <a:cubicBezTo>
                    <a:pt x="42" y="42"/>
                    <a:pt x="42" y="42"/>
                    <a:pt x="42" y="42"/>
                  </a:cubicBezTo>
                  <a:cubicBezTo>
                    <a:pt x="42" y="11"/>
                    <a:pt x="42" y="11"/>
                    <a:pt x="42" y="11"/>
                  </a:cubicBezTo>
                  <a:cubicBezTo>
                    <a:pt x="56" y="11"/>
                    <a:pt x="56" y="11"/>
                    <a:pt x="56" y="11"/>
                  </a:cubicBezTo>
                  <a:cubicBezTo>
                    <a:pt x="56" y="42"/>
                    <a:pt x="56" y="42"/>
                    <a:pt x="56" y="42"/>
                  </a:cubicBezTo>
                  <a:cubicBezTo>
                    <a:pt x="71" y="42"/>
                    <a:pt x="71" y="42"/>
                    <a:pt x="71" y="42"/>
                  </a:cubicBezTo>
                  <a:cubicBezTo>
                    <a:pt x="85" y="42"/>
                    <a:pt x="85" y="42"/>
                    <a:pt x="85" y="42"/>
                  </a:cubicBezTo>
                  <a:cubicBezTo>
                    <a:pt x="85" y="55"/>
                    <a:pt x="85" y="55"/>
                    <a:pt x="85" y="55"/>
                  </a:cubicBezTo>
                  <a:lnTo>
                    <a:pt x="73" y="55"/>
                  </a:lnTo>
                  <a:close/>
                </a:path>
              </a:pathLst>
            </a:custGeom>
            <a:noFill/>
            <a:ln w="9525">
              <a:solidFill>
                <a:sysClr val="window" lastClr="FFFFFF"/>
              </a:solidFill>
              <a:round/>
            </a:ln>
          </xdr:spPr>
          <xdr:txBody>
            <a:bodyPr vert="horz" wrap="square" lIns="121920" tIns="60960" rIns="121920" bIns="60960" numCol="1" anchor="t" anchorCtr="0" compatLnSpc="1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9pPr>
            </a:lstStyle>
            <a:p>
              <a:endParaRPr lang="zh-CN" altLang="en-US" sz="2400" i="1">
                <a:latin typeface="义启小魏楷" panose="02010601030101010101" pitchFamily="2" charset="-122"/>
                <a:ea typeface="义启小魏楷" panose="02010601030101010101" pitchFamily="2" charset="-122"/>
              </a:endParaRPr>
            </a:p>
          </xdr:txBody>
        </xdr:sp>
        <xdr:sp macro="" textlink="">
          <xdr:nvSpPr>
            <xdr:cNvPr id="91" name="Freeform 7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SpPr>
              <a:spLocks noEditPoints="1"/>
            </xdr:cNvSpPr>
          </xdr:nvSpPr>
          <xdr:spPr>
            <a:xfrm>
              <a:off x="1033008" y="1174975"/>
              <a:ext cx="561975" cy="620713"/>
            </a:xfrm>
            <a:custGeom>
              <a:avLst/>
              <a:gdLst>
                <a:gd name="T0" fmla="*/ 218 w 263"/>
                <a:gd name="T1" fmla="*/ 176 h 290"/>
                <a:gd name="T2" fmla="*/ 196 w 263"/>
                <a:gd name="T3" fmla="*/ 61 h 290"/>
                <a:gd name="T4" fmla="*/ 170 w 263"/>
                <a:gd name="T5" fmla="*/ 61 h 290"/>
                <a:gd name="T6" fmla="*/ 170 w 263"/>
                <a:gd name="T7" fmla="*/ 0 h 290"/>
                <a:gd name="T8" fmla="*/ 64 w 263"/>
                <a:gd name="T9" fmla="*/ 0 h 290"/>
                <a:gd name="T10" fmla="*/ 64 w 263"/>
                <a:gd name="T11" fmla="*/ 61 h 290"/>
                <a:gd name="T12" fmla="*/ 37 w 263"/>
                <a:gd name="T13" fmla="*/ 62 h 290"/>
                <a:gd name="T14" fmla="*/ 0 w 263"/>
                <a:gd name="T15" fmla="*/ 250 h 290"/>
                <a:gd name="T16" fmla="*/ 150 w 263"/>
                <a:gd name="T17" fmla="*/ 250 h 290"/>
                <a:gd name="T18" fmla="*/ 205 w 263"/>
                <a:gd name="T19" fmla="*/ 290 h 290"/>
                <a:gd name="T20" fmla="*/ 263 w 263"/>
                <a:gd name="T21" fmla="*/ 233 h 290"/>
                <a:gd name="T22" fmla="*/ 218 w 263"/>
                <a:gd name="T23" fmla="*/ 176 h 290"/>
                <a:gd name="T24" fmla="*/ 78 w 263"/>
                <a:gd name="T25" fmla="*/ 17 h 290"/>
                <a:gd name="T26" fmla="*/ 154 w 263"/>
                <a:gd name="T27" fmla="*/ 17 h 290"/>
                <a:gd name="T28" fmla="*/ 154 w 263"/>
                <a:gd name="T29" fmla="*/ 61 h 290"/>
                <a:gd name="T30" fmla="*/ 78 w 263"/>
                <a:gd name="T31" fmla="*/ 61 h 290"/>
                <a:gd name="T32" fmla="*/ 78 w 263"/>
                <a:gd name="T33" fmla="*/ 17 h 290"/>
                <a:gd name="T34" fmla="*/ 205 w 263"/>
                <a:gd name="T35" fmla="*/ 286 h 290"/>
                <a:gd name="T36" fmla="*/ 155 w 263"/>
                <a:gd name="T37" fmla="*/ 249 h 290"/>
                <a:gd name="T38" fmla="*/ 152 w 263"/>
                <a:gd name="T39" fmla="*/ 233 h 290"/>
                <a:gd name="T40" fmla="*/ 205 w 263"/>
                <a:gd name="T41" fmla="*/ 179 h 290"/>
                <a:gd name="T42" fmla="*/ 219 w 263"/>
                <a:gd name="T43" fmla="*/ 181 h 290"/>
                <a:gd name="T44" fmla="*/ 258 w 263"/>
                <a:gd name="T45" fmla="*/ 233 h 290"/>
                <a:gd name="T46" fmla="*/ 205 w 263"/>
                <a:gd name="T47" fmla="*/ 286 h 2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263" h="290">
                  <a:moveTo>
                    <a:pt x="218" y="176"/>
                  </a:moveTo>
                  <a:cubicBezTo>
                    <a:pt x="196" y="61"/>
                    <a:pt x="196" y="61"/>
                    <a:pt x="196" y="61"/>
                  </a:cubicBezTo>
                  <a:cubicBezTo>
                    <a:pt x="170" y="61"/>
                    <a:pt x="170" y="61"/>
                    <a:pt x="170" y="61"/>
                  </a:cubicBezTo>
                  <a:cubicBezTo>
                    <a:pt x="170" y="0"/>
                    <a:pt x="170" y="0"/>
                    <a:pt x="170" y="0"/>
                  </a:cubicBezTo>
                  <a:cubicBezTo>
                    <a:pt x="64" y="0"/>
                    <a:pt x="64" y="0"/>
                    <a:pt x="64" y="0"/>
                  </a:cubicBezTo>
                  <a:cubicBezTo>
                    <a:pt x="64" y="61"/>
                    <a:pt x="64" y="61"/>
                    <a:pt x="64" y="61"/>
                  </a:cubicBezTo>
                  <a:cubicBezTo>
                    <a:pt x="37" y="62"/>
                    <a:pt x="37" y="62"/>
                    <a:pt x="37" y="62"/>
                  </a:cubicBezTo>
                  <a:cubicBezTo>
                    <a:pt x="0" y="250"/>
                    <a:pt x="0" y="250"/>
                    <a:pt x="0" y="250"/>
                  </a:cubicBezTo>
                  <a:cubicBezTo>
                    <a:pt x="150" y="250"/>
                    <a:pt x="150" y="250"/>
                    <a:pt x="150" y="250"/>
                  </a:cubicBezTo>
                  <a:cubicBezTo>
                    <a:pt x="157" y="273"/>
                    <a:pt x="179" y="290"/>
                    <a:pt x="205" y="290"/>
                  </a:cubicBezTo>
                  <a:cubicBezTo>
                    <a:pt x="237" y="290"/>
                    <a:pt x="263" y="264"/>
                    <a:pt x="263" y="233"/>
                  </a:cubicBezTo>
                  <a:cubicBezTo>
                    <a:pt x="263" y="205"/>
                    <a:pt x="243" y="182"/>
                    <a:pt x="218" y="176"/>
                  </a:cubicBezTo>
                  <a:close/>
                  <a:moveTo>
                    <a:pt x="78" y="17"/>
                  </a:moveTo>
                  <a:cubicBezTo>
                    <a:pt x="154" y="17"/>
                    <a:pt x="154" y="17"/>
                    <a:pt x="154" y="17"/>
                  </a:cubicBezTo>
                  <a:cubicBezTo>
                    <a:pt x="154" y="61"/>
                    <a:pt x="154" y="61"/>
                    <a:pt x="154" y="61"/>
                  </a:cubicBezTo>
                  <a:cubicBezTo>
                    <a:pt x="78" y="61"/>
                    <a:pt x="78" y="61"/>
                    <a:pt x="78" y="61"/>
                  </a:cubicBezTo>
                  <a:lnTo>
                    <a:pt x="78" y="17"/>
                  </a:lnTo>
                  <a:close/>
                  <a:moveTo>
                    <a:pt x="205" y="286"/>
                  </a:moveTo>
                  <a:cubicBezTo>
                    <a:pt x="182" y="286"/>
                    <a:pt x="162" y="271"/>
                    <a:pt x="155" y="249"/>
                  </a:cubicBezTo>
                  <a:cubicBezTo>
                    <a:pt x="153" y="244"/>
                    <a:pt x="152" y="239"/>
                    <a:pt x="152" y="233"/>
                  </a:cubicBezTo>
                  <a:cubicBezTo>
                    <a:pt x="152" y="203"/>
                    <a:pt x="176" y="179"/>
                    <a:pt x="205" y="179"/>
                  </a:cubicBezTo>
                  <a:cubicBezTo>
                    <a:pt x="210" y="179"/>
                    <a:pt x="214" y="180"/>
                    <a:pt x="219" y="181"/>
                  </a:cubicBezTo>
                  <a:cubicBezTo>
                    <a:pt x="241" y="187"/>
                    <a:pt x="258" y="208"/>
                    <a:pt x="258" y="233"/>
                  </a:cubicBezTo>
                  <a:cubicBezTo>
                    <a:pt x="258" y="262"/>
                    <a:pt x="235" y="286"/>
                    <a:pt x="205" y="286"/>
                  </a:cubicBezTo>
                  <a:close/>
                </a:path>
              </a:pathLst>
            </a:custGeom>
            <a:noFill/>
            <a:ln w="9525">
              <a:solidFill>
                <a:sysClr val="window" lastClr="FFFFFF"/>
              </a:solidFill>
              <a:round/>
            </a:ln>
          </xdr:spPr>
          <xdr:txBody>
            <a:bodyPr vert="horz" wrap="square" lIns="121920" tIns="60960" rIns="121920" bIns="60960" numCol="1" anchor="t" anchorCtr="0" compatLnSpc="1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ysClr val="windowText" lastClr="000000"/>
                  </a:solidFill>
                  <a:latin typeface="等线" panose="020F0502020204030204"/>
                </a:defRPr>
              </a:lvl9pPr>
            </a:lstStyle>
            <a:p>
              <a:endParaRPr lang="zh-CN" altLang="en-US" sz="2400" i="1">
                <a:latin typeface="义启小魏楷" panose="02010601030101010101" pitchFamily="2" charset="-122"/>
                <a:ea typeface="义启小魏楷" panose="02010601030101010101" pitchFamily="2" charset="-122"/>
              </a:endParaRPr>
            </a:p>
          </xdr:txBody>
        </xdr:sp>
      </xdr:grpSp>
      <xdr:sp macro="" textlink="">
        <xdr:nvSpPr>
          <xdr:cNvPr id="89" name="流程图: 过程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>
          <a:xfrm>
            <a:off x="7543438" y="3788693"/>
            <a:ext cx="844871" cy="428977"/>
          </a:xfrm>
          <a:prstGeom prst="flowChartProcess">
            <a:avLst/>
          </a:prstGeom>
          <a:solidFill>
            <a:srgbClr val="336699"/>
          </a:solidFill>
          <a:ln w="12700" cap="flat" cmpd="sng" algn="ctr">
            <a:solidFill>
              <a:sysClr val="window" lastClr="FFFFFF">
                <a:lumMod val="95000"/>
              </a:sysClr>
            </a:solidFill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" lastClr="FFFFFF"/>
                </a:solidFill>
                <a:latin typeface="等线" panose="020F0502020204030204"/>
              </a:defRPr>
            </a:lvl9pPr>
          </a:lstStyle>
          <a:p>
            <a:pPr algn="ctr"/>
            <a:r>
              <a:rPr lang="zh-CN" altLang="en-US" sz="1600">
                <a:latin typeface="义启小魏楷" panose="02010601030101010101" pitchFamily="2" charset="-122"/>
                <a:ea typeface="义启小魏楷" panose="02010601030101010101" pitchFamily="2" charset="-122"/>
              </a:rPr>
              <a:t>基础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0</xdr:row>
      <xdr:rowOff>76200</xdr:rowOff>
    </xdr:from>
    <xdr:to>
      <xdr:col>12</xdr:col>
      <xdr:colOff>382524</xdr:colOff>
      <xdr:row>2</xdr:row>
      <xdr:rowOff>142875</xdr:rowOff>
    </xdr:to>
    <xdr:sp macro="" textlink="">
      <xdr:nvSpPr>
        <xdr:cNvPr id="3" name="六边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248775" y="76200"/>
          <a:ext cx="839470" cy="726440"/>
        </a:xfrm>
        <a:prstGeom prst="hexagon">
          <a:avLst/>
        </a:prstGeom>
        <a:solidFill>
          <a:srgbClr val="5B9BD5">
            <a:lumMod val="5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9pPr>
        </a:lstStyle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返回主页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180975</xdr:colOff>
      <xdr:row>0</xdr:row>
      <xdr:rowOff>0</xdr:rowOff>
    </xdr:from>
    <xdr:to>
      <xdr:col>12</xdr:col>
      <xdr:colOff>334899</xdr:colOff>
      <xdr:row>2</xdr:row>
      <xdr:rowOff>66675</xdr:rowOff>
    </xdr:to>
    <xdr:sp macro="" textlink="">
      <xdr:nvSpPr>
        <xdr:cNvPr id="2" name="六边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553575" y="0"/>
          <a:ext cx="839470" cy="726440"/>
        </a:xfrm>
        <a:prstGeom prst="hexagon">
          <a:avLst/>
        </a:prstGeom>
        <a:solidFill>
          <a:srgbClr val="5B9BD5">
            <a:lumMod val="5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9pPr>
        </a:lstStyle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返回主页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104775</xdr:colOff>
      <xdr:row>0</xdr:row>
      <xdr:rowOff>76200</xdr:rowOff>
    </xdr:from>
    <xdr:to>
      <xdr:col>12</xdr:col>
      <xdr:colOff>258699</xdr:colOff>
      <xdr:row>2</xdr:row>
      <xdr:rowOff>142875</xdr:rowOff>
    </xdr:to>
    <xdr:sp macro="" textlink="">
      <xdr:nvSpPr>
        <xdr:cNvPr id="2" name="六边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9925050" y="76200"/>
          <a:ext cx="839470" cy="726440"/>
        </a:xfrm>
        <a:prstGeom prst="hexagon">
          <a:avLst/>
        </a:prstGeom>
        <a:solidFill>
          <a:srgbClr val="5B9BD5">
            <a:lumMod val="5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9pPr>
        </a:lstStyle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返回主页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180975</xdr:colOff>
      <xdr:row>0</xdr:row>
      <xdr:rowOff>85725</xdr:rowOff>
    </xdr:from>
    <xdr:to>
      <xdr:col>26</xdr:col>
      <xdr:colOff>334899</xdr:colOff>
      <xdr:row>2</xdr:row>
      <xdr:rowOff>209550</xdr:rowOff>
    </xdr:to>
    <xdr:sp macro="" textlink="">
      <xdr:nvSpPr>
        <xdr:cNvPr id="2" name="六边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725400" y="85725"/>
          <a:ext cx="839470" cy="726440"/>
        </a:xfrm>
        <a:prstGeom prst="hexagon">
          <a:avLst/>
        </a:prstGeom>
        <a:solidFill>
          <a:srgbClr val="5B9BD5">
            <a:lumMod val="50000"/>
          </a:srgbClr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等线" panose="020F0502020204030204"/>
            </a:defRPr>
          </a:lvl9pPr>
        </a:lstStyle>
        <a:p>
          <a:pPr algn="ctr"/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返回主页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topLeftCell="A4" workbookViewId="0">
      <selection activeCell="A4" sqref="A1:A1048576"/>
    </sheetView>
  </sheetViews>
  <sheetFormatPr defaultColWidth="9" defaultRowHeight="16.5" x14ac:dyDescent="0.15"/>
  <cols>
    <col min="1" max="12" width="11.625" style="1" customWidth="1"/>
    <col min="13" max="16384" width="9" style="1"/>
  </cols>
  <sheetData/>
  <phoneticPr fontId="4" type="noConversion"/>
  <pageMargins left="0.69930555555555596" right="0.69930555555555596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showGridLines="0" workbookViewId="0">
      <selection sqref="A1:XFD1048576"/>
    </sheetView>
  </sheetViews>
  <sheetFormatPr defaultColWidth="9" defaultRowHeight="16.5" x14ac:dyDescent="0.15"/>
  <cols>
    <col min="1" max="1" width="7" style="1" customWidth="1"/>
    <col min="2" max="2" width="12.75" style="17" customWidth="1"/>
    <col min="3" max="3" width="8" style="1" customWidth="1"/>
    <col min="4" max="4" width="9.25" style="17" customWidth="1"/>
    <col min="5" max="6" width="11.875" style="1" customWidth="1"/>
    <col min="7" max="7" width="14.625" style="1" customWidth="1"/>
    <col min="8" max="8" width="6.75" style="1" customWidth="1"/>
    <col min="9" max="9" width="12" style="1" customWidth="1"/>
    <col min="10" max="11" width="12.125" style="1" customWidth="1"/>
    <col min="12" max="16384" width="9" style="1"/>
  </cols>
  <sheetData>
    <row r="1" spans="1:11" ht="27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t="24.95" customHeight="1" x14ac:dyDescent="0.15">
      <c r="A2" s="5">
        <v>1</v>
      </c>
      <c r="B2" s="6" t="s">
        <v>11</v>
      </c>
      <c r="C2" s="7">
        <v>41494</v>
      </c>
      <c r="D2" s="6" t="s">
        <v>12</v>
      </c>
      <c r="E2" s="6" t="s">
        <v>13</v>
      </c>
      <c r="F2" s="6" t="str">
        <f>IF(ISERROR(INDEX(库存!$C:$C,MATCH(E2,库存!$B:$B,)))," ",INDEX(库存!$C:$C,MATCH(E2,库存!$B:$B,)))</f>
        <v>螺母</v>
      </c>
      <c r="G2" s="6" t="str">
        <f>IF(ISERROR(INDEX(库存!$D:$D,MATCH(E2,库存!$B:$B,)))," ",INDEX(库存!$D:$D,MATCH(E2,库存!$B:$B,)))</f>
        <v>M5</v>
      </c>
      <c r="H2" s="6" t="str">
        <f>IF(ISERROR(INDEX(库存!$E:$E,MATCH(E2,库存!$B:$B,)))," ",INDEX(库存!$E:$E,MATCH(E2,库存!$B:$B,)))</f>
        <v>只</v>
      </c>
      <c r="I2" s="6">
        <f>IF(ISERROR(INDEX(库存!$F:$F,MATCH(E2,库存!$B:$B,)))," ",INDEX(库存!$F:$F,MATCH(E2,库存!$B:$B,)))</f>
        <v>0.2</v>
      </c>
      <c r="J2" s="6">
        <v>100</v>
      </c>
      <c r="K2" s="8">
        <f t="shared" ref="K2:K13" si="0">J2*I2</f>
        <v>20</v>
      </c>
    </row>
    <row r="3" spans="1:11" ht="24.95" customHeight="1" x14ac:dyDescent="0.15">
      <c r="A3" s="9">
        <v>2</v>
      </c>
      <c r="B3" s="10" t="s">
        <v>11</v>
      </c>
      <c r="C3" s="11">
        <v>41494</v>
      </c>
      <c r="D3" s="10" t="s">
        <v>12</v>
      </c>
      <c r="E3" s="10" t="s">
        <v>14</v>
      </c>
      <c r="F3" s="10" t="str">
        <f>IF(ISERROR(INDEX(库存!$C:$C,MATCH(E3,库存!$B:$B,)))," ",INDEX(库存!$C:$C,MATCH(E3,库存!$B:$B,)))</f>
        <v>螺母</v>
      </c>
      <c r="G3" s="10" t="str">
        <f>IF(ISERROR(INDEX(库存!$D:$D,MATCH(E3,库存!$B:$B,)))," ",INDEX(库存!$D:$D,MATCH(E3,库存!$B:$B,)))</f>
        <v>M6</v>
      </c>
      <c r="H3" s="10" t="str">
        <f>IF(ISERROR(INDEX(库存!$E:$E,MATCH(E3,库存!$B:$B,)))," ",INDEX(库存!$E:$E,MATCH(E3,库存!$B:$B,)))</f>
        <v>只</v>
      </c>
      <c r="I3" s="10">
        <f>IF(ISERROR(INDEX(库存!$F:$F,MATCH(E3,库存!$B:$B,)))," ",INDEX(库存!$F:$F,MATCH(E3,库存!$B:$B,)))</f>
        <v>0.2</v>
      </c>
      <c r="J3" s="10">
        <v>100</v>
      </c>
      <c r="K3" s="12">
        <f t="shared" si="0"/>
        <v>20</v>
      </c>
    </row>
    <row r="4" spans="1:11" ht="24.95" customHeight="1" x14ac:dyDescent="0.15">
      <c r="A4" s="5">
        <v>3</v>
      </c>
      <c r="B4" s="6" t="s">
        <v>11</v>
      </c>
      <c r="C4" s="7">
        <v>41494</v>
      </c>
      <c r="D4" s="6" t="s">
        <v>12</v>
      </c>
      <c r="E4" s="6" t="s">
        <v>15</v>
      </c>
      <c r="F4" s="6" t="str">
        <f>IF(ISERROR(INDEX(库存!$C:$C,MATCH(E4,库存!$B:$B,)))," ",INDEX(库存!$C:$C,MATCH(E4,库存!$B:$B,)))</f>
        <v>螺母</v>
      </c>
      <c r="G4" s="6" t="str">
        <f>IF(ISERROR(INDEX(库存!$D:$D,MATCH(E4,库存!$B:$B,)))," ",INDEX(库存!$D:$D,MATCH(E4,库存!$B:$B,)))</f>
        <v>M8</v>
      </c>
      <c r="H4" s="6" t="str">
        <f>IF(ISERROR(INDEX(库存!$E:$E,MATCH(E4,库存!$B:$B,)))," ",INDEX(库存!$E:$E,MATCH(E4,库存!$B:$B,)))</f>
        <v>只</v>
      </c>
      <c r="I4" s="6">
        <f>IF(ISERROR(INDEX(库存!$F:$F,MATCH(E4,库存!$B:$B,)))," ",INDEX(库存!$F:$F,MATCH(E4,库存!$B:$B,)))</f>
        <v>0.21</v>
      </c>
      <c r="J4" s="6">
        <v>100</v>
      </c>
      <c r="K4" s="8">
        <f t="shared" si="0"/>
        <v>21</v>
      </c>
    </row>
    <row r="5" spans="1:11" ht="24.95" customHeight="1" x14ac:dyDescent="0.15">
      <c r="A5" s="9">
        <v>4</v>
      </c>
      <c r="B5" s="10" t="s">
        <v>11</v>
      </c>
      <c r="C5" s="11">
        <v>41494</v>
      </c>
      <c r="D5" s="10" t="s">
        <v>16</v>
      </c>
      <c r="E5" s="10" t="s">
        <v>17</v>
      </c>
      <c r="F5" s="10" t="str">
        <f>IF(ISERROR(INDEX(库存!$C:$C,MATCH(E5,库存!$B:$B,)))," ",INDEX(库存!$C:$C,MATCH(E5,库存!$B:$B,)))</f>
        <v>螺母</v>
      </c>
      <c r="G5" s="10" t="str">
        <f>IF(ISERROR(INDEX(库存!$D:$D,MATCH(E5,库存!$B:$B,)))," ",INDEX(库存!$D:$D,MATCH(E5,库存!$B:$B,)))</f>
        <v>M10</v>
      </c>
      <c r="H5" s="10" t="str">
        <f>IF(ISERROR(INDEX(库存!$E:$E,MATCH(E5,库存!$B:$B,)))," ",INDEX(库存!$E:$E,MATCH(E5,库存!$B:$B,)))</f>
        <v>只</v>
      </c>
      <c r="I5" s="10">
        <f>IF(ISERROR(INDEX(库存!$F:$F,MATCH(E5,库存!$B:$B,)))," ",INDEX(库存!$F:$F,MATCH(E5,库存!$B:$B,)))</f>
        <v>0.25</v>
      </c>
      <c r="J5" s="10">
        <v>100</v>
      </c>
      <c r="K5" s="12">
        <f t="shared" si="0"/>
        <v>25</v>
      </c>
    </row>
    <row r="6" spans="1:11" ht="24.95" customHeight="1" x14ac:dyDescent="0.15">
      <c r="A6" s="5">
        <v>5</v>
      </c>
      <c r="B6" s="6" t="s">
        <v>11</v>
      </c>
      <c r="C6" s="7">
        <v>41494</v>
      </c>
      <c r="D6" s="6" t="s">
        <v>16</v>
      </c>
      <c r="E6" s="6" t="s">
        <v>18</v>
      </c>
      <c r="F6" s="6" t="str">
        <f>IF(ISERROR(INDEX(库存!$C:$C,MATCH(E6,库存!$B:$B,)))," ",INDEX(库存!$C:$C,MATCH(E6,库存!$B:$B,)))</f>
        <v>螺母</v>
      </c>
      <c r="G6" s="6" t="str">
        <f>IF(ISERROR(INDEX(库存!$D:$D,MATCH(E6,库存!$B:$B,)))," ",INDEX(库存!$D:$D,MATCH(E6,库存!$B:$B,)))</f>
        <v>M12</v>
      </c>
      <c r="H6" s="6" t="str">
        <f>IF(ISERROR(INDEX(库存!$E:$E,MATCH(E6,库存!$B:$B,)))," ",INDEX(库存!$E:$E,MATCH(E6,库存!$B:$B,)))</f>
        <v>只</v>
      </c>
      <c r="I6" s="6">
        <f>IF(ISERROR(INDEX(库存!$F:$F,MATCH(E6,库存!$B:$B,)))," ",INDEX(库存!$F:$F,MATCH(E6,库存!$B:$B,)))</f>
        <v>0.3</v>
      </c>
      <c r="J6" s="6">
        <v>100</v>
      </c>
      <c r="K6" s="8">
        <f t="shared" si="0"/>
        <v>30</v>
      </c>
    </row>
    <row r="7" spans="1:11" ht="24.95" customHeight="1" x14ac:dyDescent="0.15">
      <c r="A7" s="9">
        <v>6</v>
      </c>
      <c r="B7" s="10" t="s">
        <v>19</v>
      </c>
      <c r="C7" s="11">
        <v>41494</v>
      </c>
      <c r="D7" s="10" t="s">
        <v>16</v>
      </c>
      <c r="E7" s="10" t="s">
        <v>20</v>
      </c>
      <c r="F7" s="10" t="str">
        <f>IF(ISERROR(INDEX(库存!$C:$C,MATCH(E7,库存!$B:$B,)))," ",INDEX(库存!$C:$C,MATCH(E7,库存!$B:$B,)))</f>
        <v>螺母</v>
      </c>
      <c r="G7" s="10" t="str">
        <f>IF(ISERROR(INDEX(库存!$D:$D,MATCH(E7,库存!$B:$B,)))," ",INDEX(库存!$D:$D,MATCH(E7,库存!$B:$B,)))</f>
        <v>M14</v>
      </c>
      <c r="H7" s="10" t="str">
        <f>IF(ISERROR(INDEX(库存!$E:$E,MATCH(E7,库存!$B:$B,)))," ",INDEX(库存!$E:$E,MATCH(E7,库存!$B:$B,)))</f>
        <v>只</v>
      </c>
      <c r="I7" s="10">
        <f>IF(ISERROR(INDEX(库存!$F:$F,MATCH(E7,库存!$B:$B,)))," ",INDEX(库存!$F:$F,MATCH(E7,库存!$B:$B,)))</f>
        <v>0.4</v>
      </c>
      <c r="J7" s="10">
        <v>100</v>
      </c>
      <c r="K7" s="12">
        <f t="shared" si="0"/>
        <v>40</v>
      </c>
    </row>
    <row r="8" spans="1:11" ht="24.95" customHeight="1" x14ac:dyDescent="0.15">
      <c r="A8" s="5">
        <v>7</v>
      </c>
      <c r="B8" s="6" t="s">
        <v>19</v>
      </c>
      <c r="C8" s="7">
        <v>41494</v>
      </c>
      <c r="D8" s="6" t="s">
        <v>16</v>
      </c>
      <c r="E8" s="6" t="s">
        <v>21</v>
      </c>
      <c r="F8" s="6" t="str">
        <f>IF(ISERROR(INDEX(库存!$C:$C,MATCH(E8,库存!$B:$B,)))," ",INDEX(库存!$C:$C,MATCH(E8,库存!$B:$B,)))</f>
        <v>螺母</v>
      </c>
      <c r="G8" s="6" t="str">
        <f>IF(ISERROR(INDEX(库存!$D:$D,MATCH(E8,库存!$B:$B,)))," ",INDEX(库存!$D:$D,MATCH(E8,库存!$B:$B,)))</f>
        <v>M16</v>
      </c>
      <c r="H8" s="6" t="str">
        <f>IF(ISERROR(INDEX(库存!$E:$E,MATCH(E8,库存!$B:$B,)))," ",INDEX(库存!$E:$E,MATCH(E8,库存!$B:$B,)))</f>
        <v>只</v>
      </c>
      <c r="I8" s="6">
        <f>IF(ISERROR(INDEX(库存!$F:$F,MATCH(E8,库存!$B:$B,)))," ",INDEX(库存!$F:$F,MATCH(E8,库存!$B:$B,)))</f>
        <v>0.6</v>
      </c>
      <c r="J8" s="6">
        <v>100</v>
      </c>
      <c r="K8" s="8">
        <f t="shared" si="0"/>
        <v>60</v>
      </c>
    </row>
    <row r="9" spans="1:11" ht="24.95" customHeight="1" x14ac:dyDescent="0.15">
      <c r="A9" s="9">
        <v>8</v>
      </c>
      <c r="B9" s="10" t="s">
        <v>19</v>
      </c>
      <c r="C9" s="11">
        <v>41494</v>
      </c>
      <c r="D9" s="10" t="s">
        <v>16</v>
      </c>
      <c r="E9" s="10" t="s">
        <v>22</v>
      </c>
      <c r="F9" s="10" t="str">
        <f>IF(ISERROR(INDEX(库存!$C:$C,MATCH(E9,库存!$B:$B,)))," ",INDEX(库存!$C:$C,MATCH(E9,库存!$B:$B,)))</f>
        <v>螺母</v>
      </c>
      <c r="G9" s="10" t="str">
        <f>IF(ISERROR(INDEX(库存!$D:$D,MATCH(E9,库存!$B:$B,)))," ",INDEX(库存!$D:$D,MATCH(E9,库存!$B:$B,)))</f>
        <v>M18</v>
      </c>
      <c r="H9" s="10" t="str">
        <f>IF(ISERROR(INDEX(库存!$E:$E,MATCH(E9,库存!$B:$B,)))," ",INDEX(库存!$E:$E,MATCH(E9,库存!$B:$B,)))</f>
        <v>只</v>
      </c>
      <c r="I9" s="10">
        <f>IF(ISERROR(INDEX(库存!$F:$F,MATCH(E9,库存!$B:$B,)))," ",INDEX(库存!$F:$F,MATCH(E9,库存!$B:$B,)))</f>
        <v>1</v>
      </c>
      <c r="J9" s="10">
        <v>100</v>
      </c>
      <c r="K9" s="12">
        <f t="shared" si="0"/>
        <v>100</v>
      </c>
    </row>
    <row r="10" spans="1:11" ht="24.95" customHeight="1" x14ac:dyDescent="0.15">
      <c r="A10" s="5">
        <v>9</v>
      </c>
      <c r="B10" s="6" t="s">
        <v>23</v>
      </c>
      <c r="C10" s="7">
        <v>41494</v>
      </c>
      <c r="D10" s="6" t="s">
        <v>24</v>
      </c>
      <c r="E10" s="6" t="s">
        <v>25</v>
      </c>
      <c r="F10" s="6" t="str">
        <f>IF(ISERROR(INDEX(库存!$C:$C,MATCH(E10,库存!$B:$B,)))," ",INDEX(库存!$C:$C,MATCH(E10,库存!$B:$B,)))</f>
        <v>螺母</v>
      </c>
      <c r="G10" s="6" t="str">
        <f>IF(ISERROR(INDEX(库存!$D:$D,MATCH(E10,库存!$B:$B,)))," ",INDEX(库存!$D:$D,MATCH(E10,库存!$B:$B,)))</f>
        <v>M20</v>
      </c>
      <c r="H10" s="6" t="str">
        <f>IF(ISERROR(INDEX(库存!$E:$E,MATCH(E10,库存!$B:$B,)))," ",INDEX(库存!$E:$E,MATCH(E10,库存!$B:$B,)))</f>
        <v>只</v>
      </c>
      <c r="I10" s="6">
        <f>IF(ISERROR(INDEX(库存!$F:$F,MATCH(E10,库存!$B:$B,)))," ",INDEX(库存!$F:$F,MATCH(E10,库存!$B:$B,)))</f>
        <v>1.6</v>
      </c>
      <c r="J10" s="6">
        <v>100</v>
      </c>
      <c r="K10" s="8">
        <f t="shared" si="0"/>
        <v>160</v>
      </c>
    </row>
    <row r="11" spans="1:11" ht="24.95" customHeight="1" x14ac:dyDescent="0.15">
      <c r="A11" s="9">
        <v>10</v>
      </c>
      <c r="B11" s="10" t="s">
        <v>23</v>
      </c>
      <c r="C11" s="11">
        <v>41494</v>
      </c>
      <c r="D11" s="10" t="s">
        <v>24</v>
      </c>
      <c r="E11" s="10" t="s">
        <v>26</v>
      </c>
      <c r="F11" s="10" t="str">
        <f>IF(ISERROR(INDEX(库存!$C:$C,MATCH(E11,库存!$B:$B,)))," ",INDEX(库存!$C:$C,MATCH(E11,库存!$B:$B,)))</f>
        <v>螺母</v>
      </c>
      <c r="G11" s="10" t="str">
        <f>IF(ISERROR(INDEX(库存!$D:$D,MATCH(E11,库存!$B:$B,)))," ",INDEX(库存!$D:$D,MATCH(E11,库存!$B:$B,)))</f>
        <v>M22</v>
      </c>
      <c r="H11" s="10" t="str">
        <f>IF(ISERROR(INDEX(库存!$E:$E,MATCH(E11,库存!$B:$B,)))," ",INDEX(库存!$E:$E,MATCH(E11,库存!$B:$B,)))</f>
        <v>只</v>
      </c>
      <c r="I11" s="10">
        <f>IF(ISERROR(INDEX(库存!$F:$F,MATCH(E11,库存!$B:$B,)))," ",INDEX(库存!$F:$F,MATCH(E11,库存!$B:$B,)))</f>
        <v>2</v>
      </c>
      <c r="J11" s="10">
        <v>100</v>
      </c>
      <c r="K11" s="12">
        <f t="shared" si="0"/>
        <v>200</v>
      </c>
    </row>
    <row r="12" spans="1:11" ht="24.95" customHeight="1" x14ac:dyDescent="0.15">
      <c r="A12" s="5">
        <v>11</v>
      </c>
      <c r="B12" s="6" t="s">
        <v>27</v>
      </c>
      <c r="C12" s="7">
        <v>41495</v>
      </c>
      <c r="D12" s="6" t="s">
        <v>24</v>
      </c>
      <c r="E12" s="6" t="s">
        <v>14</v>
      </c>
      <c r="F12" s="6" t="str">
        <f>IF(ISERROR(INDEX(库存!$C:$C,MATCH(E12,库存!$B:$B,)))," ",INDEX(库存!$C:$C,MATCH(E12,库存!$B:$B,)))</f>
        <v>螺母</v>
      </c>
      <c r="G12" s="6" t="str">
        <f>IF(ISERROR(INDEX(库存!$D:$D,MATCH(E12,库存!$B:$B,)))," ",INDEX(库存!$D:$D,MATCH(E12,库存!$B:$B,)))</f>
        <v>M6</v>
      </c>
      <c r="H12" s="6" t="str">
        <f>IF(ISERROR(INDEX(库存!$E:$E,MATCH(E12,库存!$B:$B,)))," ",INDEX(库存!$E:$E,MATCH(E12,库存!$B:$B,)))</f>
        <v>只</v>
      </c>
      <c r="I12" s="6">
        <f>IF(ISERROR(INDEX(库存!$F:$F,MATCH(E12,库存!$B:$B,)))," ",INDEX(库存!$F:$F,MATCH(E12,库存!$B:$B,)))</f>
        <v>0.2</v>
      </c>
      <c r="J12" s="6">
        <v>300</v>
      </c>
      <c r="K12" s="8">
        <f t="shared" si="0"/>
        <v>60</v>
      </c>
    </row>
    <row r="13" spans="1:11" ht="24.95" customHeight="1" x14ac:dyDescent="0.15">
      <c r="A13" s="9">
        <v>12</v>
      </c>
      <c r="B13" s="10" t="s">
        <v>27</v>
      </c>
      <c r="C13" s="11">
        <v>41495</v>
      </c>
      <c r="D13" s="10" t="s">
        <v>24</v>
      </c>
      <c r="E13" s="10" t="s">
        <v>17</v>
      </c>
      <c r="F13" s="10" t="str">
        <f>IF(ISERROR(INDEX(库存!$C:$C,MATCH(E13,库存!$B:$B,)))," ",INDEX(库存!$C:$C,MATCH(E13,库存!$B:$B,)))</f>
        <v>螺母</v>
      </c>
      <c r="G13" s="10" t="str">
        <f>IF(ISERROR(INDEX(库存!$D:$D,MATCH(E13,库存!$B:$B,)))," ",INDEX(库存!$D:$D,MATCH(E13,库存!$B:$B,)))</f>
        <v>M10</v>
      </c>
      <c r="H13" s="10" t="str">
        <f>IF(ISERROR(INDEX(库存!$E:$E,MATCH(E13,库存!$B:$B,)))," ",INDEX(库存!$E:$E,MATCH(E13,库存!$B:$B,)))</f>
        <v>只</v>
      </c>
      <c r="I13" s="10">
        <f>IF(ISERROR(INDEX(库存!$F:$F,MATCH(E13,库存!$B:$B,)))," ",INDEX(库存!$F:$F,MATCH(E13,库存!$B:$B,)))</f>
        <v>0.25</v>
      </c>
      <c r="J13" s="10">
        <v>200</v>
      </c>
      <c r="K13" s="12">
        <f t="shared" si="0"/>
        <v>50</v>
      </c>
    </row>
    <row r="14" spans="1:11" ht="24.95" customHeight="1" x14ac:dyDescent="0.15">
      <c r="A14" s="5">
        <v>13</v>
      </c>
      <c r="B14" s="6"/>
      <c r="C14" s="7"/>
      <c r="D14" s="6"/>
      <c r="E14" s="6"/>
      <c r="F14" s="6" t="str">
        <f>IF(ISERROR(INDEX(库存!$C:$C,MATCH(E14,库存!$B:$B,)))," ",INDEX(库存!$C:$C,MATCH(E14,库存!$B:$B,)))</f>
        <v xml:space="preserve"> </v>
      </c>
      <c r="G14" s="6" t="str">
        <f>IF(ISERROR(INDEX(库存!$D:$D,MATCH(E14,库存!$B:$B,)))," ",INDEX(库存!$D:$D,MATCH(E14,库存!$B:$B,)))</f>
        <v xml:space="preserve"> </v>
      </c>
      <c r="H14" s="6" t="str">
        <f>IF(ISERROR(INDEX(库存!$E:$E,MATCH(E14,库存!$B:$B,)))," ",INDEX(库存!$E:$E,MATCH(E14,库存!$B:$B,)))</f>
        <v xml:space="preserve"> </v>
      </c>
      <c r="I14" s="6" t="str">
        <f>IF(ISERROR(INDEX(库存!$F:$F,MATCH(E14,库存!$B:$B,)))," ",INDEX(库存!$F:$F,MATCH(E14,库存!$B:$B,)))</f>
        <v xml:space="preserve"> </v>
      </c>
      <c r="J14" s="6"/>
      <c r="K14" s="8"/>
    </row>
    <row r="15" spans="1:11" ht="24.95" customHeight="1" x14ac:dyDescent="0.15">
      <c r="A15" s="9">
        <v>14</v>
      </c>
      <c r="B15" s="10"/>
      <c r="C15" s="11"/>
      <c r="D15" s="10"/>
      <c r="E15" s="10"/>
      <c r="F15" s="10" t="str">
        <f>IF(ISERROR(INDEX(库存!$C:$C,MATCH(E15,库存!$B:$B,)))," ",INDEX(库存!$C:$C,MATCH(E15,库存!$B:$B,)))</f>
        <v xml:space="preserve"> </v>
      </c>
      <c r="G15" s="10" t="str">
        <f>IF(ISERROR(INDEX(库存!$D:$D,MATCH(E15,库存!$B:$B,)))," ",INDEX(库存!$D:$D,MATCH(E15,库存!$B:$B,)))</f>
        <v xml:space="preserve"> </v>
      </c>
      <c r="H15" s="10" t="str">
        <f>IF(ISERROR(INDEX(库存!$E:$E,MATCH(E15,库存!$B:$B,)))," ",INDEX(库存!$E:$E,MATCH(E15,库存!$B:$B,)))</f>
        <v xml:space="preserve"> </v>
      </c>
      <c r="I15" s="10" t="str">
        <f>IF(ISERROR(INDEX(库存!$F:$F,MATCH(E15,库存!$B:$B,)))," ",INDEX(库存!$F:$F,MATCH(E15,库存!$B:$B,)))</f>
        <v xml:space="preserve"> </v>
      </c>
      <c r="J15" s="10"/>
      <c r="K15" s="12"/>
    </row>
    <row r="16" spans="1:11" ht="24.95" customHeight="1" x14ac:dyDescent="0.15">
      <c r="A16" s="5">
        <v>15</v>
      </c>
      <c r="B16" s="6"/>
      <c r="C16" s="7"/>
      <c r="D16" s="6"/>
      <c r="E16" s="6"/>
      <c r="F16" s="6" t="str">
        <f>IF(ISERROR(INDEX(库存!$C:$C,MATCH(E16,库存!$B:$B,)))," ",INDEX(库存!$C:$C,MATCH(E16,库存!$B:$B,)))</f>
        <v xml:space="preserve"> </v>
      </c>
      <c r="G16" s="6" t="str">
        <f>IF(ISERROR(INDEX(库存!$D:$D,MATCH(E16,库存!$B:$B,)))," ",INDEX(库存!$D:$D,MATCH(E16,库存!$B:$B,)))</f>
        <v xml:space="preserve"> </v>
      </c>
      <c r="H16" s="6" t="str">
        <f>IF(ISERROR(INDEX(库存!$E:$E,MATCH(E16,库存!$B:$B,)))," ",INDEX(库存!$E:$E,MATCH(E16,库存!$B:$B,)))</f>
        <v xml:space="preserve"> </v>
      </c>
      <c r="I16" s="6" t="str">
        <f>IF(ISERROR(INDEX(库存!$F:$F,MATCH(E16,库存!$B:$B,)))," ",INDEX(库存!$F:$F,MATCH(E16,库存!$B:$B,)))</f>
        <v xml:space="preserve"> </v>
      </c>
      <c r="J16" s="6"/>
      <c r="K16" s="8"/>
    </row>
    <row r="17" spans="1:11" ht="24.95" customHeight="1" x14ac:dyDescent="0.15">
      <c r="A17" s="9">
        <v>16</v>
      </c>
      <c r="B17" s="10"/>
      <c r="C17" s="11"/>
      <c r="D17" s="10"/>
      <c r="E17" s="10"/>
      <c r="F17" s="10" t="str">
        <f>IF(ISERROR(INDEX(库存!$C:$C,MATCH(E17,库存!$B:$B,)))," ",INDEX(库存!$C:$C,MATCH(E17,库存!$B:$B,)))</f>
        <v xml:space="preserve"> </v>
      </c>
      <c r="G17" s="10" t="str">
        <f>IF(ISERROR(INDEX(库存!$D:$D,MATCH(E17,库存!$B:$B,)))," ",INDEX(库存!$D:$D,MATCH(E17,库存!$B:$B,)))</f>
        <v xml:space="preserve"> </v>
      </c>
      <c r="H17" s="10" t="str">
        <f>IF(ISERROR(INDEX(库存!$E:$E,MATCH(E17,库存!$B:$B,)))," ",INDEX(库存!$E:$E,MATCH(E17,库存!$B:$B,)))</f>
        <v xml:space="preserve"> </v>
      </c>
      <c r="I17" s="10" t="str">
        <f>IF(ISERROR(INDEX(库存!$F:$F,MATCH(E17,库存!$B:$B,)))," ",INDEX(库存!$F:$F,MATCH(E17,库存!$B:$B,)))</f>
        <v xml:space="preserve"> </v>
      </c>
      <c r="J17" s="10"/>
      <c r="K17" s="12"/>
    </row>
    <row r="18" spans="1:11" ht="24.95" customHeight="1" x14ac:dyDescent="0.15">
      <c r="A18" s="5">
        <v>17</v>
      </c>
      <c r="B18" s="6"/>
      <c r="C18" s="7"/>
      <c r="D18" s="6"/>
      <c r="E18" s="6"/>
      <c r="F18" s="6" t="str">
        <f>IF(ISERROR(INDEX(库存!$C:$C,MATCH(E18,库存!$B:$B,)))," ",INDEX(库存!$C:$C,MATCH(E18,库存!$B:$B,)))</f>
        <v xml:space="preserve"> </v>
      </c>
      <c r="G18" s="6" t="str">
        <f>IF(ISERROR(INDEX(库存!$D:$D,MATCH(E18,库存!$B:$B,)))," ",INDEX(库存!$D:$D,MATCH(E18,库存!$B:$B,)))</f>
        <v xml:space="preserve"> </v>
      </c>
      <c r="H18" s="6" t="str">
        <f>IF(ISERROR(INDEX(库存!$E:$E,MATCH(E18,库存!$B:$B,)))," ",INDEX(库存!$E:$E,MATCH(E18,库存!$B:$B,)))</f>
        <v xml:space="preserve"> </v>
      </c>
      <c r="I18" s="6" t="str">
        <f>IF(ISERROR(INDEX(库存!$F:$F,MATCH(E18,库存!$B:$B,)))," ",INDEX(库存!$F:$F,MATCH(E18,库存!$B:$B,)))</f>
        <v xml:space="preserve"> </v>
      </c>
      <c r="J18" s="6"/>
      <c r="K18" s="8"/>
    </row>
    <row r="19" spans="1:11" ht="24.95" customHeight="1" x14ac:dyDescent="0.15">
      <c r="A19" s="9">
        <v>18</v>
      </c>
      <c r="B19" s="10"/>
      <c r="C19" s="11"/>
      <c r="D19" s="10"/>
      <c r="E19" s="10"/>
      <c r="F19" s="10" t="str">
        <f>IF(ISERROR(INDEX(库存!$C:$C,MATCH(E19,库存!$B:$B,)))," ",INDEX(库存!$C:$C,MATCH(E19,库存!$B:$B,)))</f>
        <v xml:space="preserve"> </v>
      </c>
      <c r="G19" s="10" t="str">
        <f>IF(ISERROR(INDEX(库存!$D:$D,MATCH(E19,库存!$B:$B,)))," ",INDEX(库存!$D:$D,MATCH(E19,库存!$B:$B,)))</f>
        <v xml:space="preserve"> </v>
      </c>
      <c r="H19" s="10" t="str">
        <f>IF(ISERROR(INDEX(库存!$E:$E,MATCH(E19,库存!$B:$B,)))," ",INDEX(库存!$E:$E,MATCH(E19,库存!$B:$B,)))</f>
        <v xml:space="preserve"> </v>
      </c>
      <c r="I19" s="10" t="str">
        <f>IF(ISERROR(INDEX(库存!$F:$F,MATCH(E19,库存!$B:$B,)))," ",INDEX(库存!$F:$F,MATCH(E19,库存!$B:$B,)))</f>
        <v xml:space="preserve"> </v>
      </c>
      <c r="J19" s="10"/>
      <c r="K19" s="12"/>
    </row>
    <row r="20" spans="1:11" ht="24.95" customHeight="1" x14ac:dyDescent="0.15">
      <c r="A20" s="5">
        <v>19</v>
      </c>
      <c r="B20" s="6"/>
      <c r="C20" s="7"/>
      <c r="D20" s="6"/>
      <c r="E20" s="6"/>
      <c r="F20" s="6" t="str">
        <f>IF(ISERROR(INDEX(库存!$C:$C,MATCH(E20,库存!$B:$B,)))," ",INDEX(库存!$C:$C,MATCH(E20,库存!$B:$B,)))</f>
        <v xml:space="preserve"> </v>
      </c>
      <c r="G20" s="6" t="str">
        <f>IF(ISERROR(INDEX(库存!$D:$D,MATCH(E20,库存!$B:$B,)))," ",INDEX(库存!$D:$D,MATCH(E20,库存!$B:$B,)))</f>
        <v xml:space="preserve"> </v>
      </c>
      <c r="H20" s="6" t="str">
        <f>IF(ISERROR(INDEX(库存!$E:$E,MATCH(E20,库存!$B:$B,)))," ",INDEX(库存!$E:$E,MATCH(E20,库存!$B:$B,)))</f>
        <v xml:space="preserve"> </v>
      </c>
      <c r="I20" s="6" t="str">
        <f>IF(ISERROR(INDEX(库存!$F:$F,MATCH(E20,库存!$B:$B,)))," ",INDEX(库存!$F:$F,MATCH(E20,库存!$B:$B,)))</f>
        <v xml:space="preserve"> </v>
      </c>
      <c r="J20" s="6"/>
      <c r="K20" s="8"/>
    </row>
    <row r="21" spans="1:11" ht="24.95" customHeight="1" x14ac:dyDescent="0.15">
      <c r="A21" s="9">
        <v>20</v>
      </c>
      <c r="B21" s="10"/>
      <c r="C21" s="11"/>
      <c r="D21" s="10"/>
      <c r="E21" s="10"/>
      <c r="F21" s="10" t="str">
        <f>IF(ISERROR(INDEX(库存!$C:$C,MATCH(E21,库存!$B:$B,)))," ",INDEX(库存!$C:$C,MATCH(E21,库存!$B:$B,)))</f>
        <v xml:space="preserve"> </v>
      </c>
      <c r="G21" s="10" t="str">
        <f>IF(ISERROR(INDEX(库存!$D:$D,MATCH(E21,库存!$B:$B,)))," ",INDEX(库存!$D:$D,MATCH(E21,库存!$B:$B,)))</f>
        <v xml:space="preserve"> </v>
      </c>
      <c r="H21" s="10" t="str">
        <f>IF(ISERROR(INDEX(库存!$E:$E,MATCH(E21,库存!$B:$B,)))," ",INDEX(库存!$E:$E,MATCH(E21,库存!$B:$B,)))</f>
        <v xml:space="preserve"> </v>
      </c>
      <c r="I21" s="10" t="str">
        <f>IF(ISERROR(INDEX(库存!$F:$F,MATCH(E21,库存!$B:$B,)))," ",INDEX(库存!$F:$F,MATCH(E21,库存!$B:$B,)))</f>
        <v xml:space="preserve"> </v>
      </c>
      <c r="J21" s="10"/>
      <c r="K21" s="12"/>
    </row>
    <row r="22" spans="1:11" ht="24.95" customHeight="1" x14ac:dyDescent="0.15">
      <c r="A22" s="5">
        <v>21</v>
      </c>
      <c r="B22" s="6"/>
      <c r="C22" s="7"/>
      <c r="D22" s="6"/>
      <c r="E22" s="6"/>
      <c r="F22" s="6" t="str">
        <f>IF(ISERROR(INDEX(库存!$C:$C,MATCH(E22,库存!$B:$B,)))," ",INDEX(库存!$C:$C,MATCH(E22,库存!$B:$B,)))</f>
        <v xml:space="preserve"> </v>
      </c>
      <c r="G22" s="6" t="str">
        <f>IF(ISERROR(INDEX(库存!$D:$D,MATCH(E22,库存!$B:$B,)))," ",INDEX(库存!$D:$D,MATCH(E22,库存!$B:$B,)))</f>
        <v xml:space="preserve"> </v>
      </c>
      <c r="H22" s="6" t="str">
        <f>IF(ISERROR(INDEX(库存!$E:$E,MATCH(E22,库存!$B:$B,)))," ",INDEX(库存!$E:$E,MATCH(E22,库存!$B:$B,)))</f>
        <v xml:space="preserve"> </v>
      </c>
      <c r="I22" s="6" t="str">
        <f>IF(ISERROR(INDEX(库存!$F:$F,MATCH(E22,库存!$B:$B,)))," ",INDEX(库存!$F:$F,MATCH(E22,库存!$B:$B,)))</f>
        <v xml:space="preserve"> </v>
      </c>
      <c r="J22" s="6"/>
      <c r="K22" s="8"/>
    </row>
    <row r="23" spans="1:11" ht="24.95" customHeight="1" x14ac:dyDescent="0.15">
      <c r="A23" s="9">
        <v>22</v>
      </c>
      <c r="B23" s="10"/>
      <c r="C23" s="11"/>
      <c r="D23" s="10"/>
      <c r="E23" s="10"/>
      <c r="F23" s="10" t="str">
        <f>IF(ISERROR(INDEX(库存!$C:$C,MATCH(E23,库存!$B:$B,)))," ",INDEX(库存!$C:$C,MATCH(E23,库存!$B:$B,)))</f>
        <v xml:space="preserve"> </v>
      </c>
      <c r="G23" s="10" t="str">
        <f>IF(ISERROR(INDEX(库存!$D:$D,MATCH(E23,库存!$B:$B,)))," ",INDEX(库存!$D:$D,MATCH(E23,库存!$B:$B,)))</f>
        <v xml:space="preserve"> </v>
      </c>
      <c r="H23" s="10" t="str">
        <f>IF(ISERROR(INDEX(库存!$E:$E,MATCH(E23,库存!$B:$B,)))," ",INDEX(库存!$E:$E,MATCH(E23,库存!$B:$B,)))</f>
        <v xml:space="preserve"> </v>
      </c>
      <c r="I23" s="10" t="str">
        <f>IF(ISERROR(INDEX(库存!$F:$F,MATCH(E23,库存!$B:$B,)))," ",INDEX(库存!$F:$F,MATCH(E23,库存!$B:$B,)))</f>
        <v xml:space="preserve"> </v>
      </c>
      <c r="J23" s="10"/>
      <c r="K23" s="12"/>
    </row>
    <row r="24" spans="1:11" ht="24.95" customHeight="1" x14ac:dyDescent="0.15">
      <c r="A24" s="5">
        <v>23</v>
      </c>
      <c r="B24" s="6"/>
      <c r="C24" s="7"/>
      <c r="D24" s="6"/>
      <c r="E24" s="6"/>
      <c r="F24" s="6" t="str">
        <f>IF(ISERROR(INDEX(库存!$C:$C,MATCH(E24,库存!$B:$B,)))," ",INDEX(库存!$C:$C,MATCH(E24,库存!$B:$B,)))</f>
        <v xml:space="preserve"> </v>
      </c>
      <c r="G24" s="6" t="str">
        <f>IF(ISERROR(INDEX(库存!$D:$D,MATCH(E24,库存!$B:$B,)))," ",INDEX(库存!$D:$D,MATCH(E24,库存!$B:$B,)))</f>
        <v xml:space="preserve"> </v>
      </c>
      <c r="H24" s="6" t="str">
        <f>IF(ISERROR(INDEX(库存!$E:$E,MATCH(E24,库存!$B:$B,)))," ",INDEX(库存!$E:$E,MATCH(E24,库存!$B:$B,)))</f>
        <v xml:space="preserve"> </v>
      </c>
      <c r="I24" s="6" t="str">
        <f>IF(ISERROR(INDEX(库存!$F:$F,MATCH(E24,库存!$B:$B,)))," ",INDEX(库存!$F:$F,MATCH(E24,库存!$B:$B,)))</f>
        <v xml:space="preserve"> </v>
      </c>
      <c r="J24" s="6"/>
      <c r="K24" s="8"/>
    </row>
    <row r="25" spans="1:11" ht="24.95" customHeight="1" x14ac:dyDescent="0.15">
      <c r="A25" s="9">
        <v>24</v>
      </c>
      <c r="B25" s="10"/>
      <c r="C25" s="11"/>
      <c r="D25" s="10"/>
      <c r="E25" s="10"/>
      <c r="F25" s="10" t="str">
        <f>IF(ISERROR(INDEX(库存!$C:$C,MATCH(E25,库存!$B:$B,)))," ",INDEX(库存!$C:$C,MATCH(E25,库存!$B:$B,)))</f>
        <v xml:space="preserve"> </v>
      </c>
      <c r="G25" s="10" t="str">
        <f>IF(ISERROR(INDEX(库存!$D:$D,MATCH(E25,库存!$B:$B,)))," ",INDEX(库存!$D:$D,MATCH(E25,库存!$B:$B,)))</f>
        <v xml:space="preserve"> </v>
      </c>
      <c r="H25" s="10" t="str">
        <f>IF(ISERROR(INDEX(库存!$E:$E,MATCH(E25,库存!$B:$B,)))," ",INDEX(库存!$E:$E,MATCH(E25,库存!$B:$B,)))</f>
        <v xml:space="preserve"> </v>
      </c>
      <c r="I25" s="10" t="str">
        <f>IF(ISERROR(INDEX(库存!$F:$F,MATCH(E25,库存!$B:$B,)))," ",INDEX(库存!$F:$F,MATCH(E25,库存!$B:$B,)))</f>
        <v xml:space="preserve"> </v>
      </c>
      <c r="J25" s="10"/>
      <c r="K25" s="12"/>
    </row>
    <row r="26" spans="1:11" ht="24.95" customHeight="1" x14ac:dyDescent="0.15">
      <c r="A26" s="5">
        <v>25</v>
      </c>
      <c r="B26" s="6"/>
      <c r="C26" s="7"/>
      <c r="D26" s="6"/>
      <c r="E26" s="6"/>
      <c r="F26" s="6" t="str">
        <f>IF(ISERROR(INDEX(库存!$C:$C,MATCH(E26,库存!$B:$B,)))," ",INDEX(库存!$C:$C,MATCH(E26,库存!$B:$B,)))</f>
        <v xml:space="preserve"> </v>
      </c>
      <c r="G26" s="6" t="str">
        <f>IF(ISERROR(INDEX(库存!$D:$D,MATCH(E26,库存!$B:$B,)))," ",INDEX(库存!$D:$D,MATCH(E26,库存!$B:$B,)))</f>
        <v xml:space="preserve"> </v>
      </c>
      <c r="H26" s="6" t="str">
        <f>IF(ISERROR(INDEX(库存!$E:$E,MATCH(E26,库存!$B:$B,)))," ",INDEX(库存!$E:$E,MATCH(E26,库存!$B:$B,)))</f>
        <v xml:space="preserve"> </v>
      </c>
      <c r="I26" s="6" t="str">
        <f>IF(ISERROR(INDEX(库存!$F:$F,MATCH(E26,库存!$B:$B,)))," ",INDEX(库存!$F:$F,MATCH(E26,库存!$B:$B,)))</f>
        <v xml:space="preserve"> </v>
      </c>
      <c r="J26" s="6"/>
      <c r="K26" s="8"/>
    </row>
    <row r="27" spans="1:11" ht="24.95" customHeight="1" x14ac:dyDescent="0.15">
      <c r="A27" s="9">
        <v>26</v>
      </c>
      <c r="B27" s="10"/>
      <c r="C27" s="11"/>
      <c r="D27" s="10"/>
      <c r="E27" s="10"/>
      <c r="F27" s="10" t="str">
        <f>IF(ISERROR(INDEX(库存!$C:$C,MATCH(E27,库存!$B:$B,)))," ",INDEX(库存!$C:$C,MATCH(E27,库存!$B:$B,)))</f>
        <v xml:space="preserve"> </v>
      </c>
      <c r="G27" s="10" t="str">
        <f>IF(ISERROR(INDEX(库存!$D:$D,MATCH(E27,库存!$B:$B,)))," ",INDEX(库存!$D:$D,MATCH(E27,库存!$B:$B,)))</f>
        <v xml:space="preserve"> </v>
      </c>
      <c r="H27" s="10" t="str">
        <f>IF(ISERROR(INDEX(库存!$E:$E,MATCH(E27,库存!$B:$B,)))," ",INDEX(库存!$E:$E,MATCH(E27,库存!$B:$B,)))</f>
        <v xml:space="preserve"> </v>
      </c>
      <c r="I27" s="10" t="str">
        <f>IF(ISERROR(INDEX(库存!$F:$F,MATCH(E27,库存!$B:$B,)))," ",INDEX(库存!$F:$F,MATCH(E27,库存!$B:$B,)))</f>
        <v xml:space="preserve"> </v>
      </c>
      <c r="J27" s="10"/>
      <c r="K27" s="12"/>
    </row>
    <row r="28" spans="1:11" ht="24.95" customHeight="1" x14ac:dyDescent="0.15">
      <c r="A28" s="5">
        <v>27</v>
      </c>
      <c r="B28" s="6"/>
      <c r="C28" s="7"/>
      <c r="D28" s="6"/>
      <c r="E28" s="6"/>
      <c r="F28" s="6" t="str">
        <f>IF(ISERROR(INDEX(库存!$C:$C,MATCH(E28,库存!$B:$B,)))," ",INDEX(库存!$C:$C,MATCH(E28,库存!$B:$B,)))</f>
        <v xml:space="preserve"> </v>
      </c>
      <c r="G28" s="6" t="str">
        <f>IF(ISERROR(INDEX(库存!$D:$D,MATCH(E28,库存!$B:$B,)))," ",INDEX(库存!$D:$D,MATCH(E28,库存!$B:$B,)))</f>
        <v xml:space="preserve"> </v>
      </c>
      <c r="H28" s="6" t="str">
        <f>IF(ISERROR(INDEX(库存!$E:$E,MATCH(E28,库存!$B:$B,)))," ",INDEX(库存!$E:$E,MATCH(E28,库存!$B:$B,)))</f>
        <v xml:space="preserve"> </v>
      </c>
      <c r="I28" s="6" t="str">
        <f>IF(ISERROR(INDEX(库存!$F:$F,MATCH(E28,库存!$B:$B,)))," ",INDEX(库存!$F:$F,MATCH(E28,库存!$B:$B,)))</f>
        <v xml:space="preserve"> </v>
      </c>
      <c r="J28" s="6"/>
      <c r="K28" s="8"/>
    </row>
    <row r="29" spans="1:11" ht="24.95" customHeight="1" x14ac:dyDescent="0.15">
      <c r="A29" s="9">
        <v>28</v>
      </c>
      <c r="B29" s="10"/>
      <c r="C29" s="11"/>
      <c r="D29" s="10"/>
      <c r="E29" s="10"/>
      <c r="F29" s="10" t="str">
        <f>IF(ISERROR(INDEX(库存!$C:$C,MATCH(E29,库存!$B:$B,)))," ",INDEX(库存!$C:$C,MATCH(E29,库存!$B:$B,)))</f>
        <v xml:space="preserve"> </v>
      </c>
      <c r="G29" s="10" t="str">
        <f>IF(ISERROR(INDEX(库存!$D:$D,MATCH(E29,库存!$B:$B,)))," ",INDEX(库存!$D:$D,MATCH(E29,库存!$B:$B,)))</f>
        <v xml:space="preserve"> </v>
      </c>
      <c r="H29" s="10" t="str">
        <f>IF(ISERROR(INDEX(库存!$E:$E,MATCH(E29,库存!$B:$B,)))," ",INDEX(库存!$E:$E,MATCH(E29,库存!$B:$B,)))</f>
        <v xml:space="preserve"> </v>
      </c>
      <c r="I29" s="10" t="str">
        <f>IF(ISERROR(INDEX(库存!$F:$F,MATCH(E29,库存!$B:$B,)))," ",INDEX(库存!$F:$F,MATCH(E29,库存!$B:$B,)))</f>
        <v xml:space="preserve"> </v>
      </c>
      <c r="J29" s="10"/>
      <c r="K29" s="12"/>
    </row>
    <row r="30" spans="1:11" ht="24.95" customHeight="1" x14ac:dyDescent="0.15">
      <c r="A30" s="5">
        <v>29</v>
      </c>
      <c r="B30" s="6"/>
      <c r="C30" s="7"/>
      <c r="D30" s="6"/>
      <c r="E30" s="6"/>
      <c r="F30" s="6" t="str">
        <f>IF(ISERROR(INDEX(库存!$C:$C,MATCH(E30,库存!$B:$B,)))," ",INDEX(库存!$C:$C,MATCH(E30,库存!$B:$B,)))</f>
        <v xml:space="preserve"> </v>
      </c>
      <c r="G30" s="6" t="str">
        <f>IF(ISERROR(INDEX(库存!$D:$D,MATCH(E30,库存!$B:$B,)))," ",INDEX(库存!$D:$D,MATCH(E30,库存!$B:$B,)))</f>
        <v xml:space="preserve"> </v>
      </c>
      <c r="H30" s="6" t="str">
        <f>IF(ISERROR(INDEX(库存!$E:$E,MATCH(E30,库存!$B:$B,)))," ",INDEX(库存!$E:$E,MATCH(E30,库存!$B:$B,)))</f>
        <v xml:space="preserve"> </v>
      </c>
      <c r="I30" s="6" t="str">
        <f>IF(ISERROR(INDEX(库存!$F:$F,MATCH(E30,库存!$B:$B,)))," ",INDEX(库存!$F:$F,MATCH(E30,库存!$B:$B,)))</f>
        <v xml:space="preserve"> </v>
      </c>
      <c r="J30" s="6"/>
      <c r="K30" s="8"/>
    </row>
    <row r="31" spans="1:11" ht="24.95" customHeight="1" x14ac:dyDescent="0.15">
      <c r="A31" s="9">
        <v>30</v>
      </c>
      <c r="B31" s="10"/>
      <c r="C31" s="11"/>
      <c r="D31" s="10"/>
      <c r="E31" s="10"/>
      <c r="F31" s="10" t="str">
        <f>IF(ISERROR(INDEX(库存!$C:$C,MATCH(E31,库存!$B:$B,)))," ",INDEX(库存!$C:$C,MATCH(E31,库存!$B:$B,)))</f>
        <v xml:space="preserve"> </v>
      </c>
      <c r="G31" s="10" t="str">
        <f>IF(ISERROR(INDEX(库存!$D:$D,MATCH(E31,库存!$B:$B,)))," ",INDEX(库存!$D:$D,MATCH(E31,库存!$B:$B,)))</f>
        <v xml:space="preserve"> </v>
      </c>
      <c r="H31" s="10" t="str">
        <f>IF(ISERROR(INDEX(库存!$E:$E,MATCH(E31,库存!$B:$B,)))," ",INDEX(库存!$E:$E,MATCH(E31,库存!$B:$B,)))</f>
        <v xml:space="preserve"> </v>
      </c>
      <c r="I31" s="10" t="str">
        <f>IF(ISERROR(INDEX(库存!$F:$F,MATCH(E31,库存!$B:$B,)))," ",INDEX(库存!$F:$F,MATCH(E31,库存!$B:$B,)))</f>
        <v xml:space="preserve"> </v>
      </c>
      <c r="J31" s="10"/>
      <c r="K31" s="12"/>
    </row>
    <row r="32" spans="1:11" ht="24.95" customHeight="1" x14ac:dyDescent="0.15">
      <c r="A32" s="5">
        <v>31</v>
      </c>
      <c r="B32" s="6"/>
      <c r="C32" s="7"/>
      <c r="D32" s="6"/>
      <c r="E32" s="6"/>
      <c r="F32" s="6" t="str">
        <f>IF(ISERROR(INDEX(库存!$C:$C,MATCH(E32,库存!$B:$B,)))," ",INDEX(库存!$C:$C,MATCH(E32,库存!$B:$B,)))</f>
        <v xml:space="preserve"> </v>
      </c>
      <c r="G32" s="6" t="str">
        <f>IF(ISERROR(INDEX(库存!$D:$D,MATCH(E32,库存!$B:$B,)))," ",INDEX(库存!$D:$D,MATCH(E32,库存!$B:$B,)))</f>
        <v xml:space="preserve"> </v>
      </c>
      <c r="H32" s="6" t="str">
        <f>IF(ISERROR(INDEX(库存!$E:$E,MATCH(E32,库存!$B:$B,)))," ",INDEX(库存!$E:$E,MATCH(E32,库存!$B:$B,)))</f>
        <v xml:space="preserve"> </v>
      </c>
      <c r="I32" s="6" t="str">
        <f>IF(ISERROR(INDEX(库存!$F:$F,MATCH(E32,库存!$B:$B,)))," ",INDEX(库存!$F:$F,MATCH(E32,库存!$B:$B,)))</f>
        <v xml:space="preserve"> </v>
      </c>
      <c r="J32" s="6"/>
      <c r="K32" s="8"/>
    </row>
    <row r="33" spans="1:11" ht="24.95" customHeight="1" x14ac:dyDescent="0.15">
      <c r="A33" s="9">
        <v>32</v>
      </c>
      <c r="B33" s="10"/>
      <c r="C33" s="11"/>
      <c r="D33" s="10"/>
      <c r="E33" s="10"/>
      <c r="F33" s="10" t="str">
        <f>IF(ISERROR(INDEX(库存!$C:$C,MATCH(E33,库存!$B:$B,)))," ",INDEX(库存!$C:$C,MATCH(E33,库存!$B:$B,)))</f>
        <v xml:space="preserve"> </v>
      </c>
      <c r="G33" s="10" t="str">
        <f>IF(ISERROR(INDEX(库存!$D:$D,MATCH(E33,库存!$B:$B,)))," ",INDEX(库存!$D:$D,MATCH(E33,库存!$B:$B,)))</f>
        <v xml:space="preserve"> </v>
      </c>
      <c r="H33" s="10" t="str">
        <f>IF(ISERROR(INDEX(库存!$E:$E,MATCH(E33,库存!$B:$B,)))," ",INDEX(库存!$E:$E,MATCH(E33,库存!$B:$B,)))</f>
        <v xml:space="preserve"> </v>
      </c>
      <c r="I33" s="10" t="str">
        <f>IF(ISERROR(INDEX(库存!$F:$F,MATCH(E33,库存!$B:$B,)))," ",INDEX(库存!$F:$F,MATCH(E33,库存!$B:$B,)))</f>
        <v xml:space="preserve"> </v>
      </c>
      <c r="J33" s="10"/>
      <c r="K33" s="12"/>
    </row>
    <row r="34" spans="1:11" ht="24.95" customHeight="1" x14ac:dyDescent="0.15">
      <c r="A34" s="5">
        <v>33</v>
      </c>
      <c r="B34" s="6"/>
      <c r="C34" s="7"/>
      <c r="D34" s="6"/>
      <c r="E34" s="6"/>
      <c r="F34" s="6" t="str">
        <f>IF(ISERROR(INDEX(库存!$C:$C,MATCH(E34,库存!$B:$B,)))," ",INDEX(库存!$C:$C,MATCH(E34,库存!$B:$B,)))</f>
        <v xml:space="preserve"> </v>
      </c>
      <c r="G34" s="6" t="str">
        <f>IF(ISERROR(INDEX(库存!$D:$D,MATCH(E34,库存!$B:$B,)))," ",INDEX(库存!$D:$D,MATCH(E34,库存!$B:$B,)))</f>
        <v xml:space="preserve"> </v>
      </c>
      <c r="H34" s="6" t="str">
        <f>IF(ISERROR(INDEX(库存!$E:$E,MATCH(E34,库存!$B:$B,)))," ",INDEX(库存!$E:$E,MATCH(E34,库存!$B:$B,)))</f>
        <v xml:space="preserve"> </v>
      </c>
      <c r="I34" s="6" t="str">
        <f>IF(ISERROR(INDEX(库存!$F:$F,MATCH(E34,库存!$B:$B,)))," ",INDEX(库存!$F:$F,MATCH(E34,库存!$B:$B,)))</f>
        <v xml:space="preserve"> </v>
      </c>
      <c r="J34" s="6"/>
      <c r="K34" s="8"/>
    </row>
    <row r="35" spans="1:11" ht="24.95" customHeight="1" x14ac:dyDescent="0.15">
      <c r="A35" s="9">
        <v>34</v>
      </c>
      <c r="B35" s="10"/>
      <c r="C35" s="11"/>
      <c r="D35" s="10"/>
      <c r="E35" s="10"/>
      <c r="F35" s="10" t="str">
        <f>IF(ISERROR(INDEX(库存!$C:$C,MATCH(E35,库存!$B:$B,)))," ",INDEX(库存!$C:$C,MATCH(E35,库存!$B:$B,)))</f>
        <v xml:space="preserve"> </v>
      </c>
      <c r="G35" s="10" t="str">
        <f>IF(ISERROR(INDEX(库存!$D:$D,MATCH(E35,库存!$B:$B,)))," ",INDEX(库存!$D:$D,MATCH(E35,库存!$B:$B,)))</f>
        <v xml:space="preserve"> </v>
      </c>
      <c r="H35" s="10" t="str">
        <f>IF(ISERROR(INDEX(库存!$E:$E,MATCH(E35,库存!$B:$B,)))," ",INDEX(库存!$E:$E,MATCH(E35,库存!$B:$B,)))</f>
        <v xml:space="preserve"> </v>
      </c>
      <c r="I35" s="10" t="str">
        <f>IF(ISERROR(INDEX(库存!$F:$F,MATCH(E35,库存!$B:$B,)))," ",INDEX(库存!$F:$F,MATCH(E35,库存!$B:$B,)))</f>
        <v xml:space="preserve"> </v>
      </c>
      <c r="J35" s="10"/>
      <c r="K35" s="12"/>
    </row>
    <row r="36" spans="1:11" ht="24.95" customHeight="1" x14ac:dyDescent="0.15">
      <c r="A36" s="5">
        <v>35</v>
      </c>
      <c r="B36" s="6"/>
      <c r="C36" s="7"/>
      <c r="D36" s="6"/>
      <c r="E36" s="6"/>
      <c r="F36" s="6" t="str">
        <f>IF(ISERROR(INDEX(库存!$C:$C,MATCH(E36,库存!$B:$B,)))," ",INDEX(库存!$C:$C,MATCH(E36,库存!$B:$B,)))</f>
        <v xml:space="preserve"> </v>
      </c>
      <c r="G36" s="6" t="str">
        <f>IF(ISERROR(INDEX(库存!$D:$D,MATCH(E36,库存!$B:$B,)))," ",INDEX(库存!$D:$D,MATCH(E36,库存!$B:$B,)))</f>
        <v xml:space="preserve"> </v>
      </c>
      <c r="H36" s="6" t="str">
        <f>IF(ISERROR(INDEX(库存!$E:$E,MATCH(E36,库存!$B:$B,)))," ",INDEX(库存!$E:$E,MATCH(E36,库存!$B:$B,)))</f>
        <v xml:space="preserve"> </v>
      </c>
      <c r="I36" s="6" t="str">
        <f>IF(ISERROR(INDEX(库存!$F:$F,MATCH(E36,库存!$B:$B,)))," ",INDEX(库存!$F:$F,MATCH(E36,库存!$B:$B,)))</f>
        <v xml:space="preserve"> </v>
      </c>
      <c r="J36" s="6"/>
      <c r="K36" s="8"/>
    </row>
    <row r="37" spans="1:11" ht="24.95" customHeight="1" x14ac:dyDescent="0.15">
      <c r="A37" s="9">
        <v>36</v>
      </c>
      <c r="B37" s="10"/>
      <c r="C37" s="11"/>
      <c r="D37" s="10"/>
      <c r="E37" s="10"/>
      <c r="F37" s="10" t="str">
        <f>IF(ISERROR(INDEX(库存!$C:$C,MATCH(E37,库存!$B:$B,)))," ",INDEX(库存!$C:$C,MATCH(E37,库存!$B:$B,)))</f>
        <v xml:space="preserve"> </v>
      </c>
      <c r="G37" s="10" t="str">
        <f>IF(ISERROR(INDEX(库存!$D:$D,MATCH(E37,库存!$B:$B,)))," ",INDEX(库存!$D:$D,MATCH(E37,库存!$B:$B,)))</f>
        <v xml:space="preserve"> </v>
      </c>
      <c r="H37" s="10" t="str">
        <f>IF(ISERROR(INDEX(库存!$E:$E,MATCH(E37,库存!$B:$B,)))," ",INDEX(库存!$E:$E,MATCH(E37,库存!$B:$B,)))</f>
        <v xml:space="preserve"> </v>
      </c>
      <c r="I37" s="10" t="str">
        <f>IF(ISERROR(INDEX(库存!$F:$F,MATCH(E37,库存!$B:$B,)))," ",INDEX(库存!$F:$F,MATCH(E37,库存!$B:$B,)))</f>
        <v xml:space="preserve"> </v>
      </c>
      <c r="J37" s="10"/>
      <c r="K37" s="12"/>
    </row>
    <row r="38" spans="1:11" ht="24.95" customHeight="1" x14ac:dyDescent="0.15">
      <c r="A38" s="5">
        <v>37</v>
      </c>
      <c r="B38" s="6"/>
      <c r="C38" s="7"/>
      <c r="D38" s="6"/>
      <c r="E38" s="6"/>
      <c r="F38" s="6" t="str">
        <f>IF(ISERROR(INDEX(库存!$C:$C,MATCH(E38,库存!$B:$B,)))," ",INDEX(库存!$C:$C,MATCH(E38,库存!$B:$B,)))</f>
        <v xml:space="preserve"> </v>
      </c>
      <c r="G38" s="6" t="str">
        <f>IF(ISERROR(INDEX(库存!$D:$D,MATCH(E38,库存!$B:$B,)))," ",INDEX(库存!$D:$D,MATCH(E38,库存!$B:$B,)))</f>
        <v xml:space="preserve"> </v>
      </c>
      <c r="H38" s="6" t="str">
        <f>IF(ISERROR(INDEX(库存!$E:$E,MATCH(E38,库存!$B:$B,)))," ",INDEX(库存!$E:$E,MATCH(E38,库存!$B:$B,)))</f>
        <v xml:space="preserve"> </v>
      </c>
      <c r="I38" s="6" t="str">
        <f>IF(ISERROR(INDEX(库存!$F:$F,MATCH(E38,库存!$B:$B,)))," ",INDEX(库存!$F:$F,MATCH(E38,库存!$B:$B,)))</f>
        <v xml:space="preserve"> </v>
      </c>
      <c r="J38" s="6"/>
      <c r="K38" s="8"/>
    </row>
    <row r="39" spans="1:11" ht="24.95" customHeight="1" x14ac:dyDescent="0.15">
      <c r="A39" s="13">
        <v>38</v>
      </c>
      <c r="B39" s="14"/>
      <c r="C39" s="15"/>
      <c r="D39" s="14"/>
      <c r="E39" s="14"/>
      <c r="F39" s="14" t="str">
        <f>IF(ISERROR(INDEX(库存!$C:$C,MATCH(E39,库存!$B:$B,)))," ",INDEX(库存!$C:$C,MATCH(E39,库存!$B:$B,)))</f>
        <v xml:space="preserve"> </v>
      </c>
      <c r="G39" s="14" t="str">
        <f>IF(ISERROR(INDEX(库存!$D:$D,MATCH(E39,库存!$B:$B,)))," ",INDEX(库存!$D:$D,MATCH(E39,库存!$B:$B,)))</f>
        <v xml:space="preserve"> </v>
      </c>
      <c r="H39" s="14" t="str">
        <f>IF(ISERROR(INDEX(库存!$E:$E,MATCH(E39,库存!$B:$B,)))," ",INDEX(库存!$E:$E,MATCH(E39,库存!$B:$B,)))</f>
        <v xml:space="preserve"> </v>
      </c>
      <c r="I39" s="14" t="str">
        <f>IF(ISERROR(INDEX(库存!$F:$F,MATCH(E39,库存!$B:$B,)))," ",INDEX(库存!$F:$F,MATCH(E39,库存!$B:$B,)))</f>
        <v xml:space="preserve"> </v>
      </c>
      <c r="J39" s="14"/>
      <c r="K39" s="16"/>
    </row>
  </sheetData>
  <phoneticPr fontId="4" type="noConversion"/>
  <dataValidations count="2">
    <dataValidation type="list" allowBlank="1" showInputMessage="1" showErrorMessage="1" sqref="D2:D39" xr:uid="{00000000-0002-0000-0100-000000000000}">
      <formula1>供应商</formula1>
    </dataValidation>
    <dataValidation type="list" allowBlank="1" showInputMessage="1" showErrorMessage="1" sqref="E2:E18" xr:uid="{00000000-0002-0000-0100-000001000000}">
      <formula1>bianma</formula1>
    </dataValidation>
  </dataValidations>
  <pageMargins left="0.69930555555555596" right="0.69930555555555596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2"/>
  <sheetViews>
    <sheetView workbookViewId="0">
      <selection sqref="A1:XFD1048576"/>
    </sheetView>
  </sheetViews>
  <sheetFormatPr defaultColWidth="9" defaultRowHeight="16.5" x14ac:dyDescent="0.15"/>
  <cols>
    <col min="1" max="1" width="7.25" style="17" customWidth="1"/>
    <col min="2" max="2" width="13" style="17" customWidth="1"/>
    <col min="3" max="3" width="8.625" style="17" customWidth="1"/>
    <col min="4" max="4" width="7.25" style="17" customWidth="1"/>
    <col min="5" max="6" width="13" style="17" customWidth="1"/>
    <col min="7" max="7" width="16.125" style="17" customWidth="1"/>
    <col min="8" max="8" width="5.75" style="17" customWidth="1"/>
    <col min="9" max="11" width="13" style="17" customWidth="1"/>
    <col min="12" max="16384" width="9" style="17"/>
  </cols>
  <sheetData>
    <row r="1" spans="1:11" ht="27" customHeight="1" x14ac:dyDescent="0.15">
      <c r="A1" s="2" t="s">
        <v>0</v>
      </c>
      <c r="B1" s="3" t="s">
        <v>1</v>
      </c>
      <c r="C1" s="3" t="s">
        <v>2</v>
      </c>
      <c r="D1" s="3" t="s">
        <v>28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29</v>
      </c>
      <c r="J1" s="3" t="s">
        <v>30</v>
      </c>
      <c r="K1" s="4" t="s">
        <v>31</v>
      </c>
    </row>
    <row r="2" spans="1:11" ht="24.95" customHeight="1" x14ac:dyDescent="0.15">
      <c r="A2" s="5">
        <v>1</v>
      </c>
      <c r="B2" s="6" t="s">
        <v>32</v>
      </c>
      <c r="C2" s="7">
        <v>41494</v>
      </c>
      <c r="D2" s="6" t="s">
        <v>33</v>
      </c>
      <c r="E2" s="6" t="s">
        <v>13</v>
      </c>
      <c r="F2" s="6" t="str">
        <f>IF(ISERROR(INDEX(库存!$C:$C,MATCH(E2,库存!$B:$B,)))," ",INDEX(库存!$C:$C,MATCH(E2,库存!$B:$B,)))</f>
        <v>螺母</v>
      </c>
      <c r="G2" s="6" t="str">
        <f>IF(ISERROR(INDEX(库存!$D:$D,MATCH(E2,库存!$B:$B,)))," ",INDEX(库存!$D:$D,MATCH(E2,库存!$B:$B,)))</f>
        <v>M5</v>
      </c>
      <c r="H2" s="6" t="str">
        <f>IF(ISERROR(INDEX(库存!$E:$E,MATCH(E2,库存!$B:$B,)))," ",INDEX(库存!$E:$E,MATCH(E2,库存!$B:$B,)))</f>
        <v>只</v>
      </c>
      <c r="I2" s="6">
        <f>IF(ISERROR(INDEX(库存!$F:$F,MATCH(E2,库存!$B:$B,)))," ",INDEX(库存!$F:$F,MATCH(E2,库存!$B:$B,)))</f>
        <v>0.2</v>
      </c>
      <c r="J2" s="6">
        <v>20</v>
      </c>
      <c r="K2" s="8">
        <f>I2*J2</f>
        <v>4</v>
      </c>
    </row>
    <row r="3" spans="1:11" ht="24.95" customHeight="1" x14ac:dyDescent="0.15">
      <c r="A3" s="9">
        <v>2</v>
      </c>
      <c r="B3" s="10" t="s">
        <v>32</v>
      </c>
      <c r="C3" s="11">
        <v>41494</v>
      </c>
      <c r="D3" s="10" t="s">
        <v>33</v>
      </c>
      <c r="E3" s="10" t="s">
        <v>14</v>
      </c>
      <c r="F3" s="10" t="str">
        <f>IF(ISERROR(INDEX(库存!$C:$C,MATCH(E3,库存!$B:$B,)))," ",INDEX(库存!$C:$C,MATCH(E3,库存!$B:$B,)))</f>
        <v>螺母</v>
      </c>
      <c r="G3" s="10" t="str">
        <f>IF(ISERROR(INDEX(库存!$D:$D,MATCH(E3,库存!$B:$B,)))," ",INDEX(库存!$D:$D,MATCH(E3,库存!$B:$B,)))</f>
        <v>M6</v>
      </c>
      <c r="H3" s="10" t="str">
        <f>IF(ISERROR(INDEX(库存!$E:$E,MATCH(E3,库存!$B:$B,)))," ",INDEX(库存!$E:$E,MATCH(E3,库存!$B:$B,)))</f>
        <v>只</v>
      </c>
      <c r="I3" s="10">
        <f>IF(ISERROR(INDEX(库存!$F:$F,MATCH(E3,库存!$B:$B,)))," ",INDEX(库存!$F:$F,MATCH(E3,库存!$B:$B,)))</f>
        <v>0.2</v>
      </c>
      <c r="J3" s="10">
        <v>12</v>
      </c>
      <c r="K3" s="12">
        <f t="shared" ref="K3:K15" si="0">I3*J3</f>
        <v>2.4000000000000004</v>
      </c>
    </row>
    <row r="4" spans="1:11" ht="24.95" customHeight="1" x14ac:dyDescent="0.15">
      <c r="A4" s="5">
        <v>3</v>
      </c>
      <c r="B4" s="6" t="s">
        <v>32</v>
      </c>
      <c r="C4" s="7">
        <v>41494</v>
      </c>
      <c r="D4" s="6" t="s">
        <v>34</v>
      </c>
      <c r="E4" s="6" t="s">
        <v>15</v>
      </c>
      <c r="F4" s="6" t="str">
        <f>IF(ISERROR(INDEX(库存!$C:$C,MATCH(E4,库存!$B:$B,)))," ",INDEX(库存!$C:$C,MATCH(E4,库存!$B:$B,)))</f>
        <v>螺母</v>
      </c>
      <c r="G4" s="6" t="str">
        <f>IF(ISERROR(INDEX(库存!$D:$D,MATCH(E4,库存!$B:$B,)))," ",INDEX(库存!$D:$D,MATCH(E4,库存!$B:$B,)))</f>
        <v>M8</v>
      </c>
      <c r="H4" s="6" t="str">
        <f>IF(ISERROR(INDEX(库存!$E:$E,MATCH(E4,库存!$B:$B,)))," ",INDEX(库存!$E:$E,MATCH(E4,库存!$B:$B,)))</f>
        <v>只</v>
      </c>
      <c r="I4" s="6">
        <f>IF(ISERROR(INDEX(库存!$F:$F,MATCH(E4,库存!$B:$B,)))," ",INDEX(库存!$F:$F,MATCH(E4,库存!$B:$B,)))</f>
        <v>0.21</v>
      </c>
      <c r="J4" s="6">
        <v>56</v>
      </c>
      <c r="K4" s="8">
        <f t="shared" si="0"/>
        <v>11.76</v>
      </c>
    </row>
    <row r="5" spans="1:11" ht="24.95" customHeight="1" x14ac:dyDescent="0.15">
      <c r="A5" s="9">
        <v>4</v>
      </c>
      <c r="B5" s="10" t="s">
        <v>35</v>
      </c>
      <c r="C5" s="11">
        <v>41494</v>
      </c>
      <c r="D5" s="10" t="s">
        <v>34</v>
      </c>
      <c r="E5" s="10" t="s">
        <v>17</v>
      </c>
      <c r="F5" s="10" t="str">
        <f>IF(ISERROR(INDEX(库存!$C:$C,MATCH(E5,库存!$B:$B,)))," ",INDEX(库存!$C:$C,MATCH(E5,库存!$B:$B,)))</f>
        <v>螺母</v>
      </c>
      <c r="G5" s="10" t="str">
        <f>IF(ISERROR(INDEX(库存!$D:$D,MATCH(E5,库存!$B:$B,)))," ",INDEX(库存!$D:$D,MATCH(E5,库存!$B:$B,)))</f>
        <v>M10</v>
      </c>
      <c r="H5" s="10" t="str">
        <f>IF(ISERROR(INDEX(库存!$E:$E,MATCH(E5,库存!$B:$B,)))," ",INDEX(库存!$E:$E,MATCH(E5,库存!$B:$B,)))</f>
        <v>只</v>
      </c>
      <c r="I5" s="10">
        <f>IF(ISERROR(INDEX(库存!$F:$F,MATCH(E5,库存!$B:$B,)))," ",INDEX(库存!$F:$F,MATCH(E5,库存!$B:$B,)))</f>
        <v>0.25</v>
      </c>
      <c r="J5" s="10">
        <v>44</v>
      </c>
      <c r="K5" s="12">
        <f t="shared" si="0"/>
        <v>11</v>
      </c>
    </row>
    <row r="6" spans="1:11" ht="24.95" customHeight="1" x14ac:dyDescent="0.15">
      <c r="A6" s="5">
        <v>5</v>
      </c>
      <c r="B6" s="6" t="s">
        <v>35</v>
      </c>
      <c r="C6" s="7">
        <v>41494</v>
      </c>
      <c r="D6" s="6" t="s">
        <v>34</v>
      </c>
      <c r="E6" s="6" t="s">
        <v>18</v>
      </c>
      <c r="F6" s="6" t="str">
        <f>IF(ISERROR(INDEX(库存!$C:$C,MATCH(E6,库存!$B:$B,)))," ",INDEX(库存!$C:$C,MATCH(E6,库存!$B:$B,)))</f>
        <v>螺母</v>
      </c>
      <c r="G6" s="6" t="str">
        <f>IF(ISERROR(INDEX(库存!$D:$D,MATCH(E6,库存!$B:$B,)))," ",INDEX(库存!$D:$D,MATCH(E6,库存!$B:$B,)))</f>
        <v>M12</v>
      </c>
      <c r="H6" s="6" t="str">
        <f>IF(ISERROR(INDEX(库存!$E:$E,MATCH(E6,库存!$B:$B,)))," ",INDEX(库存!$E:$E,MATCH(E6,库存!$B:$B,)))</f>
        <v>只</v>
      </c>
      <c r="I6" s="6">
        <f>IF(ISERROR(INDEX(库存!$F:$F,MATCH(E6,库存!$B:$B,)))," ",INDEX(库存!$F:$F,MATCH(E6,库存!$B:$B,)))</f>
        <v>0.3</v>
      </c>
      <c r="J6" s="6">
        <v>54</v>
      </c>
      <c r="K6" s="8">
        <f t="shared" si="0"/>
        <v>16.2</v>
      </c>
    </row>
    <row r="7" spans="1:11" ht="24.95" customHeight="1" x14ac:dyDescent="0.15">
      <c r="A7" s="9">
        <v>6</v>
      </c>
      <c r="B7" s="10" t="s">
        <v>35</v>
      </c>
      <c r="C7" s="11">
        <v>41494</v>
      </c>
      <c r="D7" s="10" t="s">
        <v>34</v>
      </c>
      <c r="E7" s="10" t="s">
        <v>20</v>
      </c>
      <c r="F7" s="10" t="str">
        <f>IF(ISERROR(INDEX(库存!$C:$C,MATCH(E7,库存!$B:$B,)))," ",INDEX(库存!$C:$C,MATCH(E7,库存!$B:$B,)))</f>
        <v>螺母</v>
      </c>
      <c r="G7" s="10" t="str">
        <f>IF(ISERROR(INDEX(库存!$D:$D,MATCH(E7,库存!$B:$B,)))," ",INDEX(库存!$D:$D,MATCH(E7,库存!$B:$B,)))</f>
        <v>M14</v>
      </c>
      <c r="H7" s="10" t="str">
        <f>IF(ISERROR(INDEX(库存!$E:$E,MATCH(E7,库存!$B:$B,)))," ",INDEX(库存!$E:$E,MATCH(E7,库存!$B:$B,)))</f>
        <v>只</v>
      </c>
      <c r="I7" s="10">
        <f>IF(ISERROR(INDEX(库存!$F:$F,MATCH(E7,库存!$B:$B,)))," ",INDEX(库存!$F:$F,MATCH(E7,库存!$B:$B,)))</f>
        <v>0.4</v>
      </c>
      <c r="J7" s="10">
        <v>54</v>
      </c>
      <c r="K7" s="12">
        <f t="shared" si="0"/>
        <v>21.6</v>
      </c>
    </row>
    <row r="8" spans="1:11" ht="24.95" customHeight="1" x14ac:dyDescent="0.15">
      <c r="A8" s="5">
        <v>7</v>
      </c>
      <c r="B8" s="6" t="s">
        <v>35</v>
      </c>
      <c r="C8" s="7">
        <v>41494</v>
      </c>
      <c r="D8" s="6" t="s">
        <v>34</v>
      </c>
      <c r="E8" s="6" t="s">
        <v>21</v>
      </c>
      <c r="F8" s="6" t="str">
        <f>IF(ISERROR(INDEX(库存!$C:$C,MATCH(E8,库存!$B:$B,)))," ",INDEX(库存!$C:$C,MATCH(E8,库存!$B:$B,)))</f>
        <v>螺母</v>
      </c>
      <c r="G8" s="6" t="str">
        <f>IF(ISERROR(INDEX(库存!$D:$D,MATCH(E8,库存!$B:$B,)))," ",INDEX(库存!$D:$D,MATCH(E8,库存!$B:$B,)))</f>
        <v>M16</v>
      </c>
      <c r="H8" s="6" t="str">
        <f>IF(ISERROR(INDEX(库存!$E:$E,MATCH(E8,库存!$B:$B,)))," ",INDEX(库存!$E:$E,MATCH(E8,库存!$B:$B,)))</f>
        <v>只</v>
      </c>
      <c r="I8" s="6">
        <f>IF(ISERROR(INDEX(库存!$F:$F,MATCH(E8,库存!$B:$B,)))," ",INDEX(库存!$F:$F,MATCH(E8,库存!$B:$B,)))</f>
        <v>0.6</v>
      </c>
      <c r="J8" s="6">
        <v>33</v>
      </c>
      <c r="K8" s="8">
        <f t="shared" si="0"/>
        <v>19.8</v>
      </c>
    </row>
    <row r="9" spans="1:11" ht="24.95" customHeight="1" x14ac:dyDescent="0.15">
      <c r="A9" s="9">
        <v>8</v>
      </c>
      <c r="B9" s="10" t="s">
        <v>36</v>
      </c>
      <c r="C9" s="11">
        <v>41494</v>
      </c>
      <c r="D9" s="10" t="s">
        <v>34</v>
      </c>
      <c r="E9" s="10" t="s">
        <v>22</v>
      </c>
      <c r="F9" s="10" t="str">
        <f>IF(ISERROR(INDEX(库存!$C:$C,MATCH(E9,库存!$B:$B,)))," ",INDEX(库存!$C:$C,MATCH(E9,库存!$B:$B,)))</f>
        <v>螺母</v>
      </c>
      <c r="G9" s="10" t="str">
        <f>IF(ISERROR(INDEX(库存!$D:$D,MATCH(E9,库存!$B:$B,)))," ",INDEX(库存!$D:$D,MATCH(E9,库存!$B:$B,)))</f>
        <v>M18</v>
      </c>
      <c r="H9" s="10" t="str">
        <f>IF(ISERROR(INDEX(库存!$E:$E,MATCH(E9,库存!$B:$B,)))," ",INDEX(库存!$E:$E,MATCH(E9,库存!$B:$B,)))</f>
        <v>只</v>
      </c>
      <c r="I9" s="10">
        <f>IF(ISERROR(INDEX(库存!$F:$F,MATCH(E9,库存!$B:$B,)))," ",INDEX(库存!$F:$F,MATCH(E9,库存!$B:$B,)))</f>
        <v>1</v>
      </c>
      <c r="J9" s="10">
        <v>56</v>
      </c>
      <c r="K9" s="12">
        <f t="shared" si="0"/>
        <v>56</v>
      </c>
    </row>
    <row r="10" spans="1:11" ht="24.95" customHeight="1" x14ac:dyDescent="0.15">
      <c r="A10" s="5">
        <v>9</v>
      </c>
      <c r="B10" s="6" t="s">
        <v>36</v>
      </c>
      <c r="C10" s="7">
        <v>41494</v>
      </c>
      <c r="D10" s="6" t="s">
        <v>34</v>
      </c>
      <c r="E10" s="6" t="s">
        <v>25</v>
      </c>
      <c r="F10" s="6" t="str">
        <f>IF(ISERROR(INDEX(库存!$C:$C,MATCH(E10,库存!$B:$B,)))," ",INDEX(库存!$C:$C,MATCH(E10,库存!$B:$B,)))</f>
        <v>螺母</v>
      </c>
      <c r="G10" s="6" t="str">
        <f>IF(ISERROR(INDEX(库存!$D:$D,MATCH(E10,库存!$B:$B,)))," ",INDEX(库存!$D:$D,MATCH(E10,库存!$B:$B,)))</f>
        <v>M20</v>
      </c>
      <c r="H10" s="6" t="str">
        <f>IF(ISERROR(INDEX(库存!$E:$E,MATCH(E10,库存!$B:$B,)))," ",INDEX(库存!$E:$E,MATCH(E10,库存!$B:$B,)))</f>
        <v>只</v>
      </c>
      <c r="I10" s="6">
        <f>IF(ISERROR(INDEX(库存!$F:$F,MATCH(E10,库存!$B:$B,)))," ",INDEX(库存!$F:$F,MATCH(E10,库存!$B:$B,)))</f>
        <v>1.6</v>
      </c>
      <c r="J10" s="6">
        <v>23</v>
      </c>
      <c r="K10" s="8">
        <f t="shared" si="0"/>
        <v>36.800000000000004</v>
      </c>
    </row>
    <row r="11" spans="1:11" ht="24.95" customHeight="1" x14ac:dyDescent="0.15">
      <c r="A11" s="9">
        <v>10</v>
      </c>
      <c r="B11" s="10" t="s">
        <v>36</v>
      </c>
      <c r="C11" s="11">
        <v>41494</v>
      </c>
      <c r="D11" s="10" t="s">
        <v>34</v>
      </c>
      <c r="E11" s="10" t="s">
        <v>26</v>
      </c>
      <c r="F11" s="10" t="str">
        <f>IF(ISERROR(INDEX(库存!$C:$C,MATCH(E11,库存!$B:$B,)))," ",INDEX(库存!$C:$C,MATCH(E11,库存!$B:$B,)))</f>
        <v>螺母</v>
      </c>
      <c r="G11" s="10" t="str">
        <f>IF(ISERROR(INDEX(库存!$D:$D,MATCH(E11,库存!$B:$B,)))," ",INDEX(库存!$D:$D,MATCH(E11,库存!$B:$B,)))</f>
        <v>M22</v>
      </c>
      <c r="H11" s="10" t="str">
        <f>IF(ISERROR(INDEX(库存!$E:$E,MATCH(E11,库存!$B:$B,)))," ",INDEX(库存!$E:$E,MATCH(E11,库存!$B:$B,)))</f>
        <v>只</v>
      </c>
      <c r="I11" s="10">
        <f>IF(ISERROR(INDEX(库存!$F:$F,MATCH(E11,库存!$B:$B,)))," ",INDEX(库存!$F:$F,MATCH(E11,库存!$B:$B,)))</f>
        <v>2</v>
      </c>
      <c r="J11" s="10">
        <v>24</v>
      </c>
      <c r="K11" s="12">
        <f t="shared" si="0"/>
        <v>48</v>
      </c>
    </row>
    <row r="12" spans="1:11" ht="24.95" customHeight="1" x14ac:dyDescent="0.15">
      <c r="A12" s="5">
        <v>11</v>
      </c>
      <c r="B12" s="6" t="s">
        <v>37</v>
      </c>
      <c r="C12" s="7">
        <v>41495</v>
      </c>
      <c r="D12" s="6" t="s">
        <v>33</v>
      </c>
      <c r="E12" s="6" t="s">
        <v>14</v>
      </c>
      <c r="F12" s="6" t="str">
        <f>IF(ISERROR(INDEX(库存!$C:$C,MATCH(E12,库存!$B:$B,)))," ",INDEX(库存!$C:$C,MATCH(E12,库存!$B:$B,)))</f>
        <v>螺母</v>
      </c>
      <c r="G12" s="6" t="str">
        <f>IF(ISERROR(INDEX(库存!$D:$D,MATCH(E12,库存!$B:$B,)))," ",INDEX(库存!$D:$D,MATCH(E12,库存!$B:$B,)))</f>
        <v>M6</v>
      </c>
      <c r="H12" s="6" t="str">
        <f>IF(ISERROR(INDEX(库存!$E:$E,MATCH(E12,库存!$B:$B,)))," ",INDEX(库存!$E:$E,MATCH(E12,库存!$B:$B,)))</f>
        <v>只</v>
      </c>
      <c r="I12" s="6">
        <f>IF(ISERROR(INDEX(库存!$F:$F,MATCH(E12,库存!$B:$B,)))," ",INDEX(库存!$F:$F,MATCH(E12,库存!$B:$B,)))</f>
        <v>0.2</v>
      </c>
      <c r="J12" s="6">
        <v>36</v>
      </c>
      <c r="K12" s="8">
        <f t="shared" si="0"/>
        <v>7.2</v>
      </c>
    </row>
    <row r="13" spans="1:11" ht="24.95" customHeight="1" x14ac:dyDescent="0.15">
      <c r="A13" s="9">
        <v>12</v>
      </c>
      <c r="B13" s="10" t="s">
        <v>37</v>
      </c>
      <c r="C13" s="11">
        <v>41495</v>
      </c>
      <c r="D13" s="10" t="s">
        <v>33</v>
      </c>
      <c r="E13" s="10" t="s">
        <v>17</v>
      </c>
      <c r="F13" s="10" t="str">
        <f>IF(ISERROR(INDEX(库存!$C:$C,MATCH(E13,库存!$B:$B,)))," ",INDEX(库存!$C:$C,MATCH(E13,库存!$B:$B,)))</f>
        <v>螺母</v>
      </c>
      <c r="G13" s="10" t="str">
        <f>IF(ISERROR(INDEX(库存!$D:$D,MATCH(E13,库存!$B:$B,)))," ",INDEX(库存!$D:$D,MATCH(E13,库存!$B:$B,)))</f>
        <v>M10</v>
      </c>
      <c r="H13" s="10" t="str">
        <f>IF(ISERROR(INDEX(库存!$E:$E,MATCH(E13,库存!$B:$B,)))," ",INDEX(库存!$E:$E,MATCH(E13,库存!$B:$B,)))</f>
        <v>只</v>
      </c>
      <c r="I13" s="10">
        <f>IF(ISERROR(INDEX(库存!$F:$F,MATCH(E13,库存!$B:$B,)))," ",INDEX(库存!$F:$F,MATCH(E13,库存!$B:$B,)))</f>
        <v>0.25</v>
      </c>
      <c r="J13" s="10">
        <v>33</v>
      </c>
      <c r="K13" s="12">
        <f t="shared" si="0"/>
        <v>8.25</v>
      </c>
    </row>
    <row r="14" spans="1:11" ht="24.95" customHeight="1" x14ac:dyDescent="0.15">
      <c r="A14" s="5">
        <v>13</v>
      </c>
      <c r="B14" s="6" t="s">
        <v>38</v>
      </c>
      <c r="C14" s="7">
        <v>41495</v>
      </c>
      <c r="D14" s="6" t="s">
        <v>33</v>
      </c>
      <c r="E14" s="6" t="s">
        <v>15</v>
      </c>
      <c r="F14" s="6" t="str">
        <f>IF(ISERROR(INDEX(库存!$C:$C,MATCH(E14,库存!$B:$B,)))," ",INDEX(库存!$C:$C,MATCH(E14,库存!$B:$B,)))</f>
        <v>螺母</v>
      </c>
      <c r="G14" s="6" t="str">
        <f>IF(ISERROR(INDEX(库存!$D:$D,MATCH(E14,库存!$B:$B,)))," ",INDEX(库存!$D:$D,MATCH(E14,库存!$B:$B,)))</f>
        <v>M8</v>
      </c>
      <c r="H14" s="6" t="str">
        <f>IF(ISERROR(INDEX(库存!$E:$E,MATCH(E14,库存!$B:$B,)))," ",INDEX(库存!$E:$E,MATCH(E14,库存!$B:$B,)))</f>
        <v>只</v>
      </c>
      <c r="I14" s="6">
        <f>IF(ISERROR(INDEX(库存!$F:$F,MATCH(E14,库存!$B:$B,)))," ",INDEX(库存!$F:$F,MATCH(E14,库存!$B:$B,)))</f>
        <v>0.21</v>
      </c>
      <c r="J14" s="6">
        <v>80</v>
      </c>
      <c r="K14" s="8">
        <f t="shared" si="0"/>
        <v>16.8</v>
      </c>
    </row>
    <row r="15" spans="1:11" ht="24.95" customHeight="1" x14ac:dyDescent="0.15">
      <c r="A15" s="9">
        <v>14</v>
      </c>
      <c r="B15" s="10" t="s">
        <v>38</v>
      </c>
      <c r="C15" s="11">
        <v>41495</v>
      </c>
      <c r="D15" s="10" t="s">
        <v>33</v>
      </c>
      <c r="E15" s="10" t="s">
        <v>18</v>
      </c>
      <c r="F15" s="10" t="str">
        <f>IF(ISERROR(INDEX(库存!$C:$C,MATCH(E15,库存!$B:$B,)))," ",INDEX(库存!$C:$C,MATCH(E15,库存!$B:$B,)))</f>
        <v>螺母</v>
      </c>
      <c r="G15" s="10" t="str">
        <f>IF(ISERROR(INDEX(库存!$D:$D,MATCH(E15,库存!$B:$B,)))," ",INDEX(库存!$D:$D,MATCH(E15,库存!$B:$B,)))</f>
        <v>M12</v>
      </c>
      <c r="H15" s="10" t="str">
        <f>IF(ISERROR(INDEX(库存!$E:$E,MATCH(E15,库存!$B:$B,)))," ",INDEX(库存!$E:$E,MATCH(E15,库存!$B:$B,)))</f>
        <v>只</v>
      </c>
      <c r="I15" s="10">
        <f>IF(ISERROR(INDEX(库存!$F:$F,MATCH(E15,库存!$B:$B,)))," ",INDEX(库存!$F:$F,MATCH(E15,库存!$B:$B,)))</f>
        <v>0.3</v>
      </c>
      <c r="J15" s="10">
        <v>70</v>
      </c>
      <c r="K15" s="12">
        <f t="shared" si="0"/>
        <v>21</v>
      </c>
    </row>
    <row r="16" spans="1:11" ht="24.95" customHeight="1" x14ac:dyDescent="0.15">
      <c r="A16" s="5">
        <v>15</v>
      </c>
      <c r="B16" s="6"/>
      <c r="C16" s="7"/>
      <c r="D16" s="6"/>
      <c r="E16" s="6"/>
      <c r="F16" s="6" t="str">
        <f>IF(ISERROR(INDEX(库存!$C:$C,MATCH(E16,库存!$B:$B,)))," ",INDEX(库存!$C:$C,MATCH(E16,库存!$B:$B,)))</f>
        <v xml:space="preserve"> </v>
      </c>
      <c r="G16" s="6" t="str">
        <f>IF(ISERROR(INDEX(库存!$D:$D,MATCH(E16,库存!$B:$B,)))," ",INDEX(库存!$D:$D,MATCH(E16,库存!$B:$B,)))</f>
        <v xml:space="preserve"> </v>
      </c>
      <c r="H16" s="6" t="str">
        <f>IF(ISERROR(INDEX(库存!$E:$E,MATCH(E16,库存!$B:$B,)))," ",INDEX(库存!$E:$E,MATCH(E16,库存!$B:$B,)))</f>
        <v xml:space="preserve"> </v>
      </c>
      <c r="I16" s="6" t="str">
        <f>IF(ISERROR(INDEX(库存!$F:$F,MATCH(E16,库存!$B:$B,)))," ",INDEX(库存!$F:$F,MATCH(E16,库存!$B:$B,)))</f>
        <v xml:space="preserve"> </v>
      </c>
      <c r="J16" s="6"/>
      <c r="K16" s="8"/>
    </row>
    <row r="17" spans="1:11" ht="24.95" customHeight="1" x14ac:dyDescent="0.15">
      <c r="A17" s="9">
        <v>16</v>
      </c>
      <c r="B17" s="10"/>
      <c r="C17" s="11"/>
      <c r="D17" s="10"/>
      <c r="E17" s="10"/>
      <c r="F17" s="10" t="str">
        <f>IF(ISERROR(INDEX(库存!$C:$C,MATCH(E17,库存!$B:$B,)))," ",INDEX(库存!$C:$C,MATCH(E17,库存!$B:$B,)))</f>
        <v xml:space="preserve"> </v>
      </c>
      <c r="G17" s="10" t="str">
        <f>IF(ISERROR(INDEX(库存!$D:$D,MATCH(E17,库存!$B:$B,)))," ",INDEX(库存!$D:$D,MATCH(E17,库存!$B:$B,)))</f>
        <v xml:space="preserve"> </v>
      </c>
      <c r="H17" s="10" t="str">
        <f>IF(ISERROR(INDEX(库存!$E:$E,MATCH(E17,库存!$B:$B,)))," ",INDEX(库存!$E:$E,MATCH(E17,库存!$B:$B,)))</f>
        <v xml:space="preserve"> </v>
      </c>
      <c r="I17" s="10" t="str">
        <f>IF(ISERROR(INDEX(库存!$F:$F,MATCH(E17,库存!$B:$B,)))," ",INDEX(库存!$F:$F,MATCH(E17,库存!$B:$B,)))</f>
        <v xml:space="preserve"> </v>
      </c>
      <c r="J17" s="10"/>
      <c r="K17" s="12"/>
    </row>
    <row r="18" spans="1:11" ht="24.95" customHeight="1" x14ac:dyDescent="0.15">
      <c r="A18" s="5">
        <v>17</v>
      </c>
      <c r="B18" s="6"/>
      <c r="C18" s="7"/>
      <c r="D18" s="6"/>
      <c r="E18" s="6"/>
      <c r="F18" s="6" t="str">
        <f>IF(ISERROR(INDEX(库存!$C:$C,MATCH(E18,库存!$B:$B,)))," ",INDEX(库存!$C:$C,MATCH(E18,库存!$B:$B,)))</f>
        <v xml:space="preserve"> </v>
      </c>
      <c r="G18" s="6" t="str">
        <f>IF(ISERROR(INDEX(库存!$D:$D,MATCH(E18,库存!$B:$B,)))," ",INDEX(库存!$D:$D,MATCH(E18,库存!$B:$B,)))</f>
        <v xml:space="preserve"> </v>
      </c>
      <c r="H18" s="6" t="str">
        <f>IF(ISERROR(INDEX(库存!$E:$E,MATCH(E18,库存!$B:$B,)))," ",INDEX(库存!$E:$E,MATCH(E18,库存!$B:$B,)))</f>
        <v xml:space="preserve"> </v>
      </c>
      <c r="I18" s="6" t="str">
        <f>IF(ISERROR(INDEX(库存!$F:$F,MATCH(E18,库存!$B:$B,)))," ",INDEX(库存!$F:$F,MATCH(E18,库存!$B:$B,)))</f>
        <v xml:space="preserve"> </v>
      </c>
      <c r="J18" s="6"/>
      <c r="K18" s="8"/>
    </row>
    <row r="19" spans="1:11" ht="24.95" customHeight="1" x14ac:dyDescent="0.15">
      <c r="A19" s="9">
        <v>18</v>
      </c>
      <c r="B19" s="10"/>
      <c r="C19" s="11"/>
      <c r="D19" s="10"/>
      <c r="E19" s="10"/>
      <c r="F19" s="10" t="str">
        <f>IF(ISERROR(INDEX(库存!$C:$C,MATCH(E19,库存!$B:$B,)))," ",INDEX(库存!$C:$C,MATCH(E19,库存!$B:$B,)))</f>
        <v xml:space="preserve"> </v>
      </c>
      <c r="G19" s="10" t="str">
        <f>IF(ISERROR(INDEX(库存!$D:$D,MATCH(E19,库存!$B:$B,)))," ",INDEX(库存!$D:$D,MATCH(E19,库存!$B:$B,)))</f>
        <v xml:space="preserve"> </v>
      </c>
      <c r="H19" s="10" t="str">
        <f>IF(ISERROR(INDEX(库存!$E:$E,MATCH(E19,库存!$B:$B,)))," ",INDEX(库存!$E:$E,MATCH(E19,库存!$B:$B,)))</f>
        <v xml:space="preserve"> </v>
      </c>
      <c r="I19" s="10" t="str">
        <f>IF(ISERROR(INDEX(库存!$F:$F,MATCH(E19,库存!$B:$B,)))," ",INDEX(库存!$F:$F,MATCH(E19,库存!$B:$B,)))</f>
        <v xml:space="preserve"> </v>
      </c>
      <c r="J19" s="10"/>
      <c r="K19" s="12"/>
    </row>
    <row r="20" spans="1:11" ht="24.95" customHeight="1" x14ac:dyDescent="0.15">
      <c r="A20" s="5">
        <v>19</v>
      </c>
      <c r="B20" s="6"/>
      <c r="C20" s="7"/>
      <c r="D20" s="6"/>
      <c r="E20" s="6"/>
      <c r="F20" s="6" t="str">
        <f>IF(ISERROR(INDEX(库存!$C:$C,MATCH(E20,库存!$B:$B,)))," ",INDEX(库存!$C:$C,MATCH(E20,库存!$B:$B,)))</f>
        <v xml:space="preserve"> </v>
      </c>
      <c r="G20" s="6" t="str">
        <f>IF(ISERROR(INDEX(库存!$D:$D,MATCH(E20,库存!$B:$B,)))," ",INDEX(库存!$D:$D,MATCH(E20,库存!$B:$B,)))</f>
        <v xml:space="preserve"> </v>
      </c>
      <c r="H20" s="6" t="str">
        <f>IF(ISERROR(INDEX(库存!$E:$E,MATCH(E20,库存!$B:$B,)))," ",INDEX(库存!$E:$E,MATCH(E20,库存!$B:$B,)))</f>
        <v xml:space="preserve"> </v>
      </c>
      <c r="I20" s="6" t="str">
        <f>IF(ISERROR(INDEX(库存!$F:$F,MATCH(E20,库存!$B:$B,)))," ",INDEX(库存!$F:$F,MATCH(E20,库存!$B:$B,)))</f>
        <v xml:space="preserve"> </v>
      </c>
      <c r="J20" s="6"/>
      <c r="K20" s="8"/>
    </row>
    <row r="21" spans="1:11" ht="24.95" customHeight="1" x14ac:dyDescent="0.15">
      <c r="A21" s="9">
        <v>20</v>
      </c>
      <c r="B21" s="10"/>
      <c r="C21" s="11"/>
      <c r="D21" s="10"/>
      <c r="E21" s="10"/>
      <c r="F21" s="10" t="str">
        <f>IF(ISERROR(INDEX(库存!$C:$C,MATCH(E21,库存!$B:$B,)))," ",INDEX(库存!$C:$C,MATCH(E21,库存!$B:$B,)))</f>
        <v xml:space="preserve"> </v>
      </c>
      <c r="G21" s="10" t="str">
        <f>IF(ISERROR(INDEX(库存!$D:$D,MATCH(E21,库存!$B:$B,)))," ",INDEX(库存!$D:$D,MATCH(E21,库存!$B:$B,)))</f>
        <v xml:space="preserve"> </v>
      </c>
      <c r="H21" s="10" t="str">
        <f>IF(ISERROR(INDEX(库存!$E:$E,MATCH(E21,库存!$B:$B,)))," ",INDEX(库存!$E:$E,MATCH(E21,库存!$B:$B,)))</f>
        <v xml:space="preserve"> </v>
      </c>
      <c r="I21" s="10" t="str">
        <f>IF(ISERROR(INDEX(库存!$F:$F,MATCH(E21,库存!$B:$B,)))," ",INDEX(库存!$F:$F,MATCH(E21,库存!$B:$B,)))</f>
        <v xml:space="preserve"> </v>
      </c>
      <c r="J21" s="10"/>
      <c r="K21" s="12"/>
    </row>
    <row r="22" spans="1:11" ht="24.95" customHeight="1" x14ac:dyDescent="0.15">
      <c r="A22" s="5">
        <v>21</v>
      </c>
      <c r="B22" s="6"/>
      <c r="C22" s="7"/>
      <c r="D22" s="6"/>
      <c r="E22" s="6"/>
      <c r="F22" s="6" t="str">
        <f>IF(ISERROR(INDEX(库存!$C:$C,MATCH(E22,库存!$B:$B,)))," ",INDEX(库存!$C:$C,MATCH(E22,库存!$B:$B,)))</f>
        <v xml:space="preserve"> </v>
      </c>
      <c r="G22" s="6" t="str">
        <f>IF(ISERROR(INDEX(库存!$D:$D,MATCH(E22,库存!$B:$B,)))," ",INDEX(库存!$D:$D,MATCH(E22,库存!$B:$B,)))</f>
        <v xml:space="preserve"> </v>
      </c>
      <c r="H22" s="6" t="str">
        <f>IF(ISERROR(INDEX(库存!$E:$E,MATCH(E22,库存!$B:$B,)))," ",INDEX(库存!$E:$E,MATCH(E22,库存!$B:$B,)))</f>
        <v xml:space="preserve"> </v>
      </c>
      <c r="I22" s="6" t="str">
        <f>IF(ISERROR(INDEX(库存!$F:$F,MATCH(E22,库存!$B:$B,)))," ",INDEX(库存!$F:$F,MATCH(E22,库存!$B:$B,)))</f>
        <v xml:space="preserve"> </v>
      </c>
      <c r="J22" s="6"/>
      <c r="K22" s="8"/>
    </row>
    <row r="23" spans="1:11" ht="24.95" customHeight="1" x14ac:dyDescent="0.15">
      <c r="A23" s="9">
        <v>22</v>
      </c>
      <c r="B23" s="10"/>
      <c r="C23" s="11"/>
      <c r="D23" s="10"/>
      <c r="E23" s="10"/>
      <c r="F23" s="10" t="str">
        <f>IF(ISERROR(INDEX(库存!$C:$C,MATCH(E23,库存!$B:$B,)))," ",INDEX(库存!$C:$C,MATCH(E23,库存!$B:$B,)))</f>
        <v xml:space="preserve"> </v>
      </c>
      <c r="G23" s="10" t="str">
        <f>IF(ISERROR(INDEX(库存!$D:$D,MATCH(E23,库存!$B:$B,)))," ",INDEX(库存!$D:$D,MATCH(E23,库存!$B:$B,)))</f>
        <v xml:space="preserve"> </v>
      </c>
      <c r="H23" s="10" t="str">
        <f>IF(ISERROR(INDEX(库存!$E:$E,MATCH(E23,库存!$B:$B,)))," ",INDEX(库存!$E:$E,MATCH(E23,库存!$B:$B,)))</f>
        <v xml:space="preserve"> </v>
      </c>
      <c r="I23" s="10" t="str">
        <f>IF(ISERROR(INDEX(库存!$F:$F,MATCH(E23,库存!$B:$B,)))," ",INDEX(库存!$F:$F,MATCH(E23,库存!$B:$B,)))</f>
        <v xml:space="preserve"> </v>
      </c>
      <c r="J23" s="10"/>
      <c r="K23" s="12"/>
    </row>
    <row r="24" spans="1:11" ht="24.95" customHeight="1" x14ac:dyDescent="0.15">
      <c r="A24" s="5">
        <v>23</v>
      </c>
      <c r="B24" s="6"/>
      <c r="C24" s="7"/>
      <c r="D24" s="6"/>
      <c r="E24" s="6"/>
      <c r="F24" s="6" t="str">
        <f>IF(ISERROR(INDEX(库存!$C:$C,MATCH(E24,库存!$B:$B,)))," ",INDEX(库存!$C:$C,MATCH(E24,库存!$B:$B,)))</f>
        <v xml:space="preserve"> </v>
      </c>
      <c r="G24" s="6" t="str">
        <f>IF(ISERROR(INDEX(库存!$D:$D,MATCH(E24,库存!$B:$B,)))," ",INDEX(库存!$D:$D,MATCH(E24,库存!$B:$B,)))</f>
        <v xml:space="preserve"> </v>
      </c>
      <c r="H24" s="6" t="str">
        <f>IF(ISERROR(INDEX(库存!$E:$E,MATCH(E24,库存!$B:$B,)))," ",INDEX(库存!$E:$E,MATCH(E24,库存!$B:$B,)))</f>
        <v xml:space="preserve"> </v>
      </c>
      <c r="I24" s="6" t="str">
        <f>IF(ISERROR(INDEX(库存!$F:$F,MATCH(E24,库存!$B:$B,)))," ",INDEX(库存!$F:$F,MATCH(E24,库存!$B:$B,)))</f>
        <v xml:space="preserve"> </v>
      </c>
      <c r="J24" s="6"/>
      <c r="K24" s="8"/>
    </row>
    <row r="25" spans="1:11" ht="24.95" customHeight="1" x14ac:dyDescent="0.15">
      <c r="A25" s="9">
        <v>24</v>
      </c>
      <c r="B25" s="10"/>
      <c r="C25" s="11"/>
      <c r="D25" s="10"/>
      <c r="E25" s="10"/>
      <c r="F25" s="10" t="str">
        <f>IF(ISERROR(INDEX(库存!$C:$C,MATCH(E25,库存!$B:$B,)))," ",INDEX(库存!$C:$C,MATCH(E25,库存!$B:$B,)))</f>
        <v xml:space="preserve"> </v>
      </c>
      <c r="G25" s="10" t="str">
        <f>IF(ISERROR(INDEX(库存!$D:$D,MATCH(E25,库存!$B:$B,)))," ",INDEX(库存!$D:$D,MATCH(E25,库存!$B:$B,)))</f>
        <v xml:space="preserve"> </v>
      </c>
      <c r="H25" s="10" t="str">
        <f>IF(ISERROR(INDEX(库存!$E:$E,MATCH(E25,库存!$B:$B,)))," ",INDEX(库存!$E:$E,MATCH(E25,库存!$B:$B,)))</f>
        <v xml:space="preserve"> </v>
      </c>
      <c r="I25" s="10" t="str">
        <f>IF(ISERROR(INDEX(库存!$F:$F,MATCH(E25,库存!$B:$B,)))," ",INDEX(库存!$F:$F,MATCH(E25,库存!$B:$B,)))</f>
        <v xml:space="preserve"> </v>
      </c>
      <c r="J25" s="10"/>
      <c r="K25" s="12"/>
    </row>
    <row r="26" spans="1:11" ht="24.95" customHeight="1" x14ac:dyDescent="0.15">
      <c r="A26" s="5">
        <v>25</v>
      </c>
      <c r="B26" s="6"/>
      <c r="C26" s="7"/>
      <c r="D26" s="6"/>
      <c r="E26" s="6"/>
      <c r="F26" s="6" t="str">
        <f>IF(ISERROR(INDEX(库存!$C:$C,MATCH(E26,库存!$B:$B,)))," ",INDEX(库存!$C:$C,MATCH(E26,库存!$B:$B,)))</f>
        <v xml:space="preserve"> </v>
      </c>
      <c r="G26" s="6" t="str">
        <f>IF(ISERROR(INDEX(库存!$D:$D,MATCH(E26,库存!$B:$B,)))," ",INDEX(库存!$D:$D,MATCH(E26,库存!$B:$B,)))</f>
        <v xml:space="preserve"> </v>
      </c>
      <c r="H26" s="6" t="str">
        <f>IF(ISERROR(INDEX(库存!$E:$E,MATCH(E26,库存!$B:$B,)))," ",INDEX(库存!$E:$E,MATCH(E26,库存!$B:$B,)))</f>
        <v xml:space="preserve"> </v>
      </c>
      <c r="I26" s="6" t="str">
        <f>IF(ISERROR(INDEX(库存!$F:$F,MATCH(E26,库存!$B:$B,)))," ",INDEX(库存!$F:$F,MATCH(E26,库存!$B:$B,)))</f>
        <v xml:space="preserve"> </v>
      </c>
      <c r="J26" s="6"/>
      <c r="K26" s="8"/>
    </row>
    <row r="27" spans="1:11" ht="24.95" customHeight="1" x14ac:dyDescent="0.15">
      <c r="A27" s="9">
        <v>26</v>
      </c>
      <c r="B27" s="10"/>
      <c r="C27" s="11"/>
      <c r="D27" s="10"/>
      <c r="E27" s="10"/>
      <c r="F27" s="10" t="str">
        <f>IF(ISERROR(INDEX(库存!$C:$C,MATCH(E27,库存!$B:$B,)))," ",INDEX(库存!$C:$C,MATCH(E27,库存!$B:$B,)))</f>
        <v xml:space="preserve"> </v>
      </c>
      <c r="G27" s="10" t="str">
        <f>IF(ISERROR(INDEX(库存!$D:$D,MATCH(E27,库存!$B:$B,)))," ",INDEX(库存!$D:$D,MATCH(E27,库存!$B:$B,)))</f>
        <v xml:space="preserve"> </v>
      </c>
      <c r="H27" s="10" t="str">
        <f>IF(ISERROR(INDEX(库存!$E:$E,MATCH(E27,库存!$B:$B,)))," ",INDEX(库存!$E:$E,MATCH(E27,库存!$B:$B,)))</f>
        <v xml:space="preserve"> </v>
      </c>
      <c r="I27" s="10" t="str">
        <f>IF(ISERROR(INDEX(库存!$F:$F,MATCH(E27,库存!$B:$B,)))," ",INDEX(库存!$F:$F,MATCH(E27,库存!$B:$B,)))</f>
        <v xml:space="preserve"> </v>
      </c>
      <c r="J27" s="10"/>
      <c r="K27" s="12"/>
    </row>
    <row r="28" spans="1:11" ht="24.95" customHeight="1" x14ac:dyDescent="0.15">
      <c r="A28" s="5">
        <v>27</v>
      </c>
      <c r="B28" s="6"/>
      <c r="C28" s="7"/>
      <c r="D28" s="6"/>
      <c r="E28" s="6"/>
      <c r="F28" s="6" t="str">
        <f>IF(ISERROR(INDEX(库存!$C:$C,MATCH(E28,库存!$B:$B,)))," ",INDEX(库存!$C:$C,MATCH(E28,库存!$B:$B,)))</f>
        <v xml:space="preserve"> </v>
      </c>
      <c r="G28" s="6" t="str">
        <f>IF(ISERROR(INDEX(库存!$D:$D,MATCH(E28,库存!$B:$B,)))," ",INDEX(库存!$D:$D,MATCH(E28,库存!$B:$B,)))</f>
        <v xml:space="preserve"> </v>
      </c>
      <c r="H28" s="6" t="str">
        <f>IF(ISERROR(INDEX(库存!$E:$E,MATCH(E28,库存!$B:$B,)))," ",INDEX(库存!$E:$E,MATCH(E28,库存!$B:$B,)))</f>
        <v xml:space="preserve"> </v>
      </c>
      <c r="I28" s="6" t="str">
        <f>IF(ISERROR(INDEX(库存!$F:$F,MATCH(E28,库存!$B:$B,)))," ",INDEX(库存!$F:$F,MATCH(E28,库存!$B:$B,)))</f>
        <v xml:space="preserve"> </v>
      </c>
      <c r="J28" s="6"/>
      <c r="K28" s="8"/>
    </row>
    <row r="29" spans="1:11" ht="24.95" customHeight="1" x14ac:dyDescent="0.15">
      <c r="A29" s="9">
        <v>28</v>
      </c>
      <c r="B29" s="10"/>
      <c r="C29" s="11"/>
      <c r="D29" s="10"/>
      <c r="E29" s="10"/>
      <c r="F29" s="10" t="str">
        <f>IF(ISERROR(INDEX(库存!$C:$C,MATCH(E29,库存!$B:$B,)))," ",INDEX(库存!$C:$C,MATCH(E29,库存!$B:$B,)))</f>
        <v xml:space="preserve"> </v>
      </c>
      <c r="G29" s="10" t="str">
        <f>IF(ISERROR(INDEX(库存!$D:$D,MATCH(E29,库存!$B:$B,)))," ",INDEX(库存!$D:$D,MATCH(E29,库存!$B:$B,)))</f>
        <v xml:space="preserve"> </v>
      </c>
      <c r="H29" s="10" t="str">
        <f>IF(ISERROR(INDEX(库存!$E:$E,MATCH(E29,库存!$B:$B,)))," ",INDEX(库存!$E:$E,MATCH(E29,库存!$B:$B,)))</f>
        <v xml:space="preserve"> </v>
      </c>
      <c r="I29" s="10" t="str">
        <f>IF(ISERROR(INDEX(库存!$F:$F,MATCH(E29,库存!$B:$B,)))," ",INDEX(库存!$F:$F,MATCH(E29,库存!$B:$B,)))</f>
        <v xml:space="preserve"> </v>
      </c>
      <c r="J29" s="10"/>
      <c r="K29" s="12"/>
    </row>
    <row r="30" spans="1:11" ht="24.95" customHeight="1" x14ac:dyDescent="0.15">
      <c r="A30" s="5">
        <v>29</v>
      </c>
      <c r="B30" s="6"/>
      <c r="C30" s="7"/>
      <c r="D30" s="6"/>
      <c r="E30" s="6"/>
      <c r="F30" s="6" t="str">
        <f>IF(ISERROR(INDEX(库存!$C:$C,MATCH(E30,库存!$B:$B,)))," ",INDEX(库存!$C:$C,MATCH(E30,库存!$B:$B,)))</f>
        <v xml:space="preserve"> </v>
      </c>
      <c r="G30" s="6" t="str">
        <f>IF(ISERROR(INDEX(库存!$D:$D,MATCH(E30,库存!$B:$B,)))," ",INDEX(库存!$D:$D,MATCH(E30,库存!$B:$B,)))</f>
        <v xml:space="preserve"> </v>
      </c>
      <c r="H30" s="6" t="str">
        <f>IF(ISERROR(INDEX(库存!$E:$E,MATCH(E30,库存!$B:$B,)))," ",INDEX(库存!$E:$E,MATCH(E30,库存!$B:$B,)))</f>
        <v xml:space="preserve"> </v>
      </c>
      <c r="I30" s="6" t="str">
        <f>IF(ISERROR(INDEX(库存!$F:$F,MATCH(E30,库存!$B:$B,)))," ",INDEX(库存!$F:$F,MATCH(E30,库存!$B:$B,)))</f>
        <v xml:space="preserve"> </v>
      </c>
      <c r="J30" s="6"/>
      <c r="K30" s="8"/>
    </row>
    <row r="31" spans="1:11" ht="24.95" customHeight="1" x14ac:dyDescent="0.15">
      <c r="A31" s="9">
        <v>30</v>
      </c>
      <c r="B31" s="10"/>
      <c r="C31" s="11"/>
      <c r="D31" s="10"/>
      <c r="E31" s="10"/>
      <c r="F31" s="10" t="str">
        <f>IF(ISERROR(INDEX(库存!$C:$C,MATCH(E31,库存!$B:$B,)))," ",INDEX(库存!$C:$C,MATCH(E31,库存!$B:$B,)))</f>
        <v xml:space="preserve"> </v>
      </c>
      <c r="G31" s="10" t="str">
        <f>IF(ISERROR(INDEX(库存!$D:$D,MATCH(E31,库存!$B:$B,)))," ",INDEX(库存!$D:$D,MATCH(E31,库存!$B:$B,)))</f>
        <v xml:space="preserve"> </v>
      </c>
      <c r="H31" s="10" t="str">
        <f>IF(ISERROR(INDEX(库存!$E:$E,MATCH(E31,库存!$B:$B,)))," ",INDEX(库存!$E:$E,MATCH(E31,库存!$B:$B,)))</f>
        <v xml:space="preserve"> </v>
      </c>
      <c r="I31" s="10" t="str">
        <f>IF(ISERROR(INDEX(库存!$F:$F,MATCH(E31,库存!$B:$B,)))," ",INDEX(库存!$F:$F,MATCH(E31,库存!$B:$B,)))</f>
        <v xml:space="preserve"> </v>
      </c>
      <c r="J31" s="10"/>
      <c r="K31" s="12"/>
    </row>
    <row r="32" spans="1:11" ht="24.95" customHeight="1" x14ac:dyDescent="0.15">
      <c r="A32" s="5">
        <v>31</v>
      </c>
      <c r="B32" s="6"/>
      <c r="C32" s="7"/>
      <c r="D32" s="6"/>
      <c r="E32" s="6"/>
      <c r="F32" s="6" t="str">
        <f>IF(ISERROR(INDEX(库存!$C:$C,MATCH(E32,库存!$B:$B,)))," ",INDEX(库存!$C:$C,MATCH(E32,库存!$B:$B,)))</f>
        <v xml:space="preserve"> </v>
      </c>
      <c r="G32" s="6" t="str">
        <f>IF(ISERROR(INDEX(库存!$D:$D,MATCH(E32,库存!$B:$B,)))," ",INDEX(库存!$D:$D,MATCH(E32,库存!$B:$B,)))</f>
        <v xml:space="preserve"> </v>
      </c>
      <c r="H32" s="6" t="str">
        <f>IF(ISERROR(INDEX(库存!$E:$E,MATCH(E32,库存!$B:$B,)))," ",INDEX(库存!$E:$E,MATCH(E32,库存!$B:$B,)))</f>
        <v xml:space="preserve"> </v>
      </c>
      <c r="I32" s="6" t="str">
        <f>IF(ISERROR(INDEX(库存!$F:$F,MATCH(E32,库存!$B:$B,)))," ",INDEX(库存!$F:$F,MATCH(E32,库存!$B:$B,)))</f>
        <v xml:space="preserve"> </v>
      </c>
      <c r="J32" s="6"/>
      <c r="K32" s="8"/>
    </row>
    <row r="33" spans="1:11" ht="24.95" customHeight="1" x14ac:dyDescent="0.15">
      <c r="A33" s="9">
        <v>32</v>
      </c>
      <c r="B33" s="10"/>
      <c r="C33" s="11"/>
      <c r="D33" s="10"/>
      <c r="E33" s="10"/>
      <c r="F33" s="10" t="str">
        <f>IF(ISERROR(INDEX(库存!$C:$C,MATCH(E33,库存!$B:$B,)))," ",INDEX(库存!$C:$C,MATCH(E33,库存!$B:$B,)))</f>
        <v xml:space="preserve"> </v>
      </c>
      <c r="G33" s="10" t="str">
        <f>IF(ISERROR(INDEX(库存!$D:$D,MATCH(E33,库存!$B:$B,)))," ",INDEX(库存!$D:$D,MATCH(E33,库存!$B:$B,)))</f>
        <v xml:space="preserve"> </v>
      </c>
      <c r="H33" s="10" t="str">
        <f>IF(ISERROR(INDEX(库存!$E:$E,MATCH(E33,库存!$B:$B,)))," ",INDEX(库存!$E:$E,MATCH(E33,库存!$B:$B,)))</f>
        <v xml:space="preserve"> </v>
      </c>
      <c r="I33" s="10" t="str">
        <f>IF(ISERROR(INDEX(库存!$F:$F,MATCH(E33,库存!$B:$B,)))," ",INDEX(库存!$F:$F,MATCH(E33,库存!$B:$B,)))</f>
        <v xml:space="preserve"> </v>
      </c>
      <c r="J33" s="10"/>
      <c r="K33" s="12"/>
    </row>
    <row r="34" spans="1:11" ht="24.95" customHeight="1" x14ac:dyDescent="0.15">
      <c r="A34" s="5">
        <v>33</v>
      </c>
      <c r="B34" s="6"/>
      <c r="C34" s="7"/>
      <c r="D34" s="6"/>
      <c r="E34" s="6"/>
      <c r="F34" s="6" t="str">
        <f>IF(ISERROR(INDEX(库存!$C:$C,MATCH(E34,库存!$B:$B,)))," ",INDEX(库存!$C:$C,MATCH(E34,库存!$B:$B,)))</f>
        <v xml:space="preserve"> </v>
      </c>
      <c r="G34" s="6" t="str">
        <f>IF(ISERROR(INDEX(库存!$D:$D,MATCH(E34,库存!$B:$B,)))," ",INDEX(库存!$D:$D,MATCH(E34,库存!$B:$B,)))</f>
        <v xml:space="preserve"> </v>
      </c>
      <c r="H34" s="6" t="str">
        <f>IF(ISERROR(INDEX(库存!$E:$E,MATCH(E34,库存!$B:$B,)))," ",INDEX(库存!$E:$E,MATCH(E34,库存!$B:$B,)))</f>
        <v xml:space="preserve"> </v>
      </c>
      <c r="I34" s="6" t="str">
        <f>IF(ISERROR(INDEX(库存!$F:$F,MATCH(E34,库存!$B:$B,)))," ",INDEX(库存!$F:$F,MATCH(E34,库存!$B:$B,)))</f>
        <v xml:space="preserve"> </v>
      </c>
      <c r="J34" s="6"/>
      <c r="K34" s="8"/>
    </row>
    <row r="35" spans="1:11" ht="24.95" customHeight="1" x14ac:dyDescent="0.15">
      <c r="A35" s="9">
        <v>34</v>
      </c>
      <c r="B35" s="10"/>
      <c r="C35" s="11"/>
      <c r="D35" s="10"/>
      <c r="E35" s="10"/>
      <c r="F35" s="10" t="str">
        <f>IF(ISERROR(INDEX(库存!$C:$C,MATCH(E35,库存!$B:$B,)))," ",INDEX(库存!$C:$C,MATCH(E35,库存!$B:$B,)))</f>
        <v xml:space="preserve"> </v>
      </c>
      <c r="G35" s="10" t="str">
        <f>IF(ISERROR(INDEX(库存!$D:$D,MATCH(E35,库存!$B:$B,)))," ",INDEX(库存!$D:$D,MATCH(E35,库存!$B:$B,)))</f>
        <v xml:space="preserve"> </v>
      </c>
      <c r="H35" s="10" t="str">
        <f>IF(ISERROR(INDEX(库存!$E:$E,MATCH(E35,库存!$B:$B,)))," ",INDEX(库存!$E:$E,MATCH(E35,库存!$B:$B,)))</f>
        <v xml:space="preserve"> </v>
      </c>
      <c r="I35" s="10" t="str">
        <f>IF(ISERROR(INDEX(库存!$F:$F,MATCH(E35,库存!$B:$B,)))," ",INDEX(库存!$F:$F,MATCH(E35,库存!$B:$B,)))</f>
        <v xml:space="preserve"> </v>
      </c>
      <c r="J35" s="10"/>
      <c r="K35" s="12"/>
    </row>
    <row r="36" spans="1:11" ht="24.95" customHeight="1" x14ac:dyDescent="0.15">
      <c r="A36" s="5">
        <v>35</v>
      </c>
      <c r="B36" s="6"/>
      <c r="C36" s="7"/>
      <c r="D36" s="6"/>
      <c r="E36" s="6"/>
      <c r="F36" s="6" t="str">
        <f>IF(ISERROR(INDEX(库存!$C:$C,MATCH(E36,库存!$B:$B,)))," ",INDEX(库存!$C:$C,MATCH(E36,库存!$B:$B,)))</f>
        <v xml:space="preserve"> </v>
      </c>
      <c r="G36" s="6" t="str">
        <f>IF(ISERROR(INDEX(库存!$D:$D,MATCH(E36,库存!$B:$B,)))," ",INDEX(库存!$D:$D,MATCH(E36,库存!$B:$B,)))</f>
        <v xml:space="preserve"> </v>
      </c>
      <c r="H36" s="6" t="str">
        <f>IF(ISERROR(INDEX(库存!$E:$E,MATCH(E36,库存!$B:$B,)))," ",INDEX(库存!$E:$E,MATCH(E36,库存!$B:$B,)))</f>
        <v xml:space="preserve"> </v>
      </c>
      <c r="I36" s="6" t="str">
        <f>IF(ISERROR(INDEX(库存!$F:$F,MATCH(E36,库存!$B:$B,)))," ",INDEX(库存!$F:$F,MATCH(E36,库存!$B:$B,)))</f>
        <v xml:space="preserve"> </v>
      </c>
      <c r="J36" s="6"/>
      <c r="K36" s="8"/>
    </row>
    <row r="37" spans="1:11" ht="24.95" customHeight="1" x14ac:dyDescent="0.15">
      <c r="A37" s="9">
        <v>36</v>
      </c>
      <c r="B37" s="10"/>
      <c r="C37" s="11"/>
      <c r="D37" s="10"/>
      <c r="E37" s="10"/>
      <c r="F37" s="10" t="str">
        <f>IF(ISERROR(INDEX(库存!$C:$C,MATCH(E37,库存!$B:$B,)))," ",INDEX(库存!$C:$C,MATCH(E37,库存!$B:$B,)))</f>
        <v xml:space="preserve"> </v>
      </c>
      <c r="G37" s="10" t="str">
        <f>IF(ISERROR(INDEX(库存!$D:$D,MATCH(E37,库存!$B:$B,)))," ",INDEX(库存!$D:$D,MATCH(E37,库存!$B:$B,)))</f>
        <v xml:space="preserve"> </v>
      </c>
      <c r="H37" s="10" t="str">
        <f>IF(ISERROR(INDEX(库存!$E:$E,MATCH(E37,库存!$B:$B,)))," ",INDEX(库存!$E:$E,MATCH(E37,库存!$B:$B,)))</f>
        <v xml:space="preserve"> </v>
      </c>
      <c r="I37" s="10" t="str">
        <f>IF(ISERROR(INDEX(库存!$F:$F,MATCH(E37,库存!$B:$B,)))," ",INDEX(库存!$F:$F,MATCH(E37,库存!$B:$B,)))</f>
        <v xml:space="preserve"> </v>
      </c>
      <c r="J37" s="10"/>
      <c r="K37" s="12"/>
    </row>
    <row r="38" spans="1:11" ht="24.95" customHeight="1" x14ac:dyDescent="0.15">
      <c r="A38" s="5">
        <v>37</v>
      </c>
      <c r="B38" s="6"/>
      <c r="C38" s="7"/>
      <c r="D38" s="6"/>
      <c r="E38" s="6"/>
      <c r="F38" s="6" t="str">
        <f>IF(ISERROR(INDEX(库存!$C:$C,MATCH(E38,库存!$B:$B,)))," ",INDEX(库存!$C:$C,MATCH(E38,库存!$B:$B,)))</f>
        <v xml:space="preserve"> </v>
      </c>
      <c r="G38" s="6" t="str">
        <f>IF(ISERROR(INDEX(库存!$D:$D,MATCH(E38,库存!$B:$B,)))," ",INDEX(库存!$D:$D,MATCH(E38,库存!$B:$B,)))</f>
        <v xml:space="preserve"> </v>
      </c>
      <c r="H38" s="6" t="str">
        <f>IF(ISERROR(INDEX(库存!$E:$E,MATCH(E38,库存!$B:$B,)))," ",INDEX(库存!$E:$E,MATCH(E38,库存!$B:$B,)))</f>
        <v xml:space="preserve"> </v>
      </c>
      <c r="I38" s="6" t="str">
        <f>IF(ISERROR(INDEX(库存!$F:$F,MATCH(E38,库存!$B:$B,)))," ",INDEX(库存!$F:$F,MATCH(E38,库存!$B:$B,)))</f>
        <v xml:space="preserve"> </v>
      </c>
      <c r="J38" s="6"/>
      <c r="K38" s="8"/>
    </row>
    <row r="39" spans="1:11" ht="24.95" customHeight="1" x14ac:dyDescent="0.15">
      <c r="A39" s="9">
        <v>38</v>
      </c>
      <c r="B39" s="10"/>
      <c r="C39" s="11"/>
      <c r="D39" s="10"/>
      <c r="E39" s="10"/>
      <c r="F39" s="10" t="str">
        <f>IF(ISERROR(INDEX(库存!$C:$C,MATCH(E39,库存!$B:$B,)))," ",INDEX(库存!$C:$C,MATCH(E39,库存!$B:$B,)))</f>
        <v xml:space="preserve"> </v>
      </c>
      <c r="G39" s="10" t="str">
        <f>IF(ISERROR(INDEX(库存!$D:$D,MATCH(E39,库存!$B:$B,)))," ",INDEX(库存!$D:$D,MATCH(E39,库存!$B:$B,)))</f>
        <v xml:space="preserve"> </v>
      </c>
      <c r="H39" s="10" t="str">
        <f>IF(ISERROR(INDEX(库存!$E:$E,MATCH(E39,库存!$B:$B,)))," ",INDEX(库存!$E:$E,MATCH(E39,库存!$B:$B,)))</f>
        <v xml:space="preserve"> </v>
      </c>
      <c r="I39" s="10" t="str">
        <f>IF(ISERROR(INDEX(库存!$F:$F,MATCH(E39,库存!$B:$B,)))," ",INDEX(库存!$F:$F,MATCH(E39,库存!$B:$B,)))</f>
        <v xml:space="preserve"> </v>
      </c>
      <c r="J39" s="10"/>
      <c r="K39" s="12"/>
    </row>
    <row r="40" spans="1:11" ht="24.95" customHeight="1" x14ac:dyDescent="0.15">
      <c r="A40" s="5">
        <v>39</v>
      </c>
      <c r="B40" s="6"/>
      <c r="C40" s="7"/>
      <c r="D40" s="6"/>
      <c r="E40" s="6"/>
      <c r="F40" s="6" t="str">
        <f>IF(ISERROR(INDEX(库存!$C:$C,MATCH(E40,库存!$B:$B,)))," ",INDEX(库存!$C:$C,MATCH(E40,库存!$B:$B,)))</f>
        <v xml:space="preserve"> </v>
      </c>
      <c r="G40" s="6" t="str">
        <f>IF(ISERROR(INDEX(库存!$D:$D,MATCH(E40,库存!$B:$B,)))," ",INDEX(库存!$D:$D,MATCH(E40,库存!$B:$B,)))</f>
        <v xml:space="preserve"> </v>
      </c>
      <c r="H40" s="6" t="str">
        <f>IF(ISERROR(INDEX(库存!$E:$E,MATCH(E40,库存!$B:$B,)))," ",INDEX(库存!$E:$E,MATCH(E40,库存!$B:$B,)))</f>
        <v xml:space="preserve"> </v>
      </c>
      <c r="I40" s="6" t="str">
        <f>IF(ISERROR(INDEX(库存!$F:$F,MATCH(E40,库存!$B:$B,)))," ",INDEX(库存!$F:$F,MATCH(E40,库存!$B:$B,)))</f>
        <v xml:space="preserve"> </v>
      </c>
      <c r="J40" s="6"/>
      <c r="K40" s="8"/>
    </row>
    <row r="41" spans="1:11" ht="24.95" customHeight="1" x14ac:dyDescent="0.15">
      <c r="A41" s="13">
        <v>40</v>
      </c>
      <c r="B41" s="14"/>
      <c r="C41" s="15"/>
      <c r="D41" s="14"/>
      <c r="E41" s="14"/>
      <c r="F41" s="14" t="str">
        <f>IF(ISERROR(INDEX(库存!$C:$C,MATCH(E41,库存!$B:$B,)))," ",INDEX(库存!$C:$C,MATCH(E41,库存!$B:$B,)))</f>
        <v xml:space="preserve"> </v>
      </c>
      <c r="G41" s="14" t="str">
        <f>IF(ISERROR(INDEX(库存!$D:$D,MATCH(E41,库存!$B:$B,)))," ",INDEX(库存!$D:$D,MATCH(E41,库存!$B:$B,)))</f>
        <v xml:space="preserve"> </v>
      </c>
      <c r="H41" s="14" t="str">
        <f>IF(ISERROR(INDEX(库存!$E:$E,MATCH(E41,库存!$B:$B,)))," ",INDEX(库存!$E:$E,MATCH(E41,库存!$B:$B,)))</f>
        <v xml:space="preserve"> </v>
      </c>
      <c r="I41" s="14" t="str">
        <f>IF(ISERROR(INDEX(库存!$F:$F,MATCH(E41,库存!$B:$B,)))," ",INDEX(库存!$F:$F,MATCH(E41,库存!$B:$B,)))</f>
        <v xml:space="preserve"> </v>
      </c>
      <c r="J41" s="14"/>
      <c r="K41" s="16"/>
    </row>
    <row r="42" spans="1:11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</row>
  </sheetData>
  <phoneticPr fontId="4" type="noConversion"/>
  <dataValidations count="2">
    <dataValidation type="list" allowBlank="1" showInputMessage="1" showErrorMessage="1" sqref="D2:D41" xr:uid="{00000000-0002-0000-0200-000000000000}">
      <formula1>部门</formula1>
    </dataValidation>
    <dataValidation type="list" allowBlank="1" showInputMessage="1" showErrorMessage="1" sqref="E2:E41" xr:uid="{00000000-0002-0000-0200-000001000000}">
      <formula1>bianma</formula1>
    </dataValidation>
  </dataValidations>
  <pageMargins left="0.69930555555555596" right="0.69930555555555596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workbookViewId="0">
      <selection sqref="A1:XFD1048576"/>
    </sheetView>
  </sheetViews>
  <sheetFormatPr defaultColWidth="9" defaultRowHeight="16.5" x14ac:dyDescent="0.15"/>
  <cols>
    <col min="1" max="1" width="7.25" style="17" customWidth="1"/>
    <col min="2" max="3" width="13" style="1" customWidth="1"/>
    <col min="4" max="4" width="16.125" style="1" customWidth="1"/>
    <col min="5" max="5" width="7.25" style="17" customWidth="1"/>
    <col min="6" max="6" width="7.25" style="1" customWidth="1"/>
    <col min="7" max="10" width="13" style="1" customWidth="1"/>
    <col min="11" max="11" width="13" style="23" customWidth="1"/>
    <col min="12" max="16384" width="9" style="1"/>
  </cols>
  <sheetData>
    <row r="1" spans="1:11" s="17" customFormat="1" ht="27" customHeight="1" x14ac:dyDescent="0.15">
      <c r="A1" s="2" t="s">
        <v>0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39</v>
      </c>
      <c r="G1" s="3" t="s">
        <v>40</v>
      </c>
      <c r="H1" s="3" t="s">
        <v>9</v>
      </c>
      <c r="I1" s="3" t="s">
        <v>30</v>
      </c>
      <c r="J1" s="3" t="s">
        <v>41</v>
      </c>
      <c r="K1" s="4" t="s">
        <v>42</v>
      </c>
    </row>
    <row r="2" spans="1:11" s="17" customFormat="1" ht="24.95" customHeight="1" x14ac:dyDescent="0.15">
      <c r="A2" s="5">
        <v>1</v>
      </c>
      <c r="B2" s="6" t="s">
        <v>13</v>
      </c>
      <c r="C2" s="7" t="s">
        <v>43</v>
      </c>
      <c r="D2" s="6" t="s">
        <v>44</v>
      </c>
      <c r="E2" s="6" t="s">
        <v>45</v>
      </c>
      <c r="F2" s="6">
        <v>0.2</v>
      </c>
      <c r="G2" s="6">
        <v>50</v>
      </c>
      <c r="H2" s="6">
        <f>SUMIF(入库!$E:$E,$B2,入库!J:J)</f>
        <v>100</v>
      </c>
      <c r="I2" s="6">
        <f>SUMIF(出库!$E:$E,$B2,出库!J:J)</f>
        <v>20</v>
      </c>
      <c r="J2" s="6">
        <f>G2+H2-I2</f>
        <v>130</v>
      </c>
      <c r="K2" s="8">
        <f t="shared" ref="K2:K11" si="0">F2*J2</f>
        <v>26</v>
      </c>
    </row>
    <row r="3" spans="1:11" s="17" customFormat="1" ht="24.95" customHeight="1" x14ac:dyDescent="0.15">
      <c r="A3" s="9">
        <v>2</v>
      </c>
      <c r="B3" s="10" t="s">
        <v>14</v>
      </c>
      <c r="C3" s="11" t="s">
        <v>43</v>
      </c>
      <c r="D3" s="10" t="s">
        <v>46</v>
      </c>
      <c r="E3" s="10" t="s">
        <v>45</v>
      </c>
      <c r="F3" s="10">
        <v>0.2</v>
      </c>
      <c r="G3" s="10">
        <v>50</v>
      </c>
      <c r="H3" s="10">
        <f>SUMIF(入库!$E:$E,$B3,入库!J:J)</f>
        <v>400</v>
      </c>
      <c r="I3" s="10">
        <f>SUMIF(出库!$E:$E,$B3,出库!J:J)</f>
        <v>48</v>
      </c>
      <c r="J3" s="10">
        <f t="shared" ref="J3:J11" si="1">G3+H3-I3</f>
        <v>402</v>
      </c>
      <c r="K3" s="12">
        <f t="shared" si="0"/>
        <v>80.400000000000006</v>
      </c>
    </row>
    <row r="4" spans="1:11" s="17" customFormat="1" ht="24.95" customHeight="1" x14ac:dyDescent="0.15">
      <c r="A4" s="5">
        <v>3</v>
      </c>
      <c r="B4" s="6" t="s">
        <v>15</v>
      </c>
      <c r="C4" s="7" t="s">
        <v>43</v>
      </c>
      <c r="D4" s="6" t="s">
        <v>47</v>
      </c>
      <c r="E4" s="6" t="s">
        <v>45</v>
      </c>
      <c r="F4" s="6">
        <v>0.21</v>
      </c>
      <c r="G4" s="6">
        <v>50</v>
      </c>
      <c r="H4" s="6">
        <f>SUMIF(入库!$E:$E,$B4,入库!J:J)</f>
        <v>100</v>
      </c>
      <c r="I4" s="6">
        <f>SUMIF(出库!$E:$E,$B4,出库!J:J)</f>
        <v>136</v>
      </c>
      <c r="J4" s="6">
        <f t="shared" si="1"/>
        <v>14</v>
      </c>
      <c r="K4" s="8">
        <f t="shared" si="0"/>
        <v>2.94</v>
      </c>
    </row>
    <row r="5" spans="1:11" s="17" customFormat="1" ht="24.95" customHeight="1" x14ac:dyDescent="0.15">
      <c r="A5" s="9">
        <v>4</v>
      </c>
      <c r="B5" s="10" t="s">
        <v>17</v>
      </c>
      <c r="C5" s="11" t="s">
        <v>43</v>
      </c>
      <c r="D5" s="10" t="s">
        <v>48</v>
      </c>
      <c r="E5" s="10" t="s">
        <v>45</v>
      </c>
      <c r="F5" s="10">
        <v>0.25</v>
      </c>
      <c r="G5" s="10">
        <v>50</v>
      </c>
      <c r="H5" s="10">
        <f>SUMIF(入库!$E:$E,$B5,入库!J:J)</f>
        <v>300</v>
      </c>
      <c r="I5" s="10">
        <f>SUMIF(出库!$E:$E,$B5,出库!J:J)</f>
        <v>77</v>
      </c>
      <c r="J5" s="10">
        <f t="shared" si="1"/>
        <v>273</v>
      </c>
      <c r="K5" s="12">
        <f t="shared" si="0"/>
        <v>68.25</v>
      </c>
    </row>
    <row r="6" spans="1:11" s="17" customFormat="1" ht="24.95" customHeight="1" x14ac:dyDescent="0.15">
      <c r="A6" s="5">
        <v>5</v>
      </c>
      <c r="B6" s="6" t="s">
        <v>18</v>
      </c>
      <c r="C6" s="7" t="s">
        <v>43</v>
      </c>
      <c r="D6" s="6" t="s">
        <v>49</v>
      </c>
      <c r="E6" s="6" t="s">
        <v>45</v>
      </c>
      <c r="F6" s="6">
        <v>0.3</v>
      </c>
      <c r="G6" s="6">
        <v>50</v>
      </c>
      <c r="H6" s="6">
        <f>SUMIF(入库!$E:$E,$B6,入库!J:J)</f>
        <v>100</v>
      </c>
      <c r="I6" s="6">
        <f>SUMIF(出库!$E:$E,$B6,出库!J:J)</f>
        <v>124</v>
      </c>
      <c r="J6" s="6">
        <f t="shared" si="1"/>
        <v>26</v>
      </c>
      <c r="K6" s="8">
        <f t="shared" si="0"/>
        <v>7.8</v>
      </c>
    </row>
    <row r="7" spans="1:11" s="17" customFormat="1" ht="24.95" customHeight="1" x14ac:dyDescent="0.15">
      <c r="A7" s="9">
        <v>6</v>
      </c>
      <c r="B7" s="10" t="s">
        <v>20</v>
      </c>
      <c r="C7" s="11" t="s">
        <v>43</v>
      </c>
      <c r="D7" s="10" t="s">
        <v>50</v>
      </c>
      <c r="E7" s="10" t="s">
        <v>45</v>
      </c>
      <c r="F7" s="10">
        <v>0.4</v>
      </c>
      <c r="G7" s="10">
        <v>50</v>
      </c>
      <c r="H7" s="10">
        <f>SUMIF(入库!$E:$E,$B7,入库!J:J)</f>
        <v>100</v>
      </c>
      <c r="I7" s="10">
        <f>SUMIF(出库!$E:$E,$B7,出库!J:J)</f>
        <v>54</v>
      </c>
      <c r="J7" s="10">
        <f t="shared" si="1"/>
        <v>96</v>
      </c>
      <c r="K7" s="12">
        <f t="shared" si="0"/>
        <v>38.400000000000006</v>
      </c>
    </row>
    <row r="8" spans="1:11" s="17" customFormat="1" ht="24.95" customHeight="1" x14ac:dyDescent="0.15">
      <c r="A8" s="5">
        <v>7</v>
      </c>
      <c r="B8" s="6" t="s">
        <v>21</v>
      </c>
      <c r="C8" s="7" t="s">
        <v>43</v>
      </c>
      <c r="D8" s="6" t="s">
        <v>51</v>
      </c>
      <c r="E8" s="6" t="s">
        <v>45</v>
      </c>
      <c r="F8" s="6">
        <v>0.6</v>
      </c>
      <c r="G8" s="6">
        <v>50</v>
      </c>
      <c r="H8" s="6">
        <f>SUMIF(入库!$E:$E,$B8,入库!J:J)</f>
        <v>100</v>
      </c>
      <c r="I8" s="6">
        <f>SUMIF(出库!$E:$E,$B8,出库!J:J)</f>
        <v>33</v>
      </c>
      <c r="J8" s="6">
        <f t="shared" si="1"/>
        <v>117</v>
      </c>
      <c r="K8" s="8">
        <f t="shared" si="0"/>
        <v>70.2</v>
      </c>
    </row>
    <row r="9" spans="1:11" s="17" customFormat="1" ht="24.95" customHeight="1" x14ac:dyDescent="0.15">
      <c r="A9" s="9">
        <v>8</v>
      </c>
      <c r="B9" s="10" t="s">
        <v>22</v>
      </c>
      <c r="C9" s="11" t="s">
        <v>43</v>
      </c>
      <c r="D9" s="10" t="s">
        <v>52</v>
      </c>
      <c r="E9" s="10" t="s">
        <v>45</v>
      </c>
      <c r="F9" s="10">
        <v>1</v>
      </c>
      <c r="G9" s="10">
        <v>50</v>
      </c>
      <c r="H9" s="10">
        <f>SUMIF(入库!$E:$E,$B9,入库!J:J)</f>
        <v>100</v>
      </c>
      <c r="I9" s="10">
        <f>SUMIF(出库!$E:$E,$B9,出库!J:J)</f>
        <v>56</v>
      </c>
      <c r="J9" s="10">
        <f t="shared" si="1"/>
        <v>94</v>
      </c>
      <c r="K9" s="12">
        <f t="shared" si="0"/>
        <v>94</v>
      </c>
    </row>
    <row r="10" spans="1:11" s="17" customFormat="1" ht="24.95" customHeight="1" x14ac:dyDescent="0.15">
      <c r="A10" s="5">
        <v>9</v>
      </c>
      <c r="B10" s="6" t="s">
        <v>25</v>
      </c>
      <c r="C10" s="7" t="s">
        <v>43</v>
      </c>
      <c r="D10" s="6" t="s">
        <v>53</v>
      </c>
      <c r="E10" s="6" t="s">
        <v>45</v>
      </c>
      <c r="F10" s="6">
        <v>1.6</v>
      </c>
      <c r="G10" s="6">
        <v>50</v>
      </c>
      <c r="H10" s="6">
        <f>SUMIF(入库!$E:$E,$B10,入库!J:J)</f>
        <v>100</v>
      </c>
      <c r="I10" s="6">
        <f>SUMIF(出库!$E:$E,$B10,出库!J:J)</f>
        <v>23</v>
      </c>
      <c r="J10" s="6">
        <f t="shared" si="1"/>
        <v>127</v>
      </c>
      <c r="K10" s="8">
        <f t="shared" si="0"/>
        <v>203.20000000000002</v>
      </c>
    </row>
    <row r="11" spans="1:11" s="17" customFormat="1" ht="24.95" customHeight="1" x14ac:dyDescent="0.15">
      <c r="A11" s="9">
        <v>10</v>
      </c>
      <c r="B11" s="10" t="s">
        <v>26</v>
      </c>
      <c r="C11" s="11" t="s">
        <v>43</v>
      </c>
      <c r="D11" s="10" t="s">
        <v>54</v>
      </c>
      <c r="E11" s="10" t="s">
        <v>45</v>
      </c>
      <c r="F11" s="10">
        <v>2</v>
      </c>
      <c r="G11" s="10">
        <v>50</v>
      </c>
      <c r="H11" s="10">
        <f>SUMIF(入库!$E:$E,$B11,入库!J:J)</f>
        <v>100</v>
      </c>
      <c r="I11" s="10">
        <f>SUMIF(出库!$E:$E,$B11,出库!J:J)</f>
        <v>24</v>
      </c>
      <c r="J11" s="10">
        <f t="shared" si="1"/>
        <v>126</v>
      </c>
      <c r="K11" s="12">
        <f t="shared" si="0"/>
        <v>252</v>
      </c>
    </row>
    <row r="12" spans="1:11" s="17" customFormat="1" ht="24.95" customHeight="1" x14ac:dyDescent="0.15">
      <c r="A12" s="5">
        <v>11</v>
      </c>
      <c r="B12" s="6"/>
      <c r="C12" s="7"/>
      <c r="D12" s="6"/>
      <c r="E12" s="6"/>
      <c r="F12" s="6"/>
      <c r="G12" s="6"/>
      <c r="H12" s="6">
        <f>SUMIF(入库!$E:$E,$B12,入库!J:J)</f>
        <v>0</v>
      </c>
      <c r="I12" s="6">
        <f>SUMIF(出库!$E:$E,$B12,出库!J:J)</f>
        <v>0</v>
      </c>
      <c r="J12" s="6">
        <f t="shared" ref="J12:J24" si="2">G12+H12-I12</f>
        <v>0</v>
      </c>
      <c r="K12" s="8">
        <f t="shared" ref="K12:K24" si="3">F12*J12</f>
        <v>0</v>
      </c>
    </row>
    <row r="13" spans="1:11" s="17" customFormat="1" ht="24.95" customHeight="1" x14ac:dyDescent="0.15">
      <c r="A13" s="9">
        <v>12</v>
      </c>
      <c r="B13" s="10"/>
      <c r="C13" s="11"/>
      <c r="D13" s="10"/>
      <c r="E13" s="10"/>
      <c r="F13" s="10"/>
      <c r="G13" s="10"/>
      <c r="H13" s="10">
        <f>SUMIF(入库!$E:$E,$B13,入库!J:J)</f>
        <v>0</v>
      </c>
      <c r="I13" s="10">
        <f>SUMIF(出库!$E:$E,$B13,出库!J:J)</f>
        <v>0</v>
      </c>
      <c r="J13" s="10">
        <f t="shared" si="2"/>
        <v>0</v>
      </c>
      <c r="K13" s="12">
        <f t="shared" si="3"/>
        <v>0</v>
      </c>
    </row>
    <row r="14" spans="1:11" s="17" customFormat="1" ht="24.95" customHeight="1" x14ac:dyDescent="0.15">
      <c r="A14" s="5">
        <v>13</v>
      </c>
      <c r="B14" s="6"/>
      <c r="C14" s="7"/>
      <c r="D14" s="6"/>
      <c r="E14" s="6"/>
      <c r="F14" s="6"/>
      <c r="G14" s="6"/>
      <c r="H14" s="6">
        <f>SUMIF(入库!$E:$E,$B14,入库!J:J)</f>
        <v>0</v>
      </c>
      <c r="I14" s="6">
        <f>SUMIF(出库!$E:$E,$B14,出库!J:J)</f>
        <v>0</v>
      </c>
      <c r="J14" s="6">
        <f t="shared" si="2"/>
        <v>0</v>
      </c>
      <c r="K14" s="8">
        <f t="shared" si="3"/>
        <v>0</v>
      </c>
    </row>
    <row r="15" spans="1:11" s="17" customFormat="1" ht="24.95" customHeight="1" x14ac:dyDescent="0.15">
      <c r="A15" s="9">
        <v>14</v>
      </c>
      <c r="B15" s="10"/>
      <c r="C15" s="11"/>
      <c r="D15" s="10"/>
      <c r="E15" s="10"/>
      <c r="F15" s="10"/>
      <c r="G15" s="10"/>
      <c r="H15" s="10">
        <f>SUMIF(入库!$E:$E,$B15,入库!J:J)</f>
        <v>0</v>
      </c>
      <c r="I15" s="10">
        <f>SUMIF(出库!$E:$E,$B15,出库!J:J)</f>
        <v>0</v>
      </c>
      <c r="J15" s="10">
        <f t="shared" si="2"/>
        <v>0</v>
      </c>
      <c r="K15" s="12">
        <f t="shared" si="3"/>
        <v>0</v>
      </c>
    </row>
    <row r="16" spans="1:11" s="17" customFormat="1" ht="24.95" customHeight="1" x14ac:dyDescent="0.15">
      <c r="A16" s="5">
        <v>15</v>
      </c>
      <c r="B16" s="6"/>
      <c r="C16" s="7"/>
      <c r="D16" s="6"/>
      <c r="E16" s="6"/>
      <c r="F16" s="6"/>
      <c r="G16" s="6"/>
      <c r="H16" s="6">
        <f>SUMIF(入库!$E:$E,$B16,入库!J:J)</f>
        <v>0</v>
      </c>
      <c r="I16" s="6">
        <f>SUMIF(出库!$E:$E,$B16,出库!J:J)</f>
        <v>0</v>
      </c>
      <c r="J16" s="6">
        <f t="shared" si="2"/>
        <v>0</v>
      </c>
      <c r="K16" s="8">
        <f t="shared" si="3"/>
        <v>0</v>
      </c>
    </row>
    <row r="17" spans="1:11" s="17" customFormat="1" ht="24.95" customHeight="1" x14ac:dyDescent="0.15">
      <c r="A17" s="9">
        <v>16</v>
      </c>
      <c r="B17" s="10"/>
      <c r="C17" s="11"/>
      <c r="D17" s="10"/>
      <c r="E17" s="10"/>
      <c r="F17" s="10"/>
      <c r="G17" s="10"/>
      <c r="H17" s="10">
        <f>SUMIF(入库!$E:$E,$B17,入库!J:J)</f>
        <v>0</v>
      </c>
      <c r="I17" s="10">
        <f>SUMIF(出库!$E:$E,$B17,出库!J:J)</f>
        <v>0</v>
      </c>
      <c r="J17" s="10">
        <f t="shared" si="2"/>
        <v>0</v>
      </c>
      <c r="K17" s="12">
        <f t="shared" si="3"/>
        <v>0</v>
      </c>
    </row>
    <row r="18" spans="1:11" s="17" customFormat="1" ht="24.95" customHeight="1" x14ac:dyDescent="0.15">
      <c r="A18" s="5">
        <v>17</v>
      </c>
      <c r="B18" s="6"/>
      <c r="C18" s="7"/>
      <c r="D18" s="6"/>
      <c r="E18" s="6"/>
      <c r="F18" s="6"/>
      <c r="G18" s="6"/>
      <c r="H18" s="6">
        <f>SUMIF(入库!$E:$E,$B18,入库!J:J)</f>
        <v>0</v>
      </c>
      <c r="I18" s="6">
        <f>SUMIF(出库!$E:$E,$B18,出库!J:J)</f>
        <v>0</v>
      </c>
      <c r="J18" s="6">
        <f t="shared" si="2"/>
        <v>0</v>
      </c>
      <c r="K18" s="8">
        <f t="shared" si="3"/>
        <v>0</v>
      </c>
    </row>
    <row r="19" spans="1:11" s="17" customFormat="1" ht="24.95" customHeight="1" x14ac:dyDescent="0.15">
      <c r="A19" s="9">
        <v>18</v>
      </c>
      <c r="B19" s="10"/>
      <c r="C19" s="11"/>
      <c r="D19" s="10"/>
      <c r="E19" s="10"/>
      <c r="F19" s="10"/>
      <c r="G19" s="10"/>
      <c r="H19" s="10">
        <f>SUMIF(入库!$E:$E,$B19,入库!J:J)</f>
        <v>0</v>
      </c>
      <c r="I19" s="10">
        <f>SUMIF(出库!$E:$E,$B19,出库!J:J)</f>
        <v>0</v>
      </c>
      <c r="J19" s="10">
        <f t="shared" si="2"/>
        <v>0</v>
      </c>
      <c r="K19" s="12">
        <f t="shared" si="3"/>
        <v>0</v>
      </c>
    </row>
    <row r="20" spans="1:11" s="17" customFormat="1" ht="24.95" customHeight="1" x14ac:dyDescent="0.15">
      <c r="A20" s="5">
        <v>19</v>
      </c>
      <c r="B20" s="6"/>
      <c r="C20" s="7"/>
      <c r="D20" s="6"/>
      <c r="E20" s="6"/>
      <c r="F20" s="6"/>
      <c r="G20" s="6"/>
      <c r="H20" s="6">
        <f>SUMIF(入库!$E:$E,$B20,入库!J:J)</f>
        <v>0</v>
      </c>
      <c r="I20" s="6">
        <f>SUMIF(出库!$E:$E,$B20,出库!J:J)</f>
        <v>0</v>
      </c>
      <c r="J20" s="6">
        <f t="shared" si="2"/>
        <v>0</v>
      </c>
      <c r="K20" s="8">
        <f t="shared" si="3"/>
        <v>0</v>
      </c>
    </row>
    <row r="21" spans="1:11" s="17" customFormat="1" ht="24.95" customHeight="1" x14ac:dyDescent="0.15">
      <c r="A21" s="9">
        <v>20</v>
      </c>
      <c r="B21" s="10"/>
      <c r="C21" s="11"/>
      <c r="D21" s="10"/>
      <c r="E21" s="10"/>
      <c r="F21" s="10"/>
      <c r="G21" s="10"/>
      <c r="H21" s="10">
        <f>SUMIF(入库!$E:$E,$B21,入库!J:J)</f>
        <v>0</v>
      </c>
      <c r="I21" s="10">
        <f>SUMIF(出库!$E:$E,$B21,出库!J:J)</f>
        <v>0</v>
      </c>
      <c r="J21" s="10">
        <f t="shared" si="2"/>
        <v>0</v>
      </c>
      <c r="K21" s="12">
        <f t="shared" si="3"/>
        <v>0</v>
      </c>
    </row>
    <row r="22" spans="1:11" s="17" customFormat="1" ht="24.95" customHeight="1" x14ac:dyDescent="0.15">
      <c r="A22" s="5">
        <v>21</v>
      </c>
      <c r="B22" s="6"/>
      <c r="C22" s="7"/>
      <c r="D22" s="6"/>
      <c r="E22" s="6"/>
      <c r="F22" s="6"/>
      <c r="G22" s="6"/>
      <c r="H22" s="6">
        <f>SUMIF(入库!$E:$E,$B22,入库!J:J)</f>
        <v>0</v>
      </c>
      <c r="I22" s="6">
        <f>SUMIF(出库!$E:$E,$B22,出库!J:J)</f>
        <v>0</v>
      </c>
      <c r="J22" s="6">
        <f t="shared" si="2"/>
        <v>0</v>
      </c>
      <c r="K22" s="8">
        <f t="shared" si="3"/>
        <v>0</v>
      </c>
    </row>
    <row r="23" spans="1:11" s="17" customFormat="1" ht="24.95" customHeight="1" x14ac:dyDescent="0.15">
      <c r="A23" s="9">
        <v>22</v>
      </c>
      <c r="B23" s="10"/>
      <c r="C23" s="11"/>
      <c r="D23" s="10"/>
      <c r="E23" s="10"/>
      <c r="F23" s="10"/>
      <c r="G23" s="10"/>
      <c r="H23" s="10">
        <f>SUMIF(入库!$E:$E,$B23,入库!J:J)</f>
        <v>0</v>
      </c>
      <c r="I23" s="10">
        <f>SUMIF(出库!$E:$E,$B23,出库!J:J)</f>
        <v>0</v>
      </c>
      <c r="J23" s="10">
        <f t="shared" si="2"/>
        <v>0</v>
      </c>
      <c r="K23" s="12">
        <f t="shared" si="3"/>
        <v>0</v>
      </c>
    </row>
    <row r="24" spans="1:11" s="17" customFormat="1" ht="24.95" customHeight="1" x14ac:dyDescent="0.15">
      <c r="A24" s="19">
        <v>23</v>
      </c>
      <c r="B24" s="20"/>
      <c r="C24" s="21"/>
      <c r="D24" s="20"/>
      <c r="E24" s="20"/>
      <c r="F24" s="20"/>
      <c r="G24" s="20"/>
      <c r="H24" s="20">
        <f>SUMIF(入库!$E:$E,$B24,入库!J:J)</f>
        <v>0</v>
      </c>
      <c r="I24" s="20">
        <f>SUMIF(出库!$E:$E,$B24,出库!J:J)</f>
        <v>0</v>
      </c>
      <c r="J24" s="20">
        <f t="shared" si="2"/>
        <v>0</v>
      </c>
      <c r="K24" s="22">
        <f t="shared" si="3"/>
        <v>0</v>
      </c>
    </row>
  </sheetData>
  <phoneticPr fontId="4" type="noConversion"/>
  <pageMargins left="0.69930555555555596" right="0.69930555555555596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3"/>
  <sheetViews>
    <sheetView workbookViewId="0">
      <selection activeCell="G9" sqref="G9"/>
    </sheetView>
  </sheetViews>
  <sheetFormatPr defaultColWidth="9" defaultRowHeight="16.5" x14ac:dyDescent="0.15"/>
  <cols>
    <col min="1" max="2" width="9" style="1"/>
    <col min="3" max="3" width="2.5" style="1" customWidth="1"/>
    <col min="4" max="4" width="9" style="1"/>
    <col min="5" max="5" width="9" style="17"/>
    <col min="6" max="6" width="2.5" style="17" customWidth="1"/>
    <col min="7" max="7" width="5.5" style="17" customWidth="1"/>
    <col min="8" max="9" width="9.5" style="17" customWidth="1"/>
    <col min="10" max="10" width="2.5" style="17" customWidth="1"/>
    <col min="11" max="11" width="5.5" style="17" customWidth="1"/>
    <col min="12" max="12" width="7.5" style="17" customWidth="1"/>
    <col min="13" max="13" width="9.5" style="17" customWidth="1"/>
    <col min="14" max="14" width="2.5" style="17" customWidth="1"/>
    <col min="15" max="15" width="5.5" style="17" customWidth="1"/>
    <col min="16" max="16" width="9" style="17"/>
    <col min="17" max="17" width="2.5" style="17" customWidth="1"/>
    <col min="18" max="18" width="5.5" style="17" customWidth="1"/>
    <col min="19" max="19" width="12.125" style="17" customWidth="1"/>
    <col min="20" max="20" width="2.5" style="17" customWidth="1"/>
    <col min="21" max="21" width="5.5" style="17" customWidth="1"/>
    <col min="22" max="22" width="9.5" style="17" customWidth="1"/>
    <col min="23" max="23" width="2.375" style="17" customWidth="1"/>
    <col min="24" max="24" width="5.5" style="17" customWidth="1"/>
    <col min="25" max="25" width="11.625" style="17" customWidth="1"/>
    <col min="26" max="16384" width="9" style="1"/>
  </cols>
  <sheetData>
    <row r="1" spans="1:25" ht="22.5" customHeight="1" x14ac:dyDescent="0.15">
      <c r="A1" s="24" t="s">
        <v>55</v>
      </c>
      <c r="B1" s="24"/>
      <c r="C1" s="25"/>
      <c r="D1" s="24" t="s">
        <v>56</v>
      </c>
      <c r="E1" s="24"/>
      <c r="F1" s="26"/>
      <c r="G1" s="27" t="s">
        <v>57</v>
      </c>
      <c r="H1" s="28"/>
      <c r="I1" s="29"/>
      <c r="J1" s="26"/>
      <c r="K1" s="24" t="s">
        <v>58</v>
      </c>
      <c r="L1" s="24"/>
      <c r="M1" s="24"/>
      <c r="N1" s="26"/>
      <c r="O1" s="24" t="s">
        <v>59</v>
      </c>
      <c r="P1" s="24"/>
      <c r="Q1" s="26"/>
      <c r="R1" s="27" t="s">
        <v>60</v>
      </c>
      <c r="S1" s="29"/>
      <c r="T1" s="26"/>
      <c r="U1" s="24" t="s">
        <v>61</v>
      </c>
      <c r="V1" s="24"/>
      <c r="X1" s="24" t="s">
        <v>62</v>
      </c>
      <c r="Y1" s="24"/>
    </row>
    <row r="2" spans="1:25" ht="24.95" customHeight="1" x14ac:dyDescent="0.15">
      <c r="A2" s="30" t="s">
        <v>88</v>
      </c>
      <c r="B2" s="30" t="s">
        <v>63</v>
      </c>
      <c r="C2" s="31"/>
      <c r="D2" s="30" t="s">
        <v>88</v>
      </c>
      <c r="E2" s="30" t="s">
        <v>64</v>
      </c>
      <c r="F2" s="31"/>
      <c r="G2" s="30" t="s">
        <v>88</v>
      </c>
      <c r="H2" s="30" t="s">
        <v>65</v>
      </c>
      <c r="I2" s="30" t="s">
        <v>66</v>
      </c>
      <c r="J2" s="31"/>
      <c r="K2" s="30" t="s">
        <v>88</v>
      </c>
      <c r="L2" s="30" t="s">
        <v>67</v>
      </c>
      <c r="M2" s="30" t="s">
        <v>68</v>
      </c>
      <c r="N2" s="31"/>
      <c r="O2" s="30" t="s">
        <v>88</v>
      </c>
      <c r="P2" s="30" t="s">
        <v>69</v>
      </c>
      <c r="Q2" s="31"/>
      <c r="R2" s="30" t="s">
        <v>88</v>
      </c>
      <c r="S2" s="30" t="s">
        <v>70</v>
      </c>
      <c r="T2" s="31"/>
      <c r="U2" s="30" t="s">
        <v>88</v>
      </c>
      <c r="V2" s="30" t="s">
        <v>64</v>
      </c>
      <c r="W2" s="31"/>
      <c r="X2" s="30" t="s">
        <v>88</v>
      </c>
      <c r="Y2" s="30" t="s">
        <v>71</v>
      </c>
    </row>
    <row r="3" spans="1:25" ht="24.95" customHeight="1" x14ac:dyDescent="0.15">
      <c r="A3" s="32">
        <v>101</v>
      </c>
      <c r="B3" s="32" t="s">
        <v>72</v>
      </c>
      <c r="C3" s="33"/>
      <c r="D3" s="32">
        <v>201</v>
      </c>
      <c r="E3" s="32" t="s">
        <v>73</v>
      </c>
      <c r="F3" s="31"/>
      <c r="G3" s="32">
        <v>301</v>
      </c>
      <c r="H3" s="32" t="s">
        <v>74</v>
      </c>
      <c r="I3" s="32" t="s">
        <v>75</v>
      </c>
      <c r="J3" s="31"/>
      <c r="K3" s="32">
        <v>401</v>
      </c>
      <c r="L3" s="32" t="s">
        <v>43</v>
      </c>
      <c r="M3" s="32" t="s">
        <v>72</v>
      </c>
      <c r="N3" s="31"/>
      <c r="O3" s="32">
        <v>501</v>
      </c>
      <c r="P3" s="32" t="s">
        <v>45</v>
      </c>
      <c r="Q3" s="31"/>
      <c r="R3" s="32">
        <v>601</v>
      </c>
      <c r="S3" s="32" t="s">
        <v>76</v>
      </c>
      <c r="T3" s="31"/>
      <c r="U3" s="32">
        <v>701</v>
      </c>
      <c r="V3" s="32" t="s">
        <v>33</v>
      </c>
      <c r="W3" s="31"/>
      <c r="X3" s="32">
        <v>801</v>
      </c>
      <c r="Y3" s="32" t="s">
        <v>77</v>
      </c>
    </row>
    <row r="4" spans="1:25" ht="24.95" customHeight="1" x14ac:dyDescent="0.15">
      <c r="A4" s="32">
        <v>102</v>
      </c>
      <c r="B4" s="32" t="s">
        <v>78</v>
      </c>
      <c r="C4" s="33"/>
      <c r="D4" s="32">
        <v>202</v>
      </c>
      <c r="E4" s="32" t="s">
        <v>74</v>
      </c>
      <c r="F4" s="31"/>
      <c r="G4" s="32"/>
      <c r="H4" s="32"/>
      <c r="I4" s="32"/>
      <c r="J4" s="31"/>
      <c r="K4" s="32">
        <v>402</v>
      </c>
      <c r="L4" s="32" t="s">
        <v>79</v>
      </c>
      <c r="M4" s="32" t="s">
        <v>72</v>
      </c>
      <c r="N4" s="31"/>
      <c r="O4" s="32">
        <v>502</v>
      </c>
      <c r="P4" s="32" t="s">
        <v>80</v>
      </c>
      <c r="Q4" s="31"/>
      <c r="R4" s="32">
        <v>602</v>
      </c>
      <c r="S4" s="32" t="s">
        <v>81</v>
      </c>
      <c r="T4" s="31"/>
      <c r="U4" s="32">
        <v>702</v>
      </c>
      <c r="V4" s="32" t="s">
        <v>82</v>
      </c>
      <c r="W4" s="31"/>
      <c r="X4" s="32">
        <v>802</v>
      </c>
      <c r="Y4" s="32" t="s">
        <v>12</v>
      </c>
    </row>
    <row r="5" spans="1:25" ht="24.95" customHeight="1" x14ac:dyDescent="0.15">
      <c r="A5" s="32"/>
      <c r="B5" s="32"/>
      <c r="C5" s="33"/>
      <c r="D5" s="32"/>
      <c r="E5" s="32"/>
      <c r="F5" s="31"/>
      <c r="G5" s="32"/>
      <c r="H5" s="32"/>
      <c r="I5" s="32"/>
      <c r="J5" s="31"/>
      <c r="K5" s="32"/>
      <c r="L5" s="32"/>
      <c r="M5" s="32"/>
      <c r="N5" s="31"/>
      <c r="O5" s="32">
        <v>503</v>
      </c>
      <c r="P5" s="32" t="s">
        <v>83</v>
      </c>
      <c r="Q5" s="31"/>
      <c r="R5" s="32">
        <v>603</v>
      </c>
      <c r="S5" s="32" t="s">
        <v>84</v>
      </c>
      <c r="T5" s="31"/>
      <c r="U5" s="32">
        <v>703</v>
      </c>
      <c r="V5" s="32" t="s">
        <v>34</v>
      </c>
      <c r="W5" s="31"/>
      <c r="X5" s="32">
        <v>803</v>
      </c>
      <c r="Y5" s="32" t="s">
        <v>16</v>
      </c>
    </row>
    <row r="6" spans="1:25" ht="24.95" customHeight="1" x14ac:dyDescent="0.15">
      <c r="A6" s="32"/>
      <c r="B6" s="32"/>
      <c r="C6" s="33"/>
      <c r="D6" s="32"/>
      <c r="E6" s="32"/>
      <c r="F6" s="31"/>
      <c r="G6" s="32"/>
      <c r="H6" s="32"/>
      <c r="I6" s="32"/>
      <c r="J6" s="31"/>
      <c r="K6" s="32"/>
      <c r="L6" s="32"/>
      <c r="M6" s="32"/>
      <c r="N6" s="31"/>
      <c r="O6" s="32"/>
      <c r="P6" s="32"/>
      <c r="Q6" s="31"/>
      <c r="R6" s="32"/>
      <c r="S6" s="32"/>
      <c r="T6" s="31"/>
      <c r="U6" s="32">
        <v>704</v>
      </c>
      <c r="V6" s="32" t="s">
        <v>85</v>
      </c>
      <c r="W6" s="31"/>
      <c r="X6" s="32">
        <v>804</v>
      </c>
      <c r="Y6" s="32" t="s">
        <v>24</v>
      </c>
    </row>
    <row r="7" spans="1:25" ht="24.95" customHeight="1" x14ac:dyDescent="0.15">
      <c r="A7" s="32"/>
      <c r="B7" s="34"/>
      <c r="C7" s="33"/>
      <c r="D7" s="32"/>
      <c r="E7" s="34"/>
      <c r="F7" s="31"/>
      <c r="G7" s="32"/>
      <c r="H7" s="34"/>
      <c r="I7" s="32"/>
      <c r="J7" s="31"/>
      <c r="K7" s="32"/>
      <c r="L7" s="34"/>
      <c r="M7" s="32"/>
      <c r="N7" s="31"/>
      <c r="O7" s="32"/>
      <c r="P7" s="34"/>
      <c r="Q7" s="31"/>
      <c r="R7" s="32"/>
      <c r="S7" s="34"/>
      <c r="T7" s="31"/>
      <c r="U7" s="32"/>
      <c r="V7" s="34"/>
      <c r="W7" s="31"/>
      <c r="X7" s="32">
        <v>805</v>
      </c>
      <c r="Y7" s="32" t="s">
        <v>86</v>
      </c>
    </row>
    <row r="8" spans="1:25" ht="24.95" customHeight="1" x14ac:dyDescent="0.15">
      <c r="A8" s="32"/>
      <c r="B8" s="32"/>
      <c r="C8" s="33"/>
      <c r="D8" s="32"/>
      <c r="E8" s="32"/>
      <c r="F8" s="31"/>
      <c r="G8" s="32"/>
      <c r="H8" s="32"/>
      <c r="I8" s="32"/>
      <c r="J8" s="31"/>
      <c r="K8" s="32"/>
      <c r="L8" s="32"/>
      <c r="M8" s="32"/>
      <c r="N8" s="31"/>
      <c r="O8" s="32"/>
      <c r="P8" s="32"/>
      <c r="Q8" s="31"/>
      <c r="R8" s="32"/>
      <c r="S8" s="32"/>
      <c r="T8" s="31"/>
      <c r="U8" s="32"/>
      <c r="V8" s="32"/>
      <c r="W8" s="31"/>
      <c r="X8" s="32">
        <v>806</v>
      </c>
      <c r="Y8" s="32" t="s">
        <v>87</v>
      </c>
    </row>
    <row r="9" spans="1:25" ht="24.95" customHeight="1" x14ac:dyDescent="0.15">
      <c r="A9" s="32"/>
      <c r="B9" s="32"/>
      <c r="C9" s="33"/>
      <c r="D9" s="32"/>
      <c r="E9" s="32"/>
      <c r="F9" s="31"/>
      <c r="G9" s="32"/>
      <c r="H9" s="32"/>
      <c r="I9" s="32"/>
      <c r="J9" s="31"/>
      <c r="K9" s="32"/>
      <c r="L9" s="32"/>
      <c r="M9" s="32"/>
      <c r="N9" s="31"/>
      <c r="O9" s="32"/>
      <c r="P9" s="32"/>
      <c r="Q9" s="31"/>
      <c r="R9" s="32"/>
      <c r="S9" s="32"/>
      <c r="T9" s="31"/>
      <c r="U9" s="32"/>
      <c r="V9" s="32"/>
      <c r="W9" s="31"/>
      <c r="X9" s="32"/>
      <c r="Y9" s="32"/>
    </row>
    <row r="10" spans="1:25" ht="24.95" customHeight="1" x14ac:dyDescent="0.15">
      <c r="A10" s="32"/>
      <c r="B10" s="32"/>
      <c r="C10" s="33"/>
      <c r="D10" s="32"/>
      <c r="E10" s="32"/>
      <c r="F10" s="31"/>
      <c r="G10" s="32"/>
      <c r="H10" s="32"/>
      <c r="I10" s="32"/>
      <c r="J10" s="31"/>
      <c r="K10" s="32"/>
      <c r="L10" s="32"/>
      <c r="M10" s="32"/>
      <c r="N10" s="31"/>
      <c r="O10" s="32"/>
      <c r="P10" s="32"/>
      <c r="Q10" s="31"/>
      <c r="R10" s="32"/>
      <c r="S10" s="32"/>
      <c r="T10" s="31"/>
      <c r="U10" s="32"/>
      <c r="V10" s="32"/>
      <c r="W10" s="31"/>
      <c r="X10" s="32"/>
      <c r="Y10" s="32"/>
    </row>
    <row r="11" spans="1:25" ht="24.95" customHeight="1" x14ac:dyDescent="0.15">
      <c r="A11" s="34"/>
      <c r="B11" s="34"/>
      <c r="C11" s="33"/>
      <c r="D11" s="34"/>
      <c r="E11" s="34"/>
      <c r="F11" s="31"/>
      <c r="G11" s="34"/>
      <c r="H11" s="34"/>
      <c r="I11" s="34"/>
      <c r="J11" s="31"/>
      <c r="K11" s="34"/>
      <c r="L11" s="34"/>
      <c r="M11" s="34"/>
      <c r="N11" s="31"/>
      <c r="O11" s="34"/>
      <c r="P11" s="34"/>
      <c r="Q11" s="31"/>
      <c r="R11" s="34"/>
      <c r="S11" s="34"/>
      <c r="T11" s="31"/>
      <c r="U11" s="34"/>
      <c r="V11" s="34"/>
      <c r="W11" s="31"/>
      <c r="X11" s="34"/>
      <c r="Y11" s="34"/>
    </row>
    <row r="12" spans="1:25" x14ac:dyDescent="0.15">
      <c r="A12" s="35"/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x14ac:dyDescent="0.15">
      <c r="A13" s="35"/>
      <c r="B13" s="35"/>
      <c r="C13" s="35"/>
      <c r="D13" s="35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</sheetData>
  <mergeCells count="8">
    <mergeCell ref="R1:S1"/>
    <mergeCell ref="U1:V1"/>
    <mergeCell ref="X1:Y1"/>
    <mergeCell ref="A1:B1"/>
    <mergeCell ref="D1:E1"/>
    <mergeCell ref="G1:I1"/>
    <mergeCell ref="K1:M1"/>
    <mergeCell ref="O1:P1"/>
  </mergeCells>
  <phoneticPr fontId="4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主页</vt:lpstr>
      <vt:lpstr>入库</vt:lpstr>
      <vt:lpstr>出库</vt:lpstr>
      <vt:lpstr>库存</vt:lpstr>
      <vt:lpstr>基础</vt:lpstr>
      <vt:lpstr>bianma</vt:lpstr>
      <vt:lpstr>部门</vt:lpstr>
      <vt:lpstr>供应商</vt:lpstr>
    </vt:vector>
  </TitlesOfParts>
  <Company>晓雨工作室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晓雨</dc:creator>
  <cp:lastModifiedBy>Administrator</cp:lastModifiedBy>
  <cp:lastPrinted>2019-02-20T04:37:06Z</cp:lastPrinted>
  <dcterms:created xsi:type="dcterms:W3CDTF">2013-08-08T03:29:00Z</dcterms:created>
  <dcterms:modified xsi:type="dcterms:W3CDTF">2019-02-20T04:37:11Z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