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 firstSheet="11" activeTab="11"/>
  </bookViews>
  <sheets>
    <sheet name="使用说明" sheetId="26" r:id="rId1"/>
    <sheet name="客户应收明细" sheetId="24" r:id="rId2"/>
    <sheet name="客户应收数据库" sheetId="23" r:id="rId3"/>
    <sheet name="应付供应商明细" sheetId="22" r:id="rId4"/>
    <sheet name="供应商应付数据库" sheetId="21" r:id="rId5"/>
    <sheet name="客户收款录入" sheetId="20" r:id="rId6"/>
    <sheet name="供应商付款录入" sheetId="19" r:id="rId7"/>
    <sheet name="采购录入（明细）" sheetId="7" r:id="rId8"/>
    <sheet name="基础-供应商信息" sheetId="18" r:id="rId9"/>
    <sheet name="基础-商品信息" sheetId="4" r:id="rId10"/>
    <sheet name="基础-客户信息 " sheetId="17" r:id="rId11"/>
    <sheet name="主页 " sheetId="15" r:id="rId12"/>
    <sheet name="销售录入（明细）" sheetId="6" r:id="rId13"/>
    <sheet name="销售汇总查询" sheetId="12" r:id="rId14"/>
    <sheet name="期初库存" sheetId="9" r:id="rId15"/>
    <sheet name="当前库存" sheetId="8" r:id="rId16"/>
    <sheet name="紧急采购明细" sheetId="10" r:id="rId17"/>
    <sheet name="采购汇总查询" sheetId="11" r:id="rId18"/>
    <sheet name="查询" sheetId="25" r:id="rId19"/>
  </sheets>
  <externalReferences>
    <externalReference r:id="rId20"/>
  </externalReferences>
  <definedNames>
    <definedName name="a">[1]销售明细!$P$7:$P$5003</definedName>
  </definedNames>
  <calcPr calcId="144525" concurrentCalc="0"/>
</workbook>
</file>

<file path=xl/sharedStrings.xml><?xml version="1.0" encoding="utf-8"?>
<sst xmlns="http://schemas.openxmlformats.org/spreadsheetml/2006/main" count="276" uniqueCount="127">
  <si>
    <t>使用说明</t>
  </si>
  <si>
    <t>* 欢迎使用 [进销存管理系统] ，本表用函数制成无需使用宏！</t>
  </si>
  <si>
    <t>表格内有些测试数据，使用前可操作练习下；之后清除测试数据！如修改表格请在：[审阅]-[撤销工作表保护]</t>
  </si>
  <si>
    <t xml:space="preserve">  [基础设定]：此处为基础引用数据，请先设定引用的各类数据（商品、供应商和客户）。</t>
  </si>
  <si>
    <t xml:space="preserve">  [数据录入]：采购和销售的录入，以及收付款录入。</t>
  </si>
  <si>
    <t xml:space="preserve">  [库存情况]：填写期初库存数据；当前库存中可设定安全库存量，低于显示在紧急明细中。</t>
  </si>
  <si>
    <t xml:space="preserve">  [账款数据]：自动罗列汇总出应付和应收的数据明细。</t>
  </si>
  <si>
    <t xml:space="preserve">  [查询]：采购和销售汇总，以截至时间的方式汇总；以及商品、供应商和客户的查询。</t>
  </si>
  <si>
    <t xml:space="preserve">谢谢支持！希望你会喜欢！           </t>
  </si>
  <si>
    <t>辅助列</t>
  </si>
  <si>
    <t>NO:</t>
  </si>
  <si>
    <t>公司名称</t>
  </si>
  <si>
    <t>姓名</t>
  </si>
  <si>
    <t>联系电话</t>
  </si>
  <si>
    <t>其它联系方式</t>
  </si>
  <si>
    <t>应收货款</t>
  </si>
  <si>
    <t>客户应收数据库（累计汇总）</t>
  </si>
  <si>
    <t>联系人</t>
  </si>
  <si>
    <t>应付货款</t>
  </si>
  <si>
    <t>供应商应付数据库（累计总数据）</t>
  </si>
  <si>
    <t>客户收款录入</t>
  </si>
  <si>
    <t>日期</t>
  </si>
  <si>
    <t>客户信息信息</t>
  </si>
  <si>
    <t>收款信息</t>
  </si>
  <si>
    <t>备注</t>
  </si>
  <si>
    <t>客户名称</t>
  </si>
  <si>
    <t>电话</t>
  </si>
  <si>
    <t>应付金额</t>
  </si>
  <si>
    <t>付款方式</t>
  </si>
  <si>
    <t>付款金额</t>
  </si>
  <si>
    <t>安居商贸（客户）</t>
  </si>
  <si>
    <t>银行账户</t>
  </si>
  <si>
    <t>首款8成</t>
  </si>
  <si>
    <t>核心创辉（客户）</t>
  </si>
  <si>
    <t>如果行不够；先在[审阅]-[撤销保护工作表]后，从上面一行往下填充！</t>
  </si>
  <si>
    <t>供应商付款录入</t>
  </si>
  <si>
    <t>供应商信息</t>
  </si>
  <si>
    <t>付款信息</t>
  </si>
  <si>
    <t>供应商名称</t>
  </si>
  <si>
    <t>上海科创发展XX</t>
  </si>
  <si>
    <t>XX财务系统</t>
  </si>
  <si>
    <t>采购录入（明细）</t>
  </si>
  <si>
    <t>供应商</t>
  </si>
  <si>
    <t>商品名称</t>
  </si>
  <si>
    <t>单位</t>
  </si>
  <si>
    <t>型号</t>
  </si>
  <si>
    <t>单价</t>
  </si>
  <si>
    <t>数量</t>
  </si>
  <si>
    <t>金额</t>
  </si>
  <si>
    <t>辅助月</t>
  </si>
  <si>
    <t>联想笔记本</t>
  </si>
  <si>
    <t>财务软件</t>
  </si>
  <si>
    <t>移动设备汇销XX</t>
  </si>
  <si>
    <t>华为笔记本</t>
  </si>
  <si>
    <t>华为手机</t>
  </si>
  <si>
    <t>联想手机</t>
  </si>
  <si>
    <t>如果行不够；先在[审阅]-[撤销保护工作表]后，取消影藏列从上面一行往下填充！</t>
  </si>
  <si>
    <t>薛爽竹</t>
  </si>
  <si>
    <t>18128789089@QQ.COM</t>
  </si>
  <si>
    <t>李慧青</t>
  </si>
  <si>
    <t>18128789090@QQ.COM</t>
  </si>
  <si>
    <t>朱少皙</t>
  </si>
  <si>
    <t>18128789091@QQ.COM</t>
  </si>
  <si>
    <t>台</t>
  </si>
  <si>
    <t>S-897</t>
  </si>
  <si>
    <t>联想台式机</t>
  </si>
  <si>
    <t>S-898</t>
  </si>
  <si>
    <t>S-899</t>
  </si>
  <si>
    <t>S-900</t>
  </si>
  <si>
    <t>华为台式机</t>
  </si>
  <si>
    <t>S-901</t>
  </si>
  <si>
    <t>S-902</t>
  </si>
  <si>
    <t>苹果电脑</t>
  </si>
  <si>
    <t>S-903</t>
  </si>
  <si>
    <t>苹果手机</t>
  </si>
  <si>
    <t>S-904</t>
  </si>
  <si>
    <t>套</t>
  </si>
  <si>
    <t>S-905</t>
  </si>
  <si>
    <t>陈苗天</t>
  </si>
  <si>
    <t>13123433441@.qq.com</t>
  </si>
  <si>
    <t>王昊月</t>
  </si>
  <si>
    <t>13123433442@.qq.com</t>
  </si>
  <si>
    <t>智慧谷游（客户）</t>
  </si>
  <si>
    <t>张明欣</t>
  </si>
  <si>
    <t>13123433443@.qq.com</t>
  </si>
  <si>
    <t xml:space="preserve">进销存管理系统      </t>
  </si>
  <si>
    <t>【  当前时间：</t>
  </si>
  <si>
    <t>】</t>
  </si>
  <si>
    <t>当月采购：</t>
  </si>
  <si>
    <t>当月销售：</t>
  </si>
  <si>
    <t>销售录入（明细）</t>
  </si>
  <si>
    <t>如果行不够；先在[审阅]-[撤销保护工作表]后，取消隐藏列从上面一行往下填充！</t>
  </si>
  <si>
    <t>销售汇总查询</t>
  </si>
  <si>
    <t xml:space="preserve">输入查询的起止日期：   </t>
  </si>
  <si>
    <t>至</t>
  </si>
  <si>
    <t>销售金额</t>
  </si>
  <si>
    <t>期初库存（设置）</t>
  </si>
  <si>
    <t>期初数量（填写）</t>
  </si>
  <si>
    <t>当前库存</t>
  </si>
  <si>
    <t>安全库存（设置）</t>
  </si>
  <si>
    <t>是否采购</t>
  </si>
  <si>
    <t>安全库存</t>
  </si>
  <si>
    <t>采购汇总查询</t>
  </si>
  <si>
    <t>采购数量</t>
  </si>
  <si>
    <t>采购金额</t>
  </si>
  <si>
    <t>商品查询</t>
  </si>
  <si>
    <t>供应商查询</t>
  </si>
  <si>
    <t>客户查询</t>
  </si>
  <si>
    <t>输入要查询的商品名称：</t>
  </si>
  <si>
    <t>输入要查询的供应商名称：</t>
  </si>
  <si>
    <t>输入要查询的客户名称：</t>
  </si>
  <si>
    <t>商品基本信息</t>
  </si>
  <si>
    <t>供应商基本信息</t>
  </si>
  <si>
    <t>采购信息</t>
  </si>
  <si>
    <t>采购总数量</t>
  </si>
  <si>
    <t>采购总金额</t>
  </si>
  <si>
    <t>采购总数据</t>
  </si>
  <si>
    <t>账款数据</t>
  </si>
  <si>
    <t>购买总数据</t>
  </si>
  <si>
    <t>采购件数</t>
  </si>
  <si>
    <t>已付金额</t>
  </si>
  <si>
    <t>购买件数</t>
  </si>
  <si>
    <t>购买金额</t>
  </si>
  <si>
    <t>应收金额</t>
  </si>
  <si>
    <t>销售信息</t>
  </si>
  <si>
    <t>销售总数量</t>
  </si>
  <si>
    <t>库存信息</t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</si>
</sst>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yyyy/m/d;@"/>
    <numFmt numFmtId="178" formatCode="0&quot;件&quot;"/>
    <numFmt numFmtId="179" formatCode="&quot;￥&quot;#,##0.00_);[Red]\(&quot;￥&quot;#,##0.00\)"/>
    <numFmt numFmtId="180" formatCode="h:mm;@"/>
    <numFmt numFmtId="181" formatCode="&quot;应&quot;&quot;付&quot;&quot;货&quot;&quot;款&quot;"/>
  </numFmts>
  <fonts count="54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sz val="12"/>
      <color theme="1"/>
      <name val="微软雅黑"/>
      <charset val="134"/>
    </font>
    <font>
      <b/>
      <sz val="16"/>
      <color rgb="FFFFFF00"/>
      <name val="微软雅黑"/>
      <charset val="134"/>
    </font>
    <font>
      <b/>
      <sz val="12"/>
      <color theme="0"/>
      <name val="微软雅黑"/>
      <charset val="134"/>
    </font>
    <font>
      <b/>
      <sz val="12"/>
      <color rgb="FFFFFF00"/>
      <name val="微软雅黑"/>
      <charset val="134"/>
    </font>
    <font>
      <b/>
      <sz val="12"/>
      <color theme="1"/>
      <name val="微软雅黑"/>
      <charset val="134"/>
    </font>
    <font>
      <b/>
      <sz val="11"/>
      <color rgb="FFFFFF00"/>
      <name val="微软雅黑"/>
      <charset val="134"/>
    </font>
    <font>
      <b/>
      <sz val="12"/>
      <color rgb="FF000066"/>
      <name val="微软雅黑"/>
      <charset val="134"/>
    </font>
    <font>
      <b/>
      <sz val="14"/>
      <color rgb="FFFFFF00"/>
      <name val="微软雅黑"/>
      <charset val="134"/>
    </font>
    <font>
      <sz val="11"/>
      <color theme="1"/>
      <name val="微软雅黑"/>
      <charset val="134"/>
    </font>
    <font>
      <b/>
      <sz val="14"/>
      <color theme="0"/>
      <name val="微软雅黑"/>
      <charset val="134"/>
    </font>
    <font>
      <b/>
      <sz val="11"/>
      <color theme="1"/>
      <name val="微软雅黑"/>
      <charset val="134"/>
    </font>
    <font>
      <b/>
      <sz val="10"/>
      <color theme="1"/>
      <name val="微软雅黑"/>
      <charset val="134"/>
    </font>
    <font>
      <b/>
      <sz val="11"/>
      <color theme="0"/>
      <name val="微软雅黑"/>
      <charset val="134"/>
    </font>
    <font>
      <b/>
      <sz val="20"/>
      <color theme="1"/>
      <name val="微软雅黑"/>
      <charset val="134"/>
    </font>
    <font>
      <b/>
      <sz val="72"/>
      <color rgb="FFFFFF00"/>
      <name val="微软雅黑"/>
      <charset val="134"/>
    </font>
    <font>
      <sz val="11"/>
      <color rgb="FFFFFF00"/>
      <name val="微软雅黑"/>
      <charset val="134"/>
    </font>
    <font>
      <b/>
      <sz val="20"/>
      <color rgb="FFFFFF00"/>
      <name val="微软雅黑"/>
      <charset val="134"/>
    </font>
    <font>
      <b/>
      <sz val="22"/>
      <color rgb="FFFFFF00"/>
      <name val="微软雅黑"/>
      <charset val="134"/>
    </font>
    <font>
      <sz val="22"/>
      <color rgb="FFFFFF00"/>
      <name val="微软雅黑"/>
      <charset val="134"/>
    </font>
    <font>
      <b/>
      <sz val="24"/>
      <color rgb="FFFFFF00"/>
      <name val="微软雅黑"/>
      <charset val="134"/>
    </font>
    <font>
      <b/>
      <sz val="18"/>
      <color rgb="FFFFFF00"/>
      <name val="微软雅黑"/>
      <charset val="134"/>
    </font>
    <font>
      <sz val="18"/>
      <color rgb="FFFFFF00"/>
      <name val="微软雅黑"/>
      <charset val="134"/>
    </font>
    <font>
      <b/>
      <sz val="36"/>
      <color theme="0"/>
      <name val="微软雅黑"/>
      <charset val="134"/>
    </font>
    <font>
      <b/>
      <sz val="11"/>
      <name val="微软雅黑"/>
      <charset val="134"/>
    </font>
    <font>
      <b/>
      <sz val="28"/>
      <color rgb="FFFFFF00"/>
      <name val="微软雅黑"/>
      <charset val="134"/>
    </font>
    <font>
      <b/>
      <sz val="12"/>
      <color rgb="FFFFFF00"/>
      <name val="宋体"/>
      <charset val="134"/>
      <scheme val="minor"/>
    </font>
    <font>
      <b/>
      <sz val="11"/>
      <color rgb="FFFFFF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1" tint="0.34998626667073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9" tint="0.39979247413556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/>
      <right/>
      <top style="double">
        <color theme="1"/>
      </top>
      <bottom style="double">
        <color theme="1"/>
      </bottom>
      <diagonal/>
    </border>
    <border>
      <left/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1" tint="0.349986266670736"/>
      </left>
      <right style="thin">
        <color theme="1" tint="0.349986266670736"/>
      </right>
      <top style="thin">
        <color theme="1" tint="0.349986266670736"/>
      </top>
      <bottom style="thin">
        <color theme="1" tint="0.349986266670736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rgb="FFFFFF00"/>
      </left>
      <right/>
      <top style="medium">
        <color rgb="FFFFFF00"/>
      </top>
      <bottom/>
      <diagonal/>
    </border>
    <border>
      <left/>
      <right/>
      <top style="medium">
        <color rgb="FFFFFF00"/>
      </top>
      <bottom/>
      <diagonal/>
    </border>
    <border>
      <left style="medium">
        <color rgb="FFFFFF00"/>
      </left>
      <right/>
      <top/>
      <bottom/>
      <diagonal/>
    </border>
    <border>
      <left style="medium">
        <color rgb="FFFFFF00"/>
      </left>
      <right/>
      <top/>
      <bottom style="medium">
        <color rgb="FFFFFF00"/>
      </bottom>
      <diagonal/>
    </border>
    <border>
      <left/>
      <right/>
      <top/>
      <bottom style="medium">
        <color rgb="FFFFFF00"/>
      </bottom>
      <diagonal/>
    </border>
    <border>
      <left style="hair">
        <color rgb="FFFFFF00"/>
      </left>
      <right/>
      <top style="hair">
        <color rgb="FFFFFF00"/>
      </top>
      <bottom style="hair">
        <color rgb="FFFFFF00"/>
      </bottom>
      <diagonal/>
    </border>
    <border>
      <left/>
      <right/>
      <top style="hair">
        <color rgb="FFFFFF00"/>
      </top>
      <bottom style="hair">
        <color rgb="FFFFFF00"/>
      </bottom>
      <diagonal/>
    </border>
    <border>
      <left style="hair">
        <color rgb="FFFFFF00"/>
      </left>
      <right/>
      <top/>
      <bottom style="hair">
        <color rgb="FFFFFF00"/>
      </bottom>
      <diagonal/>
    </border>
    <border>
      <left/>
      <right/>
      <top/>
      <bottom style="hair">
        <color rgb="FFFFFF00"/>
      </bottom>
      <diagonal/>
    </border>
    <border>
      <left/>
      <right style="medium">
        <color rgb="FFFFFF00"/>
      </right>
      <top style="medium">
        <color rgb="FFFFFF00"/>
      </top>
      <bottom/>
      <diagonal/>
    </border>
    <border>
      <left/>
      <right style="medium">
        <color rgb="FFFFFF00"/>
      </right>
      <top/>
      <bottom/>
      <diagonal/>
    </border>
    <border>
      <left/>
      <right style="medium">
        <color rgb="FFFFFF00"/>
      </right>
      <top/>
      <bottom style="medium">
        <color rgb="FFFFFF00"/>
      </bottom>
      <diagonal/>
    </border>
    <border>
      <left/>
      <right style="hair">
        <color rgb="FFFFFF00"/>
      </right>
      <top style="hair">
        <color rgb="FFFFFF00"/>
      </top>
      <bottom style="hair">
        <color rgb="FFFFFF00"/>
      </bottom>
      <diagonal/>
    </border>
    <border>
      <left/>
      <right style="hair">
        <color rgb="FFFFFF00"/>
      </right>
      <top/>
      <bottom style="hair">
        <color rgb="FFFFFF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3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14" borderId="36" applyNumberFormat="0" applyFont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41" fillId="0" borderId="38" applyNumberFormat="0" applyFill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47" fillId="18" borderId="39" applyNumberFormat="0" applyAlignment="0" applyProtection="0">
      <alignment vertical="center"/>
    </xf>
    <xf numFmtId="0" fontId="48" fillId="18" borderId="35" applyNumberFormat="0" applyAlignment="0" applyProtection="0">
      <alignment vertical="center"/>
    </xf>
    <xf numFmtId="0" fontId="49" fillId="19" borderId="40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50" fillId="0" borderId="41" applyNumberFormat="0" applyFill="0" applyAlignment="0" applyProtection="0">
      <alignment vertical="center"/>
    </xf>
    <xf numFmtId="0" fontId="51" fillId="0" borderId="42" applyNumberFormat="0" applyFill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 applyProtection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177" fontId="6" fillId="3" borderId="4" xfId="0" applyNumberFormat="1" applyFont="1" applyFill="1" applyBorder="1" applyAlignment="1" applyProtection="1">
      <alignment horizontal="center" vertical="center"/>
      <protection locked="0"/>
    </xf>
    <xf numFmtId="177" fontId="6" fillId="3" borderId="5" xfId="0" applyNumberFormat="1" applyFont="1" applyFill="1" applyBorder="1" applyAlignment="1" applyProtection="1">
      <alignment horizontal="center" vertical="center"/>
      <protection locked="0"/>
    </xf>
    <xf numFmtId="177" fontId="6" fillId="3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7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0" fontId="8" fillId="3" borderId="7" xfId="0" applyNumberFormat="1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 vertical="center"/>
    </xf>
    <xf numFmtId="178" fontId="8" fillId="3" borderId="7" xfId="0" applyNumberFormat="1" applyFont="1" applyFill="1" applyBorder="1" applyAlignment="1" applyProtection="1">
      <alignment horizontal="center" vertical="center"/>
    </xf>
    <xf numFmtId="179" fontId="8" fillId="3" borderId="7" xfId="0" applyNumberFormat="1" applyFont="1" applyFill="1" applyBorder="1" applyAlignment="1" applyProtection="1">
      <alignment horizontal="center" vertical="center"/>
    </xf>
    <xf numFmtId="177" fontId="5" fillId="2" borderId="7" xfId="0" applyNumberFormat="1" applyFont="1" applyFill="1" applyBorder="1" applyAlignment="1" applyProtection="1">
      <alignment horizontal="center" vertical="center"/>
    </xf>
    <xf numFmtId="0" fontId="5" fillId="2" borderId="7" xfId="0" applyNumberFormat="1" applyFont="1" applyFill="1" applyBorder="1" applyAlignment="1" applyProtection="1">
      <alignment horizontal="center" vertical="center"/>
    </xf>
    <xf numFmtId="176" fontId="9" fillId="2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Protection="1">
      <alignment vertical="center"/>
    </xf>
    <xf numFmtId="0" fontId="10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center" vertical="center"/>
    </xf>
    <xf numFmtId="0" fontId="10" fillId="0" borderId="0" xfId="0" applyNumberFormat="1" applyFont="1" applyFill="1" applyAlignment="1" applyProtection="1">
      <alignment horizontal="center" vertical="center"/>
    </xf>
    <xf numFmtId="0" fontId="10" fillId="0" borderId="0" xfId="0" applyFont="1" applyProtection="1">
      <alignment vertical="center"/>
    </xf>
    <xf numFmtId="176" fontId="11" fillId="0" borderId="0" xfId="0" applyNumberFormat="1" applyFont="1" applyFill="1" applyAlignment="1" applyProtection="1">
      <alignment horizontal="center" vertical="center"/>
    </xf>
    <xf numFmtId="0" fontId="11" fillId="0" borderId="0" xfId="0" applyNumberFormat="1" applyFont="1" applyFill="1" applyAlignment="1" applyProtection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 applyProtection="1">
      <alignment vertical="center"/>
    </xf>
    <xf numFmtId="177" fontId="13" fillId="3" borderId="8" xfId="0" applyNumberFormat="1" applyFont="1" applyFill="1" applyBorder="1" applyAlignment="1" applyProtection="1">
      <alignment horizontal="center" vertical="center"/>
    </xf>
    <xf numFmtId="0" fontId="7" fillId="2" borderId="9" xfId="0" applyNumberFormat="1" applyFont="1" applyFill="1" applyBorder="1" applyAlignment="1">
      <alignment horizontal="center" vertical="center"/>
    </xf>
    <xf numFmtId="0" fontId="13" fillId="3" borderId="10" xfId="0" applyNumberFormat="1" applyFont="1" applyFill="1" applyBorder="1" applyAlignment="1" applyProtection="1">
      <alignment horizontal="center" vertical="center"/>
    </xf>
    <xf numFmtId="179" fontId="13" fillId="3" borderId="10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center" vertical="center"/>
    </xf>
    <xf numFmtId="179" fontId="13" fillId="0" borderId="0" xfId="0" applyNumberFormat="1" applyFont="1" applyFill="1" applyBorder="1" applyAlignment="1" applyProtection="1">
      <alignment horizontal="center" vertical="center"/>
    </xf>
    <xf numFmtId="0" fontId="7" fillId="2" borderId="11" xfId="0" applyNumberFormat="1" applyFont="1" applyFill="1" applyBorder="1" applyAlignment="1">
      <alignment horizontal="center" vertical="center"/>
    </xf>
    <xf numFmtId="0" fontId="13" fillId="3" borderId="12" xfId="0" applyNumberFormat="1" applyFont="1" applyFill="1" applyBorder="1" applyAlignment="1" applyProtection="1">
      <alignment horizontal="center" vertical="center"/>
    </xf>
    <xf numFmtId="0" fontId="13" fillId="3" borderId="13" xfId="0" applyNumberFormat="1" applyFont="1" applyFill="1" applyBorder="1" applyAlignment="1" applyProtection="1">
      <alignment horizontal="center" vertical="center"/>
      <protection locked="0"/>
    </xf>
    <xf numFmtId="179" fontId="13" fillId="3" borderId="14" xfId="0" applyNumberFormat="1" applyFont="1" applyFill="1" applyBorder="1" applyAlignment="1" applyProtection="1">
      <alignment horizontal="center" vertical="center"/>
    </xf>
    <xf numFmtId="0" fontId="13" fillId="3" borderId="10" xfId="0" applyNumberFormat="1" applyFont="1" applyFill="1" applyBorder="1" applyAlignment="1" applyProtection="1">
      <alignment horizontal="center" vertical="center"/>
      <protection locked="0"/>
    </xf>
    <xf numFmtId="0" fontId="13" fillId="3" borderId="9" xfId="0" applyNumberFormat="1" applyFont="1" applyFill="1" applyBorder="1" applyAlignment="1" applyProtection="1">
      <alignment horizontal="center" vertical="center"/>
    </xf>
    <xf numFmtId="179" fontId="13" fillId="3" borderId="9" xfId="0" applyNumberFormat="1" applyFont="1" applyFill="1" applyBorder="1" applyAlignment="1" applyProtection="1">
      <alignment horizontal="center" vertical="center"/>
    </xf>
    <xf numFmtId="179" fontId="10" fillId="0" borderId="0" xfId="0" applyNumberFormat="1" applyFont="1" applyFill="1" applyAlignment="1" applyProtection="1">
      <alignment horizontal="center" vertical="center"/>
    </xf>
    <xf numFmtId="14" fontId="13" fillId="3" borderId="10" xfId="0" applyNumberFormat="1" applyFont="1" applyFill="1" applyBorder="1" applyAlignment="1" applyProtection="1">
      <alignment horizontal="center" vertical="center"/>
      <protection locked="0"/>
    </xf>
    <xf numFmtId="179" fontId="13" fillId="3" borderId="10" xfId="0" applyNumberFormat="1" applyFont="1" applyFill="1" applyBorder="1" applyAlignment="1" applyProtection="1">
      <alignment horizontal="center" vertical="center"/>
      <protection locked="0"/>
    </xf>
    <xf numFmtId="177" fontId="13" fillId="3" borderId="10" xfId="0" applyNumberFormat="1" applyFont="1" applyFill="1" applyBorder="1" applyAlignment="1" applyProtection="1">
      <alignment horizontal="center" vertical="center"/>
      <protection locked="0"/>
    </xf>
    <xf numFmtId="0" fontId="14" fillId="4" borderId="12" xfId="0" applyNumberFormat="1" applyFont="1" applyFill="1" applyBorder="1" applyAlignment="1" applyProtection="1">
      <alignment horizontal="center" vertical="center"/>
    </xf>
    <xf numFmtId="0" fontId="14" fillId="4" borderId="15" xfId="0" applyNumberFormat="1" applyFont="1" applyFill="1" applyBorder="1" applyAlignment="1" applyProtection="1">
      <alignment horizontal="center" vertical="center"/>
    </xf>
    <xf numFmtId="179" fontId="14" fillId="4" borderId="15" xfId="0" applyNumberFormat="1" applyFont="1" applyFill="1" applyBorder="1" applyAlignment="1" applyProtection="1">
      <alignment horizontal="center" vertical="center"/>
    </xf>
    <xf numFmtId="0" fontId="10" fillId="5" borderId="0" xfId="0" applyFont="1" applyFill="1" applyAlignment="1">
      <alignment vertical="center"/>
    </xf>
    <xf numFmtId="0" fontId="15" fillId="5" borderId="0" xfId="0" applyNumberFormat="1" applyFont="1" applyFill="1" applyAlignment="1">
      <alignment horizontal="center" vertical="center"/>
    </xf>
    <xf numFmtId="0" fontId="16" fillId="6" borderId="16" xfId="0" applyNumberFormat="1" applyFont="1" applyFill="1" applyBorder="1" applyAlignment="1">
      <alignment horizontal="right"/>
    </xf>
    <xf numFmtId="0" fontId="16" fillId="6" borderId="17" xfId="0" applyNumberFormat="1" applyFont="1" applyFill="1" applyBorder="1" applyAlignment="1">
      <alignment horizontal="right"/>
    </xf>
    <xf numFmtId="0" fontId="16" fillId="6" borderId="18" xfId="0" applyNumberFormat="1" applyFont="1" applyFill="1" applyBorder="1" applyAlignment="1">
      <alignment horizontal="right"/>
    </xf>
    <xf numFmtId="0" fontId="16" fillId="6" borderId="0" xfId="0" applyNumberFormat="1" applyFont="1" applyFill="1" applyBorder="1" applyAlignment="1">
      <alignment horizontal="right"/>
    </xf>
    <xf numFmtId="0" fontId="16" fillId="6" borderId="19" xfId="0" applyNumberFormat="1" applyFont="1" applyFill="1" applyBorder="1" applyAlignment="1">
      <alignment horizontal="right"/>
    </xf>
    <xf numFmtId="0" fontId="16" fillId="6" borderId="20" xfId="0" applyNumberFormat="1" applyFont="1" applyFill="1" applyBorder="1" applyAlignment="1">
      <alignment horizontal="right"/>
    </xf>
    <xf numFmtId="0" fontId="17" fillId="6" borderId="18" xfId="0" applyNumberFormat="1" applyFont="1" applyFill="1" applyBorder="1" applyAlignment="1">
      <alignment vertical="center"/>
    </xf>
    <xf numFmtId="0" fontId="17" fillId="6" borderId="0" xfId="0" applyNumberFormat="1" applyFont="1" applyFill="1" applyAlignment="1">
      <alignment vertical="center"/>
    </xf>
    <xf numFmtId="0" fontId="18" fillId="6" borderId="0" xfId="0" applyNumberFormat="1" applyFont="1" applyFill="1" applyBorder="1" applyAlignment="1">
      <alignment vertical="center"/>
    </xf>
    <xf numFmtId="0" fontId="18" fillId="6" borderId="0" xfId="0" applyNumberFormat="1" applyFont="1" applyFill="1" applyAlignment="1">
      <alignment vertical="center"/>
    </xf>
    <xf numFmtId="0" fontId="19" fillId="6" borderId="0" xfId="0" applyNumberFormat="1" applyFont="1" applyFill="1" applyAlignment="1">
      <alignment vertical="center"/>
    </xf>
    <xf numFmtId="0" fontId="20" fillId="6" borderId="0" xfId="0" applyNumberFormat="1" applyFont="1" applyFill="1" applyAlignment="1">
      <alignment vertical="center"/>
    </xf>
    <xf numFmtId="0" fontId="18" fillId="6" borderId="0" xfId="0" applyNumberFormat="1" applyFont="1" applyFill="1" applyAlignment="1">
      <alignment horizontal="center" vertical="center"/>
    </xf>
    <xf numFmtId="0" fontId="21" fillId="6" borderId="0" xfId="0" applyNumberFormat="1" applyFont="1" applyFill="1" applyAlignment="1">
      <alignment horizontal="center" vertical="center"/>
    </xf>
    <xf numFmtId="0" fontId="18" fillId="6" borderId="0" xfId="0" applyNumberFormat="1" applyFont="1" applyFill="1" applyAlignment="1">
      <alignment horizontal="left" vertical="center"/>
    </xf>
    <xf numFmtId="0" fontId="22" fillId="6" borderId="0" xfId="0" applyNumberFormat="1" applyFont="1" applyFill="1" applyAlignment="1">
      <alignment horizontal="center" vertical="center"/>
    </xf>
    <xf numFmtId="0" fontId="22" fillId="6" borderId="0" xfId="0" applyNumberFormat="1" applyFont="1" applyFill="1" applyAlignment="1">
      <alignment horizontal="left" vertical="center"/>
    </xf>
    <xf numFmtId="0" fontId="21" fillId="6" borderId="0" xfId="0" applyNumberFormat="1" applyFont="1" applyFill="1" applyAlignment="1">
      <alignment horizontal="left" vertical="center"/>
    </xf>
    <xf numFmtId="0" fontId="9" fillId="6" borderId="18" xfId="0" applyNumberFormat="1" applyFont="1" applyFill="1" applyBorder="1" applyAlignment="1">
      <alignment horizontal="center" vertical="center"/>
    </xf>
    <xf numFmtId="0" fontId="9" fillId="6" borderId="0" xfId="0" applyNumberFormat="1" applyFont="1" applyFill="1" applyAlignment="1">
      <alignment horizontal="center" vertical="center"/>
    </xf>
    <xf numFmtId="0" fontId="23" fillId="6" borderId="0" xfId="0" applyNumberFormat="1" applyFont="1" applyFill="1" applyAlignment="1">
      <alignment horizontal="center" vertical="center"/>
    </xf>
    <xf numFmtId="0" fontId="9" fillId="6" borderId="19" xfId="0" applyNumberFormat="1" applyFont="1" applyFill="1" applyBorder="1" applyAlignment="1">
      <alignment horizontal="center" vertical="center"/>
    </xf>
    <xf numFmtId="0" fontId="9" fillId="6" borderId="20" xfId="0" applyNumberFormat="1" applyFont="1" applyFill="1" applyBorder="1" applyAlignment="1">
      <alignment horizontal="center" vertical="center"/>
    </xf>
    <xf numFmtId="0" fontId="23" fillId="6" borderId="20" xfId="0" applyNumberFormat="1" applyFont="1" applyFill="1" applyBorder="1" applyAlignment="1">
      <alignment horizontal="center" vertical="center"/>
    </xf>
    <xf numFmtId="0" fontId="20" fillId="6" borderId="20" xfId="0" applyNumberFormat="1" applyFont="1" applyFill="1" applyBorder="1" applyAlignment="1">
      <alignment vertical="center"/>
    </xf>
    <xf numFmtId="0" fontId="24" fillId="5" borderId="0" xfId="0" applyFont="1" applyFill="1" applyAlignment="1">
      <alignment vertical="center"/>
    </xf>
    <xf numFmtId="0" fontId="25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7" fillId="6" borderId="0" xfId="0" applyNumberFormat="1" applyFont="1" applyFill="1" applyAlignment="1">
      <alignment vertical="center"/>
    </xf>
    <xf numFmtId="0" fontId="19" fillId="6" borderId="0" xfId="0" applyNumberFormat="1" applyFont="1" applyFill="1" applyBorder="1" applyAlignment="1">
      <alignment vertical="center"/>
    </xf>
    <xf numFmtId="0" fontId="7" fillId="6" borderId="0" xfId="0" applyNumberFormat="1" applyFont="1" applyFill="1" applyAlignment="1">
      <alignment horizontal="right" vertical="center"/>
    </xf>
    <xf numFmtId="0" fontId="7" fillId="6" borderId="0" xfId="0" applyNumberFormat="1" applyFont="1" applyFill="1" applyAlignment="1">
      <alignment horizontal="center" vertical="center"/>
    </xf>
    <xf numFmtId="177" fontId="22" fillId="6" borderId="21" xfId="0" applyNumberFormat="1" applyFont="1" applyFill="1" applyBorder="1" applyAlignment="1">
      <alignment horizontal="right" vertical="center"/>
    </xf>
    <xf numFmtId="177" fontId="22" fillId="6" borderId="22" xfId="0" applyNumberFormat="1" applyFont="1" applyFill="1" applyBorder="1" applyAlignment="1">
      <alignment horizontal="right" vertical="center"/>
    </xf>
    <xf numFmtId="177" fontId="22" fillId="6" borderId="23" xfId="0" applyNumberFormat="1" applyFont="1" applyFill="1" applyBorder="1" applyAlignment="1">
      <alignment horizontal="right" vertical="center"/>
    </xf>
    <xf numFmtId="177" fontId="22" fillId="6" borderId="24" xfId="0" applyNumberFormat="1" applyFont="1" applyFill="1" applyBorder="1" applyAlignment="1">
      <alignment horizontal="right" vertical="center"/>
    </xf>
    <xf numFmtId="0" fontId="21" fillId="6" borderId="0" xfId="0" applyNumberFormat="1" applyFont="1" applyFill="1" applyAlignment="1">
      <alignment horizontal="right" vertical="center"/>
    </xf>
    <xf numFmtId="0" fontId="23" fillId="6" borderId="20" xfId="0" applyNumberFormat="1" applyFont="1" applyFill="1" applyBorder="1" applyAlignment="1">
      <alignment vertical="center"/>
    </xf>
    <xf numFmtId="14" fontId="18" fillId="6" borderId="17" xfId="0" applyNumberFormat="1" applyFont="1" applyFill="1" applyBorder="1" applyAlignment="1">
      <alignment vertical="center"/>
    </xf>
    <xf numFmtId="180" fontId="18" fillId="6" borderId="17" xfId="0" applyNumberFormat="1" applyFont="1" applyFill="1" applyBorder="1" applyAlignment="1">
      <alignment vertical="center"/>
    </xf>
    <xf numFmtId="0" fontId="18" fillId="6" borderId="17" xfId="0" applyNumberFormat="1" applyFont="1" applyFill="1" applyBorder="1" applyAlignment="1">
      <alignment vertical="center"/>
    </xf>
    <xf numFmtId="14" fontId="18" fillId="6" borderId="25" xfId="0" applyNumberFormat="1" applyFont="1" applyFill="1" applyBorder="1" applyAlignment="1">
      <alignment vertical="center"/>
    </xf>
    <xf numFmtId="14" fontId="18" fillId="6" borderId="0" xfId="0" applyNumberFormat="1" applyFont="1" applyFill="1" applyBorder="1" applyAlignment="1">
      <alignment vertical="center"/>
    </xf>
    <xf numFmtId="180" fontId="18" fillId="6" borderId="0" xfId="0" applyNumberFormat="1" applyFont="1" applyFill="1" applyBorder="1" applyAlignment="1">
      <alignment vertical="center"/>
    </xf>
    <xf numFmtId="14" fontId="18" fillId="6" borderId="26" xfId="0" applyNumberFormat="1" applyFont="1" applyFill="1" applyBorder="1" applyAlignment="1">
      <alignment vertical="center"/>
    </xf>
    <xf numFmtId="14" fontId="18" fillId="6" borderId="20" xfId="0" applyNumberFormat="1" applyFont="1" applyFill="1" applyBorder="1" applyAlignment="1">
      <alignment vertical="center"/>
    </xf>
    <xf numFmtId="14" fontId="18" fillId="6" borderId="20" xfId="0" applyNumberFormat="1" applyFont="1" applyFill="1" applyBorder="1" applyAlignment="1">
      <alignment horizontal="right" vertical="center"/>
    </xf>
    <xf numFmtId="180" fontId="26" fillId="6" borderId="20" xfId="0" applyNumberFormat="1" applyFont="1" applyFill="1" applyBorder="1" applyAlignment="1">
      <alignment horizontal="center" vertical="center"/>
    </xf>
    <xf numFmtId="0" fontId="18" fillId="6" borderId="20" xfId="0" applyNumberFormat="1" applyFont="1" applyFill="1" applyBorder="1" applyAlignment="1">
      <alignment vertical="center"/>
    </xf>
    <xf numFmtId="14" fontId="18" fillId="6" borderId="27" xfId="0" applyNumberFormat="1" applyFont="1" applyFill="1" applyBorder="1" applyAlignment="1">
      <alignment vertical="center"/>
    </xf>
    <xf numFmtId="0" fontId="15" fillId="5" borderId="0" xfId="0" applyNumberFormat="1" applyFont="1" applyFill="1" applyAlignment="1">
      <alignment vertical="center"/>
    </xf>
    <xf numFmtId="0" fontId="17" fillId="6" borderId="26" xfId="0" applyNumberFormat="1" applyFont="1" applyFill="1" applyBorder="1" applyAlignment="1">
      <alignment vertical="center"/>
    </xf>
    <xf numFmtId="178" fontId="3" fillId="6" borderId="22" xfId="0" applyNumberFormat="1" applyFont="1" applyFill="1" applyBorder="1" applyAlignment="1">
      <alignment horizontal="center" vertical="center"/>
    </xf>
    <xf numFmtId="179" fontId="3" fillId="6" borderId="22" xfId="0" applyNumberFormat="1" applyFont="1" applyFill="1" applyBorder="1" applyAlignment="1">
      <alignment horizontal="center" vertical="center"/>
    </xf>
    <xf numFmtId="179" fontId="3" fillId="6" borderId="28" xfId="0" applyNumberFormat="1" applyFont="1" applyFill="1" applyBorder="1" applyAlignment="1">
      <alignment horizontal="center" vertical="center"/>
    </xf>
    <xf numFmtId="178" fontId="3" fillId="6" borderId="24" xfId="0" applyNumberFormat="1" applyFont="1" applyFill="1" applyBorder="1" applyAlignment="1">
      <alignment horizontal="center" vertical="center"/>
    </xf>
    <xf numFmtId="179" fontId="3" fillId="6" borderId="24" xfId="0" applyNumberFormat="1" applyFont="1" applyFill="1" applyBorder="1" applyAlignment="1">
      <alignment horizontal="center" vertical="center"/>
    </xf>
    <xf numFmtId="179" fontId="3" fillId="6" borderId="29" xfId="0" applyNumberFormat="1" applyFont="1" applyFill="1" applyBorder="1" applyAlignment="1">
      <alignment horizontal="center" vertical="center"/>
    </xf>
    <xf numFmtId="0" fontId="17" fillId="6" borderId="27" xfId="0" applyNumberFormat="1" applyFont="1" applyFill="1" applyBorder="1" applyAlignment="1">
      <alignment vertical="center"/>
    </xf>
    <xf numFmtId="0" fontId="10" fillId="5" borderId="0" xfId="0" applyNumberFormat="1" applyFont="1" applyFill="1" applyBorder="1" applyAlignment="1">
      <alignment vertical="center"/>
    </xf>
    <xf numFmtId="0" fontId="10" fillId="5" borderId="0" xfId="0" applyNumberFormat="1" applyFont="1" applyFill="1" applyAlignment="1">
      <alignment vertical="center"/>
    </xf>
    <xf numFmtId="177" fontId="6" fillId="5" borderId="0" xfId="0" applyNumberFormat="1" applyFont="1" applyFill="1" applyAlignment="1">
      <alignment horizontal="center" vertical="center"/>
    </xf>
    <xf numFmtId="0" fontId="0" fillId="0" borderId="0" xfId="0" applyProtection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horizontal="center" vertical="center"/>
    </xf>
    <xf numFmtId="0" fontId="27" fillId="2" borderId="1" xfId="0" applyNumberFormat="1" applyFont="1" applyFill="1" applyBorder="1" applyAlignment="1">
      <alignment horizontal="center" vertical="center"/>
    </xf>
    <xf numFmtId="0" fontId="27" fillId="2" borderId="2" xfId="0" applyNumberFormat="1" applyFont="1" applyFill="1" applyBorder="1" applyAlignment="1">
      <alignment horizontal="center" vertical="center"/>
    </xf>
    <xf numFmtId="0" fontId="27" fillId="2" borderId="3" xfId="0" applyNumberFormat="1" applyFont="1" applyFill="1" applyBorder="1" applyAlignment="1">
      <alignment horizontal="center" vertical="center"/>
    </xf>
    <xf numFmtId="0" fontId="28" fillId="2" borderId="9" xfId="0" applyNumberFormat="1" applyFont="1" applyFill="1" applyBorder="1" applyAlignment="1">
      <alignment horizontal="center" vertical="center"/>
    </xf>
    <xf numFmtId="0" fontId="29" fillId="3" borderId="10" xfId="0" applyNumberFormat="1" applyFont="1" applyFill="1" applyBorder="1" applyAlignment="1" applyProtection="1">
      <alignment horizontal="center" vertical="center"/>
      <protection locked="0"/>
    </xf>
    <xf numFmtId="0" fontId="30" fillId="3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NumberFormat="1" applyFont="1" applyFill="1" applyAlignment="1" applyProtection="1">
      <alignment horizontal="center" vertical="center"/>
    </xf>
    <xf numFmtId="0" fontId="28" fillId="2" borderId="1" xfId="0" applyNumberFormat="1" applyFont="1" applyFill="1" applyBorder="1" applyAlignment="1">
      <alignment horizontal="center" vertical="center"/>
    </xf>
    <xf numFmtId="0" fontId="28" fillId="2" borderId="2" xfId="0" applyNumberFormat="1" applyFont="1" applyFill="1" applyBorder="1" applyAlignment="1">
      <alignment horizontal="center" vertical="center"/>
    </xf>
    <xf numFmtId="0" fontId="28" fillId="2" borderId="3" xfId="0" applyNumberFormat="1" applyFont="1" applyFill="1" applyBorder="1" applyAlignment="1">
      <alignment horizontal="center" vertical="center"/>
    </xf>
    <xf numFmtId="179" fontId="29" fillId="3" borderId="10" xfId="0" applyNumberFormat="1" applyFont="1" applyFill="1" applyBorder="1" applyAlignment="1" applyProtection="1">
      <alignment horizontal="center" vertical="center"/>
      <protection locked="0"/>
    </xf>
    <xf numFmtId="179" fontId="0" fillId="0" borderId="0" xfId="0" applyNumberFormat="1" applyFont="1" applyFill="1" applyAlignment="1" applyProtection="1">
      <alignment horizontal="center" vertical="center"/>
    </xf>
    <xf numFmtId="14" fontId="29" fillId="3" borderId="10" xfId="0" applyNumberFormat="1" applyFont="1" applyFill="1" applyBorder="1" applyAlignment="1" applyProtection="1">
      <alignment horizontal="center" vertical="center"/>
      <protection locked="0"/>
    </xf>
    <xf numFmtId="0" fontId="29" fillId="3" borderId="10" xfId="0" applyNumberFormat="1" applyFont="1" applyFill="1" applyBorder="1" applyAlignment="1" applyProtection="1">
      <alignment horizontal="center" vertical="center"/>
    </xf>
    <xf numFmtId="179" fontId="29" fillId="3" borderId="10" xfId="0" applyNumberFormat="1" applyFont="1" applyFill="1" applyBorder="1" applyAlignment="1" applyProtection="1">
      <alignment horizontal="center" vertical="center"/>
    </xf>
    <xf numFmtId="177" fontId="29" fillId="3" borderId="10" xfId="0" applyNumberFormat="1" applyFont="1" applyFill="1" applyBorder="1" applyAlignment="1" applyProtection="1">
      <alignment horizontal="center" vertical="center"/>
      <protection locked="0"/>
    </xf>
    <xf numFmtId="0" fontId="31" fillId="4" borderId="12" xfId="0" applyNumberFormat="1" applyFont="1" applyFill="1" applyBorder="1" applyAlignment="1" applyProtection="1">
      <alignment vertical="center"/>
    </xf>
    <xf numFmtId="0" fontId="31" fillId="4" borderId="15" xfId="0" applyNumberFormat="1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179" fontId="32" fillId="0" borderId="0" xfId="0" applyNumberFormat="1" applyFont="1" applyProtection="1">
      <alignment vertical="center"/>
    </xf>
    <xf numFmtId="0" fontId="28" fillId="2" borderId="11" xfId="0" applyNumberFormat="1" applyFont="1" applyFill="1" applyBorder="1" applyAlignment="1">
      <alignment horizontal="center" vertical="center"/>
    </xf>
    <xf numFmtId="0" fontId="28" fillId="2" borderId="10" xfId="0" applyNumberFormat="1" applyFont="1" applyFill="1" applyBorder="1" applyAlignment="1">
      <alignment horizontal="center" vertical="center"/>
    </xf>
    <xf numFmtId="0" fontId="29" fillId="3" borderId="30" xfId="0" applyNumberFormat="1" applyFont="1" applyFill="1" applyBorder="1" applyAlignment="1" applyProtection="1">
      <alignment horizontal="center" vertical="center"/>
      <protection locked="0"/>
    </xf>
    <xf numFmtId="179" fontId="29" fillId="3" borderId="30" xfId="0" applyNumberFormat="1" applyFont="1" applyFill="1" applyBorder="1" applyAlignment="1" applyProtection="1">
      <alignment horizontal="center" vertical="center"/>
      <protection locked="0"/>
    </xf>
    <xf numFmtId="0" fontId="31" fillId="4" borderId="12" xfId="0" applyNumberFormat="1" applyFont="1" applyFill="1" applyBorder="1" applyAlignment="1" applyProtection="1">
      <alignment horizontal="center" vertical="center"/>
    </xf>
    <xf numFmtId="0" fontId="31" fillId="4" borderId="15" xfId="0" applyNumberFormat="1" applyFont="1" applyFill="1" applyBorder="1" applyAlignment="1" applyProtection="1">
      <alignment horizontal="center" vertical="center"/>
    </xf>
    <xf numFmtId="181" fontId="28" fillId="2" borderId="9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1" fillId="0" borderId="0" xfId="0" applyNumberFormat="1" applyFont="1" applyFill="1" applyBorder="1" applyAlignment="1" applyProtection="1">
      <alignment horizontal="center" vertical="center"/>
    </xf>
    <xf numFmtId="0" fontId="29" fillId="0" borderId="0" xfId="0" applyNumberFormat="1" applyFont="1" applyFill="1" applyBorder="1" applyAlignment="1" applyProtection="1">
      <alignment horizontal="center" vertical="center"/>
    </xf>
    <xf numFmtId="179" fontId="29" fillId="0" borderId="0" xfId="0" applyNumberFormat="1" applyFont="1" applyFill="1" applyBorder="1" applyAlignment="1" applyProtection="1">
      <alignment horizontal="center" vertical="center"/>
    </xf>
    <xf numFmtId="0" fontId="34" fillId="2" borderId="31" xfId="0" applyFont="1" applyFill="1" applyBorder="1" applyAlignment="1">
      <alignment horizontal="center" vertical="center"/>
    </xf>
    <xf numFmtId="0" fontId="34" fillId="2" borderId="32" xfId="0" applyFont="1" applyFill="1" applyBorder="1" applyAlignment="1">
      <alignment horizontal="center" vertical="center"/>
    </xf>
    <xf numFmtId="0" fontId="33" fillId="7" borderId="31" xfId="0" applyNumberFormat="1" applyFont="1" applyFill="1" applyBorder="1" applyAlignment="1">
      <alignment horizontal="center" vertical="center"/>
    </xf>
    <xf numFmtId="0" fontId="33" fillId="7" borderId="32" xfId="0" applyNumberFormat="1" applyFont="1" applyFill="1" applyBorder="1" applyAlignment="1">
      <alignment horizontal="center" vertical="center"/>
    </xf>
    <xf numFmtId="0" fontId="33" fillId="8" borderId="33" xfId="0" applyNumberFormat="1" applyFont="1" applyFill="1" applyBorder="1" applyAlignment="1">
      <alignment horizontal="center" vertical="center"/>
    </xf>
    <xf numFmtId="0" fontId="33" fillId="8" borderId="31" xfId="0" applyNumberFormat="1" applyFont="1" applyFill="1" applyBorder="1" applyAlignment="1">
      <alignment horizontal="left" vertical="center" wrapText="1"/>
    </xf>
    <xf numFmtId="0" fontId="33" fillId="8" borderId="32" xfId="0" applyNumberFormat="1" applyFont="1" applyFill="1" applyBorder="1" applyAlignment="1">
      <alignment horizontal="left" vertical="center" wrapText="1"/>
    </xf>
    <xf numFmtId="0" fontId="33" fillId="7" borderId="33" xfId="0" applyNumberFormat="1" applyFont="1" applyFill="1" applyBorder="1" applyAlignment="1">
      <alignment horizontal="center" vertical="center"/>
    </xf>
    <xf numFmtId="0" fontId="33" fillId="7" borderId="31" xfId="0" applyNumberFormat="1" applyFont="1" applyFill="1" applyBorder="1" applyAlignment="1">
      <alignment horizontal="left" vertical="center"/>
    </xf>
    <xf numFmtId="0" fontId="33" fillId="7" borderId="32" xfId="0" applyNumberFormat="1" applyFont="1" applyFill="1" applyBorder="1" applyAlignment="1">
      <alignment horizontal="left" vertical="center"/>
    </xf>
    <xf numFmtId="0" fontId="33" fillId="8" borderId="31" xfId="0" applyNumberFormat="1" applyFont="1" applyFill="1" applyBorder="1" applyAlignment="1">
      <alignment horizontal="left" vertical="center"/>
    </xf>
    <xf numFmtId="0" fontId="33" fillId="8" borderId="32" xfId="0" applyNumberFormat="1" applyFont="1" applyFill="1" applyBorder="1" applyAlignment="1">
      <alignment horizontal="left" vertical="center"/>
    </xf>
    <xf numFmtId="0" fontId="33" fillId="7" borderId="31" xfId="0" applyNumberFormat="1" applyFont="1" applyFill="1" applyBorder="1" applyAlignment="1">
      <alignment horizontal="left" vertical="center" wrapText="1"/>
    </xf>
    <xf numFmtId="0" fontId="33" fillId="7" borderId="32" xfId="0" applyNumberFormat="1" applyFont="1" applyFill="1" applyBorder="1" applyAlignment="1">
      <alignment horizontal="left" vertical="center" wrapText="1"/>
    </xf>
    <xf numFmtId="0" fontId="33" fillId="8" borderId="32" xfId="0" applyNumberFormat="1" applyFont="1" applyFill="1" applyBorder="1" applyAlignment="1">
      <alignment horizontal="center" vertical="center"/>
    </xf>
    <xf numFmtId="0" fontId="33" fillId="7" borderId="34" xfId="0" applyNumberFormat="1" applyFont="1" applyFill="1" applyBorder="1" applyAlignment="1">
      <alignment horizontal="center" vertical="center"/>
    </xf>
    <xf numFmtId="0" fontId="33" fillId="8" borderId="34" xfId="0" applyNumberFormat="1" applyFont="1" applyFill="1" applyBorder="1" applyAlignment="1">
      <alignment horizontal="left" vertical="center" wrapText="1"/>
    </xf>
    <xf numFmtId="0" fontId="33" fillId="7" borderId="34" xfId="0" applyNumberFormat="1" applyFont="1" applyFill="1" applyBorder="1" applyAlignment="1">
      <alignment horizontal="left" vertical="center"/>
    </xf>
    <xf numFmtId="0" fontId="33" fillId="8" borderId="34" xfId="0" applyNumberFormat="1" applyFont="1" applyFill="1" applyBorder="1" applyAlignment="1">
      <alignment horizontal="left" vertical="center"/>
    </xf>
    <xf numFmtId="0" fontId="33" fillId="7" borderId="34" xfId="0" applyNumberFormat="1" applyFont="1" applyFill="1" applyBorder="1" applyAlignment="1">
      <alignment horizontal="left" vertical="center" wrapText="1"/>
    </xf>
    <xf numFmtId="0" fontId="33" fillId="8" borderId="3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6">
    <dxf>
      <font>
        <b val="1"/>
        <i val="0"/>
        <color theme="0"/>
      </font>
      <fill>
        <patternFill patternType="solid">
          <bgColor rgb="FF00CC00"/>
        </patternFill>
      </fill>
    </dxf>
    <dxf>
      <font>
        <b val="1"/>
        <i val="0"/>
        <color theme="0"/>
      </font>
      <fill>
        <patternFill patternType="solid">
          <bgColor rgb="FF00CC0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1"/>
        <i val="0"/>
        <color theme="1"/>
      </font>
      <fill>
        <patternFill patternType="solid">
          <bgColor rgb="FFA9D08E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1"/>
        <i val="0"/>
        <strike val="0"/>
        <u val="double"/>
        <color rgb="FFFFC000"/>
      </font>
      <fill>
        <patternFill patternType="solid">
          <bgColor theme="1" tint="0.349986266670736"/>
        </patternFill>
      </fill>
      <border>
        <left/>
        <right/>
        <top/>
        <bottom/>
      </border>
    </dxf>
    <dxf>
      <font>
        <b val="1"/>
        <i val="0"/>
        <color rgb="FFFFC000"/>
      </font>
      <fill>
        <patternFill patternType="solid">
          <bgColor rgb="FFFF0000"/>
        </patternFill>
      </fill>
    </dxf>
    <dxf>
      <font>
        <color rgb="FFA9D08E"/>
      </font>
    </dxf>
  </dxfs>
  <tableStyles count="0" defaultTableStyle="TableStyleMedium2" defaultPivotStyle="PivotStyleLight16"/>
  <colors>
    <mruColors>
      <color rgb="0000CC00"/>
      <color rgb="00A9D08E"/>
      <color rgb="00F79646"/>
      <color rgb="00656A5C"/>
      <color rgb="007DB066"/>
      <color rgb="0000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12.xml.rels><?xml version="1.0" encoding="UTF-8" standalone="yes"?>
<Relationships xmlns="http://schemas.openxmlformats.org/package/2006/relationships"><Relationship Id="rId9" Type="http://schemas.openxmlformats.org/officeDocument/2006/relationships/hyperlink" Target="#&#26399;&#21021;&#24211;&#23384;!A1"/><Relationship Id="rId8" Type="http://schemas.openxmlformats.org/officeDocument/2006/relationships/hyperlink" Target="#&#20351;&#29992;&#35828;&#26126;!A1"/><Relationship Id="rId7" Type="http://schemas.openxmlformats.org/officeDocument/2006/relationships/hyperlink" Target="#'&#22522;&#30784;-&#20379;&#24212;&#21830;&#20449;&#24687;'!A1"/><Relationship Id="rId6" Type="http://schemas.openxmlformats.org/officeDocument/2006/relationships/hyperlink" Target="#'&#22522;&#30784;-&#23458;&#25143;&#20449;&#24687; '!A1"/><Relationship Id="rId5" Type="http://schemas.openxmlformats.org/officeDocument/2006/relationships/hyperlink" Target="#'&#22522;&#30784;-&#21830;&#21697;&#20449;&#24687;'!A1"/><Relationship Id="rId4" Type="http://schemas.openxmlformats.org/officeDocument/2006/relationships/image" Target="../media/image2.wmf"/><Relationship Id="rId3" Type="http://schemas.openxmlformats.org/officeDocument/2006/relationships/hyperlink" Target="#&#20027;&#39029;!A37"/><Relationship Id="rId22" Type="http://schemas.openxmlformats.org/officeDocument/2006/relationships/hyperlink" Target="#&#37319;&#36141;&#27719;&#24635;&#26597;&#35810;!A1"/><Relationship Id="rId21" Type="http://schemas.openxmlformats.org/officeDocument/2006/relationships/hyperlink" Target="#&#23458;&#25143;&#24212;&#25910;&#26126;&#32454;!A1"/><Relationship Id="rId20" Type="http://schemas.openxmlformats.org/officeDocument/2006/relationships/hyperlink" Target="#&#24212;&#20184;&#20379;&#24212;&#21830;&#26126;&#32454;!A1"/><Relationship Id="rId2" Type="http://schemas.openxmlformats.org/officeDocument/2006/relationships/image" Target="../media/image1.wmf"/><Relationship Id="rId19" Type="http://schemas.openxmlformats.org/officeDocument/2006/relationships/hyperlink" Target="#&#23458;&#25143;&#25910;&#27454;&#24405;&#20837;!A1"/><Relationship Id="rId18" Type="http://schemas.openxmlformats.org/officeDocument/2006/relationships/hyperlink" Target="#'&#37319;&#36141;&#24405;&#20837;&#65288;&#26126;&#32454;&#65289;'!A1"/><Relationship Id="rId17" Type="http://schemas.openxmlformats.org/officeDocument/2006/relationships/hyperlink" Target="#'&#38144;&#21806;&#24405;&#20837;&#65288;&#26126;&#32454;&#65289;'!A1"/><Relationship Id="rId16" Type="http://schemas.openxmlformats.org/officeDocument/2006/relationships/hyperlink" Target="#&#20379;&#24212;&#21830;&#20184;&#27454;&#24405;&#20837;!A1"/><Relationship Id="rId15" Type="http://schemas.openxmlformats.org/officeDocument/2006/relationships/hyperlink" Target="#&#38144;&#21806;&#27719;&#24635;&#26597;&#35810;!A1"/><Relationship Id="rId14" Type="http://schemas.openxmlformats.org/officeDocument/2006/relationships/hyperlink" Target="#&#26597;&#35810;!A1"/><Relationship Id="rId13" Type="http://schemas.openxmlformats.org/officeDocument/2006/relationships/hyperlink" Target="#&#26597;&#35810;!S1"/><Relationship Id="rId12" Type="http://schemas.openxmlformats.org/officeDocument/2006/relationships/hyperlink" Target="#&#26597;&#35810;!AC1"/><Relationship Id="rId11" Type="http://schemas.openxmlformats.org/officeDocument/2006/relationships/hyperlink" Target="#&#32039;&#24613;&#37319;&#36141;&#26126;&#32454;!A1"/><Relationship Id="rId10" Type="http://schemas.openxmlformats.org/officeDocument/2006/relationships/hyperlink" Target="#&#24403;&#21069;&#24211;&#23384;!A1"/><Relationship Id="rId1" Type="http://schemas.openxmlformats.org/officeDocument/2006/relationships/hyperlink" Target="#&#20107;&#20214;&#35745;&#26102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'&#20027;&#39029; '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114300</xdr:colOff>
      <xdr:row>1</xdr:row>
      <xdr:rowOff>57150</xdr:rowOff>
    </xdr:from>
    <xdr:to>
      <xdr:col>10</xdr:col>
      <xdr:colOff>942975</xdr:colOff>
      <xdr:row>1</xdr:row>
      <xdr:rowOff>361950</xdr:rowOff>
    </xdr:to>
    <xdr:sp>
      <xdr:nvSpPr>
        <xdr:cNvPr id="2" name="圆角矩形 1">
          <a:hlinkClick xmlns:r="http://schemas.openxmlformats.org/officeDocument/2006/relationships" r:id="rId1"/>
        </xdr:cNvPr>
        <xdr:cNvSpPr/>
      </xdr:nvSpPr>
      <xdr:spPr>
        <a:xfrm>
          <a:off x="6286500" y="240030"/>
          <a:ext cx="82867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180975</xdr:colOff>
      <xdr:row>1</xdr:row>
      <xdr:rowOff>0</xdr:rowOff>
    </xdr:from>
    <xdr:to>
      <xdr:col>9</xdr:col>
      <xdr:colOff>323850</xdr:colOff>
      <xdr:row>2</xdr:row>
      <xdr:rowOff>0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7905115" y="114300"/>
          <a:ext cx="7600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219075</xdr:colOff>
      <xdr:row>1</xdr:row>
      <xdr:rowOff>9525</xdr:rowOff>
    </xdr:from>
    <xdr:to>
      <xdr:col>8</xdr:col>
      <xdr:colOff>361950</xdr:colOff>
      <xdr:row>2</xdr:row>
      <xdr:rowOff>9525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7943215" y="123825"/>
          <a:ext cx="7600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228600</xdr:colOff>
      <xdr:row>1</xdr:row>
      <xdr:rowOff>28575</xdr:rowOff>
    </xdr:from>
    <xdr:to>
      <xdr:col>10</xdr:col>
      <xdr:colOff>371475</xdr:colOff>
      <xdr:row>2</xdr:row>
      <xdr:rowOff>28575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8124825" y="142875"/>
          <a:ext cx="7600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276225</xdr:colOff>
      <xdr:row>1</xdr:row>
      <xdr:rowOff>9525</xdr:rowOff>
    </xdr:from>
    <xdr:to>
      <xdr:col>8</xdr:col>
      <xdr:colOff>419100</xdr:colOff>
      <xdr:row>2</xdr:row>
      <xdr:rowOff>9525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7666990" y="123825"/>
          <a:ext cx="7600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133350</xdr:colOff>
      <xdr:row>0</xdr:row>
      <xdr:rowOff>57150</xdr:rowOff>
    </xdr:from>
    <xdr:to>
      <xdr:col>8</xdr:col>
      <xdr:colOff>943610</xdr:colOff>
      <xdr:row>0</xdr:row>
      <xdr:rowOff>314325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7378700" y="57150"/>
          <a:ext cx="810260" cy="257175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114300</xdr:colOff>
      <xdr:row>0</xdr:row>
      <xdr:rowOff>19685</xdr:rowOff>
    </xdr:from>
    <xdr:to>
      <xdr:col>8</xdr:col>
      <xdr:colOff>942975</xdr:colOff>
      <xdr:row>0</xdr:row>
      <xdr:rowOff>324485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7248525" y="19685"/>
          <a:ext cx="82867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304800</xdr:colOff>
      <xdr:row>1</xdr:row>
      <xdr:rowOff>19050</xdr:rowOff>
    </xdr:from>
    <xdr:to>
      <xdr:col>11</xdr:col>
      <xdr:colOff>1142365</xdr:colOff>
      <xdr:row>1</xdr:row>
      <xdr:rowOff>285750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8759190" y="133350"/>
          <a:ext cx="826770" cy="2667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228600</xdr:colOff>
      <xdr:row>1</xdr:row>
      <xdr:rowOff>9525</xdr:rowOff>
    </xdr:from>
    <xdr:to>
      <xdr:col>8</xdr:col>
      <xdr:colOff>371475</xdr:colOff>
      <xdr:row>2</xdr:row>
      <xdr:rowOff>9525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7378700" y="123825"/>
          <a:ext cx="7600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257175</xdr:colOff>
      <xdr:row>1</xdr:row>
      <xdr:rowOff>28575</xdr:rowOff>
    </xdr:from>
    <xdr:to>
      <xdr:col>7</xdr:col>
      <xdr:colOff>400050</xdr:colOff>
      <xdr:row>2</xdr:row>
      <xdr:rowOff>28575</xdr:rowOff>
    </xdr:to>
    <xdr:sp>
      <xdr:nvSpPr>
        <xdr:cNvPr id="2" name="圆角矩形 1">
          <a:hlinkClick xmlns:r="http://schemas.openxmlformats.org/officeDocument/2006/relationships" r:id="rId1"/>
        </xdr:cNvPr>
        <xdr:cNvSpPr/>
      </xdr:nvSpPr>
      <xdr:spPr>
        <a:xfrm>
          <a:off x="6361430" y="142875"/>
          <a:ext cx="7600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228600</xdr:colOff>
      <xdr:row>1</xdr:row>
      <xdr:rowOff>19050</xdr:rowOff>
    </xdr:from>
    <xdr:to>
      <xdr:col>8</xdr:col>
      <xdr:colOff>371475</xdr:colOff>
      <xdr:row>2</xdr:row>
      <xdr:rowOff>19050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7764780" y="133350"/>
          <a:ext cx="7600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16</xdr:col>
      <xdr:colOff>590550</xdr:colOff>
      <xdr:row>18</xdr:row>
      <xdr:rowOff>226060</xdr:rowOff>
    </xdr:from>
    <xdr:to>
      <xdr:col>16</xdr:col>
      <xdr:colOff>590550</xdr:colOff>
      <xdr:row>19</xdr:row>
      <xdr:rowOff>5080</xdr:rowOff>
    </xdr:to>
    <xdr:pic>
      <xdr:nvPicPr>
        <xdr:cNvPr id="2" name="图片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193655" y="8556625"/>
          <a:ext cx="0" cy="324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16</xdr:col>
      <xdr:colOff>590550</xdr:colOff>
      <xdr:row>20</xdr:row>
      <xdr:rowOff>305435</xdr:rowOff>
    </xdr:from>
    <xdr:to>
      <xdr:col>16</xdr:col>
      <xdr:colOff>590550</xdr:colOff>
      <xdr:row>23</xdr:row>
      <xdr:rowOff>217170</xdr:rowOff>
    </xdr:to>
    <xdr:pic>
      <xdr:nvPicPr>
        <xdr:cNvPr id="3" name="图片 2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193655" y="9876790"/>
          <a:ext cx="0" cy="1169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474980</xdr:colOff>
      <xdr:row>4</xdr:row>
      <xdr:rowOff>558165</xdr:rowOff>
    </xdr:from>
    <xdr:to>
      <xdr:col>4</xdr:col>
      <xdr:colOff>1223010</xdr:colOff>
      <xdr:row>5</xdr:row>
      <xdr:rowOff>208915</xdr:rowOff>
    </xdr:to>
    <xdr:sp>
      <xdr:nvSpPr>
        <xdr:cNvPr id="25" name="圆角矩形 24"/>
        <xdr:cNvSpPr/>
      </xdr:nvSpPr>
      <xdr:spPr>
        <a:xfrm>
          <a:off x="1118235" y="2348865"/>
          <a:ext cx="1736725" cy="706120"/>
        </a:xfrm>
        <a:prstGeom prst="roundRect">
          <a:avLst/>
        </a:prstGeom>
        <a:solidFill>
          <a:srgbClr val="002060"/>
        </a:solidFill>
        <a:ln w="3175"/>
        <a:effectLst>
          <a:outerShdw blurRad="40000" dist="23000" dir="5400000" rotWithShape="0">
            <a:srgbClr val="000000">
              <a:alpha val="35000"/>
            </a:srgbClr>
          </a:outerShdw>
          <a:reflection blurRad="6350" stA="50000" endA="300" endPos="38500" dist="508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/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4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基础数据</a:t>
          </a:r>
          <a:endParaRPr lang="zh-CN" altLang="en-US" sz="2400" b="1">
            <a:solidFill>
              <a:schemeClr val="bg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388620</xdr:colOff>
      <xdr:row>4</xdr:row>
      <xdr:rowOff>557530</xdr:rowOff>
    </xdr:from>
    <xdr:to>
      <xdr:col>20</xdr:col>
      <xdr:colOff>29845</xdr:colOff>
      <xdr:row>5</xdr:row>
      <xdr:rowOff>208280</xdr:rowOff>
    </xdr:to>
    <xdr:sp>
      <xdr:nvSpPr>
        <xdr:cNvPr id="28" name="圆角矩形 27"/>
        <xdr:cNvSpPr/>
      </xdr:nvSpPr>
      <xdr:spPr>
        <a:xfrm>
          <a:off x="11705590" y="2348230"/>
          <a:ext cx="1733550" cy="706120"/>
        </a:xfrm>
        <a:prstGeom prst="roundRect">
          <a:avLst/>
        </a:prstGeom>
        <a:solidFill>
          <a:srgbClr val="002060"/>
        </a:solidFill>
        <a:ln w="3175"/>
        <a:effectLst>
          <a:outerShdw blurRad="40000" dist="23000" dir="5400000" rotWithShape="0">
            <a:srgbClr val="000000">
              <a:alpha val="35000"/>
            </a:srgbClr>
          </a:outerShdw>
          <a:reflection blurRad="6350" stA="50000" endA="300" endPos="38500" dist="508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4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查询</a:t>
          </a:r>
          <a:endParaRPr lang="zh-CN" altLang="en-US" sz="2400" b="1">
            <a:solidFill>
              <a:schemeClr val="bg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14</xdr:col>
      <xdr:colOff>353695</xdr:colOff>
      <xdr:row>4</xdr:row>
      <xdr:rowOff>557530</xdr:rowOff>
    </xdr:from>
    <xdr:to>
      <xdr:col>17</xdr:col>
      <xdr:colOff>664845</xdr:colOff>
      <xdr:row>5</xdr:row>
      <xdr:rowOff>208280</xdr:rowOff>
    </xdr:to>
    <xdr:sp>
      <xdr:nvSpPr>
        <xdr:cNvPr id="29" name="圆角矩形 28"/>
        <xdr:cNvSpPr/>
      </xdr:nvSpPr>
      <xdr:spPr>
        <a:xfrm>
          <a:off x="9055735" y="2348230"/>
          <a:ext cx="1802765" cy="706120"/>
        </a:xfrm>
        <a:prstGeom prst="roundRect">
          <a:avLst/>
        </a:prstGeom>
        <a:solidFill>
          <a:srgbClr val="002060"/>
        </a:solidFill>
        <a:ln w="3175"/>
        <a:effectLst>
          <a:outerShdw blurRad="40000" dist="23000" dir="5400000" rotWithShape="0">
            <a:srgbClr val="000000">
              <a:alpha val="35000"/>
            </a:srgbClr>
          </a:outerShdw>
          <a:reflection blurRad="6350" stA="50000" endA="300" endPos="38500" dist="508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4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账款数据</a:t>
          </a:r>
          <a:endParaRPr lang="zh-CN" altLang="en-US" sz="2400" b="1">
            <a:solidFill>
              <a:schemeClr val="bg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10</xdr:col>
      <xdr:colOff>427990</xdr:colOff>
      <xdr:row>4</xdr:row>
      <xdr:rowOff>557530</xdr:rowOff>
    </xdr:from>
    <xdr:to>
      <xdr:col>12</xdr:col>
      <xdr:colOff>1147445</xdr:colOff>
      <xdr:row>5</xdr:row>
      <xdr:rowOff>208280</xdr:rowOff>
    </xdr:to>
    <xdr:sp>
      <xdr:nvSpPr>
        <xdr:cNvPr id="30" name="圆角矩形 29"/>
        <xdr:cNvSpPr/>
      </xdr:nvSpPr>
      <xdr:spPr>
        <a:xfrm>
          <a:off x="6412230" y="2348230"/>
          <a:ext cx="1809750" cy="706120"/>
        </a:xfrm>
        <a:prstGeom prst="roundRect">
          <a:avLst/>
        </a:prstGeom>
        <a:solidFill>
          <a:srgbClr val="002060"/>
        </a:solidFill>
        <a:ln w="3175"/>
        <a:effectLst>
          <a:outerShdw blurRad="40000" dist="23000" dir="5400000" rotWithShape="0">
            <a:srgbClr val="000000">
              <a:alpha val="35000"/>
            </a:srgbClr>
          </a:outerShdw>
          <a:reflection blurRad="6350" stA="50000" endA="300" endPos="38500" dist="508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4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库存情况</a:t>
          </a:r>
          <a:endParaRPr lang="zh-CN" altLang="en-US" sz="2400" b="1">
            <a:solidFill>
              <a:schemeClr val="bg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6</xdr:col>
      <xdr:colOff>429260</xdr:colOff>
      <xdr:row>4</xdr:row>
      <xdr:rowOff>557530</xdr:rowOff>
    </xdr:from>
    <xdr:to>
      <xdr:col>8</xdr:col>
      <xdr:colOff>1005840</xdr:colOff>
      <xdr:row>5</xdr:row>
      <xdr:rowOff>208280</xdr:rowOff>
    </xdr:to>
    <xdr:sp>
      <xdr:nvSpPr>
        <xdr:cNvPr id="31" name="圆角矩形 30"/>
        <xdr:cNvSpPr/>
      </xdr:nvSpPr>
      <xdr:spPr>
        <a:xfrm>
          <a:off x="3764280" y="2348230"/>
          <a:ext cx="1739900" cy="706120"/>
        </a:xfrm>
        <a:prstGeom prst="roundRect">
          <a:avLst/>
        </a:prstGeom>
        <a:solidFill>
          <a:srgbClr val="002060"/>
        </a:solidFill>
        <a:ln w="3175"/>
        <a:effectLst>
          <a:outerShdw blurRad="40000" dist="23000" dir="5400000" rotWithShape="0">
            <a:srgbClr val="000000">
              <a:alpha val="35000"/>
            </a:srgbClr>
          </a:outerShdw>
          <a:reflection blurRad="6350" stA="50000" endA="300" endPos="38500" dist="508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4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数据录入</a:t>
          </a:r>
          <a:endParaRPr lang="zh-CN" altLang="en-US" sz="2400" b="1">
            <a:solidFill>
              <a:schemeClr val="bg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</xdr:col>
      <xdr:colOff>90805</xdr:colOff>
      <xdr:row>6</xdr:row>
      <xdr:rowOff>186055</xdr:rowOff>
    </xdr:from>
    <xdr:to>
      <xdr:col>4</xdr:col>
      <xdr:colOff>1073150</xdr:colOff>
      <xdr:row>8</xdr:row>
      <xdr:rowOff>8255</xdr:rowOff>
    </xdr:to>
    <xdr:sp>
      <xdr:nvSpPr>
        <xdr:cNvPr id="42" name="圆角矩形 41">
          <a:hlinkClick xmlns:r="http://schemas.openxmlformats.org/officeDocument/2006/relationships" r:id="rId5"/>
        </xdr:cNvPr>
        <xdr:cNvSpPr/>
      </xdr:nvSpPr>
      <xdr:spPr>
        <a:xfrm>
          <a:off x="1214120" y="3477895"/>
          <a:ext cx="1599565" cy="65278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商品信息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</xdr:col>
      <xdr:colOff>90805</xdr:colOff>
      <xdr:row>13</xdr:row>
      <xdr:rowOff>125730</xdr:rowOff>
    </xdr:from>
    <xdr:to>
      <xdr:col>4</xdr:col>
      <xdr:colOff>1073150</xdr:colOff>
      <xdr:row>14</xdr:row>
      <xdr:rowOff>247015</xdr:rowOff>
    </xdr:to>
    <xdr:sp>
      <xdr:nvSpPr>
        <xdr:cNvPr id="47" name="圆角矩形 46">
          <a:hlinkClick xmlns:r="http://schemas.openxmlformats.org/officeDocument/2006/relationships" r:id="rId6"/>
        </xdr:cNvPr>
        <xdr:cNvSpPr/>
      </xdr:nvSpPr>
      <xdr:spPr>
        <a:xfrm>
          <a:off x="1214120" y="6233795"/>
          <a:ext cx="1599565" cy="55245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客户信息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</xdr:col>
      <xdr:colOff>90805</xdr:colOff>
      <xdr:row>10</xdr:row>
      <xdr:rowOff>12700</xdr:rowOff>
    </xdr:from>
    <xdr:to>
      <xdr:col>4</xdr:col>
      <xdr:colOff>1073150</xdr:colOff>
      <xdr:row>11</xdr:row>
      <xdr:rowOff>221615</xdr:rowOff>
    </xdr:to>
    <xdr:sp>
      <xdr:nvSpPr>
        <xdr:cNvPr id="48" name="圆角矩形 47">
          <a:hlinkClick xmlns:r="http://schemas.openxmlformats.org/officeDocument/2006/relationships" r:id="rId7"/>
        </xdr:cNvPr>
        <xdr:cNvSpPr/>
      </xdr:nvSpPr>
      <xdr:spPr>
        <a:xfrm>
          <a:off x="1214120" y="4912360"/>
          <a:ext cx="1599565" cy="597535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供应商信息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</xdr:col>
      <xdr:colOff>90805</xdr:colOff>
      <xdr:row>16</xdr:row>
      <xdr:rowOff>168910</xdr:rowOff>
    </xdr:from>
    <xdr:to>
      <xdr:col>4</xdr:col>
      <xdr:colOff>1073150</xdr:colOff>
      <xdr:row>17</xdr:row>
      <xdr:rowOff>188595</xdr:rowOff>
    </xdr:to>
    <xdr:sp>
      <xdr:nvSpPr>
        <xdr:cNvPr id="49" name="圆角矩形 48">
          <a:hlinkClick xmlns:r="http://schemas.openxmlformats.org/officeDocument/2006/relationships" r:id="rId8"/>
        </xdr:cNvPr>
        <xdr:cNvSpPr/>
      </xdr:nvSpPr>
      <xdr:spPr>
        <a:xfrm>
          <a:off x="1214120" y="7458710"/>
          <a:ext cx="1599565" cy="56515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使用说明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11</xdr:col>
      <xdr:colOff>38735</xdr:colOff>
      <xdr:row>6</xdr:row>
      <xdr:rowOff>197485</xdr:rowOff>
    </xdr:from>
    <xdr:to>
      <xdr:col>12</xdr:col>
      <xdr:colOff>992505</xdr:colOff>
      <xdr:row>8</xdr:row>
      <xdr:rowOff>19685</xdr:rowOff>
    </xdr:to>
    <xdr:sp>
      <xdr:nvSpPr>
        <xdr:cNvPr id="50" name="圆角矩形 49">
          <a:hlinkClick xmlns:r="http://schemas.openxmlformats.org/officeDocument/2006/relationships" r:id="rId9"/>
        </xdr:cNvPr>
        <xdr:cNvSpPr/>
      </xdr:nvSpPr>
      <xdr:spPr>
        <a:xfrm>
          <a:off x="6503035" y="3489325"/>
          <a:ext cx="1597025" cy="65278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期初库存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11</xdr:col>
      <xdr:colOff>38735</xdr:colOff>
      <xdr:row>9</xdr:row>
      <xdr:rowOff>324485</xdr:rowOff>
    </xdr:from>
    <xdr:to>
      <xdr:col>12</xdr:col>
      <xdr:colOff>992505</xdr:colOff>
      <xdr:row>11</xdr:row>
      <xdr:rowOff>203835</xdr:rowOff>
    </xdr:to>
    <xdr:sp>
      <xdr:nvSpPr>
        <xdr:cNvPr id="58" name="圆角矩形 57">
          <a:hlinkClick xmlns:r="http://schemas.openxmlformats.org/officeDocument/2006/relationships" r:id="rId10"/>
        </xdr:cNvPr>
        <xdr:cNvSpPr/>
      </xdr:nvSpPr>
      <xdr:spPr>
        <a:xfrm>
          <a:off x="6503035" y="4835525"/>
          <a:ext cx="1597025" cy="65659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当前库存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11</xdr:col>
      <xdr:colOff>43180</xdr:colOff>
      <xdr:row>13</xdr:row>
      <xdr:rowOff>115570</xdr:rowOff>
    </xdr:from>
    <xdr:to>
      <xdr:col>12</xdr:col>
      <xdr:colOff>996950</xdr:colOff>
      <xdr:row>14</xdr:row>
      <xdr:rowOff>249555</xdr:rowOff>
    </xdr:to>
    <xdr:sp>
      <xdr:nvSpPr>
        <xdr:cNvPr id="59" name="圆角矩形 58">
          <a:hlinkClick xmlns:r="http://schemas.openxmlformats.org/officeDocument/2006/relationships" r:id="rId11"/>
        </xdr:cNvPr>
        <xdr:cNvSpPr/>
      </xdr:nvSpPr>
      <xdr:spPr>
        <a:xfrm>
          <a:off x="6507480" y="6223635"/>
          <a:ext cx="1597025" cy="56515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8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紧急采购明细</a:t>
          </a:r>
          <a:endParaRPr lang="zh-CN" altLang="en-US" sz="18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534035</xdr:colOff>
      <xdr:row>18</xdr:row>
      <xdr:rowOff>245745</xdr:rowOff>
    </xdr:from>
    <xdr:to>
      <xdr:col>19</xdr:col>
      <xdr:colOff>1125855</xdr:colOff>
      <xdr:row>19</xdr:row>
      <xdr:rowOff>265430</xdr:rowOff>
    </xdr:to>
    <xdr:sp>
      <xdr:nvSpPr>
        <xdr:cNvPr id="60" name="圆角矩形 59">
          <a:hlinkClick xmlns:r="http://schemas.openxmlformats.org/officeDocument/2006/relationships" r:id="rId12"/>
        </xdr:cNvPr>
        <xdr:cNvSpPr/>
      </xdr:nvSpPr>
      <xdr:spPr>
        <a:xfrm>
          <a:off x="11851005" y="8576310"/>
          <a:ext cx="1558290" cy="56515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客户查询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532765</xdr:colOff>
      <xdr:row>16</xdr:row>
      <xdr:rowOff>168910</xdr:rowOff>
    </xdr:from>
    <xdr:to>
      <xdr:col>19</xdr:col>
      <xdr:colOff>1124585</xdr:colOff>
      <xdr:row>17</xdr:row>
      <xdr:rowOff>188595</xdr:rowOff>
    </xdr:to>
    <xdr:sp>
      <xdr:nvSpPr>
        <xdr:cNvPr id="61" name="圆角矩形 60">
          <a:hlinkClick xmlns:r="http://schemas.openxmlformats.org/officeDocument/2006/relationships" r:id="rId13"/>
        </xdr:cNvPr>
        <xdr:cNvSpPr/>
      </xdr:nvSpPr>
      <xdr:spPr>
        <a:xfrm>
          <a:off x="11849735" y="7458710"/>
          <a:ext cx="1559560" cy="56515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供应商查询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532765</xdr:colOff>
      <xdr:row>13</xdr:row>
      <xdr:rowOff>118110</xdr:rowOff>
    </xdr:from>
    <xdr:to>
      <xdr:col>19</xdr:col>
      <xdr:colOff>1124585</xdr:colOff>
      <xdr:row>14</xdr:row>
      <xdr:rowOff>252095</xdr:rowOff>
    </xdr:to>
    <xdr:sp>
      <xdr:nvSpPr>
        <xdr:cNvPr id="62" name="圆角矩形 61">
          <a:hlinkClick xmlns:r="http://schemas.openxmlformats.org/officeDocument/2006/relationships" r:id="rId14"/>
        </xdr:cNvPr>
        <xdr:cNvSpPr/>
      </xdr:nvSpPr>
      <xdr:spPr>
        <a:xfrm>
          <a:off x="11849735" y="6226175"/>
          <a:ext cx="1559560" cy="56515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商品查询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534035</xdr:colOff>
      <xdr:row>10</xdr:row>
      <xdr:rowOff>12700</xdr:rowOff>
    </xdr:from>
    <xdr:to>
      <xdr:col>19</xdr:col>
      <xdr:colOff>1125855</xdr:colOff>
      <xdr:row>11</xdr:row>
      <xdr:rowOff>234950</xdr:rowOff>
    </xdr:to>
    <xdr:sp>
      <xdr:nvSpPr>
        <xdr:cNvPr id="63" name="圆角矩形 62">
          <a:hlinkClick xmlns:r="http://schemas.openxmlformats.org/officeDocument/2006/relationships" r:id="rId15"/>
        </xdr:cNvPr>
        <xdr:cNvSpPr/>
      </xdr:nvSpPr>
      <xdr:spPr>
        <a:xfrm>
          <a:off x="11851005" y="4912360"/>
          <a:ext cx="1558290" cy="61087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销售汇总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7</xdr:col>
      <xdr:colOff>41275</xdr:colOff>
      <xdr:row>13</xdr:row>
      <xdr:rowOff>119380</xdr:rowOff>
    </xdr:from>
    <xdr:to>
      <xdr:col>8</xdr:col>
      <xdr:colOff>852170</xdr:colOff>
      <xdr:row>14</xdr:row>
      <xdr:rowOff>252730</xdr:rowOff>
    </xdr:to>
    <xdr:sp>
      <xdr:nvSpPr>
        <xdr:cNvPr id="65" name="圆角矩形 64">
          <a:hlinkClick xmlns:r="http://schemas.openxmlformats.org/officeDocument/2006/relationships" r:id="rId16"/>
        </xdr:cNvPr>
        <xdr:cNvSpPr/>
      </xdr:nvSpPr>
      <xdr:spPr>
        <a:xfrm>
          <a:off x="3856355" y="6227445"/>
          <a:ext cx="1582420" cy="564515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6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供应商付款录入</a:t>
          </a:r>
          <a:endParaRPr lang="zh-CN" altLang="en-US" sz="16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7</xdr:col>
      <xdr:colOff>41275</xdr:colOff>
      <xdr:row>9</xdr:row>
      <xdr:rowOff>333375</xdr:rowOff>
    </xdr:from>
    <xdr:to>
      <xdr:col>8</xdr:col>
      <xdr:colOff>852170</xdr:colOff>
      <xdr:row>11</xdr:row>
      <xdr:rowOff>212725</xdr:rowOff>
    </xdr:to>
    <xdr:sp>
      <xdr:nvSpPr>
        <xdr:cNvPr id="66" name="圆角矩形 65">
          <a:hlinkClick xmlns:r="http://schemas.openxmlformats.org/officeDocument/2006/relationships" r:id="rId17"/>
        </xdr:cNvPr>
        <xdr:cNvSpPr/>
      </xdr:nvSpPr>
      <xdr:spPr>
        <a:xfrm>
          <a:off x="3856355" y="4844415"/>
          <a:ext cx="1582420" cy="65659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销售录入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7</xdr:col>
      <xdr:colOff>41275</xdr:colOff>
      <xdr:row>6</xdr:row>
      <xdr:rowOff>198755</xdr:rowOff>
    </xdr:from>
    <xdr:to>
      <xdr:col>8</xdr:col>
      <xdr:colOff>852170</xdr:colOff>
      <xdr:row>8</xdr:row>
      <xdr:rowOff>20955</xdr:rowOff>
    </xdr:to>
    <xdr:sp>
      <xdr:nvSpPr>
        <xdr:cNvPr id="67" name="圆角矩形 66">
          <a:hlinkClick xmlns:r="http://schemas.openxmlformats.org/officeDocument/2006/relationships" r:id="rId18"/>
        </xdr:cNvPr>
        <xdr:cNvSpPr/>
      </xdr:nvSpPr>
      <xdr:spPr>
        <a:xfrm>
          <a:off x="3856355" y="3490595"/>
          <a:ext cx="1582420" cy="65278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采购录入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7</xdr:col>
      <xdr:colOff>41275</xdr:colOff>
      <xdr:row>16</xdr:row>
      <xdr:rowOff>168910</xdr:rowOff>
    </xdr:from>
    <xdr:to>
      <xdr:col>8</xdr:col>
      <xdr:colOff>852170</xdr:colOff>
      <xdr:row>17</xdr:row>
      <xdr:rowOff>187960</xdr:rowOff>
    </xdr:to>
    <xdr:sp>
      <xdr:nvSpPr>
        <xdr:cNvPr id="68" name="圆角矩形 67">
          <a:hlinkClick xmlns:r="http://schemas.openxmlformats.org/officeDocument/2006/relationships" r:id="rId19"/>
        </xdr:cNvPr>
        <xdr:cNvSpPr/>
      </xdr:nvSpPr>
      <xdr:spPr>
        <a:xfrm>
          <a:off x="3856355" y="7458710"/>
          <a:ext cx="1582420" cy="564515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6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客户收款录入</a:t>
          </a:r>
          <a:endParaRPr lang="zh-CN" altLang="en-US" sz="16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14</xdr:col>
      <xdr:colOff>465455</xdr:colOff>
      <xdr:row>6</xdr:row>
      <xdr:rowOff>198755</xdr:rowOff>
    </xdr:from>
    <xdr:to>
      <xdr:col>17</xdr:col>
      <xdr:colOff>556895</xdr:colOff>
      <xdr:row>8</xdr:row>
      <xdr:rowOff>20320</xdr:rowOff>
    </xdr:to>
    <xdr:sp>
      <xdr:nvSpPr>
        <xdr:cNvPr id="69" name="圆角矩形 68">
          <a:hlinkClick xmlns:r="http://schemas.openxmlformats.org/officeDocument/2006/relationships" r:id="rId20"/>
        </xdr:cNvPr>
        <xdr:cNvSpPr/>
      </xdr:nvSpPr>
      <xdr:spPr>
        <a:xfrm>
          <a:off x="9167495" y="3490595"/>
          <a:ext cx="1583055" cy="652145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6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应付供应商明细</a:t>
          </a:r>
          <a:endParaRPr lang="zh-CN" altLang="en-US" sz="16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14</xdr:col>
      <xdr:colOff>465455</xdr:colOff>
      <xdr:row>10</xdr:row>
      <xdr:rowOff>14605</xdr:rowOff>
    </xdr:from>
    <xdr:to>
      <xdr:col>17</xdr:col>
      <xdr:colOff>556895</xdr:colOff>
      <xdr:row>11</xdr:row>
      <xdr:rowOff>236220</xdr:rowOff>
    </xdr:to>
    <xdr:sp>
      <xdr:nvSpPr>
        <xdr:cNvPr id="70" name="圆角矩形 69">
          <a:hlinkClick xmlns:r="http://schemas.openxmlformats.org/officeDocument/2006/relationships" r:id="rId21"/>
        </xdr:cNvPr>
        <xdr:cNvSpPr/>
      </xdr:nvSpPr>
      <xdr:spPr>
        <a:xfrm>
          <a:off x="9167495" y="4914265"/>
          <a:ext cx="1583055" cy="610235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6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应收客户明细</a:t>
          </a:r>
          <a:endParaRPr lang="zh-CN" altLang="en-US" sz="16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534035</xdr:colOff>
      <xdr:row>6</xdr:row>
      <xdr:rowOff>193040</xdr:rowOff>
    </xdr:from>
    <xdr:to>
      <xdr:col>19</xdr:col>
      <xdr:colOff>1125855</xdr:colOff>
      <xdr:row>8</xdr:row>
      <xdr:rowOff>15240</xdr:rowOff>
    </xdr:to>
    <xdr:sp>
      <xdr:nvSpPr>
        <xdr:cNvPr id="71" name="圆角矩形 70">
          <a:hlinkClick xmlns:r="http://schemas.openxmlformats.org/officeDocument/2006/relationships" r:id="rId22"/>
        </xdr:cNvPr>
        <xdr:cNvSpPr/>
      </xdr:nvSpPr>
      <xdr:spPr>
        <a:xfrm>
          <a:off x="11851005" y="3484880"/>
          <a:ext cx="1558290" cy="65278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20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采购汇总</a:t>
          </a:r>
          <a:endParaRPr lang="zh-CN" altLang="en-US" sz="20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2</xdr:col>
      <xdr:colOff>67310</xdr:colOff>
      <xdr:row>4</xdr:row>
      <xdr:rowOff>354330</xdr:rowOff>
    </xdr:from>
    <xdr:to>
      <xdr:col>21</xdr:col>
      <xdr:colOff>187960</xdr:colOff>
      <xdr:row>19</xdr:row>
      <xdr:rowOff>405130</xdr:rowOff>
    </xdr:to>
    <xdr:grpSp>
      <xdr:nvGrpSpPr>
        <xdr:cNvPr id="78" name="组合 77"/>
        <xdr:cNvGrpSpPr/>
      </xdr:nvGrpSpPr>
      <xdr:grpSpPr>
        <a:xfrm>
          <a:off x="710565" y="2145030"/>
          <a:ext cx="13084175" cy="7136130"/>
          <a:chOff x="1210" y="3516"/>
          <a:chExt cx="22962" cy="10526"/>
        </a:xfrm>
      </xdr:grpSpPr>
      <xdr:sp>
        <xdr:nvSpPr>
          <xdr:cNvPr id="12" name="矩形 11"/>
          <xdr:cNvSpPr/>
        </xdr:nvSpPr>
        <xdr:spPr>
          <a:xfrm>
            <a:off x="1210" y="3516"/>
            <a:ext cx="4354" cy="10526"/>
          </a:xfrm>
          <a:prstGeom prst="rect">
            <a:avLst/>
          </a:prstGeom>
          <a:noFill/>
          <a:ln w="3175">
            <a:solidFill>
              <a:schemeClr val="bg1"/>
            </a:solidFill>
            <a:prstDash val="sysDot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72" name="矩形 71"/>
          <xdr:cNvSpPr/>
        </xdr:nvSpPr>
        <xdr:spPr>
          <a:xfrm>
            <a:off x="5899" y="3517"/>
            <a:ext cx="4340" cy="10524"/>
          </a:xfrm>
          <a:prstGeom prst="rect">
            <a:avLst/>
          </a:prstGeom>
          <a:noFill/>
          <a:ln w="3175">
            <a:solidFill>
              <a:schemeClr val="bg1"/>
            </a:solidFill>
            <a:prstDash val="sysDot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73" name="矩形 72"/>
          <xdr:cNvSpPr/>
        </xdr:nvSpPr>
        <xdr:spPr>
          <a:xfrm>
            <a:off x="10569" y="3517"/>
            <a:ext cx="4323" cy="10524"/>
          </a:xfrm>
          <a:prstGeom prst="rect">
            <a:avLst/>
          </a:prstGeom>
          <a:noFill/>
          <a:ln w="3175">
            <a:solidFill>
              <a:schemeClr val="bg1"/>
            </a:solidFill>
            <a:prstDash val="sysDot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75" name="矩形 74"/>
          <xdr:cNvSpPr/>
        </xdr:nvSpPr>
        <xdr:spPr>
          <a:xfrm>
            <a:off x="15226" y="3517"/>
            <a:ext cx="4312" cy="10524"/>
          </a:xfrm>
          <a:prstGeom prst="rect">
            <a:avLst/>
          </a:prstGeom>
          <a:noFill/>
          <a:ln w="3175">
            <a:solidFill>
              <a:schemeClr val="bg1"/>
            </a:solidFill>
            <a:prstDash val="sysDot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76" name="矩形 75"/>
          <xdr:cNvSpPr/>
        </xdr:nvSpPr>
        <xdr:spPr>
          <a:xfrm>
            <a:off x="19870" y="3517"/>
            <a:ext cx="4303" cy="10524"/>
          </a:xfrm>
          <a:prstGeom prst="rect">
            <a:avLst/>
          </a:prstGeom>
          <a:noFill/>
          <a:ln w="3175">
            <a:solidFill>
              <a:schemeClr val="bg1"/>
            </a:solidFill>
            <a:prstDash val="sysDot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400050</xdr:colOff>
      <xdr:row>1</xdr:row>
      <xdr:rowOff>28575</xdr:rowOff>
    </xdr:from>
    <xdr:to>
      <xdr:col>11</xdr:col>
      <xdr:colOff>1181735</xdr:colOff>
      <xdr:row>1</xdr:row>
      <xdr:rowOff>295275</xdr:rowOff>
    </xdr:to>
    <xdr:sp>
      <xdr:nvSpPr>
        <xdr:cNvPr id="2" name="圆角矩形 1">
          <a:hlinkClick xmlns:r="http://schemas.openxmlformats.org/officeDocument/2006/relationships" r:id="rId1"/>
        </xdr:cNvPr>
        <xdr:cNvSpPr/>
      </xdr:nvSpPr>
      <xdr:spPr>
        <a:xfrm>
          <a:off x="9309100" y="142875"/>
          <a:ext cx="731520" cy="2667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238125</xdr:colOff>
      <xdr:row>1</xdr:row>
      <xdr:rowOff>9525</xdr:rowOff>
    </xdr:from>
    <xdr:to>
      <xdr:col>8</xdr:col>
      <xdr:colOff>0</xdr:colOff>
      <xdr:row>2</xdr:row>
      <xdr:rowOff>9525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7165340" y="123825"/>
          <a:ext cx="7219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609600</xdr:colOff>
      <xdr:row>1</xdr:row>
      <xdr:rowOff>28575</xdr:rowOff>
    </xdr:from>
    <xdr:to>
      <xdr:col>8</xdr:col>
      <xdr:colOff>66675</xdr:colOff>
      <xdr:row>2</xdr:row>
      <xdr:rowOff>28575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6833870" y="142875"/>
          <a:ext cx="69151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142875</xdr:colOff>
      <xdr:row>2</xdr:row>
      <xdr:rowOff>0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8341360" y="114300"/>
          <a:ext cx="7600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171450</xdr:colOff>
      <xdr:row>1</xdr:row>
      <xdr:rowOff>12700</xdr:rowOff>
    </xdr:from>
    <xdr:to>
      <xdr:col>10</xdr:col>
      <xdr:colOff>314325</xdr:colOff>
      <xdr:row>1</xdr:row>
      <xdr:rowOff>317500</xdr:rowOff>
    </xdr:to>
    <xdr:sp>
      <xdr:nvSpPr>
        <xdr:cNvPr id="2" name="圆角矩形 1">
          <a:hlinkClick xmlns:r="http://schemas.openxmlformats.org/officeDocument/2006/relationships" r:id="rId1"/>
        </xdr:cNvPr>
        <xdr:cNvSpPr/>
      </xdr:nvSpPr>
      <xdr:spPr>
        <a:xfrm>
          <a:off x="7252970" y="291465"/>
          <a:ext cx="7600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419100</xdr:colOff>
      <xdr:row>0</xdr:row>
      <xdr:rowOff>95250</xdr:rowOff>
    </xdr:from>
    <xdr:to>
      <xdr:col>8</xdr:col>
      <xdr:colOff>180975</xdr:colOff>
      <xdr:row>1</xdr:row>
      <xdr:rowOff>285750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7500620" y="95250"/>
          <a:ext cx="7219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142875</xdr:colOff>
      <xdr:row>1</xdr:row>
      <xdr:rowOff>304800</xdr:rowOff>
    </xdr:to>
    <xdr:sp>
      <xdr:nvSpPr>
        <xdr:cNvPr id="5" name="圆角矩形 4">
          <a:hlinkClick xmlns:r="http://schemas.openxmlformats.org/officeDocument/2006/relationships" r:id="rId1"/>
        </xdr:cNvPr>
        <xdr:cNvSpPr/>
      </xdr:nvSpPr>
      <xdr:spPr>
        <a:xfrm>
          <a:off x="6249670" y="64770"/>
          <a:ext cx="7600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19</xdr:col>
      <xdr:colOff>0</xdr:colOff>
      <xdr:row>1</xdr:row>
      <xdr:rowOff>0</xdr:rowOff>
    </xdr:from>
    <xdr:to>
      <xdr:col>20</xdr:col>
      <xdr:colOff>142875</xdr:colOff>
      <xdr:row>1</xdr:row>
      <xdr:rowOff>304800</xdr:rowOff>
    </xdr:to>
    <xdr:sp>
      <xdr:nvSpPr>
        <xdr:cNvPr id="6" name="圆角矩形 5">
          <a:hlinkClick xmlns:r="http://schemas.openxmlformats.org/officeDocument/2006/relationships" r:id="rId1"/>
        </xdr:cNvPr>
        <xdr:cNvSpPr/>
      </xdr:nvSpPr>
      <xdr:spPr>
        <a:xfrm>
          <a:off x="15920720" y="64770"/>
          <a:ext cx="760095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27</xdr:col>
      <xdr:colOff>301625</xdr:colOff>
      <xdr:row>1</xdr:row>
      <xdr:rowOff>63500</xdr:rowOff>
    </xdr:from>
    <xdr:to>
      <xdr:col>27</xdr:col>
      <xdr:colOff>1130300</xdr:colOff>
      <xdr:row>1</xdr:row>
      <xdr:rowOff>368300</xdr:rowOff>
    </xdr:to>
    <xdr:sp>
      <xdr:nvSpPr>
        <xdr:cNvPr id="7" name="圆角矩形 6">
          <a:hlinkClick xmlns:r="http://schemas.openxmlformats.org/officeDocument/2006/relationships" r:id="rId1"/>
        </xdr:cNvPr>
        <xdr:cNvSpPr/>
      </xdr:nvSpPr>
      <xdr:spPr>
        <a:xfrm>
          <a:off x="23827105" y="128270"/>
          <a:ext cx="787400" cy="304800"/>
        </a:xfrm>
        <a:prstGeom prst="roundRect">
          <a:avLst/>
        </a:prstGeom>
        <a:solidFill>
          <a:schemeClr val="tx1">
            <a:lumMod val="65000"/>
            <a:lumOff val="35000"/>
          </a:schemeClr>
        </a:solidFill>
        <a:ln>
          <a:solidFill>
            <a:srgbClr val="FFFF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overflow" horzOverflow="overflow" vert="horz" wrap="square" numCol="1" spcCol="0" rtlCol="0" fromWordArt="0" anchor="ctr" anchorCtr="0" forceAA="0" compatLnSpc="1">
          <a:noAutofit/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r>
            <a:rPr lang="zh-CN" altLang="en-US" sz="1200" b="1">
              <a:solidFill>
                <a:srgbClr val="FFFF00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主页</a:t>
          </a:r>
          <a:endParaRPr lang="zh-CN" altLang="en-US" sz="1200" b="1">
            <a:solidFill>
              <a:srgbClr val="FFFF00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Local\Kingsoft\WPS%20Cloud%20Files\userdata\qing\filecache\account_193457462\13F8A2AE5D1041F3A800EA93D29B0C71\&#38144;&#21806;&#31649;&#29702;&#31995;&#32479;&#34920;&#2668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主页"/>
      <sheetName val="基础数据-部门类"/>
      <sheetName val="基础数据-产品类"/>
      <sheetName val="销售员信息"/>
      <sheetName val="销售明细"/>
      <sheetName val="个人销售查询-工号"/>
      <sheetName val="个人销售查询-姓名"/>
      <sheetName val="部门销售结构图"/>
      <sheetName val="事件计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K10"/>
  <sheetViews>
    <sheetView showGridLines="0" workbookViewId="0">
      <selection activeCell="N6" sqref="N6"/>
    </sheetView>
  </sheetViews>
  <sheetFormatPr defaultColWidth="9" defaultRowHeight="14.4"/>
  <cols>
    <col min="1" max="10" width="9" style="150"/>
    <col min="11" max="11" width="14" style="150" customWidth="1"/>
    <col min="12" max="12" width="9" style="150"/>
  </cols>
  <sheetData>
    <row r="2" ht="33" customHeight="1" spans="2:11">
      <c r="B2" s="156" t="s">
        <v>0</v>
      </c>
      <c r="C2" s="157"/>
      <c r="D2" s="157"/>
      <c r="E2" s="157"/>
      <c r="F2" s="157"/>
      <c r="G2" s="157"/>
      <c r="H2" s="157"/>
      <c r="I2" s="157"/>
      <c r="J2" s="157"/>
      <c r="K2" s="157"/>
    </row>
    <row r="3" ht="39" customHeight="1" spans="2:11">
      <c r="B3" s="158" t="s">
        <v>1</v>
      </c>
      <c r="C3" s="159"/>
      <c r="D3" s="159"/>
      <c r="E3" s="159"/>
      <c r="F3" s="159"/>
      <c r="G3" s="159"/>
      <c r="H3" s="159"/>
      <c r="I3" s="159"/>
      <c r="J3" s="159"/>
      <c r="K3" s="171"/>
    </row>
    <row r="4" ht="57.95" customHeight="1" spans="2:11">
      <c r="B4" s="160">
        <v>1</v>
      </c>
      <c r="C4" s="161" t="s">
        <v>2</v>
      </c>
      <c r="D4" s="162"/>
      <c r="E4" s="162"/>
      <c r="F4" s="162"/>
      <c r="G4" s="162"/>
      <c r="H4" s="162"/>
      <c r="I4" s="162"/>
      <c r="J4" s="162"/>
      <c r="K4" s="172"/>
    </row>
    <row r="5" ht="39" customHeight="1" spans="2:11">
      <c r="B5" s="163">
        <v>2</v>
      </c>
      <c r="C5" s="164" t="s">
        <v>3</v>
      </c>
      <c r="D5" s="165"/>
      <c r="E5" s="165"/>
      <c r="F5" s="165"/>
      <c r="G5" s="165"/>
      <c r="H5" s="165"/>
      <c r="I5" s="165"/>
      <c r="J5" s="165"/>
      <c r="K5" s="173"/>
    </row>
    <row r="6" ht="39" customHeight="1" spans="2:11">
      <c r="B6" s="160">
        <v>3</v>
      </c>
      <c r="C6" s="166" t="s">
        <v>4</v>
      </c>
      <c r="D6" s="167"/>
      <c r="E6" s="167"/>
      <c r="F6" s="167"/>
      <c r="G6" s="167"/>
      <c r="H6" s="167"/>
      <c r="I6" s="167"/>
      <c r="J6" s="167"/>
      <c r="K6" s="174"/>
    </row>
    <row r="7" ht="51" customHeight="1" spans="2:11">
      <c r="B7" s="163">
        <v>4</v>
      </c>
      <c r="C7" s="168" t="s">
        <v>5</v>
      </c>
      <c r="D7" s="169"/>
      <c r="E7" s="169"/>
      <c r="F7" s="169"/>
      <c r="G7" s="169"/>
      <c r="H7" s="169"/>
      <c r="I7" s="169"/>
      <c r="J7" s="169"/>
      <c r="K7" s="175"/>
    </row>
    <row r="8" ht="39" customHeight="1" spans="2:11">
      <c r="B8" s="160">
        <v>5</v>
      </c>
      <c r="C8" s="166" t="s">
        <v>6</v>
      </c>
      <c r="D8" s="167"/>
      <c r="E8" s="167"/>
      <c r="F8" s="167"/>
      <c r="G8" s="167"/>
      <c r="H8" s="167"/>
      <c r="I8" s="167"/>
      <c r="J8" s="167"/>
      <c r="K8" s="174"/>
    </row>
    <row r="9" ht="39" customHeight="1" spans="2:11">
      <c r="B9" s="163">
        <v>6</v>
      </c>
      <c r="C9" s="164" t="s">
        <v>7</v>
      </c>
      <c r="D9" s="165"/>
      <c r="E9" s="165"/>
      <c r="F9" s="165"/>
      <c r="G9" s="165"/>
      <c r="H9" s="165"/>
      <c r="I9" s="165"/>
      <c r="J9" s="165"/>
      <c r="K9" s="173"/>
    </row>
    <row r="10" ht="39" customHeight="1" spans="2:11">
      <c r="B10" s="160">
        <v>7</v>
      </c>
      <c r="C10" s="170" t="s">
        <v>8</v>
      </c>
      <c r="D10" s="170"/>
      <c r="E10" s="170"/>
      <c r="F10" s="170"/>
      <c r="G10" s="170"/>
      <c r="H10" s="170"/>
      <c r="I10" s="170"/>
      <c r="J10" s="170"/>
      <c r="K10" s="176"/>
    </row>
  </sheetData>
  <mergeCells count="9">
    <mergeCell ref="B2:K2"/>
    <mergeCell ref="B3:K3"/>
    <mergeCell ref="C4:K4"/>
    <mergeCell ref="C5:K5"/>
    <mergeCell ref="C6:K6"/>
    <mergeCell ref="C7:K7"/>
    <mergeCell ref="C8:K8"/>
    <mergeCell ref="C9:K9"/>
    <mergeCell ref="C10:K10"/>
  </mergeCells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B1:J311"/>
  <sheetViews>
    <sheetView showGridLines="0" workbookViewId="0">
      <pane ySplit="3" topLeftCell="A4" activePane="bottomLeft" state="frozen"/>
      <selection/>
      <selection pane="bottomLeft" activeCell="G10" sqref="G10"/>
    </sheetView>
  </sheetViews>
  <sheetFormatPr defaultColWidth="9" defaultRowHeight="18.95" customHeight="1"/>
  <cols>
    <col min="2" max="2" width="9" style="149" hidden="1" customWidth="1"/>
    <col min="3" max="3" width="9.12962962962963" customWidth="1"/>
    <col min="4" max="4" width="18.25" customWidth="1"/>
    <col min="5" max="5" width="16.25" customWidth="1"/>
    <col min="6" max="6" width="16.5" customWidth="1"/>
    <col min="7" max="7" width="21.5" customWidth="1"/>
    <col min="8" max="8" width="22" customWidth="1"/>
    <col min="10" max="10" width="9" style="150"/>
  </cols>
  <sheetData>
    <row r="1" ht="9" customHeight="1" spans="2:9">
      <c r="B1" s="151"/>
      <c r="C1" s="152"/>
      <c r="D1" s="152"/>
      <c r="E1" s="152"/>
      <c r="F1" s="152"/>
      <c r="G1" s="152"/>
      <c r="H1" s="152"/>
      <c r="I1" s="150"/>
    </row>
    <row r="2" ht="24" customHeight="1" spans="2:9">
      <c r="B2" s="151" t="s">
        <v>9</v>
      </c>
      <c r="C2" s="122" t="str">
        <f t="shared" ref="C2" si="0">"应收客户明细； 共有"&amp;COUNT(C4:C303)&amp;"条"</f>
        <v>应收客户明细； 共有3条</v>
      </c>
      <c r="D2" s="123"/>
      <c r="E2" s="123"/>
      <c r="F2" s="123"/>
      <c r="G2" s="123"/>
      <c r="H2" s="124"/>
      <c r="I2" s="150"/>
    </row>
    <row r="3" customHeight="1" spans="2:9">
      <c r="B3" s="151">
        <f>IF(AND(客户应收数据库!G:G&gt;1,客户应收数据库!G:G&lt;&gt;"-"),ROW(),"-")</f>
        <v>3</v>
      </c>
      <c r="C3" s="125" t="s">
        <v>10</v>
      </c>
      <c r="D3" s="125" t="s">
        <v>11</v>
      </c>
      <c r="E3" s="125" t="s">
        <v>12</v>
      </c>
      <c r="F3" s="125" t="s">
        <v>13</v>
      </c>
      <c r="G3" s="125" t="s">
        <v>14</v>
      </c>
      <c r="H3" s="125" t="s">
        <v>15</v>
      </c>
      <c r="I3" s="150"/>
    </row>
    <row r="4" customHeight="1" spans="2:9">
      <c r="B4" s="151">
        <f>IF(AND(客户应收数据库!G:G&gt;1,客户应收数据库!G:G&lt;&gt;"-"),ROW(),"-")</f>
        <v>4</v>
      </c>
      <c r="C4" s="153">
        <f>IF(D4="","",ROW(B1))</f>
        <v>1</v>
      </c>
      <c r="D4" s="154" t="str">
        <f>IFERROR(INDEX(客户应收数据库!$C:$G,SMALL($B:$B,ROW(B2)),MATCH(D$3,$D$3:$H$3,0)),"")</f>
        <v>安居商贸（客户）</v>
      </c>
      <c r="E4" s="154" t="str">
        <f>IFERROR(INDEX(客户应收数据库!$C:$G,SMALL($B:$B,ROW(C2)),MATCH(E$3,$D$3:$H$3,0)),"")</f>
        <v>陈苗天</v>
      </c>
      <c r="F4" s="154">
        <f>IFERROR(INDEX(客户应收数据库!$C:$G,SMALL($B:$B,ROW(D2)),MATCH(F$3,$D$3:$H$3,0)),"")</f>
        <v>13123433441</v>
      </c>
      <c r="G4" s="154" t="str">
        <f>IFERROR(INDEX(客户应收数据库!$C:$G,SMALL($B:$B,ROW(E2)),MATCH(G$3,$D$3:$H$3,0)),"")</f>
        <v>13123433441@.qq.com</v>
      </c>
      <c r="H4" s="155">
        <f>IFERROR(INDEX(客户应收数据库!$C:$G,SMALL($B:$B,ROW(F2)),MATCH(H$3,$D$3:$H$3,0)),"")</f>
        <v>10480</v>
      </c>
      <c r="I4" s="150"/>
    </row>
    <row r="5" customHeight="1" spans="2:9">
      <c r="B5" s="151">
        <f>IF(AND(客户应收数据库!G:G&gt;1,客户应收数据库!G:G&lt;&gt;"-"),ROW(),"-")</f>
        <v>5</v>
      </c>
      <c r="C5" s="153">
        <f t="shared" ref="C5:C68" si="1">IF(D5="","",ROW(B2))</f>
        <v>2</v>
      </c>
      <c r="D5" s="154" t="str">
        <f>IFERROR(INDEX(客户应收数据库!$C:$G,SMALL($B:$B,ROW(B3)),MATCH(D$3,$D$3:$H$3,0)),"")</f>
        <v>核心创辉（客户）</v>
      </c>
      <c r="E5" s="154" t="str">
        <f>IFERROR(INDEX(客户应收数据库!$C:$G,SMALL($B:$B,ROW(C3)),MATCH(E$3,$D$3:$H$3,0)),"")</f>
        <v>王昊月</v>
      </c>
      <c r="F5" s="154">
        <f>IFERROR(INDEX(客户应收数据库!$C:$G,SMALL($B:$B,ROW(D3)),MATCH(F$3,$D$3:$H$3,0)),"")</f>
        <v>13123433442</v>
      </c>
      <c r="G5" s="154" t="str">
        <f>IFERROR(INDEX(客户应收数据库!$C:$G,SMALL($B:$B,ROW(E3)),MATCH(G$3,$D$3:$H$3,0)),"")</f>
        <v>13123433442@.qq.com</v>
      </c>
      <c r="H5" s="155">
        <f>IFERROR(INDEX(客户应收数据库!$C:$G,SMALL($B:$B,ROW(F3)),MATCH(H$3,$D$3:$H$3,0)),"")</f>
        <v>520</v>
      </c>
      <c r="I5" s="150"/>
    </row>
    <row r="6" customHeight="1" spans="2:9">
      <c r="B6" s="151">
        <f>IF(AND(客户应收数据库!G:G&gt;1,客户应收数据库!G:G&lt;&gt;"-"),ROW(),"-")</f>
        <v>6</v>
      </c>
      <c r="C6" s="153">
        <f t="shared" si="1"/>
        <v>3</v>
      </c>
      <c r="D6" s="154" t="str">
        <f>IFERROR(INDEX(客户应收数据库!$C:$G,SMALL($B:$B,ROW(B4)),MATCH(D$3,$D$3:$H$3,0)),"")</f>
        <v>智慧谷游（客户）</v>
      </c>
      <c r="E6" s="154" t="str">
        <f>IFERROR(INDEX(客户应收数据库!$C:$G,SMALL($B:$B,ROW(C4)),MATCH(E$3,$D$3:$H$3,0)),"")</f>
        <v>张明欣</v>
      </c>
      <c r="F6" s="154">
        <f>IFERROR(INDEX(客户应收数据库!$C:$G,SMALL($B:$B,ROW(D4)),MATCH(F$3,$D$3:$H$3,0)),"")</f>
        <v>13123433443</v>
      </c>
      <c r="G6" s="154" t="str">
        <f>IFERROR(INDEX(客户应收数据库!$C:$G,SMALL($B:$B,ROW(E4)),MATCH(G$3,$D$3:$H$3,0)),"")</f>
        <v>13123433443@.qq.com</v>
      </c>
      <c r="H6" s="155">
        <f>IFERROR(INDEX(客户应收数据库!$C:$G,SMALL($B:$B,ROW(F4)),MATCH(H$3,$D$3:$H$3,0)),"")</f>
        <v>3000</v>
      </c>
      <c r="I6" s="150"/>
    </row>
    <row r="7" customHeight="1" spans="2:9">
      <c r="B7" s="151" t="str">
        <f>IF(AND(客户应收数据库!G:G&gt;1,客户应收数据库!G:G&lt;&gt;"-"),ROW(),"-")</f>
        <v>-</v>
      </c>
      <c r="C7" s="153" t="str">
        <f t="shared" si="1"/>
        <v/>
      </c>
      <c r="D7" s="154" t="str">
        <f>IFERROR(INDEX(客户应收数据库!$C:$G,SMALL($B:$B,ROW(B5)),MATCH(D$3,$D$3:$H$3,0)),"")</f>
        <v/>
      </c>
      <c r="E7" s="154" t="str">
        <f>IFERROR(INDEX(客户应收数据库!$C:$G,SMALL($B:$B,ROW(C5)),MATCH(E$3,$D$3:$H$3,0)),"")</f>
        <v/>
      </c>
      <c r="F7" s="154" t="str">
        <f>IFERROR(INDEX(客户应收数据库!$C:$G,SMALL($B:$B,ROW(D5)),MATCH(F$3,$D$3:$H$3,0)),"")</f>
        <v/>
      </c>
      <c r="G7" s="154" t="str">
        <f>IFERROR(INDEX(客户应收数据库!$C:$G,SMALL($B:$B,ROW(E5)),MATCH(G$3,$D$3:$H$3,0)),"")</f>
        <v/>
      </c>
      <c r="H7" s="155" t="str">
        <f>IFERROR(INDEX(客户应收数据库!$C:$G,SMALL($B:$B,ROW(F5)),MATCH(H$3,$D$3:$H$3,0)),"")</f>
        <v/>
      </c>
      <c r="I7" s="150"/>
    </row>
    <row r="8" customHeight="1" spans="2:9">
      <c r="B8" s="151" t="str">
        <f>IF(AND(客户应收数据库!G:G&gt;1,客户应收数据库!G:G&lt;&gt;"-"),ROW(),"-")</f>
        <v>-</v>
      </c>
      <c r="C8" s="153" t="str">
        <f t="shared" si="1"/>
        <v/>
      </c>
      <c r="D8" s="154" t="str">
        <f>IFERROR(INDEX(客户应收数据库!$C:$G,SMALL($B:$B,ROW(B6)),MATCH(D$3,$D$3:$H$3,0)),"")</f>
        <v/>
      </c>
      <c r="E8" s="154" t="str">
        <f>IFERROR(INDEX(客户应收数据库!$C:$G,SMALL($B:$B,ROW(C6)),MATCH(E$3,$D$3:$H$3,0)),"")</f>
        <v/>
      </c>
      <c r="F8" s="154" t="str">
        <f>IFERROR(INDEX(客户应收数据库!$C:$G,SMALL($B:$B,ROW(D6)),MATCH(F$3,$D$3:$H$3,0)),"")</f>
        <v/>
      </c>
      <c r="G8" s="154" t="str">
        <f>IFERROR(INDEX(客户应收数据库!$C:$G,SMALL($B:$B,ROW(E6)),MATCH(G$3,$D$3:$H$3,0)),"")</f>
        <v/>
      </c>
      <c r="H8" s="155" t="str">
        <f>IFERROR(INDEX(客户应收数据库!$C:$G,SMALL($B:$B,ROW(F6)),MATCH(H$3,$D$3:$H$3,0)),"")</f>
        <v/>
      </c>
      <c r="I8" s="150"/>
    </row>
    <row r="9" customHeight="1" spans="2:9">
      <c r="B9" s="151" t="str">
        <f>IF(AND(客户应收数据库!G:G&gt;1,客户应收数据库!G:G&lt;&gt;"-"),ROW(),"-")</f>
        <v>-</v>
      </c>
      <c r="C9" s="153" t="str">
        <f t="shared" si="1"/>
        <v/>
      </c>
      <c r="D9" s="154" t="str">
        <f>IFERROR(INDEX(客户应收数据库!$C:$G,SMALL($B:$B,ROW(B7)),MATCH(D$3,$D$3:$H$3,0)),"")</f>
        <v/>
      </c>
      <c r="E9" s="154" t="str">
        <f>IFERROR(INDEX(客户应收数据库!$C:$G,SMALL($B:$B,ROW(C7)),MATCH(E$3,$D$3:$H$3,0)),"")</f>
        <v/>
      </c>
      <c r="F9" s="154" t="str">
        <f>IFERROR(INDEX(客户应收数据库!$C:$G,SMALL($B:$B,ROW(D7)),MATCH(F$3,$D$3:$H$3,0)),"")</f>
        <v/>
      </c>
      <c r="G9" s="154" t="str">
        <f>IFERROR(INDEX(客户应收数据库!$C:$G,SMALL($B:$B,ROW(E7)),MATCH(G$3,$D$3:$H$3,0)),"")</f>
        <v/>
      </c>
      <c r="H9" s="155" t="str">
        <f>IFERROR(INDEX(客户应收数据库!$C:$G,SMALL($B:$B,ROW(F7)),MATCH(H$3,$D$3:$H$3,0)),"")</f>
        <v/>
      </c>
      <c r="I9" s="150"/>
    </row>
    <row r="10" customHeight="1" spans="2:9">
      <c r="B10" s="151" t="str">
        <f>IF(AND(客户应收数据库!G:G&gt;1,客户应收数据库!G:G&lt;&gt;"-"),ROW(),"-")</f>
        <v>-</v>
      </c>
      <c r="C10" s="153" t="str">
        <f t="shared" si="1"/>
        <v/>
      </c>
      <c r="D10" s="154" t="str">
        <f>IFERROR(INDEX(客户应收数据库!$C:$G,SMALL($B:$B,ROW(B8)),MATCH(D$3,$D$3:$H$3,0)),"")</f>
        <v/>
      </c>
      <c r="E10" s="154" t="str">
        <f>IFERROR(INDEX(客户应收数据库!$C:$G,SMALL($B:$B,ROW(C8)),MATCH(E$3,$D$3:$H$3,0)),"")</f>
        <v/>
      </c>
      <c r="F10" s="154" t="str">
        <f>IFERROR(INDEX(客户应收数据库!$C:$G,SMALL($B:$B,ROW(D8)),MATCH(F$3,$D$3:$H$3,0)),"")</f>
        <v/>
      </c>
      <c r="G10" s="154" t="str">
        <f>IFERROR(INDEX(客户应收数据库!$C:$G,SMALL($B:$B,ROW(E8)),MATCH(G$3,$D$3:$H$3,0)),"")</f>
        <v/>
      </c>
      <c r="H10" s="155" t="str">
        <f>IFERROR(INDEX(客户应收数据库!$C:$G,SMALL($B:$B,ROW(F8)),MATCH(H$3,$D$3:$H$3,0)),"")</f>
        <v/>
      </c>
      <c r="I10" s="150"/>
    </row>
    <row r="11" customHeight="1" spans="2:9">
      <c r="B11" s="151" t="str">
        <f>IF(AND(客户应收数据库!G:G&gt;1,客户应收数据库!G:G&lt;&gt;"-"),ROW(),"-")</f>
        <v>-</v>
      </c>
      <c r="C11" s="153" t="str">
        <f t="shared" si="1"/>
        <v/>
      </c>
      <c r="D11" s="154" t="str">
        <f>IFERROR(INDEX(客户应收数据库!$C:$G,SMALL($B:$B,ROW(B9)),MATCH(D$3,$D$3:$H$3,0)),"")</f>
        <v/>
      </c>
      <c r="E11" s="154" t="str">
        <f>IFERROR(INDEX(客户应收数据库!$C:$G,SMALL($B:$B,ROW(C9)),MATCH(E$3,$D$3:$H$3,0)),"")</f>
        <v/>
      </c>
      <c r="F11" s="154" t="str">
        <f>IFERROR(INDEX(客户应收数据库!$C:$G,SMALL($B:$B,ROW(D9)),MATCH(F$3,$D$3:$H$3,0)),"")</f>
        <v/>
      </c>
      <c r="G11" s="154" t="str">
        <f>IFERROR(INDEX(客户应收数据库!$C:$G,SMALL($B:$B,ROW(E9)),MATCH(G$3,$D$3:$H$3,0)),"")</f>
        <v/>
      </c>
      <c r="H11" s="155" t="str">
        <f>IFERROR(INDEX(客户应收数据库!$C:$G,SMALL($B:$B,ROW(F9)),MATCH(H$3,$D$3:$H$3,0)),"")</f>
        <v/>
      </c>
      <c r="I11" s="150"/>
    </row>
    <row r="12" customHeight="1" spans="2:9">
      <c r="B12" s="151" t="str">
        <f>IF(AND(客户应收数据库!G:G&gt;1,客户应收数据库!G:G&lt;&gt;"-"),ROW(),"-")</f>
        <v>-</v>
      </c>
      <c r="C12" s="153" t="str">
        <f t="shared" si="1"/>
        <v/>
      </c>
      <c r="D12" s="154" t="str">
        <f>IFERROR(INDEX(客户应收数据库!$C:$G,SMALL($B:$B,ROW(B10)),MATCH(D$3,$D$3:$H$3,0)),"")</f>
        <v/>
      </c>
      <c r="E12" s="154" t="str">
        <f>IFERROR(INDEX(客户应收数据库!$C:$G,SMALL($B:$B,ROW(C10)),MATCH(E$3,$D$3:$H$3,0)),"")</f>
        <v/>
      </c>
      <c r="F12" s="154" t="str">
        <f>IFERROR(INDEX(客户应收数据库!$C:$G,SMALL($B:$B,ROW(D10)),MATCH(F$3,$D$3:$H$3,0)),"")</f>
        <v/>
      </c>
      <c r="G12" s="154" t="str">
        <f>IFERROR(INDEX(客户应收数据库!$C:$G,SMALL($B:$B,ROW(E10)),MATCH(G$3,$D$3:$H$3,0)),"")</f>
        <v/>
      </c>
      <c r="H12" s="155" t="str">
        <f>IFERROR(INDEX(客户应收数据库!$C:$G,SMALL($B:$B,ROW(F10)),MATCH(H$3,$D$3:$H$3,0)),"")</f>
        <v/>
      </c>
      <c r="I12" s="150"/>
    </row>
    <row r="13" customHeight="1" spans="2:9">
      <c r="B13" s="151" t="str">
        <f>IF(AND(客户应收数据库!G:G&gt;1,客户应收数据库!G:G&lt;&gt;"-"),ROW(),"-")</f>
        <v>-</v>
      </c>
      <c r="C13" s="153" t="str">
        <f t="shared" si="1"/>
        <v/>
      </c>
      <c r="D13" s="154" t="str">
        <f>IFERROR(INDEX(客户应收数据库!$C:$G,SMALL($B:$B,ROW(B11)),MATCH(D$3,$D$3:$H$3,0)),"")</f>
        <v/>
      </c>
      <c r="E13" s="154" t="str">
        <f>IFERROR(INDEX(客户应收数据库!$C:$G,SMALL($B:$B,ROW(C11)),MATCH(E$3,$D$3:$H$3,0)),"")</f>
        <v/>
      </c>
      <c r="F13" s="154" t="str">
        <f>IFERROR(INDEX(客户应收数据库!$C:$G,SMALL($B:$B,ROW(D11)),MATCH(F$3,$D$3:$H$3,0)),"")</f>
        <v/>
      </c>
      <c r="G13" s="154" t="str">
        <f>IFERROR(INDEX(客户应收数据库!$C:$G,SMALL($B:$B,ROW(E11)),MATCH(G$3,$D$3:$H$3,0)),"")</f>
        <v/>
      </c>
      <c r="H13" s="155" t="str">
        <f>IFERROR(INDEX(客户应收数据库!$C:$G,SMALL($B:$B,ROW(F11)),MATCH(H$3,$D$3:$H$3,0)),"")</f>
        <v/>
      </c>
      <c r="I13" s="150"/>
    </row>
    <row r="14" customHeight="1" spans="2:9">
      <c r="B14" s="151" t="str">
        <f>IF(AND(客户应收数据库!G:G&gt;1,客户应收数据库!G:G&lt;&gt;"-"),ROW(),"-")</f>
        <v>-</v>
      </c>
      <c r="C14" s="153" t="str">
        <f t="shared" si="1"/>
        <v/>
      </c>
      <c r="D14" s="154" t="str">
        <f>IFERROR(INDEX(客户应收数据库!$C:$G,SMALL($B:$B,ROW(B12)),MATCH(D$3,$D$3:$H$3,0)),"")</f>
        <v/>
      </c>
      <c r="E14" s="154" t="str">
        <f>IFERROR(INDEX(客户应收数据库!$C:$G,SMALL($B:$B,ROW(C12)),MATCH(E$3,$D$3:$H$3,0)),"")</f>
        <v/>
      </c>
      <c r="F14" s="154" t="str">
        <f>IFERROR(INDEX(客户应收数据库!$C:$G,SMALL($B:$B,ROW(D12)),MATCH(F$3,$D$3:$H$3,0)),"")</f>
        <v/>
      </c>
      <c r="G14" s="154" t="str">
        <f>IFERROR(INDEX(客户应收数据库!$C:$G,SMALL($B:$B,ROW(E12)),MATCH(G$3,$D$3:$H$3,0)),"")</f>
        <v/>
      </c>
      <c r="H14" s="155" t="str">
        <f>IFERROR(INDEX(客户应收数据库!$C:$G,SMALL($B:$B,ROW(F12)),MATCH(H$3,$D$3:$H$3,0)),"")</f>
        <v/>
      </c>
      <c r="I14" s="150"/>
    </row>
    <row r="15" customHeight="1" spans="2:9">
      <c r="B15" s="151" t="str">
        <f>IF(AND(客户应收数据库!G:G&gt;1,客户应收数据库!G:G&lt;&gt;"-"),ROW(),"-")</f>
        <v>-</v>
      </c>
      <c r="C15" s="153" t="str">
        <f t="shared" si="1"/>
        <v/>
      </c>
      <c r="D15" s="154" t="str">
        <f>IFERROR(INDEX(客户应收数据库!$C:$G,SMALL($B:$B,ROW(B13)),MATCH(D$3,$D$3:$H$3,0)),"")</f>
        <v/>
      </c>
      <c r="E15" s="154" t="str">
        <f>IFERROR(INDEX(客户应收数据库!$C:$G,SMALL($B:$B,ROW(C13)),MATCH(E$3,$D$3:$H$3,0)),"")</f>
        <v/>
      </c>
      <c r="F15" s="154" t="str">
        <f>IFERROR(INDEX(客户应收数据库!$C:$G,SMALL($B:$B,ROW(D13)),MATCH(F$3,$D$3:$H$3,0)),"")</f>
        <v/>
      </c>
      <c r="G15" s="154" t="str">
        <f>IFERROR(INDEX(客户应收数据库!$C:$G,SMALL($B:$B,ROW(E13)),MATCH(G$3,$D$3:$H$3,0)),"")</f>
        <v/>
      </c>
      <c r="H15" s="155" t="str">
        <f>IFERROR(INDEX(客户应收数据库!$C:$G,SMALL($B:$B,ROW(F13)),MATCH(H$3,$D$3:$H$3,0)),"")</f>
        <v/>
      </c>
      <c r="I15" s="150"/>
    </row>
    <row r="16" customHeight="1" spans="2:9">
      <c r="B16" s="151" t="str">
        <f>IF(AND(客户应收数据库!G:G&gt;1,客户应收数据库!G:G&lt;&gt;"-"),ROW(),"-")</f>
        <v>-</v>
      </c>
      <c r="C16" s="153" t="str">
        <f t="shared" si="1"/>
        <v/>
      </c>
      <c r="D16" s="154" t="str">
        <f>IFERROR(INDEX(客户应收数据库!$C:$G,SMALL($B:$B,ROW(B14)),MATCH(D$3,$D$3:$H$3,0)),"")</f>
        <v/>
      </c>
      <c r="E16" s="154" t="str">
        <f>IFERROR(INDEX(客户应收数据库!$C:$G,SMALL($B:$B,ROW(C14)),MATCH(E$3,$D$3:$H$3,0)),"")</f>
        <v/>
      </c>
      <c r="F16" s="154" t="str">
        <f>IFERROR(INDEX(客户应收数据库!$C:$G,SMALL($B:$B,ROW(D14)),MATCH(F$3,$D$3:$H$3,0)),"")</f>
        <v/>
      </c>
      <c r="G16" s="154" t="str">
        <f>IFERROR(INDEX(客户应收数据库!$C:$G,SMALL($B:$B,ROW(E14)),MATCH(G$3,$D$3:$H$3,0)),"")</f>
        <v/>
      </c>
      <c r="H16" s="155" t="str">
        <f>IFERROR(INDEX(客户应收数据库!$C:$G,SMALL($B:$B,ROW(F14)),MATCH(H$3,$D$3:$H$3,0)),"")</f>
        <v/>
      </c>
      <c r="I16" s="150"/>
    </row>
    <row r="17" customHeight="1" spans="2:9">
      <c r="B17" s="151" t="str">
        <f>IF(AND(客户应收数据库!G:G&gt;1,客户应收数据库!G:G&lt;&gt;"-"),ROW(),"-")</f>
        <v>-</v>
      </c>
      <c r="C17" s="153" t="str">
        <f t="shared" si="1"/>
        <v/>
      </c>
      <c r="D17" s="154" t="str">
        <f>IFERROR(INDEX(客户应收数据库!$C:$G,SMALL($B:$B,ROW(B15)),MATCH(D$3,$D$3:$H$3,0)),"")</f>
        <v/>
      </c>
      <c r="E17" s="154" t="str">
        <f>IFERROR(INDEX(客户应收数据库!$C:$G,SMALL($B:$B,ROW(C15)),MATCH(E$3,$D$3:$H$3,0)),"")</f>
        <v/>
      </c>
      <c r="F17" s="154" t="str">
        <f>IFERROR(INDEX(客户应收数据库!$C:$G,SMALL($B:$B,ROW(D15)),MATCH(F$3,$D$3:$H$3,0)),"")</f>
        <v/>
      </c>
      <c r="G17" s="154" t="str">
        <f>IFERROR(INDEX(客户应收数据库!$C:$G,SMALL($B:$B,ROW(E15)),MATCH(G$3,$D$3:$H$3,0)),"")</f>
        <v/>
      </c>
      <c r="H17" s="155" t="str">
        <f>IFERROR(INDEX(客户应收数据库!$C:$G,SMALL($B:$B,ROW(F15)),MATCH(H$3,$D$3:$H$3,0)),"")</f>
        <v/>
      </c>
      <c r="I17" s="150"/>
    </row>
    <row r="18" customHeight="1" spans="2:9">
      <c r="B18" s="151" t="str">
        <f>IF(AND(客户应收数据库!G:G&gt;1,客户应收数据库!G:G&lt;&gt;"-"),ROW(),"-")</f>
        <v>-</v>
      </c>
      <c r="C18" s="153" t="str">
        <f t="shared" si="1"/>
        <v/>
      </c>
      <c r="D18" s="154" t="str">
        <f>IFERROR(INDEX(客户应收数据库!$C:$G,SMALL($B:$B,ROW(B16)),MATCH(D$3,$D$3:$H$3,0)),"")</f>
        <v/>
      </c>
      <c r="E18" s="154" t="str">
        <f>IFERROR(INDEX(客户应收数据库!$C:$G,SMALL($B:$B,ROW(C16)),MATCH(E$3,$D$3:$H$3,0)),"")</f>
        <v/>
      </c>
      <c r="F18" s="154" t="str">
        <f>IFERROR(INDEX(客户应收数据库!$C:$G,SMALL($B:$B,ROW(D16)),MATCH(F$3,$D$3:$H$3,0)),"")</f>
        <v/>
      </c>
      <c r="G18" s="154" t="str">
        <f>IFERROR(INDEX(客户应收数据库!$C:$G,SMALL($B:$B,ROW(E16)),MATCH(G$3,$D$3:$H$3,0)),"")</f>
        <v/>
      </c>
      <c r="H18" s="155" t="str">
        <f>IFERROR(INDEX(客户应收数据库!$C:$G,SMALL($B:$B,ROW(F16)),MATCH(H$3,$D$3:$H$3,0)),"")</f>
        <v/>
      </c>
      <c r="I18" s="150"/>
    </row>
    <row r="19" customHeight="1" spans="2:9">
      <c r="B19" s="151" t="str">
        <f>IF(AND(客户应收数据库!G:G&gt;1,客户应收数据库!G:G&lt;&gt;"-"),ROW(),"-")</f>
        <v>-</v>
      </c>
      <c r="C19" s="153" t="str">
        <f t="shared" si="1"/>
        <v/>
      </c>
      <c r="D19" s="154" t="str">
        <f>IFERROR(INDEX(客户应收数据库!$C:$G,SMALL($B:$B,ROW(B17)),MATCH(D$3,$D$3:$H$3,0)),"")</f>
        <v/>
      </c>
      <c r="E19" s="154" t="str">
        <f>IFERROR(INDEX(客户应收数据库!$C:$G,SMALL($B:$B,ROW(C17)),MATCH(E$3,$D$3:$H$3,0)),"")</f>
        <v/>
      </c>
      <c r="F19" s="154" t="str">
        <f>IFERROR(INDEX(客户应收数据库!$C:$G,SMALL($B:$B,ROW(D17)),MATCH(F$3,$D$3:$H$3,0)),"")</f>
        <v/>
      </c>
      <c r="G19" s="154" t="str">
        <f>IFERROR(INDEX(客户应收数据库!$C:$G,SMALL($B:$B,ROW(E17)),MATCH(G$3,$D$3:$H$3,0)),"")</f>
        <v/>
      </c>
      <c r="H19" s="155" t="str">
        <f>IFERROR(INDEX(客户应收数据库!$C:$G,SMALL($B:$B,ROW(F17)),MATCH(H$3,$D$3:$H$3,0)),"")</f>
        <v/>
      </c>
      <c r="I19" s="150"/>
    </row>
    <row r="20" customHeight="1" spans="2:9">
      <c r="B20" s="151" t="str">
        <f>IF(AND(客户应收数据库!G:G&gt;1,客户应收数据库!G:G&lt;&gt;"-"),ROW(),"-")</f>
        <v>-</v>
      </c>
      <c r="C20" s="153" t="str">
        <f t="shared" si="1"/>
        <v/>
      </c>
      <c r="D20" s="154" t="str">
        <f>IFERROR(INDEX(客户应收数据库!$C:$G,SMALL($B:$B,ROW(B18)),MATCH(D$3,$D$3:$H$3,0)),"")</f>
        <v/>
      </c>
      <c r="E20" s="154" t="str">
        <f>IFERROR(INDEX(客户应收数据库!$C:$G,SMALL($B:$B,ROW(C18)),MATCH(E$3,$D$3:$H$3,0)),"")</f>
        <v/>
      </c>
      <c r="F20" s="154" t="str">
        <f>IFERROR(INDEX(客户应收数据库!$C:$G,SMALL($B:$B,ROW(D18)),MATCH(F$3,$D$3:$H$3,0)),"")</f>
        <v/>
      </c>
      <c r="G20" s="154" t="str">
        <f>IFERROR(INDEX(客户应收数据库!$C:$G,SMALL($B:$B,ROW(E18)),MATCH(G$3,$D$3:$H$3,0)),"")</f>
        <v/>
      </c>
      <c r="H20" s="155" t="str">
        <f>IFERROR(INDEX(客户应收数据库!$C:$G,SMALL($B:$B,ROW(F18)),MATCH(H$3,$D$3:$H$3,0)),"")</f>
        <v/>
      </c>
      <c r="I20" s="150"/>
    </row>
    <row r="21" customHeight="1" spans="2:9">
      <c r="B21" s="151" t="str">
        <f>IF(AND(客户应收数据库!G:G&gt;1,客户应收数据库!G:G&lt;&gt;"-"),ROW(),"-")</f>
        <v>-</v>
      </c>
      <c r="C21" s="153" t="str">
        <f t="shared" si="1"/>
        <v/>
      </c>
      <c r="D21" s="154" t="str">
        <f>IFERROR(INDEX(客户应收数据库!$C:$G,SMALL($B:$B,ROW(B19)),MATCH(D$3,$D$3:$H$3,0)),"")</f>
        <v/>
      </c>
      <c r="E21" s="154" t="str">
        <f>IFERROR(INDEX(客户应收数据库!$C:$G,SMALL($B:$B,ROW(C19)),MATCH(E$3,$D$3:$H$3,0)),"")</f>
        <v/>
      </c>
      <c r="F21" s="154" t="str">
        <f>IFERROR(INDEX(客户应收数据库!$C:$G,SMALL($B:$B,ROW(D19)),MATCH(F$3,$D$3:$H$3,0)),"")</f>
        <v/>
      </c>
      <c r="G21" s="154" t="str">
        <f>IFERROR(INDEX(客户应收数据库!$C:$G,SMALL($B:$B,ROW(E19)),MATCH(G$3,$D$3:$H$3,0)),"")</f>
        <v/>
      </c>
      <c r="H21" s="155" t="str">
        <f>IFERROR(INDEX(客户应收数据库!$C:$G,SMALL($B:$B,ROW(F19)),MATCH(H$3,$D$3:$H$3,0)),"")</f>
        <v/>
      </c>
      <c r="I21" s="150"/>
    </row>
    <row r="22" customHeight="1" spans="2:9">
      <c r="B22" s="151" t="str">
        <f>IF(AND(客户应收数据库!G:G&gt;1,客户应收数据库!G:G&lt;&gt;"-"),ROW(),"-")</f>
        <v>-</v>
      </c>
      <c r="C22" s="153" t="str">
        <f t="shared" si="1"/>
        <v/>
      </c>
      <c r="D22" s="154" t="str">
        <f>IFERROR(INDEX(客户应收数据库!$C:$G,SMALL($B:$B,ROW(B20)),MATCH(D$3,$D$3:$H$3,0)),"")</f>
        <v/>
      </c>
      <c r="E22" s="154" t="str">
        <f>IFERROR(INDEX(客户应收数据库!$C:$G,SMALL($B:$B,ROW(C20)),MATCH(E$3,$D$3:$H$3,0)),"")</f>
        <v/>
      </c>
      <c r="F22" s="154" t="str">
        <f>IFERROR(INDEX(客户应收数据库!$C:$G,SMALL($B:$B,ROW(D20)),MATCH(F$3,$D$3:$H$3,0)),"")</f>
        <v/>
      </c>
      <c r="G22" s="154" t="str">
        <f>IFERROR(INDEX(客户应收数据库!$C:$G,SMALL($B:$B,ROW(E20)),MATCH(G$3,$D$3:$H$3,0)),"")</f>
        <v/>
      </c>
      <c r="H22" s="155" t="str">
        <f>IFERROR(INDEX(客户应收数据库!$C:$G,SMALL($B:$B,ROW(F20)),MATCH(H$3,$D$3:$H$3,0)),"")</f>
        <v/>
      </c>
      <c r="I22" s="150"/>
    </row>
    <row r="23" customHeight="1" spans="2:9">
      <c r="B23" s="151" t="str">
        <f>IF(AND(客户应收数据库!G:G&gt;1,客户应收数据库!G:G&lt;&gt;"-"),ROW(),"-")</f>
        <v>-</v>
      </c>
      <c r="C23" s="153" t="str">
        <f t="shared" si="1"/>
        <v/>
      </c>
      <c r="D23" s="154" t="str">
        <f>IFERROR(INDEX(客户应收数据库!$C:$G,SMALL($B:$B,ROW(B21)),MATCH(D$3,$D$3:$H$3,0)),"")</f>
        <v/>
      </c>
      <c r="E23" s="154" t="str">
        <f>IFERROR(INDEX(客户应收数据库!$C:$G,SMALL($B:$B,ROW(C21)),MATCH(E$3,$D$3:$H$3,0)),"")</f>
        <v/>
      </c>
      <c r="F23" s="154" t="str">
        <f>IFERROR(INDEX(客户应收数据库!$C:$G,SMALL($B:$B,ROW(D21)),MATCH(F$3,$D$3:$H$3,0)),"")</f>
        <v/>
      </c>
      <c r="G23" s="154" t="str">
        <f>IFERROR(INDEX(客户应收数据库!$C:$G,SMALL($B:$B,ROW(E21)),MATCH(G$3,$D$3:$H$3,0)),"")</f>
        <v/>
      </c>
      <c r="H23" s="155" t="str">
        <f>IFERROR(INDEX(客户应收数据库!$C:$G,SMALL($B:$B,ROW(F21)),MATCH(H$3,$D$3:$H$3,0)),"")</f>
        <v/>
      </c>
      <c r="I23" s="150"/>
    </row>
    <row r="24" customHeight="1" spans="2:9">
      <c r="B24" s="151" t="str">
        <f>IF(AND(客户应收数据库!G:G&gt;1,客户应收数据库!G:G&lt;&gt;"-"),ROW(),"-")</f>
        <v>-</v>
      </c>
      <c r="C24" s="153" t="str">
        <f t="shared" si="1"/>
        <v/>
      </c>
      <c r="D24" s="154" t="str">
        <f>IFERROR(INDEX(客户应收数据库!$C:$G,SMALL($B:$B,ROW(B22)),MATCH(D$3,$D$3:$H$3,0)),"")</f>
        <v/>
      </c>
      <c r="E24" s="154" t="str">
        <f>IFERROR(INDEX(客户应收数据库!$C:$G,SMALL($B:$B,ROW(C22)),MATCH(E$3,$D$3:$H$3,0)),"")</f>
        <v/>
      </c>
      <c r="F24" s="154" t="str">
        <f>IFERROR(INDEX(客户应收数据库!$C:$G,SMALL($B:$B,ROW(D22)),MATCH(F$3,$D$3:$H$3,0)),"")</f>
        <v/>
      </c>
      <c r="G24" s="154" t="str">
        <f>IFERROR(INDEX(客户应收数据库!$C:$G,SMALL($B:$B,ROW(E22)),MATCH(G$3,$D$3:$H$3,0)),"")</f>
        <v/>
      </c>
      <c r="H24" s="155" t="str">
        <f>IFERROR(INDEX(客户应收数据库!$C:$G,SMALL($B:$B,ROW(F22)),MATCH(H$3,$D$3:$H$3,0)),"")</f>
        <v/>
      </c>
      <c r="I24" s="150"/>
    </row>
    <row r="25" customHeight="1" spans="2:9">
      <c r="B25" s="151" t="str">
        <f>IF(AND(客户应收数据库!G:G&gt;1,客户应收数据库!G:G&lt;&gt;"-"),ROW(),"-")</f>
        <v>-</v>
      </c>
      <c r="C25" s="153" t="str">
        <f t="shared" si="1"/>
        <v/>
      </c>
      <c r="D25" s="154" t="str">
        <f>IFERROR(INDEX(客户应收数据库!$C:$G,SMALL($B:$B,ROW(B23)),MATCH(D$3,$D$3:$H$3,0)),"")</f>
        <v/>
      </c>
      <c r="E25" s="154" t="str">
        <f>IFERROR(INDEX(客户应收数据库!$C:$G,SMALL($B:$B,ROW(C23)),MATCH(E$3,$D$3:$H$3,0)),"")</f>
        <v/>
      </c>
      <c r="F25" s="154" t="str">
        <f>IFERROR(INDEX(客户应收数据库!$C:$G,SMALL($B:$B,ROW(D23)),MATCH(F$3,$D$3:$H$3,0)),"")</f>
        <v/>
      </c>
      <c r="G25" s="154" t="str">
        <f>IFERROR(INDEX(客户应收数据库!$C:$G,SMALL($B:$B,ROW(E23)),MATCH(G$3,$D$3:$H$3,0)),"")</f>
        <v/>
      </c>
      <c r="H25" s="155" t="str">
        <f>IFERROR(INDEX(客户应收数据库!$C:$G,SMALL($B:$B,ROW(F23)),MATCH(H$3,$D$3:$H$3,0)),"")</f>
        <v/>
      </c>
      <c r="I25" s="150"/>
    </row>
    <row r="26" customHeight="1" spans="2:9">
      <c r="B26" s="151" t="str">
        <f>IF(AND(客户应收数据库!G:G&gt;1,客户应收数据库!G:G&lt;&gt;"-"),ROW(),"-")</f>
        <v>-</v>
      </c>
      <c r="C26" s="153" t="str">
        <f t="shared" si="1"/>
        <v/>
      </c>
      <c r="D26" s="154" t="str">
        <f>IFERROR(INDEX(客户应收数据库!$C:$G,SMALL($B:$B,ROW(B24)),MATCH(D$3,$D$3:$H$3,0)),"")</f>
        <v/>
      </c>
      <c r="E26" s="154" t="str">
        <f>IFERROR(INDEX(客户应收数据库!$C:$G,SMALL($B:$B,ROW(C24)),MATCH(E$3,$D$3:$H$3,0)),"")</f>
        <v/>
      </c>
      <c r="F26" s="154" t="str">
        <f>IFERROR(INDEX(客户应收数据库!$C:$G,SMALL($B:$B,ROW(D24)),MATCH(F$3,$D$3:$H$3,0)),"")</f>
        <v/>
      </c>
      <c r="G26" s="154" t="str">
        <f>IFERROR(INDEX(客户应收数据库!$C:$G,SMALL($B:$B,ROW(E24)),MATCH(G$3,$D$3:$H$3,0)),"")</f>
        <v/>
      </c>
      <c r="H26" s="155" t="str">
        <f>IFERROR(INDEX(客户应收数据库!$C:$G,SMALL($B:$B,ROW(F24)),MATCH(H$3,$D$3:$H$3,0)),"")</f>
        <v/>
      </c>
      <c r="I26" s="150"/>
    </row>
    <row r="27" customHeight="1" spans="2:9">
      <c r="B27" s="151" t="str">
        <f>IF(AND(客户应收数据库!G:G&gt;1,客户应收数据库!G:G&lt;&gt;"-"),ROW(),"-")</f>
        <v>-</v>
      </c>
      <c r="C27" s="153" t="str">
        <f t="shared" si="1"/>
        <v/>
      </c>
      <c r="D27" s="154" t="str">
        <f>IFERROR(INDEX(客户应收数据库!$C:$G,SMALL($B:$B,ROW(B25)),MATCH(D$3,$D$3:$H$3,0)),"")</f>
        <v/>
      </c>
      <c r="E27" s="154" t="str">
        <f>IFERROR(INDEX(客户应收数据库!$C:$G,SMALL($B:$B,ROW(C25)),MATCH(E$3,$D$3:$H$3,0)),"")</f>
        <v/>
      </c>
      <c r="F27" s="154" t="str">
        <f>IFERROR(INDEX(客户应收数据库!$C:$G,SMALL($B:$B,ROW(D25)),MATCH(F$3,$D$3:$H$3,0)),"")</f>
        <v/>
      </c>
      <c r="G27" s="154" t="str">
        <f>IFERROR(INDEX(客户应收数据库!$C:$G,SMALL($B:$B,ROW(E25)),MATCH(G$3,$D$3:$H$3,0)),"")</f>
        <v/>
      </c>
      <c r="H27" s="155" t="str">
        <f>IFERROR(INDEX(客户应收数据库!$C:$G,SMALL($B:$B,ROW(F25)),MATCH(H$3,$D$3:$H$3,0)),"")</f>
        <v/>
      </c>
      <c r="I27" s="150"/>
    </row>
    <row r="28" customHeight="1" spans="2:9">
      <c r="B28" s="151" t="str">
        <f>IF(AND(客户应收数据库!G:G&gt;1,客户应收数据库!G:G&lt;&gt;"-"),ROW(),"-")</f>
        <v>-</v>
      </c>
      <c r="C28" s="153" t="str">
        <f t="shared" si="1"/>
        <v/>
      </c>
      <c r="D28" s="154" t="str">
        <f>IFERROR(INDEX(客户应收数据库!$C:$G,SMALL($B:$B,ROW(B26)),MATCH(D$3,$D$3:$H$3,0)),"")</f>
        <v/>
      </c>
      <c r="E28" s="154" t="str">
        <f>IFERROR(INDEX(客户应收数据库!$C:$G,SMALL($B:$B,ROW(C26)),MATCH(E$3,$D$3:$H$3,0)),"")</f>
        <v/>
      </c>
      <c r="F28" s="154" t="str">
        <f>IFERROR(INDEX(客户应收数据库!$C:$G,SMALL($B:$B,ROW(D26)),MATCH(F$3,$D$3:$H$3,0)),"")</f>
        <v/>
      </c>
      <c r="G28" s="154" t="str">
        <f>IFERROR(INDEX(客户应收数据库!$C:$G,SMALL($B:$B,ROW(E26)),MATCH(G$3,$D$3:$H$3,0)),"")</f>
        <v/>
      </c>
      <c r="H28" s="155" t="str">
        <f>IFERROR(INDEX(客户应收数据库!$C:$G,SMALL($B:$B,ROW(F26)),MATCH(H$3,$D$3:$H$3,0)),"")</f>
        <v/>
      </c>
      <c r="I28" s="150"/>
    </row>
    <row r="29" customHeight="1" spans="2:9">
      <c r="B29" s="151" t="str">
        <f>IF(AND(客户应收数据库!G:G&gt;1,客户应收数据库!G:G&lt;&gt;"-"),ROW(),"-")</f>
        <v>-</v>
      </c>
      <c r="C29" s="153" t="str">
        <f t="shared" si="1"/>
        <v/>
      </c>
      <c r="D29" s="154" t="str">
        <f>IFERROR(INDEX(客户应收数据库!$C:$G,SMALL($B:$B,ROW(B27)),MATCH(D$3,$D$3:$H$3,0)),"")</f>
        <v/>
      </c>
      <c r="E29" s="154" t="str">
        <f>IFERROR(INDEX(客户应收数据库!$C:$G,SMALL($B:$B,ROW(C27)),MATCH(E$3,$D$3:$H$3,0)),"")</f>
        <v/>
      </c>
      <c r="F29" s="154" t="str">
        <f>IFERROR(INDEX(客户应收数据库!$C:$G,SMALL($B:$B,ROW(D27)),MATCH(F$3,$D$3:$H$3,0)),"")</f>
        <v/>
      </c>
      <c r="G29" s="154" t="str">
        <f>IFERROR(INDEX(客户应收数据库!$C:$G,SMALL($B:$B,ROW(E27)),MATCH(G$3,$D$3:$H$3,0)),"")</f>
        <v/>
      </c>
      <c r="H29" s="155" t="str">
        <f>IFERROR(INDEX(客户应收数据库!$C:$G,SMALL($B:$B,ROW(F27)),MATCH(H$3,$D$3:$H$3,0)),"")</f>
        <v/>
      </c>
      <c r="I29" s="150"/>
    </row>
    <row r="30" customHeight="1" spans="2:9">
      <c r="B30" s="151" t="str">
        <f>IF(AND(客户应收数据库!G:G&gt;1,客户应收数据库!G:G&lt;&gt;"-"),ROW(),"-")</f>
        <v>-</v>
      </c>
      <c r="C30" s="153" t="str">
        <f t="shared" si="1"/>
        <v/>
      </c>
      <c r="D30" s="154" t="str">
        <f>IFERROR(INDEX(客户应收数据库!$C:$G,SMALL($B:$B,ROW(B28)),MATCH(D$3,$D$3:$H$3,0)),"")</f>
        <v/>
      </c>
      <c r="E30" s="154" t="str">
        <f>IFERROR(INDEX(客户应收数据库!$C:$G,SMALL($B:$B,ROW(C28)),MATCH(E$3,$D$3:$H$3,0)),"")</f>
        <v/>
      </c>
      <c r="F30" s="154" t="str">
        <f>IFERROR(INDEX(客户应收数据库!$C:$G,SMALL($B:$B,ROW(D28)),MATCH(F$3,$D$3:$H$3,0)),"")</f>
        <v/>
      </c>
      <c r="G30" s="154" t="str">
        <f>IFERROR(INDEX(客户应收数据库!$C:$G,SMALL($B:$B,ROW(E28)),MATCH(G$3,$D$3:$H$3,0)),"")</f>
        <v/>
      </c>
      <c r="H30" s="155" t="str">
        <f>IFERROR(INDEX(客户应收数据库!$C:$G,SMALL($B:$B,ROW(F28)),MATCH(H$3,$D$3:$H$3,0)),"")</f>
        <v/>
      </c>
      <c r="I30" s="150"/>
    </row>
    <row r="31" customHeight="1" spans="2:9">
      <c r="B31" s="151" t="str">
        <f>IF(AND(客户应收数据库!G:G&gt;1,客户应收数据库!G:G&lt;&gt;"-"),ROW(),"-")</f>
        <v>-</v>
      </c>
      <c r="C31" s="153" t="str">
        <f t="shared" si="1"/>
        <v/>
      </c>
      <c r="D31" s="154" t="str">
        <f>IFERROR(INDEX(客户应收数据库!$C:$G,SMALL($B:$B,ROW(B29)),MATCH(D$3,$D$3:$H$3,0)),"")</f>
        <v/>
      </c>
      <c r="E31" s="154" t="str">
        <f>IFERROR(INDEX(客户应收数据库!$C:$G,SMALL($B:$B,ROW(C29)),MATCH(E$3,$D$3:$H$3,0)),"")</f>
        <v/>
      </c>
      <c r="F31" s="154" t="str">
        <f>IFERROR(INDEX(客户应收数据库!$C:$G,SMALL($B:$B,ROW(D29)),MATCH(F$3,$D$3:$H$3,0)),"")</f>
        <v/>
      </c>
      <c r="G31" s="154" t="str">
        <f>IFERROR(INDEX(客户应收数据库!$C:$G,SMALL($B:$B,ROW(E29)),MATCH(G$3,$D$3:$H$3,0)),"")</f>
        <v/>
      </c>
      <c r="H31" s="155" t="str">
        <f>IFERROR(INDEX(客户应收数据库!$C:$G,SMALL($B:$B,ROW(F29)),MATCH(H$3,$D$3:$H$3,0)),"")</f>
        <v/>
      </c>
      <c r="I31" s="150"/>
    </row>
    <row r="32" customHeight="1" spans="2:9">
      <c r="B32" s="151" t="str">
        <f>IF(AND(客户应收数据库!G:G&gt;1,客户应收数据库!G:G&lt;&gt;"-"),ROW(),"-")</f>
        <v>-</v>
      </c>
      <c r="C32" s="153" t="str">
        <f t="shared" si="1"/>
        <v/>
      </c>
      <c r="D32" s="154" t="str">
        <f>IFERROR(INDEX(客户应收数据库!$C:$G,SMALL($B:$B,ROW(B30)),MATCH(D$3,$D$3:$H$3,0)),"")</f>
        <v/>
      </c>
      <c r="E32" s="154" t="str">
        <f>IFERROR(INDEX(客户应收数据库!$C:$G,SMALL($B:$B,ROW(C30)),MATCH(E$3,$D$3:$H$3,0)),"")</f>
        <v/>
      </c>
      <c r="F32" s="154" t="str">
        <f>IFERROR(INDEX(客户应收数据库!$C:$G,SMALL($B:$B,ROW(D30)),MATCH(F$3,$D$3:$H$3,0)),"")</f>
        <v/>
      </c>
      <c r="G32" s="154" t="str">
        <f>IFERROR(INDEX(客户应收数据库!$C:$G,SMALL($B:$B,ROW(E30)),MATCH(G$3,$D$3:$H$3,0)),"")</f>
        <v/>
      </c>
      <c r="H32" s="155" t="str">
        <f>IFERROR(INDEX(客户应收数据库!$C:$G,SMALL($B:$B,ROW(F30)),MATCH(H$3,$D$3:$H$3,0)),"")</f>
        <v/>
      </c>
      <c r="I32" s="150"/>
    </row>
    <row r="33" customHeight="1" spans="2:9">
      <c r="B33" s="151" t="str">
        <f>IF(AND(客户应收数据库!G:G&gt;1,客户应收数据库!G:G&lt;&gt;"-"),ROW(),"-")</f>
        <v>-</v>
      </c>
      <c r="C33" s="153" t="str">
        <f t="shared" si="1"/>
        <v/>
      </c>
      <c r="D33" s="154" t="str">
        <f>IFERROR(INDEX(客户应收数据库!$C:$G,SMALL($B:$B,ROW(B31)),MATCH(D$3,$D$3:$H$3,0)),"")</f>
        <v/>
      </c>
      <c r="E33" s="154" t="str">
        <f>IFERROR(INDEX(客户应收数据库!$C:$G,SMALL($B:$B,ROW(C31)),MATCH(E$3,$D$3:$H$3,0)),"")</f>
        <v/>
      </c>
      <c r="F33" s="154" t="str">
        <f>IFERROR(INDEX(客户应收数据库!$C:$G,SMALL($B:$B,ROW(D31)),MATCH(F$3,$D$3:$H$3,0)),"")</f>
        <v/>
      </c>
      <c r="G33" s="154" t="str">
        <f>IFERROR(INDEX(客户应收数据库!$C:$G,SMALL($B:$B,ROW(E31)),MATCH(G$3,$D$3:$H$3,0)),"")</f>
        <v/>
      </c>
      <c r="H33" s="155" t="str">
        <f>IFERROR(INDEX(客户应收数据库!$C:$G,SMALL($B:$B,ROW(F31)),MATCH(H$3,$D$3:$H$3,0)),"")</f>
        <v/>
      </c>
      <c r="I33" s="150"/>
    </row>
    <row r="34" customHeight="1" spans="2:9">
      <c r="B34" s="151" t="str">
        <f>IF(AND(客户应收数据库!G:G&gt;1,客户应收数据库!G:G&lt;&gt;"-"),ROW(),"-")</f>
        <v>-</v>
      </c>
      <c r="C34" s="153" t="str">
        <f t="shared" si="1"/>
        <v/>
      </c>
      <c r="D34" s="154" t="str">
        <f>IFERROR(INDEX(客户应收数据库!$C:$G,SMALL($B:$B,ROW(B32)),MATCH(D$3,$D$3:$H$3,0)),"")</f>
        <v/>
      </c>
      <c r="E34" s="154" t="str">
        <f>IFERROR(INDEX(客户应收数据库!$C:$G,SMALL($B:$B,ROW(C32)),MATCH(E$3,$D$3:$H$3,0)),"")</f>
        <v/>
      </c>
      <c r="F34" s="154" t="str">
        <f>IFERROR(INDEX(客户应收数据库!$C:$G,SMALL($B:$B,ROW(D32)),MATCH(F$3,$D$3:$H$3,0)),"")</f>
        <v/>
      </c>
      <c r="G34" s="154" t="str">
        <f>IFERROR(INDEX(客户应收数据库!$C:$G,SMALL($B:$B,ROW(E32)),MATCH(G$3,$D$3:$H$3,0)),"")</f>
        <v/>
      </c>
      <c r="H34" s="155" t="str">
        <f>IFERROR(INDEX(客户应收数据库!$C:$G,SMALL($B:$B,ROW(F32)),MATCH(H$3,$D$3:$H$3,0)),"")</f>
        <v/>
      </c>
      <c r="I34" s="150"/>
    </row>
    <row r="35" customHeight="1" spans="2:9">
      <c r="B35" s="151" t="str">
        <f>IF(AND(客户应收数据库!G:G&gt;1,客户应收数据库!G:G&lt;&gt;"-"),ROW(),"-")</f>
        <v>-</v>
      </c>
      <c r="C35" s="153" t="str">
        <f t="shared" si="1"/>
        <v/>
      </c>
      <c r="D35" s="154" t="str">
        <f>IFERROR(INDEX(客户应收数据库!$C:$G,SMALL($B:$B,ROW(B33)),MATCH(D$3,$D$3:$H$3,0)),"")</f>
        <v/>
      </c>
      <c r="E35" s="154" t="str">
        <f>IFERROR(INDEX(客户应收数据库!$C:$G,SMALL($B:$B,ROW(C33)),MATCH(E$3,$D$3:$H$3,0)),"")</f>
        <v/>
      </c>
      <c r="F35" s="154" t="str">
        <f>IFERROR(INDEX(客户应收数据库!$C:$G,SMALL($B:$B,ROW(D33)),MATCH(F$3,$D$3:$H$3,0)),"")</f>
        <v/>
      </c>
      <c r="G35" s="154" t="str">
        <f>IFERROR(INDEX(客户应收数据库!$C:$G,SMALL($B:$B,ROW(E33)),MATCH(G$3,$D$3:$H$3,0)),"")</f>
        <v/>
      </c>
      <c r="H35" s="155" t="str">
        <f>IFERROR(INDEX(客户应收数据库!$C:$G,SMALL($B:$B,ROW(F33)),MATCH(H$3,$D$3:$H$3,0)),"")</f>
        <v/>
      </c>
      <c r="I35" s="150"/>
    </row>
    <row r="36" customHeight="1" spans="2:9">
      <c r="B36" s="151" t="str">
        <f>IF(AND(客户应收数据库!G:G&gt;1,客户应收数据库!G:G&lt;&gt;"-"),ROW(),"-")</f>
        <v>-</v>
      </c>
      <c r="C36" s="153" t="str">
        <f t="shared" si="1"/>
        <v/>
      </c>
      <c r="D36" s="154" t="str">
        <f>IFERROR(INDEX(客户应收数据库!$C:$G,SMALL($B:$B,ROW(B34)),MATCH(D$3,$D$3:$H$3,0)),"")</f>
        <v/>
      </c>
      <c r="E36" s="154" t="str">
        <f>IFERROR(INDEX(客户应收数据库!$C:$G,SMALL($B:$B,ROW(C34)),MATCH(E$3,$D$3:$H$3,0)),"")</f>
        <v/>
      </c>
      <c r="F36" s="154" t="str">
        <f>IFERROR(INDEX(客户应收数据库!$C:$G,SMALL($B:$B,ROW(D34)),MATCH(F$3,$D$3:$H$3,0)),"")</f>
        <v/>
      </c>
      <c r="G36" s="154" t="str">
        <f>IFERROR(INDEX(客户应收数据库!$C:$G,SMALL($B:$B,ROW(E34)),MATCH(G$3,$D$3:$H$3,0)),"")</f>
        <v/>
      </c>
      <c r="H36" s="155" t="str">
        <f>IFERROR(INDEX(客户应收数据库!$C:$G,SMALL($B:$B,ROW(F34)),MATCH(H$3,$D$3:$H$3,0)),"")</f>
        <v/>
      </c>
      <c r="I36" s="150"/>
    </row>
    <row r="37" customHeight="1" spans="2:9">
      <c r="B37" s="151" t="str">
        <f>IF(AND(客户应收数据库!G:G&gt;1,客户应收数据库!G:G&lt;&gt;"-"),ROW(),"-")</f>
        <v>-</v>
      </c>
      <c r="C37" s="153" t="str">
        <f t="shared" si="1"/>
        <v/>
      </c>
      <c r="D37" s="154" t="str">
        <f>IFERROR(INDEX(客户应收数据库!$C:$G,SMALL($B:$B,ROW(B35)),MATCH(D$3,$D$3:$H$3,0)),"")</f>
        <v/>
      </c>
      <c r="E37" s="154" t="str">
        <f>IFERROR(INDEX(客户应收数据库!$C:$G,SMALL($B:$B,ROW(C35)),MATCH(E$3,$D$3:$H$3,0)),"")</f>
        <v/>
      </c>
      <c r="F37" s="154" t="str">
        <f>IFERROR(INDEX(客户应收数据库!$C:$G,SMALL($B:$B,ROW(D35)),MATCH(F$3,$D$3:$H$3,0)),"")</f>
        <v/>
      </c>
      <c r="G37" s="154" t="str">
        <f>IFERROR(INDEX(客户应收数据库!$C:$G,SMALL($B:$B,ROW(E35)),MATCH(G$3,$D$3:$H$3,0)),"")</f>
        <v/>
      </c>
      <c r="H37" s="155" t="str">
        <f>IFERROR(INDEX(客户应收数据库!$C:$G,SMALL($B:$B,ROW(F35)),MATCH(H$3,$D$3:$H$3,0)),"")</f>
        <v/>
      </c>
      <c r="I37" s="150"/>
    </row>
    <row r="38" customHeight="1" spans="2:10">
      <c r="B38" s="151" t="str">
        <f>IF(AND(客户应收数据库!G:G&gt;1,客户应收数据库!G:G&lt;&gt;"-"),ROW(),"-")</f>
        <v>-</v>
      </c>
      <c r="C38" s="153" t="str">
        <f t="shared" si="1"/>
        <v/>
      </c>
      <c r="D38" s="154" t="str">
        <f>IFERROR(INDEX(客户应收数据库!$C:$G,SMALL($B:$B,ROW(B36)),MATCH(D$3,$D$3:$H$3,0)),"")</f>
        <v/>
      </c>
      <c r="E38" s="154" t="str">
        <f>IFERROR(INDEX(客户应收数据库!$C:$G,SMALL($B:$B,ROW(C36)),MATCH(E$3,$D$3:$H$3,0)),"")</f>
        <v/>
      </c>
      <c r="F38" s="154" t="str">
        <f>IFERROR(INDEX(客户应收数据库!$C:$G,SMALL($B:$B,ROW(D36)),MATCH(F$3,$D$3:$H$3,0)),"")</f>
        <v/>
      </c>
      <c r="G38" s="154" t="str">
        <f>IFERROR(INDEX(客户应收数据库!$C:$G,SMALL($B:$B,ROW(E36)),MATCH(G$3,$D$3:$H$3,0)),"")</f>
        <v/>
      </c>
      <c r="H38" s="155" t="str">
        <f>IFERROR(INDEX(客户应收数据库!$C:$G,SMALL($B:$B,ROW(F36)),MATCH(H$3,$D$3:$H$3,0)),"")</f>
        <v/>
      </c>
      <c r="I38" s="150"/>
      <c r="J38"/>
    </row>
    <row r="39" customHeight="1" spans="2:10">
      <c r="B39" s="151" t="str">
        <f>IF(AND(客户应收数据库!G:G&gt;1,客户应收数据库!G:G&lt;&gt;"-"),ROW(),"-")</f>
        <v>-</v>
      </c>
      <c r="C39" s="153" t="str">
        <f t="shared" si="1"/>
        <v/>
      </c>
      <c r="D39" s="154" t="str">
        <f>IFERROR(INDEX(客户应收数据库!$C:$G,SMALL($B:$B,ROW(B37)),MATCH(D$3,$D$3:$H$3,0)),"")</f>
        <v/>
      </c>
      <c r="E39" s="154" t="str">
        <f>IFERROR(INDEX(客户应收数据库!$C:$G,SMALL($B:$B,ROW(C37)),MATCH(E$3,$D$3:$H$3,0)),"")</f>
        <v/>
      </c>
      <c r="F39" s="154" t="str">
        <f>IFERROR(INDEX(客户应收数据库!$C:$G,SMALL($B:$B,ROW(D37)),MATCH(F$3,$D$3:$H$3,0)),"")</f>
        <v/>
      </c>
      <c r="G39" s="154" t="str">
        <f>IFERROR(INDEX(客户应收数据库!$C:$G,SMALL($B:$B,ROW(E37)),MATCH(G$3,$D$3:$H$3,0)),"")</f>
        <v/>
      </c>
      <c r="H39" s="155" t="str">
        <f>IFERROR(INDEX(客户应收数据库!$C:$G,SMALL($B:$B,ROW(F37)),MATCH(H$3,$D$3:$H$3,0)),"")</f>
        <v/>
      </c>
      <c r="I39" s="150"/>
      <c r="J39"/>
    </row>
    <row r="40" customHeight="1" spans="2:10">
      <c r="B40" s="151" t="str">
        <f>IF(AND(客户应收数据库!G:G&gt;1,客户应收数据库!G:G&lt;&gt;"-"),ROW(),"-")</f>
        <v>-</v>
      </c>
      <c r="C40" s="153" t="str">
        <f t="shared" si="1"/>
        <v/>
      </c>
      <c r="D40" s="154" t="str">
        <f>IFERROR(INDEX(客户应收数据库!$C:$G,SMALL($B:$B,ROW(B38)),MATCH(D$3,$D$3:$H$3,0)),"")</f>
        <v/>
      </c>
      <c r="E40" s="154" t="str">
        <f>IFERROR(INDEX(客户应收数据库!$C:$G,SMALL($B:$B,ROW(C38)),MATCH(E$3,$D$3:$H$3,0)),"")</f>
        <v/>
      </c>
      <c r="F40" s="154" t="str">
        <f>IFERROR(INDEX(客户应收数据库!$C:$G,SMALL($B:$B,ROW(D38)),MATCH(F$3,$D$3:$H$3,0)),"")</f>
        <v/>
      </c>
      <c r="G40" s="154" t="str">
        <f>IFERROR(INDEX(客户应收数据库!$C:$G,SMALL($B:$B,ROW(E38)),MATCH(G$3,$D$3:$H$3,0)),"")</f>
        <v/>
      </c>
      <c r="H40" s="155" t="str">
        <f>IFERROR(INDEX(客户应收数据库!$C:$G,SMALL($B:$B,ROW(F38)),MATCH(H$3,$D$3:$H$3,0)),"")</f>
        <v/>
      </c>
      <c r="I40" s="150"/>
      <c r="J40"/>
    </row>
    <row r="41" customHeight="1" spans="2:10">
      <c r="B41" s="151" t="str">
        <f>IF(AND(客户应收数据库!G:G&gt;1,客户应收数据库!G:G&lt;&gt;"-"),ROW(),"-")</f>
        <v>-</v>
      </c>
      <c r="C41" s="153" t="str">
        <f t="shared" si="1"/>
        <v/>
      </c>
      <c r="D41" s="154" t="str">
        <f>IFERROR(INDEX(客户应收数据库!$C:$G,SMALL($B:$B,ROW(B39)),MATCH(D$3,$D$3:$H$3,0)),"")</f>
        <v/>
      </c>
      <c r="E41" s="154" t="str">
        <f>IFERROR(INDEX(客户应收数据库!$C:$G,SMALL($B:$B,ROW(C39)),MATCH(E$3,$D$3:$H$3,0)),"")</f>
        <v/>
      </c>
      <c r="F41" s="154" t="str">
        <f>IFERROR(INDEX(客户应收数据库!$C:$G,SMALL($B:$B,ROW(D39)),MATCH(F$3,$D$3:$H$3,0)),"")</f>
        <v/>
      </c>
      <c r="G41" s="154" t="str">
        <f>IFERROR(INDEX(客户应收数据库!$C:$G,SMALL($B:$B,ROW(E39)),MATCH(G$3,$D$3:$H$3,0)),"")</f>
        <v/>
      </c>
      <c r="H41" s="155" t="str">
        <f>IFERROR(INDEX(客户应收数据库!$C:$G,SMALL($B:$B,ROW(F39)),MATCH(H$3,$D$3:$H$3,0)),"")</f>
        <v/>
      </c>
      <c r="I41" s="150"/>
      <c r="J41"/>
    </row>
    <row r="42" customHeight="1" spans="2:10">
      <c r="B42" s="151" t="str">
        <f>IF(AND(客户应收数据库!G:G&gt;1,客户应收数据库!G:G&lt;&gt;"-"),ROW(),"-")</f>
        <v>-</v>
      </c>
      <c r="C42" s="153" t="str">
        <f t="shared" si="1"/>
        <v/>
      </c>
      <c r="D42" s="154" t="str">
        <f>IFERROR(INDEX(客户应收数据库!$C:$G,SMALL($B:$B,ROW(B40)),MATCH(D$3,$D$3:$H$3,0)),"")</f>
        <v/>
      </c>
      <c r="E42" s="154" t="str">
        <f>IFERROR(INDEX(客户应收数据库!$C:$G,SMALL($B:$B,ROW(C40)),MATCH(E$3,$D$3:$H$3,0)),"")</f>
        <v/>
      </c>
      <c r="F42" s="154" t="str">
        <f>IFERROR(INDEX(客户应收数据库!$C:$G,SMALL($B:$B,ROW(D40)),MATCH(F$3,$D$3:$H$3,0)),"")</f>
        <v/>
      </c>
      <c r="G42" s="154" t="str">
        <f>IFERROR(INDEX(客户应收数据库!$C:$G,SMALL($B:$B,ROW(E40)),MATCH(G$3,$D$3:$H$3,0)),"")</f>
        <v/>
      </c>
      <c r="H42" s="155" t="str">
        <f>IFERROR(INDEX(客户应收数据库!$C:$G,SMALL($B:$B,ROW(F40)),MATCH(H$3,$D$3:$H$3,0)),"")</f>
        <v/>
      </c>
      <c r="I42" s="150"/>
      <c r="J42"/>
    </row>
    <row r="43" customHeight="1" spans="2:10">
      <c r="B43" s="151" t="str">
        <f>IF(AND(客户应收数据库!G:G&gt;1,客户应收数据库!G:G&lt;&gt;"-"),ROW(),"-")</f>
        <v>-</v>
      </c>
      <c r="C43" s="153" t="str">
        <f t="shared" si="1"/>
        <v/>
      </c>
      <c r="D43" s="154" t="str">
        <f>IFERROR(INDEX(客户应收数据库!$C:$G,SMALL($B:$B,ROW(B41)),MATCH(D$3,$D$3:$H$3,0)),"")</f>
        <v/>
      </c>
      <c r="E43" s="154" t="str">
        <f>IFERROR(INDEX(客户应收数据库!$C:$G,SMALL($B:$B,ROW(C41)),MATCH(E$3,$D$3:$H$3,0)),"")</f>
        <v/>
      </c>
      <c r="F43" s="154" t="str">
        <f>IFERROR(INDEX(客户应收数据库!$C:$G,SMALL($B:$B,ROW(D41)),MATCH(F$3,$D$3:$H$3,0)),"")</f>
        <v/>
      </c>
      <c r="G43" s="154" t="str">
        <f>IFERROR(INDEX(客户应收数据库!$C:$G,SMALL($B:$B,ROW(E41)),MATCH(G$3,$D$3:$H$3,0)),"")</f>
        <v/>
      </c>
      <c r="H43" s="155" t="str">
        <f>IFERROR(INDEX(客户应收数据库!$C:$G,SMALL($B:$B,ROW(F41)),MATCH(H$3,$D$3:$H$3,0)),"")</f>
        <v/>
      </c>
      <c r="I43" s="150"/>
      <c r="J43"/>
    </row>
    <row r="44" customHeight="1" spans="2:10">
      <c r="B44" s="151" t="str">
        <f>IF(AND(客户应收数据库!G:G&gt;1,客户应收数据库!G:G&lt;&gt;"-"),ROW(),"-")</f>
        <v>-</v>
      </c>
      <c r="C44" s="153" t="str">
        <f t="shared" si="1"/>
        <v/>
      </c>
      <c r="D44" s="154" t="str">
        <f>IFERROR(INDEX(客户应收数据库!$C:$G,SMALL($B:$B,ROW(B42)),MATCH(D$3,$D$3:$H$3,0)),"")</f>
        <v/>
      </c>
      <c r="E44" s="154" t="str">
        <f>IFERROR(INDEX(客户应收数据库!$C:$G,SMALL($B:$B,ROW(C42)),MATCH(E$3,$D$3:$H$3,0)),"")</f>
        <v/>
      </c>
      <c r="F44" s="154" t="str">
        <f>IFERROR(INDEX(客户应收数据库!$C:$G,SMALL($B:$B,ROW(D42)),MATCH(F$3,$D$3:$H$3,0)),"")</f>
        <v/>
      </c>
      <c r="G44" s="154" t="str">
        <f>IFERROR(INDEX(客户应收数据库!$C:$G,SMALL($B:$B,ROW(E42)),MATCH(G$3,$D$3:$H$3,0)),"")</f>
        <v/>
      </c>
      <c r="H44" s="155" t="str">
        <f>IFERROR(INDEX(客户应收数据库!$C:$G,SMALL($B:$B,ROW(F42)),MATCH(H$3,$D$3:$H$3,0)),"")</f>
        <v/>
      </c>
      <c r="I44" s="150"/>
      <c r="J44"/>
    </row>
    <row r="45" customHeight="1" spans="2:10">
      <c r="B45" s="151" t="str">
        <f>IF(AND(客户应收数据库!G:G&gt;1,客户应收数据库!G:G&lt;&gt;"-"),ROW(),"-")</f>
        <v>-</v>
      </c>
      <c r="C45" s="153" t="str">
        <f t="shared" si="1"/>
        <v/>
      </c>
      <c r="D45" s="154" t="str">
        <f>IFERROR(INDEX(客户应收数据库!$C:$G,SMALL($B:$B,ROW(B43)),MATCH(D$3,$D$3:$H$3,0)),"")</f>
        <v/>
      </c>
      <c r="E45" s="154" t="str">
        <f>IFERROR(INDEX(客户应收数据库!$C:$G,SMALL($B:$B,ROW(C43)),MATCH(E$3,$D$3:$H$3,0)),"")</f>
        <v/>
      </c>
      <c r="F45" s="154" t="str">
        <f>IFERROR(INDEX(客户应收数据库!$C:$G,SMALL($B:$B,ROW(D43)),MATCH(F$3,$D$3:$H$3,0)),"")</f>
        <v/>
      </c>
      <c r="G45" s="154" t="str">
        <f>IFERROR(INDEX(客户应收数据库!$C:$G,SMALL($B:$B,ROW(E43)),MATCH(G$3,$D$3:$H$3,0)),"")</f>
        <v/>
      </c>
      <c r="H45" s="155" t="str">
        <f>IFERROR(INDEX(客户应收数据库!$C:$G,SMALL($B:$B,ROW(F43)),MATCH(H$3,$D$3:$H$3,0)),"")</f>
        <v/>
      </c>
      <c r="I45" s="150"/>
      <c r="J45"/>
    </row>
    <row r="46" customHeight="1" spans="2:10">
      <c r="B46" s="151" t="str">
        <f>IF(AND(客户应收数据库!G:G&gt;1,客户应收数据库!G:G&lt;&gt;"-"),ROW(),"-")</f>
        <v>-</v>
      </c>
      <c r="C46" s="153" t="str">
        <f t="shared" si="1"/>
        <v/>
      </c>
      <c r="D46" s="154" t="str">
        <f>IFERROR(INDEX(客户应收数据库!$C:$G,SMALL($B:$B,ROW(B44)),MATCH(D$3,$D$3:$H$3,0)),"")</f>
        <v/>
      </c>
      <c r="E46" s="154" t="str">
        <f>IFERROR(INDEX(客户应收数据库!$C:$G,SMALL($B:$B,ROW(C44)),MATCH(E$3,$D$3:$H$3,0)),"")</f>
        <v/>
      </c>
      <c r="F46" s="154" t="str">
        <f>IFERROR(INDEX(客户应收数据库!$C:$G,SMALL($B:$B,ROW(D44)),MATCH(F$3,$D$3:$H$3,0)),"")</f>
        <v/>
      </c>
      <c r="G46" s="154" t="str">
        <f>IFERROR(INDEX(客户应收数据库!$C:$G,SMALL($B:$B,ROW(E44)),MATCH(G$3,$D$3:$H$3,0)),"")</f>
        <v/>
      </c>
      <c r="H46" s="155" t="str">
        <f>IFERROR(INDEX(客户应收数据库!$C:$G,SMALL($B:$B,ROW(F44)),MATCH(H$3,$D$3:$H$3,0)),"")</f>
        <v/>
      </c>
      <c r="I46" s="150"/>
      <c r="J46"/>
    </row>
    <row r="47" customHeight="1" spans="2:10">
      <c r="B47" s="151" t="str">
        <f>IF(AND(客户应收数据库!G:G&gt;1,客户应收数据库!G:G&lt;&gt;"-"),ROW(),"-")</f>
        <v>-</v>
      </c>
      <c r="C47" s="153" t="str">
        <f t="shared" si="1"/>
        <v/>
      </c>
      <c r="D47" s="154" t="str">
        <f>IFERROR(INDEX(客户应收数据库!$C:$G,SMALL($B:$B,ROW(B45)),MATCH(D$3,$D$3:$H$3,0)),"")</f>
        <v/>
      </c>
      <c r="E47" s="154" t="str">
        <f>IFERROR(INDEX(客户应收数据库!$C:$G,SMALL($B:$B,ROW(C45)),MATCH(E$3,$D$3:$H$3,0)),"")</f>
        <v/>
      </c>
      <c r="F47" s="154" t="str">
        <f>IFERROR(INDEX(客户应收数据库!$C:$G,SMALL($B:$B,ROW(D45)),MATCH(F$3,$D$3:$H$3,0)),"")</f>
        <v/>
      </c>
      <c r="G47" s="154" t="str">
        <f>IFERROR(INDEX(客户应收数据库!$C:$G,SMALL($B:$B,ROW(E45)),MATCH(G$3,$D$3:$H$3,0)),"")</f>
        <v/>
      </c>
      <c r="H47" s="155" t="str">
        <f>IFERROR(INDEX(客户应收数据库!$C:$G,SMALL($B:$B,ROW(F45)),MATCH(H$3,$D$3:$H$3,0)),"")</f>
        <v/>
      </c>
      <c r="I47" s="150"/>
      <c r="J47"/>
    </row>
    <row r="48" customHeight="1" spans="2:9">
      <c r="B48" s="151" t="str">
        <f>IF(AND(客户应收数据库!G:G&gt;1,客户应收数据库!G:G&lt;&gt;"-"),ROW(),"-")</f>
        <v>-</v>
      </c>
      <c r="C48" s="153" t="str">
        <f t="shared" si="1"/>
        <v/>
      </c>
      <c r="D48" s="154" t="str">
        <f>IFERROR(INDEX(客户应收数据库!$C:$G,SMALL($B:$B,ROW(B46)),MATCH(D$3,$D$3:$H$3,0)),"")</f>
        <v/>
      </c>
      <c r="E48" s="154" t="str">
        <f>IFERROR(INDEX(客户应收数据库!$C:$G,SMALL($B:$B,ROW(C46)),MATCH(E$3,$D$3:$H$3,0)),"")</f>
        <v/>
      </c>
      <c r="F48" s="154" t="str">
        <f>IFERROR(INDEX(客户应收数据库!$C:$G,SMALL($B:$B,ROW(D46)),MATCH(F$3,$D$3:$H$3,0)),"")</f>
        <v/>
      </c>
      <c r="G48" s="154" t="str">
        <f>IFERROR(INDEX(客户应收数据库!$C:$G,SMALL($B:$B,ROW(E46)),MATCH(G$3,$D$3:$H$3,0)),"")</f>
        <v/>
      </c>
      <c r="H48" s="155" t="str">
        <f>IFERROR(INDEX(客户应收数据库!$C:$G,SMALL($B:$B,ROW(F46)),MATCH(H$3,$D$3:$H$3,0)),"")</f>
        <v/>
      </c>
      <c r="I48" s="150"/>
    </row>
    <row r="49" customHeight="1" spans="2:9">
      <c r="B49" s="151" t="str">
        <f>IF(AND(客户应收数据库!G:G&gt;1,客户应收数据库!G:G&lt;&gt;"-"),ROW(),"-")</f>
        <v>-</v>
      </c>
      <c r="C49" s="153" t="str">
        <f t="shared" si="1"/>
        <v/>
      </c>
      <c r="D49" s="154" t="str">
        <f>IFERROR(INDEX(客户应收数据库!$C:$G,SMALL($B:$B,ROW(B47)),MATCH(D$3,$D$3:$H$3,0)),"")</f>
        <v/>
      </c>
      <c r="E49" s="154" t="str">
        <f>IFERROR(INDEX(客户应收数据库!$C:$G,SMALL($B:$B,ROW(C47)),MATCH(E$3,$D$3:$H$3,0)),"")</f>
        <v/>
      </c>
      <c r="F49" s="154" t="str">
        <f>IFERROR(INDEX(客户应收数据库!$C:$G,SMALL($B:$B,ROW(D47)),MATCH(F$3,$D$3:$H$3,0)),"")</f>
        <v/>
      </c>
      <c r="G49" s="154" t="str">
        <f>IFERROR(INDEX(客户应收数据库!$C:$G,SMALL($B:$B,ROW(E47)),MATCH(G$3,$D$3:$H$3,0)),"")</f>
        <v/>
      </c>
      <c r="H49" s="155" t="str">
        <f>IFERROR(INDEX(客户应收数据库!$C:$G,SMALL($B:$B,ROW(F47)),MATCH(H$3,$D$3:$H$3,0)),"")</f>
        <v/>
      </c>
      <c r="I49" s="150"/>
    </row>
    <row r="50" customHeight="1" spans="2:9">
      <c r="B50" s="151" t="str">
        <f>IF(AND(客户应收数据库!G:G&gt;1,客户应收数据库!G:G&lt;&gt;"-"),ROW(),"-")</f>
        <v>-</v>
      </c>
      <c r="C50" s="153" t="str">
        <f t="shared" si="1"/>
        <v/>
      </c>
      <c r="D50" s="154" t="str">
        <f>IFERROR(INDEX(客户应收数据库!$C:$G,SMALL($B:$B,ROW(B48)),MATCH(D$3,$D$3:$H$3,0)),"")</f>
        <v/>
      </c>
      <c r="E50" s="154" t="str">
        <f>IFERROR(INDEX(客户应收数据库!$C:$G,SMALL($B:$B,ROW(C48)),MATCH(E$3,$D$3:$H$3,0)),"")</f>
        <v/>
      </c>
      <c r="F50" s="154" t="str">
        <f>IFERROR(INDEX(客户应收数据库!$C:$G,SMALL($B:$B,ROW(D48)),MATCH(F$3,$D$3:$H$3,0)),"")</f>
        <v/>
      </c>
      <c r="G50" s="154" t="str">
        <f>IFERROR(INDEX(客户应收数据库!$C:$G,SMALL($B:$B,ROW(E48)),MATCH(G$3,$D$3:$H$3,0)),"")</f>
        <v/>
      </c>
      <c r="H50" s="155" t="str">
        <f>IFERROR(INDEX(客户应收数据库!$C:$G,SMALL($B:$B,ROW(F48)),MATCH(H$3,$D$3:$H$3,0)),"")</f>
        <v/>
      </c>
      <c r="I50" s="150"/>
    </row>
    <row r="51" customHeight="1" spans="2:9">
      <c r="B51" s="151" t="str">
        <f>IF(AND(客户应收数据库!G:G&gt;1,客户应收数据库!G:G&lt;&gt;"-"),ROW(),"-")</f>
        <v>-</v>
      </c>
      <c r="C51" s="153" t="str">
        <f t="shared" si="1"/>
        <v/>
      </c>
      <c r="D51" s="154" t="str">
        <f>IFERROR(INDEX(客户应收数据库!$C:$G,SMALL($B:$B,ROW(B49)),MATCH(D$3,$D$3:$H$3,0)),"")</f>
        <v/>
      </c>
      <c r="E51" s="154" t="str">
        <f>IFERROR(INDEX(客户应收数据库!$C:$G,SMALL($B:$B,ROW(C49)),MATCH(E$3,$D$3:$H$3,0)),"")</f>
        <v/>
      </c>
      <c r="F51" s="154" t="str">
        <f>IFERROR(INDEX(客户应收数据库!$C:$G,SMALL($B:$B,ROW(D49)),MATCH(F$3,$D$3:$H$3,0)),"")</f>
        <v/>
      </c>
      <c r="G51" s="154" t="str">
        <f>IFERROR(INDEX(客户应收数据库!$C:$G,SMALL($B:$B,ROW(E49)),MATCH(G$3,$D$3:$H$3,0)),"")</f>
        <v/>
      </c>
      <c r="H51" s="155" t="str">
        <f>IFERROR(INDEX(客户应收数据库!$C:$G,SMALL($B:$B,ROW(F49)),MATCH(H$3,$D$3:$H$3,0)),"")</f>
        <v/>
      </c>
      <c r="I51" s="150"/>
    </row>
    <row r="52" customHeight="1" spans="2:9">
      <c r="B52" s="151" t="str">
        <f>IF(AND(客户应收数据库!G:G&gt;1,客户应收数据库!G:G&lt;&gt;"-"),ROW(),"-")</f>
        <v>-</v>
      </c>
      <c r="C52" s="153" t="str">
        <f t="shared" si="1"/>
        <v/>
      </c>
      <c r="D52" s="154" t="str">
        <f>IFERROR(INDEX(客户应收数据库!$C:$G,SMALL($B:$B,ROW(B50)),MATCH(D$3,$D$3:$H$3,0)),"")</f>
        <v/>
      </c>
      <c r="E52" s="154" t="str">
        <f>IFERROR(INDEX(客户应收数据库!$C:$G,SMALL($B:$B,ROW(C50)),MATCH(E$3,$D$3:$H$3,0)),"")</f>
        <v/>
      </c>
      <c r="F52" s="154" t="str">
        <f>IFERROR(INDEX(客户应收数据库!$C:$G,SMALL($B:$B,ROW(D50)),MATCH(F$3,$D$3:$H$3,0)),"")</f>
        <v/>
      </c>
      <c r="G52" s="154" t="str">
        <f>IFERROR(INDEX(客户应收数据库!$C:$G,SMALL($B:$B,ROW(E50)),MATCH(G$3,$D$3:$H$3,0)),"")</f>
        <v/>
      </c>
      <c r="H52" s="155" t="str">
        <f>IFERROR(INDEX(客户应收数据库!$C:$G,SMALL($B:$B,ROW(F50)),MATCH(H$3,$D$3:$H$3,0)),"")</f>
        <v/>
      </c>
      <c r="I52" s="150"/>
    </row>
    <row r="53" customHeight="1" spans="2:9">
      <c r="B53" s="151" t="str">
        <f>IF(AND(客户应收数据库!G:G&gt;1,客户应收数据库!G:G&lt;&gt;"-"),ROW(),"-")</f>
        <v>-</v>
      </c>
      <c r="C53" s="153" t="str">
        <f t="shared" si="1"/>
        <v/>
      </c>
      <c r="D53" s="154" t="str">
        <f>IFERROR(INDEX(客户应收数据库!$C:$G,SMALL($B:$B,ROW(B51)),MATCH(D$3,$D$3:$H$3,0)),"")</f>
        <v/>
      </c>
      <c r="E53" s="154" t="str">
        <f>IFERROR(INDEX(客户应收数据库!$C:$G,SMALL($B:$B,ROW(C51)),MATCH(E$3,$D$3:$H$3,0)),"")</f>
        <v/>
      </c>
      <c r="F53" s="154" t="str">
        <f>IFERROR(INDEX(客户应收数据库!$C:$G,SMALL($B:$B,ROW(D51)),MATCH(F$3,$D$3:$H$3,0)),"")</f>
        <v/>
      </c>
      <c r="G53" s="154" t="str">
        <f>IFERROR(INDEX(客户应收数据库!$C:$G,SMALL($B:$B,ROW(E51)),MATCH(G$3,$D$3:$H$3,0)),"")</f>
        <v/>
      </c>
      <c r="H53" s="155" t="str">
        <f>IFERROR(INDEX(客户应收数据库!$C:$G,SMALL($B:$B,ROW(F51)),MATCH(H$3,$D$3:$H$3,0)),"")</f>
        <v/>
      </c>
      <c r="I53" s="150"/>
    </row>
    <row r="54" customHeight="1" spans="2:9">
      <c r="B54" s="151" t="str">
        <f>IF(AND(客户应收数据库!G:G&gt;1,客户应收数据库!G:G&lt;&gt;"-"),ROW(),"-")</f>
        <v>-</v>
      </c>
      <c r="C54" s="153" t="str">
        <f t="shared" si="1"/>
        <v/>
      </c>
      <c r="D54" s="154" t="str">
        <f>IFERROR(INDEX(客户应收数据库!$C:$G,SMALL($B:$B,ROW(B52)),MATCH(D$3,$D$3:$H$3,0)),"")</f>
        <v/>
      </c>
      <c r="E54" s="154" t="str">
        <f>IFERROR(INDEX(客户应收数据库!$C:$G,SMALL($B:$B,ROW(C52)),MATCH(E$3,$D$3:$H$3,0)),"")</f>
        <v/>
      </c>
      <c r="F54" s="154" t="str">
        <f>IFERROR(INDEX(客户应收数据库!$C:$G,SMALL($B:$B,ROW(D52)),MATCH(F$3,$D$3:$H$3,0)),"")</f>
        <v/>
      </c>
      <c r="G54" s="154" t="str">
        <f>IFERROR(INDEX(客户应收数据库!$C:$G,SMALL($B:$B,ROW(E52)),MATCH(G$3,$D$3:$H$3,0)),"")</f>
        <v/>
      </c>
      <c r="H54" s="155" t="str">
        <f>IFERROR(INDEX(客户应收数据库!$C:$G,SMALL($B:$B,ROW(F52)),MATCH(H$3,$D$3:$H$3,0)),"")</f>
        <v/>
      </c>
      <c r="I54" s="150"/>
    </row>
    <row r="55" customHeight="1" spans="2:9">
      <c r="B55" s="151" t="str">
        <f>IF(AND(客户应收数据库!G:G&gt;1,客户应收数据库!G:G&lt;&gt;"-"),ROW(),"-")</f>
        <v>-</v>
      </c>
      <c r="C55" s="153" t="str">
        <f t="shared" si="1"/>
        <v/>
      </c>
      <c r="D55" s="154" t="str">
        <f>IFERROR(INDEX(客户应收数据库!$C:$G,SMALL($B:$B,ROW(B53)),MATCH(D$3,$D$3:$H$3,0)),"")</f>
        <v/>
      </c>
      <c r="E55" s="154" t="str">
        <f>IFERROR(INDEX(客户应收数据库!$C:$G,SMALL($B:$B,ROW(C53)),MATCH(E$3,$D$3:$H$3,0)),"")</f>
        <v/>
      </c>
      <c r="F55" s="154" t="str">
        <f>IFERROR(INDEX(客户应收数据库!$C:$G,SMALL($B:$B,ROW(D53)),MATCH(F$3,$D$3:$H$3,0)),"")</f>
        <v/>
      </c>
      <c r="G55" s="154" t="str">
        <f>IFERROR(INDEX(客户应收数据库!$C:$G,SMALL($B:$B,ROW(E53)),MATCH(G$3,$D$3:$H$3,0)),"")</f>
        <v/>
      </c>
      <c r="H55" s="155" t="str">
        <f>IFERROR(INDEX(客户应收数据库!$C:$G,SMALL($B:$B,ROW(F53)),MATCH(H$3,$D$3:$H$3,0)),"")</f>
        <v/>
      </c>
      <c r="I55" s="150"/>
    </row>
    <row r="56" customHeight="1" spans="2:9">
      <c r="B56" s="151" t="str">
        <f>IF(AND(客户应收数据库!G:G&gt;1,客户应收数据库!G:G&lt;&gt;"-"),ROW(),"-")</f>
        <v>-</v>
      </c>
      <c r="C56" s="153" t="str">
        <f t="shared" si="1"/>
        <v/>
      </c>
      <c r="D56" s="154" t="str">
        <f>IFERROR(INDEX(客户应收数据库!$C:$G,SMALL($B:$B,ROW(B54)),MATCH(D$3,$D$3:$H$3,0)),"")</f>
        <v/>
      </c>
      <c r="E56" s="154" t="str">
        <f>IFERROR(INDEX(客户应收数据库!$C:$G,SMALL($B:$B,ROW(C54)),MATCH(E$3,$D$3:$H$3,0)),"")</f>
        <v/>
      </c>
      <c r="F56" s="154" t="str">
        <f>IFERROR(INDEX(客户应收数据库!$C:$G,SMALL($B:$B,ROW(D54)),MATCH(F$3,$D$3:$H$3,0)),"")</f>
        <v/>
      </c>
      <c r="G56" s="154" t="str">
        <f>IFERROR(INDEX(客户应收数据库!$C:$G,SMALL($B:$B,ROW(E54)),MATCH(G$3,$D$3:$H$3,0)),"")</f>
        <v/>
      </c>
      <c r="H56" s="155" t="str">
        <f>IFERROR(INDEX(客户应收数据库!$C:$G,SMALL($B:$B,ROW(F54)),MATCH(H$3,$D$3:$H$3,0)),"")</f>
        <v/>
      </c>
      <c r="I56" s="150"/>
    </row>
    <row r="57" customHeight="1" spans="2:9">
      <c r="B57" s="151" t="str">
        <f>IF(AND(客户应收数据库!G:G&gt;1,客户应收数据库!G:G&lt;&gt;"-"),ROW(),"-")</f>
        <v>-</v>
      </c>
      <c r="C57" s="153" t="str">
        <f t="shared" si="1"/>
        <v/>
      </c>
      <c r="D57" s="154" t="str">
        <f>IFERROR(INDEX(客户应收数据库!$C:$G,SMALL($B:$B,ROW(B55)),MATCH(D$3,$D$3:$H$3,0)),"")</f>
        <v/>
      </c>
      <c r="E57" s="154" t="str">
        <f>IFERROR(INDEX(客户应收数据库!$C:$G,SMALL($B:$B,ROW(C55)),MATCH(E$3,$D$3:$H$3,0)),"")</f>
        <v/>
      </c>
      <c r="F57" s="154" t="str">
        <f>IFERROR(INDEX(客户应收数据库!$C:$G,SMALL($B:$B,ROW(D55)),MATCH(F$3,$D$3:$H$3,0)),"")</f>
        <v/>
      </c>
      <c r="G57" s="154" t="str">
        <f>IFERROR(INDEX(客户应收数据库!$C:$G,SMALL($B:$B,ROW(E55)),MATCH(G$3,$D$3:$H$3,0)),"")</f>
        <v/>
      </c>
      <c r="H57" s="155" t="str">
        <f>IFERROR(INDEX(客户应收数据库!$C:$G,SMALL($B:$B,ROW(F55)),MATCH(H$3,$D$3:$H$3,0)),"")</f>
        <v/>
      </c>
      <c r="I57" s="150"/>
    </row>
    <row r="58" customHeight="1" spans="2:9">
      <c r="B58" s="151" t="str">
        <f>IF(AND(客户应收数据库!G:G&gt;1,客户应收数据库!G:G&lt;&gt;"-"),ROW(),"-")</f>
        <v>-</v>
      </c>
      <c r="C58" s="153" t="str">
        <f t="shared" si="1"/>
        <v/>
      </c>
      <c r="D58" s="154" t="str">
        <f>IFERROR(INDEX(客户应收数据库!$C:$G,SMALL($B:$B,ROW(B56)),MATCH(D$3,$D$3:$H$3,0)),"")</f>
        <v/>
      </c>
      <c r="E58" s="154" t="str">
        <f>IFERROR(INDEX(客户应收数据库!$C:$G,SMALL($B:$B,ROW(C56)),MATCH(E$3,$D$3:$H$3,0)),"")</f>
        <v/>
      </c>
      <c r="F58" s="154" t="str">
        <f>IFERROR(INDEX(客户应收数据库!$C:$G,SMALL($B:$B,ROW(D56)),MATCH(F$3,$D$3:$H$3,0)),"")</f>
        <v/>
      </c>
      <c r="G58" s="154" t="str">
        <f>IFERROR(INDEX(客户应收数据库!$C:$G,SMALL($B:$B,ROW(E56)),MATCH(G$3,$D$3:$H$3,0)),"")</f>
        <v/>
      </c>
      <c r="H58" s="155" t="str">
        <f>IFERROR(INDEX(客户应收数据库!$C:$G,SMALL($B:$B,ROW(F56)),MATCH(H$3,$D$3:$H$3,0)),"")</f>
        <v/>
      </c>
      <c r="I58" s="150"/>
    </row>
    <row r="59" customHeight="1" spans="2:9">
      <c r="B59" s="151" t="str">
        <f>IF(AND(客户应收数据库!G:G&gt;1,客户应收数据库!G:G&lt;&gt;"-"),ROW(),"-")</f>
        <v>-</v>
      </c>
      <c r="C59" s="153" t="str">
        <f t="shared" si="1"/>
        <v/>
      </c>
      <c r="D59" s="154" t="str">
        <f>IFERROR(INDEX(客户应收数据库!$C:$G,SMALL($B:$B,ROW(B57)),MATCH(D$3,$D$3:$H$3,0)),"")</f>
        <v/>
      </c>
      <c r="E59" s="154" t="str">
        <f>IFERROR(INDEX(客户应收数据库!$C:$G,SMALL($B:$B,ROW(C57)),MATCH(E$3,$D$3:$H$3,0)),"")</f>
        <v/>
      </c>
      <c r="F59" s="154" t="str">
        <f>IFERROR(INDEX(客户应收数据库!$C:$G,SMALL($B:$B,ROW(D57)),MATCH(F$3,$D$3:$H$3,0)),"")</f>
        <v/>
      </c>
      <c r="G59" s="154" t="str">
        <f>IFERROR(INDEX(客户应收数据库!$C:$G,SMALL($B:$B,ROW(E57)),MATCH(G$3,$D$3:$H$3,0)),"")</f>
        <v/>
      </c>
      <c r="H59" s="155" t="str">
        <f>IFERROR(INDEX(客户应收数据库!$C:$G,SMALL($B:$B,ROW(F57)),MATCH(H$3,$D$3:$H$3,0)),"")</f>
        <v/>
      </c>
      <c r="I59" s="150"/>
    </row>
    <row r="60" customHeight="1" spans="2:9">
      <c r="B60" s="151" t="str">
        <f>IF(AND(客户应收数据库!G:G&gt;1,客户应收数据库!G:G&lt;&gt;"-"),ROW(),"-")</f>
        <v>-</v>
      </c>
      <c r="C60" s="153" t="str">
        <f t="shared" si="1"/>
        <v/>
      </c>
      <c r="D60" s="154" t="str">
        <f>IFERROR(INDEX(客户应收数据库!$C:$G,SMALL($B:$B,ROW(B58)),MATCH(D$3,$D$3:$H$3,0)),"")</f>
        <v/>
      </c>
      <c r="E60" s="154" t="str">
        <f>IFERROR(INDEX(客户应收数据库!$C:$G,SMALL($B:$B,ROW(C58)),MATCH(E$3,$D$3:$H$3,0)),"")</f>
        <v/>
      </c>
      <c r="F60" s="154" t="str">
        <f>IFERROR(INDEX(客户应收数据库!$C:$G,SMALL($B:$B,ROW(D58)),MATCH(F$3,$D$3:$H$3,0)),"")</f>
        <v/>
      </c>
      <c r="G60" s="154" t="str">
        <f>IFERROR(INDEX(客户应收数据库!$C:$G,SMALL($B:$B,ROW(E58)),MATCH(G$3,$D$3:$H$3,0)),"")</f>
        <v/>
      </c>
      <c r="H60" s="155" t="str">
        <f>IFERROR(INDEX(客户应收数据库!$C:$G,SMALL($B:$B,ROW(F58)),MATCH(H$3,$D$3:$H$3,0)),"")</f>
        <v/>
      </c>
      <c r="I60" s="150"/>
    </row>
    <row r="61" customHeight="1" spans="2:9">
      <c r="B61" s="151" t="str">
        <f>IF(AND(客户应收数据库!G:G&gt;1,客户应收数据库!G:G&lt;&gt;"-"),ROW(),"-")</f>
        <v>-</v>
      </c>
      <c r="C61" s="153" t="str">
        <f t="shared" si="1"/>
        <v/>
      </c>
      <c r="D61" s="154" t="str">
        <f>IFERROR(INDEX(客户应收数据库!$C:$G,SMALL($B:$B,ROW(B59)),MATCH(D$3,$D$3:$H$3,0)),"")</f>
        <v/>
      </c>
      <c r="E61" s="154" t="str">
        <f>IFERROR(INDEX(客户应收数据库!$C:$G,SMALL($B:$B,ROW(C59)),MATCH(E$3,$D$3:$H$3,0)),"")</f>
        <v/>
      </c>
      <c r="F61" s="154" t="str">
        <f>IFERROR(INDEX(客户应收数据库!$C:$G,SMALL($B:$B,ROW(D59)),MATCH(F$3,$D$3:$H$3,0)),"")</f>
        <v/>
      </c>
      <c r="G61" s="154" t="str">
        <f>IFERROR(INDEX(客户应收数据库!$C:$G,SMALL($B:$B,ROW(E59)),MATCH(G$3,$D$3:$H$3,0)),"")</f>
        <v/>
      </c>
      <c r="H61" s="155" t="str">
        <f>IFERROR(INDEX(客户应收数据库!$C:$G,SMALL($B:$B,ROW(F59)),MATCH(H$3,$D$3:$H$3,0)),"")</f>
        <v/>
      </c>
      <c r="I61" s="150"/>
    </row>
    <row r="62" customHeight="1" spans="2:9">
      <c r="B62" s="151" t="str">
        <f>IF(AND(客户应收数据库!G:G&gt;1,客户应收数据库!G:G&lt;&gt;"-"),ROW(),"-")</f>
        <v>-</v>
      </c>
      <c r="C62" s="153" t="str">
        <f t="shared" si="1"/>
        <v/>
      </c>
      <c r="D62" s="154" t="str">
        <f>IFERROR(INDEX(客户应收数据库!$C:$G,SMALL($B:$B,ROW(B60)),MATCH(D$3,$D$3:$H$3,0)),"")</f>
        <v/>
      </c>
      <c r="E62" s="154" t="str">
        <f>IFERROR(INDEX(客户应收数据库!$C:$G,SMALL($B:$B,ROW(C60)),MATCH(E$3,$D$3:$H$3,0)),"")</f>
        <v/>
      </c>
      <c r="F62" s="154" t="str">
        <f>IFERROR(INDEX(客户应收数据库!$C:$G,SMALL($B:$B,ROW(D60)),MATCH(F$3,$D$3:$H$3,0)),"")</f>
        <v/>
      </c>
      <c r="G62" s="154" t="str">
        <f>IFERROR(INDEX(客户应收数据库!$C:$G,SMALL($B:$B,ROW(E60)),MATCH(G$3,$D$3:$H$3,0)),"")</f>
        <v/>
      </c>
      <c r="H62" s="155" t="str">
        <f>IFERROR(INDEX(客户应收数据库!$C:$G,SMALL($B:$B,ROW(F60)),MATCH(H$3,$D$3:$H$3,0)),"")</f>
        <v/>
      </c>
      <c r="I62" s="150"/>
    </row>
    <row r="63" customHeight="1" spans="2:9">
      <c r="B63" s="151" t="str">
        <f>IF(AND(客户应收数据库!G:G&gt;1,客户应收数据库!G:G&lt;&gt;"-"),ROW(),"-")</f>
        <v>-</v>
      </c>
      <c r="C63" s="153" t="str">
        <f t="shared" si="1"/>
        <v/>
      </c>
      <c r="D63" s="154" t="str">
        <f>IFERROR(INDEX(客户应收数据库!$C:$G,SMALL($B:$B,ROW(B61)),MATCH(D$3,$D$3:$H$3,0)),"")</f>
        <v/>
      </c>
      <c r="E63" s="154" t="str">
        <f>IFERROR(INDEX(客户应收数据库!$C:$G,SMALL($B:$B,ROW(C61)),MATCH(E$3,$D$3:$H$3,0)),"")</f>
        <v/>
      </c>
      <c r="F63" s="154" t="str">
        <f>IFERROR(INDEX(客户应收数据库!$C:$G,SMALL($B:$B,ROW(D61)),MATCH(F$3,$D$3:$H$3,0)),"")</f>
        <v/>
      </c>
      <c r="G63" s="154" t="str">
        <f>IFERROR(INDEX(客户应收数据库!$C:$G,SMALL($B:$B,ROW(E61)),MATCH(G$3,$D$3:$H$3,0)),"")</f>
        <v/>
      </c>
      <c r="H63" s="155" t="str">
        <f>IFERROR(INDEX(客户应收数据库!$C:$G,SMALL($B:$B,ROW(F61)),MATCH(H$3,$D$3:$H$3,0)),"")</f>
        <v/>
      </c>
      <c r="I63" s="150"/>
    </row>
    <row r="64" customHeight="1" spans="2:9">
      <c r="B64" s="151" t="str">
        <f>IF(AND(客户应收数据库!G:G&gt;1,客户应收数据库!G:G&lt;&gt;"-"),ROW(),"-")</f>
        <v>-</v>
      </c>
      <c r="C64" s="153" t="str">
        <f t="shared" si="1"/>
        <v/>
      </c>
      <c r="D64" s="154" t="str">
        <f>IFERROR(INDEX(客户应收数据库!$C:$G,SMALL($B:$B,ROW(B62)),MATCH(D$3,$D$3:$H$3,0)),"")</f>
        <v/>
      </c>
      <c r="E64" s="154" t="str">
        <f>IFERROR(INDEX(客户应收数据库!$C:$G,SMALL($B:$B,ROW(C62)),MATCH(E$3,$D$3:$H$3,0)),"")</f>
        <v/>
      </c>
      <c r="F64" s="154" t="str">
        <f>IFERROR(INDEX(客户应收数据库!$C:$G,SMALL($B:$B,ROW(D62)),MATCH(F$3,$D$3:$H$3,0)),"")</f>
        <v/>
      </c>
      <c r="G64" s="154" t="str">
        <f>IFERROR(INDEX(客户应收数据库!$C:$G,SMALL($B:$B,ROW(E62)),MATCH(G$3,$D$3:$H$3,0)),"")</f>
        <v/>
      </c>
      <c r="H64" s="155" t="str">
        <f>IFERROR(INDEX(客户应收数据库!$C:$G,SMALL($B:$B,ROW(F62)),MATCH(H$3,$D$3:$H$3,0)),"")</f>
        <v/>
      </c>
      <c r="I64" s="150"/>
    </row>
    <row r="65" customHeight="1" spans="2:9">
      <c r="B65" s="151" t="str">
        <f>IF(AND(客户应收数据库!G:G&gt;1,客户应收数据库!G:G&lt;&gt;"-"),ROW(),"-")</f>
        <v>-</v>
      </c>
      <c r="C65" s="153" t="str">
        <f t="shared" si="1"/>
        <v/>
      </c>
      <c r="D65" s="154" t="str">
        <f>IFERROR(INDEX(客户应收数据库!$C:$G,SMALL($B:$B,ROW(B63)),MATCH(D$3,$D$3:$H$3,0)),"")</f>
        <v/>
      </c>
      <c r="E65" s="154" t="str">
        <f>IFERROR(INDEX(客户应收数据库!$C:$G,SMALL($B:$B,ROW(C63)),MATCH(E$3,$D$3:$H$3,0)),"")</f>
        <v/>
      </c>
      <c r="F65" s="154" t="str">
        <f>IFERROR(INDEX(客户应收数据库!$C:$G,SMALL($B:$B,ROW(D63)),MATCH(F$3,$D$3:$H$3,0)),"")</f>
        <v/>
      </c>
      <c r="G65" s="154" t="str">
        <f>IFERROR(INDEX(客户应收数据库!$C:$G,SMALL($B:$B,ROW(E63)),MATCH(G$3,$D$3:$H$3,0)),"")</f>
        <v/>
      </c>
      <c r="H65" s="155" t="str">
        <f>IFERROR(INDEX(客户应收数据库!$C:$G,SMALL($B:$B,ROW(F63)),MATCH(H$3,$D$3:$H$3,0)),"")</f>
        <v/>
      </c>
      <c r="I65" s="150"/>
    </row>
    <row r="66" customHeight="1" spans="2:9">
      <c r="B66" s="151" t="str">
        <f>IF(AND(客户应收数据库!G:G&gt;1,客户应收数据库!G:G&lt;&gt;"-"),ROW(),"-")</f>
        <v>-</v>
      </c>
      <c r="C66" s="153" t="str">
        <f t="shared" si="1"/>
        <v/>
      </c>
      <c r="D66" s="154" t="str">
        <f>IFERROR(INDEX(客户应收数据库!$C:$G,SMALL($B:$B,ROW(B64)),MATCH(D$3,$D$3:$H$3,0)),"")</f>
        <v/>
      </c>
      <c r="E66" s="154" t="str">
        <f>IFERROR(INDEX(客户应收数据库!$C:$G,SMALL($B:$B,ROW(C64)),MATCH(E$3,$D$3:$H$3,0)),"")</f>
        <v/>
      </c>
      <c r="F66" s="154" t="str">
        <f>IFERROR(INDEX(客户应收数据库!$C:$G,SMALL($B:$B,ROW(D64)),MATCH(F$3,$D$3:$H$3,0)),"")</f>
        <v/>
      </c>
      <c r="G66" s="154" t="str">
        <f>IFERROR(INDEX(客户应收数据库!$C:$G,SMALL($B:$B,ROW(E64)),MATCH(G$3,$D$3:$H$3,0)),"")</f>
        <v/>
      </c>
      <c r="H66" s="155" t="str">
        <f>IFERROR(INDEX(客户应收数据库!$C:$G,SMALL($B:$B,ROW(F64)),MATCH(H$3,$D$3:$H$3,0)),"")</f>
        <v/>
      </c>
      <c r="I66" s="150"/>
    </row>
    <row r="67" customHeight="1" spans="2:9">
      <c r="B67" s="151" t="str">
        <f>IF(AND(客户应收数据库!G:G&gt;1,客户应收数据库!G:G&lt;&gt;"-"),ROW(),"-")</f>
        <v>-</v>
      </c>
      <c r="C67" s="153" t="str">
        <f t="shared" si="1"/>
        <v/>
      </c>
      <c r="D67" s="154" t="str">
        <f>IFERROR(INDEX(客户应收数据库!$C:$G,SMALL($B:$B,ROW(B65)),MATCH(D$3,$D$3:$H$3,0)),"")</f>
        <v/>
      </c>
      <c r="E67" s="154" t="str">
        <f>IFERROR(INDEX(客户应收数据库!$C:$G,SMALL($B:$B,ROW(C65)),MATCH(E$3,$D$3:$H$3,0)),"")</f>
        <v/>
      </c>
      <c r="F67" s="154" t="str">
        <f>IFERROR(INDEX(客户应收数据库!$C:$G,SMALL($B:$B,ROW(D65)),MATCH(F$3,$D$3:$H$3,0)),"")</f>
        <v/>
      </c>
      <c r="G67" s="154" t="str">
        <f>IFERROR(INDEX(客户应收数据库!$C:$G,SMALL($B:$B,ROW(E65)),MATCH(G$3,$D$3:$H$3,0)),"")</f>
        <v/>
      </c>
      <c r="H67" s="155" t="str">
        <f>IFERROR(INDEX(客户应收数据库!$C:$G,SMALL($B:$B,ROW(F65)),MATCH(H$3,$D$3:$H$3,0)),"")</f>
        <v/>
      </c>
      <c r="I67" s="150"/>
    </row>
    <row r="68" customHeight="1" spans="2:9">
      <c r="B68" s="151" t="str">
        <f>IF(AND(客户应收数据库!G:G&gt;1,客户应收数据库!G:G&lt;&gt;"-"),ROW(),"-")</f>
        <v>-</v>
      </c>
      <c r="C68" s="153" t="str">
        <f t="shared" si="1"/>
        <v/>
      </c>
      <c r="D68" s="154" t="str">
        <f>IFERROR(INDEX(客户应收数据库!$C:$G,SMALL($B:$B,ROW(B66)),MATCH(D$3,$D$3:$H$3,0)),"")</f>
        <v/>
      </c>
      <c r="E68" s="154" t="str">
        <f>IFERROR(INDEX(客户应收数据库!$C:$G,SMALL($B:$B,ROW(C66)),MATCH(E$3,$D$3:$H$3,0)),"")</f>
        <v/>
      </c>
      <c r="F68" s="154" t="str">
        <f>IFERROR(INDEX(客户应收数据库!$C:$G,SMALL($B:$B,ROW(D66)),MATCH(F$3,$D$3:$H$3,0)),"")</f>
        <v/>
      </c>
      <c r="G68" s="154" t="str">
        <f>IFERROR(INDEX(客户应收数据库!$C:$G,SMALL($B:$B,ROW(E66)),MATCH(G$3,$D$3:$H$3,0)),"")</f>
        <v/>
      </c>
      <c r="H68" s="155" t="str">
        <f>IFERROR(INDEX(客户应收数据库!$C:$G,SMALL($B:$B,ROW(F66)),MATCH(H$3,$D$3:$H$3,0)),"")</f>
        <v/>
      </c>
      <c r="I68" s="150"/>
    </row>
    <row r="69" customHeight="1" spans="2:9">
      <c r="B69" s="151" t="str">
        <f>IF(AND(客户应收数据库!G:G&gt;1,客户应收数据库!G:G&lt;&gt;"-"),ROW(),"-")</f>
        <v>-</v>
      </c>
      <c r="C69" s="153" t="str">
        <f t="shared" ref="C69:C132" si="2">IF(D69="","",ROW(B66))</f>
        <v/>
      </c>
      <c r="D69" s="154" t="str">
        <f>IFERROR(INDEX(客户应收数据库!$C:$G,SMALL($B:$B,ROW(B67)),MATCH(D$3,$D$3:$H$3,0)),"")</f>
        <v/>
      </c>
      <c r="E69" s="154" t="str">
        <f>IFERROR(INDEX(客户应收数据库!$C:$G,SMALL($B:$B,ROW(C67)),MATCH(E$3,$D$3:$H$3,0)),"")</f>
        <v/>
      </c>
      <c r="F69" s="154" t="str">
        <f>IFERROR(INDEX(客户应收数据库!$C:$G,SMALL($B:$B,ROW(D67)),MATCH(F$3,$D$3:$H$3,0)),"")</f>
        <v/>
      </c>
      <c r="G69" s="154" t="str">
        <f>IFERROR(INDEX(客户应收数据库!$C:$G,SMALL($B:$B,ROW(E67)),MATCH(G$3,$D$3:$H$3,0)),"")</f>
        <v/>
      </c>
      <c r="H69" s="155" t="str">
        <f>IFERROR(INDEX(客户应收数据库!$C:$G,SMALL($B:$B,ROW(F67)),MATCH(H$3,$D$3:$H$3,0)),"")</f>
        <v/>
      </c>
      <c r="I69" s="150"/>
    </row>
    <row r="70" customHeight="1" spans="2:9">
      <c r="B70" s="151" t="str">
        <f>IF(AND(客户应收数据库!G:G&gt;1,客户应收数据库!G:G&lt;&gt;"-"),ROW(),"-")</f>
        <v>-</v>
      </c>
      <c r="C70" s="153" t="str">
        <f t="shared" si="2"/>
        <v/>
      </c>
      <c r="D70" s="154" t="str">
        <f>IFERROR(INDEX(客户应收数据库!$C:$G,SMALL($B:$B,ROW(B68)),MATCH(D$3,$D$3:$H$3,0)),"")</f>
        <v/>
      </c>
      <c r="E70" s="154" t="str">
        <f>IFERROR(INDEX(客户应收数据库!$C:$G,SMALL($B:$B,ROW(C68)),MATCH(E$3,$D$3:$H$3,0)),"")</f>
        <v/>
      </c>
      <c r="F70" s="154" t="str">
        <f>IFERROR(INDEX(客户应收数据库!$C:$G,SMALL($B:$B,ROW(D68)),MATCH(F$3,$D$3:$H$3,0)),"")</f>
        <v/>
      </c>
      <c r="G70" s="154" t="str">
        <f>IFERROR(INDEX(客户应收数据库!$C:$G,SMALL($B:$B,ROW(E68)),MATCH(G$3,$D$3:$H$3,0)),"")</f>
        <v/>
      </c>
      <c r="H70" s="155" t="str">
        <f>IFERROR(INDEX(客户应收数据库!$C:$G,SMALL($B:$B,ROW(F68)),MATCH(H$3,$D$3:$H$3,0)),"")</f>
        <v/>
      </c>
      <c r="I70" s="150"/>
    </row>
    <row r="71" customHeight="1" spans="2:9">
      <c r="B71" s="151" t="str">
        <f>IF(AND(客户应收数据库!G:G&gt;1,客户应收数据库!G:G&lt;&gt;"-"),ROW(),"-")</f>
        <v>-</v>
      </c>
      <c r="C71" s="153" t="str">
        <f t="shared" si="2"/>
        <v/>
      </c>
      <c r="D71" s="154" t="str">
        <f>IFERROR(INDEX(客户应收数据库!$C:$G,SMALL($B:$B,ROW(B69)),MATCH(D$3,$D$3:$H$3,0)),"")</f>
        <v/>
      </c>
      <c r="E71" s="154" t="str">
        <f>IFERROR(INDEX(客户应收数据库!$C:$G,SMALL($B:$B,ROW(C69)),MATCH(E$3,$D$3:$H$3,0)),"")</f>
        <v/>
      </c>
      <c r="F71" s="154" t="str">
        <f>IFERROR(INDEX(客户应收数据库!$C:$G,SMALL($B:$B,ROW(D69)),MATCH(F$3,$D$3:$H$3,0)),"")</f>
        <v/>
      </c>
      <c r="G71" s="154" t="str">
        <f>IFERROR(INDEX(客户应收数据库!$C:$G,SMALL($B:$B,ROW(E69)),MATCH(G$3,$D$3:$H$3,0)),"")</f>
        <v/>
      </c>
      <c r="H71" s="155" t="str">
        <f>IFERROR(INDEX(客户应收数据库!$C:$G,SMALL($B:$B,ROW(F69)),MATCH(H$3,$D$3:$H$3,0)),"")</f>
        <v/>
      </c>
      <c r="I71" s="150"/>
    </row>
    <row r="72" customHeight="1" spans="2:9">
      <c r="B72" s="151" t="str">
        <f>IF(AND(客户应收数据库!G:G&gt;1,客户应收数据库!G:G&lt;&gt;"-"),ROW(),"-")</f>
        <v>-</v>
      </c>
      <c r="C72" s="153" t="str">
        <f t="shared" si="2"/>
        <v/>
      </c>
      <c r="D72" s="154" t="str">
        <f>IFERROR(INDEX(客户应收数据库!$C:$G,SMALL($B:$B,ROW(B70)),MATCH(D$3,$D$3:$H$3,0)),"")</f>
        <v/>
      </c>
      <c r="E72" s="154" t="str">
        <f>IFERROR(INDEX(客户应收数据库!$C:$G,SMALL($B:$B,ROW(C70)),MATCH(E$3,$D$3:$H$3,0)),"")</f>
        <v/>
      </c>
      <c r="F72" s="154" t="str">
        <f>IFERROR(INDEX(客户应收数据库!$C:$G,SMALL($B:$B,ROW(D70)),MATCH(F$3,$D$3:$H$3,0)),"")</f>
        <v/>
      </c>
      <c r="G72" s="154" t="str">
        <f>IFERROR(INDEX(客户应收数据库!$C:$G,SMALL($B:$B,ROW(E70)),MATCH(G$3,$D$3:$H$3,0)),"")</f>
        <v/>
      </c>
      <c r="H72" s="155" t="str">
        <f>IFERROR(INDEX(客户应收数据库!$C:$G,SMALL($B:$B,ROW(F70)),MATCH(H$3,$D$3:$H$3,0)),"")</f>
        <v/>
      </c>
      <c r="I72" s="150"/>
    </row>
    <row r="73" customHeight="1" spans="2:9">
      <c r="B73" s="151" t="str">
        <f>IF(AND(客户应收数据库!G:G&gt;1,客户应收数据库!G:G&lt;&gt;"-"),ROW(),"-")</f>
        <v>-</v>
      </c>
      <c r="C73" s="153" t="str">
        <f t="shared" si="2"/>
        <v/>
      </c>
      <c r="D73" s="154" t="str">
        <f>IFERROR(INDEX(客户应收数据库!$C:$G,SMALL($B:$B,ROW(B71)),MATCH(D$3,$D$3:$H$3,0)),"")</f>
        <v/>
      </c>
      <c r="E73" s="154" t="str">
        <f>IFERROR(INDEX(客户应收数据库!$C:$G,SMALL($B:$B,ROW(C71)),MATCH(E$3,$D$3:$H$3,0)),"")</f>
        <v/>
      </c>
      <c r="F73" s="154" t="str">
        <f>IFERROR(INDEX(客户应收数据库!$C:$G,SMALL($B:$B,ROW(D71)),MATCH(F$3,$D$3:$H$3,0)),"")</f>
        <v/>
      </c>
      <c r="G73" s="154" t="str">
        <f>IFERROR(INDEX(客户应收数据库!$C:$G,SMALL($B:$B,ROW(E71)),MATCH(G$3,$D$3:$H$3,0)),"")</f>
        <v/>
      </c>
      <c r="H73" s="155" t="str">
        <f>IFERROR(INDEX(客户应收数据库!$C:$G,SMALL($B:$B,ROW(F71)),MATCH(H$3,$D$3:$H$3,0)),"")</f>
        <v/>
      </c>
      <c r="I73" s="150"/>
    </row>
    <row r="74" customHeight="1" spans="2:9">
      <c r="B74" s="151" t="str">
        <f>IF(AND(客户应收数据库!G:G&gt;1,客户应收数据库!G:G&lt;&gt;"-"),ROW(),"-")</f>
        <v>-</v>
      </c>
      <c r="C74" s="153" t="str">
        <f t="shared" si="2"/>
        <v/>
      </c>
      <c r="D74" s="154" t="str">
        <f>IFERROR(INDEX(客户应收数据库!$C:$G,SMALL($B:$B,ROW(B72)),MATCH(D$3,$D$3:$H$3,0)),"")</f>
        <v/>
      </c>
      <c r="E74" s="154" t="str">
        <f>IFERROR(INDEX(客户应收数据库!$C:$G,SMALL($B:$B,ROW(C72)),MATCH(E$3,$D$3:$H$3,0)),"")</f>
        <v/>
      </c>
      <c r="F74" s="154" t="str">
        <f>IFERROR(INDEX(客户应收数据库!$C:$G,SMALL($B:$B,ROW(D72)),MATCH(F$3,$D$3:$H$3,0)),"")</f>
        <v/>
      </c>
      <c r="G74" s="154" t="str">
        <f>IFERROR(INDEX(客户应收数据库!$C:$G,SMALL($B:$B,ROW(E72)),MATCH(G$3,$D$3:$H$3,0)),"")</f>
        <v/>
      </c>
      <c r="H74" s="155" t="str">
        <f>IFERROR(INDEX(客户应收数据库!$C:$G,SMALL($B:$B,ROW(F72)),MATCH(H$3,$D$3:$H$3,0)),"")</f>
        <v/>
      </c>
      <c r="I74" s="150"/>
    </row>
    <row r="75" customHeight="1" spans="2:9">
      <c r="B75" s="151" t="str">
        <f>IF(AND(客户应收数据库!G:G&gt;1,客户应收数据库!G:G&lt;&gt;"-"),ROW(),"-")</f>
        <v>-</v>
      </c>
      <c r="C75" s="153" t="str">
        <f t="shared" si="2"/>
        <v/>
      </c>
      <c r="D75" s="154" t="str">
        <f>IFERROR(INDEX(客户应收数据库!$C:$G,SMALL($B:$B,ROW(B73)),MATCH(D$3,$D$3:$H$3,0)),"")</f>
        <v/>
      </c>
      <c r="E75" s="154" t="str">
        <f>IFERROR(INDEX(客户应收数据库!$C:$G,SMALL($B:$B,ROW(C73)),MATCH(E$3,$D$3:$H$3,0)),"")</f>
        <v/>
      </c>
      <c r="F75" s="154" t="str">
        <f>IFERROR(INDEX(客户应收数据库!$C:$G,SMALL($B:$B,ROW(D73)),MATCH(F$3,$D$3:$H$3,0)),"")</f>
        <v/>
      </c>
      <c r="G75" s="154" t="str">
        <f>IFERROR(INDEX(客户应收数据库!$C:$G,SMALL($B:$B,ROW(E73)),MATCH(G$3,$D$3:$H$3,0)),"")</f>
        <v/>
      </c>
      <c r="H75" s="155" t="str">
        <f>IFERROR(INDEX(客户应收数据库!$C:$G,SMALL($B:$B,ROW(F73)),MATCH(H$3,$D$3:$H$3,0)),"")</f>
        <v/>
      </c>
      <c r="I75" s="150"/>
    </row>
    <row r="76" customHeight="1" spans="2:9">
      <c r="B76" s="151" t="str">
        <f>IF(AND(客户应收数据库!G:G&gt;1,客户应收数据库!G:G&lt;&gt;"-"),ROW(),"-")</f>
        <v>-</v>
      </c>
      <c r="C76" s="153" t="str">
        <f t="shared" si="2"/>
        <v/>
      </c>
      <c r="D76" s="154" t="str">
        <f>IFERROR(INDEX(客户应收数据库!$C:$G,SMALL($B:$B,ROW(B74)),MATCH(D$3,$D$3:$H$3,0)),"")</f>
        <v/>
      </c>
      <c r="E76" s="154" t="str">
        <f>IFERROR(INDEX(客户应收数据库!$C:$G,SMALL($B:$B,ROW(C74)),MATCH(E$3,$D$3:$H$3,0)),"")</f>
        <v/>
      </c>
      <c r="F76" s="154" t="str">
        <f>IFERROR(INDEX(客户应收数据库!$C:$G,SMALL($B:$B,ROW(D74)),MATCH(F$3,$D$3:$H$3,0)),"")</f>
        <v/>
      </c>
      <c r="G76" s="154" t="str">
        <f>IFERROR(INDEX(客户应收数据库!$C:$G,SMALL($B:$B,ROW(E74)),MATCH(G$3,$D$3:$H$3,0)),"")</f>
        <v/>
      </c>
      <c r="H76" s="155" t="str">
        <f>IFERROR(INDEX(客户应收数据库!$C:$G,SMALL($B:$B,ROW(F74)),MATCH(H$3,$D$3:$H$3,0)),"")</f>
        <v/>
      </c>
      <c r="I76" s="150"/>
    </row>
    <row r="77" customHeight="1" spans="2:9">
      <c r="B77" s="151" t="str">
        <f>IF(AND(客户应收数据库!G:G&gt;1,客户应收数据库!G:G&lt;&gt;"-"),ROW(),"-")</f>
        <v>-</v>
      </c>
      <c r="C77" s="153" t="str">
        <f t="shared" si="2"/>
        <v/>
      </c>
      <c r="D77" s="154" t="str">
        <f>IFERROR(INDEX(客户应收数据库!$C:$G,SMALL($B:$B,ROW(B75)),MATCH(D$3,$D$3:$H$3,0)),"")</f>
        <v/>
      </c>
      <c r="E77" s="154" t="str">
        <f>IFERROR(INDEX(客户应收数据库!$C:$G,SMALL($B:$B,ROW(C75)),MATCH(E$3,$D$3:$H$3,0)),"")</f>
        <v/>
      </c>
      <c r="F77" s="154" t="str">
        <f>IFERROR(INDEX(客户应收数据库!$C:$G,SMALL($B:$B,ROW(D75)),MATCH(F$3,$D$3:$H$3,0)),"")</f>
        <v/>
      </c>
      <c r="G77" s="154" t="str">
        <f>IFERROR(INDEX(客户应收数据库!$C:$G,SMALL($B:$B,ROW(E75)),MATCH(G$3,$D$3:$H$3,0)),"")</f>
        <v/>
      </c>
      <c r="H77" s="155" t="str">
        <f>IFERROR(INDEX(客户应收数据库!$C:$G,SMALL($B:$B,ROW(F75)),MATCH(H$3,$D$3:$H$3,0)),"")</f>
        <v/>
      </c>
      <c r="I77" s="150"/>
    </row>
    <row r="78" customHeight="1" spans="2:9">
      <c r="B78" s="151" t="str">
        <f>IF(AND(客户应收数据库!G:G&gt;1,客户应收数据库!G:G&lt;&gt;"-"),ROW(),"-")</f>
        <v>-</v>
      </c>
      <c r="C78" s="153" t="str">
        <f t="shared" si="2"/>
        <v/>
      </c>
      <c r="D78" s="154" t="str">
        <f>IFERROR(INDEX(客户应收数据库!$C:$G,SMALL($B:$B,ROW(B76)),MATCH(D$3,$D$3:$H$3,0)),"")</f>
        <v/>
      </c>
      <c r="E78" s="154" t="str">
        <f>IFERROR(INDEX(客户应收数据库!$C:$G,SMALL($B:$B,ROW(C76)),MATCH(E$3,$D$3:$H$3,0)),"")</f>
        <v/>
      </c>
      <c r="F78" s="154" t="str">
        <f>IFERROR(INDEX(客户应收数据库!$C:$G,SMALL($B:$B,ROW(D76)),MATCH(F$3,$D$3:$H$3,0)),"")</f>
        <v/>
      </c>
      <c r="G78" s="154" t="str">
        <f>IFERROR(INDEX(客户应收数据库!$C:$G,SMALL($B:$B,ROW(E76)),MATCH(G$3,$D$3:$H$3,0)),"")</f>
        <v/>
      </c>
      <c r="H78" s="155" t="str">
        <f>IFERROR(INDEX(客户应收数据库!$C:$G,SMALL($B:$B,ROW(F76)),MATCH(H$3,$D$3:$H$3,0)),"")</f>
        <v/>
      </c>
      <c r="I78" s="150"/>
    </row>
    <row r="79" customHeight="1" spans="2:9">
      <c r="B79" s="151" t="str">
        <f>IF(AND(客户应收数据库!G:G&gt;1,客户应收数据库!G:G&lt;&gt;"-"),ROW(),"-")</f>
        <v>-</v>
      </c>
      <c r="C79" s="153" t="str">
        <f t="shared" si="2"/>
        <v/>
      </c>
      <c r="D79" s="154" t="str">
        <f>IFERROR(INDEX(客户应收数据库!$C:$G,SMALL($B:$B,ROW(B77)),MATCH(D$3,$D$3:$H$3,0)),"")</f>
        <v/>
      </c>
      <c r="E79" s="154" t="str">
        <f>IFERROR(INDEX(客户应收数据库!$C:$G,SMALL($B:$B,ROW(C77)),MATCH(E$3,$D$3:$H$3,0)),"")</f>
        <v/>
      </c>
      <c r="F79" s="154" t="str">
        <f>IFERROR(INDEX(客户应收数据库!$C:$G,SMALL($B:$B,ROW(D77)),MATCH(F$3,$D$3:$H$3,0)),"")</f>
        <v/>
      </c>
      <c r="G79" s="154" t="str">
        <f>IFERROR(INDEX(客户应收数据库!$C:$G,SMALL($B:$B,ROW(E77)),MATCH(G$3,$D$3:$H$3,0)),"")</f>
        <v/>
      </c>
      <c r="H79" s="155" t="str">
        <f>IFERROR(INDEX(客户应收数据库!$C:$G,SMALL($B:$B,ROW(F77)),MATCH(H$3,$D$3:$H$3,0)),"")</f>
        <v/>
      </c>
      <c r="I79" s="150"/>
    </row>
    <row r="80" customHeight="1" spans="2:9">
      <c r="B80" s="151" t="str">
        <f>IF(AND(客户应收数据库!G:G&gt;1,客户应收数据库!G:G&lt;&gt;"-"),ROW(),"-")</f>
        <v>-</v>
      </c>
      <c r="C80" s="153" t="str">
        <f t="shared" si="2"/>
        <v/>
      </c>
      <c r="D80" s="154" t="str">
        <f>IFERROR(INDEX(客户应收数据库!$C:$G,SMALL($B:$B,ROW(B78)),MATCH(D$3,$D$3:$H$3,0)),"")</f>
        <v/>
      </c>
      <c r="E80" s="154" t="str">
        <f>IFERROR(INDEX(客户应收数据库!$C:$G,SMALL($B:$B,ROW(C78)),MATCH(E$3,$D$3:$H$3,0)),"")</f>
        <v/>
      </c>
      <c r="F80" s="154" t="str">
        <f>IFERROR(INDEX(客户应收数据库!$C:$G,SMALL($B:$B,ROW(D78)),MATCH(F$3,$D$3:$H$3,0)),"")</f>
        <v/>
      </c>
      <c r="G80" s="154" t="str">
        <f>IFERROR(INDEX(客户应收数据库!$C:$G,SMALL($B:$B,ROW(E78)),MATCH(G$3,$D$3:$H$3,0)),"")</f>
        <v/>
      </c>
      <c r="H80" s="155" t="str">
        <f>IFERROR(INDEX(客户应收数据库!$C:$G,SMALL($B:$B,ROW(F78)),MATCH(H$3,$D$3:$H$3,0)),"")</f>
        <v/>
      </c>
      <c r="I80" s="150"/>
    </row>
    <row r="81" customHeight="1" spans="2:9">
      <c r="B81" s="151" t="str">
        <f>IF(AND(客户应收数据库!G:G&gt;1,客户应收数据库!G:G&lt;&gt;"-"),ROW(),"-")</f>
        <v>-</v>
      </c>
      <c r="C81" s="153" t="str">
        <f t="shared" si="2"/>
        <v/>
      </c>
      <c r="D81" s="154" t="str">
        <f>IFERROR(INDEX(客户应收数据库!$C:$G,SMALL($B:$B,ROW(B79)),MATCH(D$3,$D$3:$H$3,0)),"")</f>
        <v/>
      </c>
      <c r="E81" s="154" t="str">
        <f>IFERROR(INDEX(客户应收数据库!$C:$G,SMALL($B:$B,ROW(C79)),MATCH(E$3,$D$3:$H$3,0)),"")</f>
        <v/>
      </c>
      <c r="F81" s="154" t="str">
        <f>IFERROR(INDEX(客户应收数据库!$C:$G,SMALL($B:$B,ROW(D79)),MATCH(F$3,$D$3:$H$3,0)),"")</f>
        <v/>
      </c>
      <c r="G81" s="154" t="str">
        <f>IFERROR(INDEX(客户应收数据库!$C:$G,SMALL($B:$B,ROW(E79)),MATCH(G$3,$D$3:$H$3,0)),"")</f>
        <v/>
      </c>
      <c r="H81" s="155" t="str">
        <f>IFERROR(INDEX(客户应收数据库!$C:$G,SMALL($B:$B,ROW(F79)),MATCH(H$3,$D$3:$H$3,0)),"")</f>
        <v/>
      </c>
      <c r="I81" s="150"/>
    </row>
    <row r="82" customHeight="1" spans="2:9">
      <c r="B82" s="151" t="str">
        <f>IF(AND(客户应收数据库!G:G&gt;1,客户应收数据库!G:G&lt;&gt;"-"),ROW(),"-")</f>
        <v>-</v>
      </c>
      <c r="C82" s="153" t="str">
        <f t="shared" si="2"/>
        <v/>
      </c>
      <c r="D82" s="154" t="str">
        <f>IFERROR(INDEX(客户应收数据库!$C:$G,SMALL($B:$B,ROW(B80)),MATCH(D$3,$D$3:$H$3,0)),"")</f>
        <v/>
      </c>
      <c r="E82" s="154" t="str">
        <f>IFERROR(INDEX(客户应收数据库!$C:$G,SMALL($B:$B,ROW(C80)),MATCH(E$3,$D$3:$H$3,0)),"")</f>
        <v/>
      </c>
      <c r="F82" s="154" t="str">
        <f>IFERROR(INDEX(客户应收数据库!$C:$G,SMALL($B:$B,ROW(D80)),MATCH(F$3,$D$3:$H$3,0)),"")</f>
        <v/>
      </c>
      <c r="G82" s="154" t="str">
        <f>IFERROR(INDEX(客户应收数据库!$C:$G,SMALL($B:$B,ROW(E80)),MATCH(G$3,$D$3:$H$3,0)),"")</f>
        <v/>
      </c>
      <c r="H82" s="155" t="str">
        <f>IFERROR(INDEX(客户应收数据库!$C:$G,SMALL($B:$B,ROW(F80)),MATCH(H$3,$D$3:$H$3,0)),"")</f>
        <v/>
      </c>
      <c r="I82" s="150"/>
    </row>
    <row r="83" customHeight="1" spans="2:9">
      <c r="B83" s="151" t="str">
        <f>IF(AND(客户应收数据库!G:G&gt;1,客户应收数据库!G:G&lt;&gt;"-"),ROW(),"-")</f>
        <v>-</v>
      </c>
      <c r="C83" s="153" t="str">
        <f t="shared" si="2"/>
        <v/>
      </c>
      <c r="D83" s="154" t="str">
        <f>IFERROR(INDEX(客户应收数据库!$C:$G,SMALL($B:$B,ROW(B81)),MATCH(D$3,$D$3:$H$3,0)),"")</f>
        <v/>
      </c>
      <c r="E83" s="154" t="str">
        <f>IFERROR(INDEX(客户应收数据库!$C:$G,SMALL($B:$B,ROW(C81)),MATCH(E$3,$D$3:$H$3,0)),"")</f>
        <v/>
      </c>
      <c r="F83" s="154" t="str">
        <f>IFERROR(INDEX(客户应收数据库!$C:$G,SMALL($B:$B,ROW(D81)),MATCH(F$3,$D$3:$H$3,0)),"")</f>
        <v/>
      </c>
      <c r="G83" s="154" t="str">
        <f>IFERROR(INDEX(客户应收数据库!$C:$G,SMALL($B:$B,ROW(E81)),MATCH(G$3,$D$3:$H$3,0)),"")</f>
        <v/>
      </c>
      <c r="H83" s="155" t="str">
        <f>IFERROR(INDEX(客户应收数据库!$C:$G,SMALL($B:$B,ROW(F81)),MATCH(H$3,$D$3:$H$3,0)),"")</f>
        <v/>
      </c>
      <c r="I83" s="150"/>
    </row>
    <row r="84" customHeight="1" spans="2:9">
      <c r="B84" s="151" t="str">
        <f>IF(AND(客户应收数据库!G:G&gt;1,客户应收数据库!G:G&lt;&gt;"-"),ROW(),"-")</f>
        <v>-</v>
      </c>
      <c r="C84" s="153" t="str">
        <f t="shared" si="2"/>
        <v/>
      </c>
      <c r="D84" s="154" t="str">
        <f>IFERROR(INDEX(客户应收数据库!$C:$G,SMALL($B:$B,ROW(B82)),MATCH(D$3,$D$3:$H$3,0)),"")</f>
        <v/>
      </c>
      <c r="E84" s="154" t="str">
        <f>IFERROR(INDEX(客户应收数据库!$C:$G,SMALL($B:$B,ROW(C82)),MATCH(E$3,$D$3:$H$3,0)),"")</f>
        <v/>
      </c>
      <c r="F84" s="154" t="str">
        <f>IFERROR(INDEX(客户应收数据库!$C:$G,SMALL($B:$B,ROW(D82)),MATCH(F$3,$D$3:$H$3,0)),"")</f>
        <v/>
      </c>
      <c r="G84" s="154" t="str">
        <f>IFERROR(INDEX(客户应收数据库!$C:$G,SMALL($B:$B,ROW(E82)),MATCH(G$3,$D$3:$H$3,0)),"")</f>
        <v/>
      </c>
      <c r="H84" s="155" t="str">
        <f>IFERROR(INDEX(客户应收数据库!$C:$G,SMALL($B:$B,ROW(F82)),MATCH(H$3,$D$3:$H$3,0)),"")</f>
        <v/>
      </c>
      <c r="I84" s="150"/>
    </row>
    <row r="85" customHeight="1" spans="2:9">
      <c r="B85" s="151" t="str">
        <f>IF(AND(客户应收数据库!G:G&gt;1,客户应收数据库!G:G&lt;&gt;"-"),ROW(),"-")</f>
        <v>-</v>
      </c>
      <c r="C85" s="153" t="str">
        <f t="shared" si="2"/>
        <v/>
      </c>
      <c r="D85" s="154" t="str">
        <f>IFERROR(INDEX(客户应收数据库!$C:$G,SMALL($B:$B,ROW(B83)),MATCH(D$3,$D$3:$H$3,0)),"")</f>
        <v/>
      </c>
      <c r="E85" s="154" t="str">
        <f>IFERROR(INDEX(客户应收数据库!$C:$G,SMALL($B:$B,ROW(C83)),MATCH(E$3,$D$3:$H$3,0)),"")</f>
        <v/>
      </c>
      <c r="F85" s="154" t="str">
        <f>IFERROR(INDEX(客户应收数据库!$C:$G,SMALL($B:$B,ROW(D83)),MATCH(F$3,$D$3:$H$3,0)),"")</f>
        <v/>
      </c>
      <c r="G85" s="154" t="str">
        <f>IFERROR(INDEX(客户应收数据库!$C:$G,SMALL($B:$B,ROW(E83)),MATCH(G$3,$D$3:$H$3,0)),"")</f>
        <v/>
      </c>
      <c r="H85" s="155" t="str">
        <f>IFERROR(INDEX(客户应收数据库!$C:$G,SMALL($B:$B,ROW(F83)),MATCH(H$3,$D$3:$H$3,0)),"")</f>
        <v/>
      </c>
      <c r="I85" s="150"/>
    </row>
    <row r="86" customHeight="1" spans="2:9">
      <c r="B86" s="151" t="str">
        <f>IF(AND(客户应收数据库!G:G&gt;1,客户应收数据库!G:G&lt;&gt;"-"),ROW(),"-")</f>
        <v>-</v>
      </c>
      <c r="C86" s="153" t="str">
        <f t="shared" si="2"/>
        <v/>
      </c>
      <c r="D86" s="154" t="str">
        <f>IFERROR(INDEX(客户应收数据库!$C:$G,SMALL($B:$B,ROW(B84)),MATCH(D$3,$D$3:$H$3,0)),"")</f>
        <v/>
      </c>
      <c r="E86" s="154" t="str">
        <f>IFERROR(INDEX(客户应收数据库!$C:$G,SMALL($B:$B,ROW(C84)),MATCH(E$3,$D$3:$H$3,0)),"")</f>
        <v/>
      </c>
      <c r="F86" s="154" t="str">
        <f>IFERROR(INDEX(客户应收数据库!$C:$G,SMALL($B:$B,ROW(D84)),MATCH(F$3,$D$3:$H$3,0)),"")</f>
        <v/>
      </c>
      <c r="G86" s="154" t="str">
        <f>IFERROR(INDEX(客户应收数据库!$C:$G,SMALL($B:$B,ROW(E84)),MATCH(G$3,$D$3:$H$3,0)),"")</f>
        <v/>
      </c>
      <c r="H86" s="155" t="str">
        <f>IFERROR(INDEX(客户应收数据库!$C:$G,SMALL($B:$B,ROW(F84)),MATCH(H$3,$D$3:$H$3,0)),"")</f>
        <v/>
      </c>
      <c r="I86" s="150"/>
    </row>
    <row r="87" customHeight="1" spans="2:9">
      <c r="B87" s="151" t="str">
        <f>IF(AND(客户应收数据库!G:G&gt;1,客户应收数据库!G:G&lt;&gt;"-"),ROW(),"-")</f>
        <v>-</v>
      </c>
      <c r="C87" s="153" t="str">
        <f t="shared" si="2"/>
        <v/>
      </c>
      <c r="D87" s="154" t="str">
        <f>IFERROR(INDEX(客户应收数据库!$C:$G,SMALL($B:$B,ROW(B85)),MATCH(D$3,$D$3:$H$3,0)),"")</f>
        <v/>
      </c>
      <c r="E87" s="154" t="str">
        <f>IFERROR(INDEX(客户应收数据库!$C:$G,SMALL($B:$B,ROW(C85)),MATCH(E$3,$D$3:$H$3,0)),"")</f>
        <v/>
      </c>
      <c r="F87" s="154" t="str">
        <f>IFERROR(INDEX(客户应收数据库!$C:$G,SMALL($B:$B,ROW(D85)),MATCH(F$3,$D$3:$H$3,0)),"")</f>
        <v/>
      </c>
      <c r="G87" s="154" t="str">
        <f>IFERROR(INDEX(客户应收数据库!$C:$G,SMALL($B:$B,ROW(E85)),MATCH(G$3,$D$3:$H$3,0)),"")</f>
        <v/>
      </c>
      <c r="H87" s="155" t="str">
        <f>IFERROR(INDEX(客户应收数据库!$C:$G,SMALL($B:$B,ROW(F85)),MATCH(H$3,$D$3:$H$3,0)),"")</f>
        <v/>
      </c>
      <c r="I87" s="150"/>
    </row>
    <row r="88" customHeight="1" spans="2:9">
      <c r="B88" s="151" t="str">
        <f>IF(AND(客户应收数据库!G:G&gt;1,客户应收数据库!G:G&lt;&gt;"-"),ROW(),"-")</f>
        <v>-</v>
      </c>
      <c r="C88" s="153" t="str">
        <f t="shared" si="2"/>
        <v/>
      </c>
      <c r="D88" s="154" t="str">
        <f>IFERROR(INDEX(客户应收数据库!$C:$G,SMALL($B:$B,ROW(B86)),MATCH(D$3,$D$3:$H$3,0)),"")</f>
        <v/>
      </c>
      <c r="E88" s="154" t="str">
        <f>IFERROR(INDEX(客户应收数据库!$C:$G,SMALL($B:$B,ROW(C86)),MATCH(E$3,$D$3:$H$3,0)),"")</f>
        <v/>
      </c>
      <c r="F88" s="154" t="str">
        <f>IFERROR(INDEX(客户应收数据库!$C:$G,SMALL($B:$B,ROW(D86)),MATCH(F$3,$D$3:$H$3,0)),"")</f>
        <v/>
      </c>
      <c r="G88" s="154" t="str">
        <f>IFERROR(INDEX(客户应收数据库!$C:$G,SMALL($B:$B,ROW(E86)),MATCH(G$3,$D$3:$H$3,0)),"")</f>
        <v/>
      </c>
      <c r="H88" s="155" t="str">
        <f>IFERROR(INDEX(客户应收数据库!$C:$G,SMALL($B:$B,ROW(F86)),MATCH(H$3,$D$3:$H$3,0)),"")</f>
        <v/>
      </c>
      <c r="I88" s="150"/>
    </row>
    <row r="89" customHeight="1" spans="2:9">
      <c r="B89" s="151" t="str">
        <f>IF(AND(客户应收数据库!G:G&gt;1,客户应收数据库!G:G&lt;&gt;"-"),ROW(),"-")</f>
        <v>-</v>
      </c>
      <c r="C89" s="153" t="str">
        <f t="shared" si="2"/>
        <v/>
      </c>
      <c r="D89" s="154" t="str">
        <f>IFERROR(INDEX(客户应收数据库!$C:$G,SMALL($B:$B,ROW(B87)),MATCH(D$3,$D$3:$H$3,0)),"")</f>
        <v/>
      </c>
      <c r="E89" s="154" t="str">
        <f>IFERROR(INDEX(客户应收数据库!$C:$G,SMALL($B:$B,ROW(C87)),MATCH(E$3,$D$3:$H$3,0)),"")</f>
        <v/>
      </c>
      <c r="F89" s="154" t="str">
        <f>IFERROR(INDEX(客户应收数据库!$C:$G,SMALL($B:$B,ROW(D87)),MATCH(F$3,$D$3:$H$3,0)),"")</f>
        <v/>
      </c>
      <c r="G89" s="154" t="str">
        <f>IFERROR(INDEX(客户应收数据库!$C:$G,SMALL($B:$B,ROW(E87)),MATCH(G$3,$D$3:$H$3,0)),"")</f>
        <v/>
      </c>
      <c r="H89" s="155" t="str">
        <f>IFERROR(INDEX(客户应收数据库!$C:$G,SMALL($B:$B,ROW(F87)),MATCH(H$3,$D$3:$H$3,0)),"")</f>
        <v/>
      </c>
      <c r="I89" s="150"/>
    </row>
    <row r="90" customHeight="1" spans="2:9">
      <c r="B90" s="151" t="str">
        <f>IF(AND(客户应收数据库!G:G&gt;1,客户应收数据库!G:G&lt;&gt;"-"),ROW(),"-")</f>
        <v>-</v>
      </c>
      <c r="C90" s="153" t="str">
        <f t="shared" si="2"/>
        <v/>
      </c>
      <c r="D90" s="154" t="str">
        <f>IFERROR(INDEX(客户应收数据库!$C:$G,SMALL($B:$B,ROW(B88)),MATCH(D$3,$D$3:$H$3,0)),"")</f>
        <v/>
      </c>
      <c r="E90" s="154" t="str">
        <f>IFERROR(INDEX(客户应收数据库!$C:$G,SMALL($B:$B,ROW(C88)),MATCH(E$3,$D$3:$H$3,0)),"")</f>
        <v/>
      </c>
      <c r="F90" s="154" t="str">
        <f>IFERROR(INDEX(客户应收数据库!$C:$G,SMALL($B:$B,ROW(D88)),MATCH(F$3,$D$3:$H$3,0)),"")</f>
        <v/>
      </c>
      <c r="G90" s="154" t="str">
        <f>IFERROR(INDEX(客户应收数据库!$C:$G,SMALL($B:$B,ROW(E88)),MATCH(G$3,$D$3:$H$3,0)),"")</f>
        <v/>
      </c>
      <c r="H90" s="155" t="str">
        <f>IFERROR(INDEX(客户应收数据库!$C:$G,SMALL($B:$B,ROW(F88)),MATCH(H$3,$D$3:$H$3,0)),"")</f>
        <v/>
      </c>
      <c r="I90" s="150"/>
    </row>
    <row r="91" customHeight="1" spans="2:9">
      <c r="B91" s="151" t="str">
        <f>IF(AND(客户应收数据库!G:G&gt;1,客户应收数据库!G:G&lt;&gt;"-"),ROW(),"-")</f>
        <v>-</v>
      </c>
      <c r="C91" s="153" t="str">
        <f t="shared" si="2"/>
        <v/>
      </c>
      <c r="D91" s="154" t="str">
        <f>IFERROR(INDEX(客户应收数据库!$C:$G,SMALL($B:$B,ROW(B89)),MATCH(D$3,$D$3:$H$3,0)),"")</f>
        <v/>
      </c>
      <c r="E91" s="154" t="str">
        <f>IFERROR(INDEX(客户应收数据库!$C:$G,SMALL($B:$B,ROW(C89)),MATCH(E$3,$D$3:$H$3,0)),"")</f>
        <v/>
      </c>
      <c r="F91" s="154" t="str">
        <f>IFERROR(INDEX(客户应收数据库!$C:$G,SMALL($B:$B,ROW(D89)),MATCH(F$3,$D$3:$H$3,0)),"")</f>
        <v/>
      </c>
      <c r="G91" s="154" t="str">
        <f>IFERROR(INDEX(客户应收数据库!$C:$G,SMALL($B:$B,ROW(E89)),MATCH(G$3,$D$3:$H$3,0)),"")</f>
        <v/>
      </c>
      <c r="H91" s="155" t="str">
        <f>IFERROR(INDEX(客户应收数据库!$C:$G,SMALL($B:$B,ROW(F89)),MATCH(H$3,$D$3:$H$3,0)),"")</f>
        <v/>
      </c>
      <c r="I91" s="150"/>
    </row>
    <row r="92" customHeight="1" spans="2:9">
      <c r="B92" s="151" t="str">
        <f>IF(AND(客户应收数据库!G:G&gt;1,客户应收数据库!G:G&lt;&gt;"-"),ROW(),"-")</f>
        <v>-</v>
      </c>
      <c r="C92" s="153" t="str">
        <f t="shared" si="2"/>
        <v/>
      </c>
      <c r="D92" s="154" t="str">
        <f>IFERROR(INDEX(客户应收数据库!$C:$G,SMALL($B:$B,ROW(B90)),MATCH(D$3,$D$3:$H$3,0)),"")</f>
        <v/>
      </c>
      <c r="E92" s="154" t="str">
        <f>IFERROR(INDEX(客户应收数据库!$C:$G,SMALL($B:$B,ROW(C90)),MATCH(E$3,$D$3:$H$3,0)),"")</f>
        <v/>
      </c>
      <c r="F92" s="154" t="str">
        <f>IFERROR(INDEX(客户应收数据库!$C:$G,SMALL($B:$B,ROW(D90)),MATCH(F$3,$D$3:$H$3,0)),"")</f>
        <v/>
      </c>
      <c r="G92" s="154" t="str">
        <f>IFERROR(INDEX(客户应收数据库!$C:$G,SMALL($B:$B,ROW(E90)),MATCH(G$3,$D$3:$H$3,0)),"")</f>
        <v/>
      </c>
      <c r="H92" s="155" t="str">
        <f>IFERROR(INDEX(客户应收数据库!$C:$G,SMALL($B:$B,ROW(F90)),MATCH(H$3,$D$3:$H$3,0)),"")</f>
        <v/>
      </c>
      <c r="I92" s="150"/>
    </row>
    <row r="93" customHeight="1" spans="2:9">
      <c r="B93" s="151" t="str">
        <f>IF(AND(客户应收数据库!G:G&gt;1,客户应收数据库!G:G&lt;&gt;"-"),ROW(),"-")</f>
        <v>-</v>
      </c>
      <c r="C93" s="153" t="str">
        <f t="shared" si="2"/>
        <v/>
      </c>
      <c r="D93" s="154" t="str">
        <f>IFERROR(INDEX(客户应收数据库!$C:$G,SMALL($B:$B,ROW(B91)),MATCH(D$3,$D$3:$H$3,0)),"")</f>
        <v/>
      </c>
      <c r="E93" s="154" t="str">
        <f>IFERROR(INDEX(客户应收数据库!$C:$G,SMALL($B:$B,ROW(C91)),MATCH(E$3,$D$3:$H$3,0)),"")</f>
        <v/>
      </c>
      <c r="F93" s="154" t="str">
        <f>IFERROR(INDEX(客户应收数据库!$C:$G,SMALL($B:$B,ROW(D91)),MATCH(F$3,$D$3:$H$3,0)),"")</f>
        <v/>
      </c>
      <c r="G93" s="154" t="str">
        <f>IFERROR(INDEX(客户应收数据库!$C:$G,SMALL($B:$B,ROW(E91)),MATCH(G$3,$D$3:$H$3,0)),"")</f>
        <v/>
      </c>
      <c r="H93" s="155" t="str">
        <f>IFERROR(INDEX(客户应收数据库!$C:$G,SMALL($B:$B,ROW(F91)),MATCH(H$3,$D$3:$H$3,0)),"")</f>
        <v/>
      </c>
      <c r="I93" s="150"/>
    </row>
    <row r="94" customHeight="1" spans="2:9">
      <c r="B94" s="151" t="str">
        <f>IF(AND(客户应收数据库!G:G&gt;1,客户应收数据库!G:G&lt;&gt;"-"),ROW(),"-")</f>
        <v>-</v>
      </c>
      <c r="C94" s="153" t="str">
        <f t="shared" si="2"/>
        <v/>
      </c>
      <c r="D94" s="154" t="str">
        <f>IFERROR(INDEX(客户应收数据库!$C:$G,SMALL($B:$B,ROW(B92)),MATCH(D$3,$D$3:$H$3,0)),"")</f>
        <v/>
      </c>
      <c r="E94" s="154" t="str">
        <f>IFERROR(INDEX(客户应收数据库!$C:$G,SMALL($B:$B,ROW(C92)),MATCH(E$3,$D$3:$H$3,0)),"")</f>
        <v/>
      </c>
      <c r="F94" s="154" t="str">
        <f>IFERROR(INDEX(客户应收数据库!$C:$G,SMALL($B:$B,ROW(D92)),MATCH(F$3,$D$3:$H$3,0)),"")</f>
        <v/>
      </c>
      <c r="G94" s="154" t="str">
        <f>IFERROR(INDEX(客户应收数据库!$C:$G,SMALL($B:$B,ROW(E92)),MATCH(G$3,$D$3:$H$3,0)),"")</f>
        <v/>
      </c>
      <c r="H94" s="155" t="str">
        <f>IFERROR(INDEX(客户应收数据库!$C:$G,SMALL($B:$B,ROW(F92)),MATCH(H$3,$D$3:$H$3,0)),"")</f>
        <v/>
      </c>
      <c r="I94" s="150"/>
    </row>
    <row r="95" customHeight="1" spans="2:9">
      <c r="B95" s="151" t="str">
        <f>IF(AND(客户应收数据库!G:G&gt;1,客户应收数据库!G:G&lt;&gt;"-"),ROW(),"-")</f>
        <v>-</v>
      </c>
      <c r="C95" s="153" t="str">
        <f t="shared" si="2"/>
        <v/>
      </c>
      <c r="D95" s="154" t="str">
        <f>IFERROR(INDEX(客户应收数据库!$C:$G,SMALL($B:$B,ROW(B93)),MATCH(D$3,$D$3:$H$3,0)),"")</f>
        <v/>
      </c>
      <c r="E95" s="154" t="str">
        <f>IFERROR(INDEX(客户应收数据库!$C:$G,SMALL($B:$B,ROW(C93)),MATCH(E$3,$D$3:$H$3,0)),"")</f>
        <v/>
      </c>
      <c r="F95" s="154" t="str">
        <f>IFERROR(INDEX(客户应收数据库!$C:$G,SMALL($B:$B,ROW(D93)),MATCH(F$3,$D$3:$H$3,0)),"")</f>
        <v/>
      </c>
      <c r="G95" s="154" t="str">
        <f>IFERROR(INDEX(客户应收数据库!$C:$G,SMALL($B:$B,ROW(E93)),MATCH(G$3,$D$3:$H$3,0)),"")</f>
        <v/>
      </c>
      <c r="H95" s="155" t="str">
        <f>IFERROR(INDEX(客户应收数据库!$C:$G,SMALL($B:$B,ROW(F93)),MATCH(H$3,$D$3:$H$3,0)),"")</f>
        <v/>
      </c>
      <c r="I95" s="150"/>
    </row>
    <row r="96" customHeight="1" spans="2:9">
      <c r="B96" s="151" t="str">
        <f>IF(AND(客户应收数据库!G:G&gt;1,客户应收数据库!G:G&lt;&gt;"-"),ROW(),"-")</f>
        <v>-</v>
      </c>
      <c r="C96" s="153" t="str">
        <f t="shared" si="2"/>
        <v/>
      </c>
      <c r="D96" s="154" t="str">
        <f>IFERROR(INDEX(客户应收数据库!$C:$G,SMALL($B:$B,ROW(B94)),MATCH(D$3,$D$3:$H$3,0)),"")</f>
        <v/>
      </c>
      <c r="E96" s="154" t="str">
        <f>IFERROR(INDEX(客户应收数据库!$C:$G,SMALL($B:$B,ROW(C94)),MATCH(E$3,$D$3:$H$3,0)),"")</f>
        <v/>
      </c>
      <c r="F96" s="154" t="str">
        <f>IFERROR(INDEX(客户应收数据库!$C:$G,SMALL($B:$B,ROW(D94)),MATCH(F$3,$D$3:$H$3,0)),"")</f>
        <v/>
      </c>
      <c r="G96" s="154" t="str">
        <f>IFERROR(INDEX(客户应收数据库!$C:$G,SMALL($B:$B,ROW(E94)),MATCH(G$3,$D$3:$H$3,0)),"")</f>
        <v/>
      </c>
      <c r="H96" s="155" t="str">
        <f>IFERROR(INDEX(客户应收数据库!$C:$G,SMALL($B:$B,ROW(F94)),MATCH(H$3,$D$3:$H$3,0)),"")</f>
        <v/>
      </c>
      <c r="I96" s="150"/>
    </row>
    <row r="97" customHeight="1" spans="2:9">
      <c r="B97" s="151" t="str">
        <f>IF(AND(客户应收数据库!G:G&gt;1,客户应收数据库!G:G&lt;&gt;"-"),ROW(),"-")</f>
        <v>-</v>
      </c>
      <c r="C97" s="153" t="str">
        <f t="shared" si="2"/>
        <v/>
      </c>
      <c r="D97" s="154" t="str">
        <f>IFERROR(INDEX(客户应收数据库!$C:$G,SMALL($B:$B,ROW(B95)),MATCH(D$3,$D$3:$H$3,0)),"")</f>
        <v/>
      </c>
      <c r="E97" s="154" t="str">
        <f>IFERROR(INDEX(客户应收数据库!$C:$G,SMALL($B:$B,ROW(C95)),MATCH(E$3,$D$3:$H$3,0)),"")</f>
        <v/>
      </c>
      <c r="F97" s="154" t="str">
        <f>IFERROR(INDEX(客户应收数据库!$C:$G,SMALL($B:$B,ROW(D95)),MATCH(F$3,$D$3:$H$3,0)),"")</f>
        <v/>
      </c>
      <c r="G97" s="154" t="str">
        <f>IFERROR(INDEX(客户应收数据库!$C:$G,SMALL($B:$B,ROW(E95)),MATCH(G$3,$D$3:$H$3,0)),"")</f>
        <v/>
      </c>
      <c r="H97" s="155" t="str">
        <f>IFERROR(INDEX(客户应收数据库!$C:$G,SMALL($B:$B,ROW(F95)),MATCH(H$3,$D$3:$H$3,0)),"")</f>
        <v/>
      </c>
      <c r="I97" s="150"/>
    </row>
    <row r="98" customHeight="1" spans="2:9">
      <c r="B98" s="151" t="str">
        <f>IF(AND(客户应收数据库!G:G&gt;1,客户应收数据库!G:G&lt;&gt;"-"),ROW(),"-")</f>
        <v>-</v>
      </c>
      <c r="C98" s="153" t="str">
        <f t="shared" si="2"/>
        <v/>
      </c>
      <c r="D98" s="154" t="str">
        <f>IFERROR(INDEX(客户应收数据库!$C:$G,SMALL($B:$B,ROW(B96)),MATCH(D$3,$D$3:$H$3,0)),"")</f>
        <v/>
      </c>
      <c r="E98" s="154" t="str">
        <f>IFERROR(INDEX(客户应收数据库!$C:$G,SMALL($B:$B,ROW(C96)),MATCH(E$3,$D$3:$H$3,0)),"")</f>
        <v/>
      </c>
      <c r="F98" s="154" t="str">
        <f>IFERROR(INDEX(客户应收数据库!$C:$G,SMALL($B:$B,ROW(D96)),MATCH(F$3,$D$3:$H$3,0)),"")</f>
        <v/>
      </c>
      <c r="G98" s="154" t="str">
        <f>IFERROR(INDEX(客户应收数据库!$C:$G,SMALL($B:$B,ROW(E96)),MATCH(G$3,$D$3:$H$3,0)),"")</f>
        <v/>
      </c>
      <c r="H98" s="155" t="str">
        <f>IFERROR(INDEX(客户应收数据库!$C:$G,SMALL($B:$B,ROW(F96)),MATCH(H$3,$D$3:$H$3,0)),"")</f>
        <v/>
      </c>
      <c r="I98" s="150"/>
    </row>
    <row r="99" customHeight="1" spans="2:9">
      <c r="B99" s="151" t="str">
        <f>IF(AND(客户应收数据库!G:G&gt;1,客户应收数据库!G:G&lt;&gt;"-"),ROW(),"-")</f>
        <v>-</v>
      </c>
      <c r="C99" s="153" t="str">
        <f t="shared" si="2"/>
        <v/>
      </c>
      <c r="D99" s="154" t="str">
        <f>IFERROR(INDEX(客户应收数据库!$C:$G,SMALL($B:$B,ROW(B97)),MATCH(D$3,$D$3:$H$3,0)),"")</f>
        <v/>
      </c>
      <c r="E99" s="154" t="str">
        <f>IFERROR(INDEX(客户应收数据库!$C:$G,SMALL($B:$B,ROW(C97)),MATCH(E$3,$D$3:$H$3,0)),"")</f>
        <v/>
      </c>
      <c r="F99" s="154" t="str">
        <f>IFERROR(INDEX(客户应收数据库!$C:$G,SMALL($B:$B,ROW(D97)),MATCH(F$3,$D$3:$H$3,0)),"")</f>
        <v/>
      </c>
      <c r="G99" s="154" t="str">
        <f>IFERROR(INDEX(客户应收数据库!$C:$G,SMALL($B:$B,ROW(E97)),MATCH(G$3,$D$3:$H$3,0)),"")</f>
        <v/>
      </c>
      <c r="H99" s="155" t="str">
        <f>IFERROR(INDEX(客户应收数据库!$C:$G,SMALL($B:$B,ROW(F97)),MATCH(H$3,$D$3:$H$3,0)),"")</f>
        <v/>
      </c>
      <c r="I99" s="150"/>
    </row>
    <row r="100" customHeight="1" spans="2:9">
      <c r="B100" s="151" t="str">
        <f>IF(AND(客户应收数据库!G:G&gt;1,客户应收数据库!G:G&lt;&gt;"-"),ROW(),"-")</f>
        <v>-</v>
      </c>
      <c r="C100" s="153" t="str">
        <f t="shared" si="2"/>
        <v/>
      </c>
      <c r="D100" s="154" t="str">
        <f>IFERROR(INDEX(客户应收数据库!$C:$G,SMALL($B:$B,ROW(B98)),MATCH(D$3,$D$3:$H$3,0)),"")</f>
        <v/>
      </c>
      <c r="E100" s="154" t="str">
        <f>IFERROR(INDEX(客户应收数据库!$C:$G,SMALL($B:$B,ROW(C98)),MATCH(E$3,$D$3:$H$3,0)),"")</f>
        <v/>
      </c>
      <c r="F100" s="154" t="str">
        <f>IFERROR(INDEX(客户应收数据库!$C:$G,SMALL($B:$B,ROW(D98)),MATCH(F$3,$D$3:$H$3,0)),"")</f>
        <v/>
      </c>
      <c r="G100" s="154" t="str">
        <f>IFERROR(INDEX(客户应收数据库!$C:$G,SMALL($B:$B,ROW(E98)),MATCH(G$3,$D$3:$H$3,0)),"")</f>
        <v/>
      </c>
      <c r="H100" s="155" t="str">
        <f>IFERROR(INDEX(客户应收数据库!$C:$G,SMALL($B:$B,ROW(F98)),MATCH(H$3,$D$3:$H$3,0)),"")</f>
        <v/>
      </c>
      <c r="I100" s="150"/>
    </row>
    <row r="101" customHeight="1" spans="2:9">
      <c r="B101" s="151" t="str">
        <f>IF(AND(客户应收数据库!G:G&gt;1,客户应收数据库!G:G&lt;&gt;"-"),ROW(),"-")</f>
        <v>-</v>
      </c>
      <c r="C101" s="153" t="str">
        <f t="shared" si="2"/>
        <v/>
      </c>
      <c r="D101" s="154" t="str">
        <f>IFERROR(INDEX(客户应收数据库!$C:$G,SMALL($B:$B,ROW(B99)),MATCH(D$3,$D$3:$H$3,0)),"")</f>
        <v/>
      </c>
      <c r="E101" s="154" t="str">
        <f>IFERROR(INDEX(客户应收数据库!$C:$G,SMALL($B:$B,ROW(C99)),MATCH(E$3,$D$3:$H$3,0)),"")</f>
        <v/>
      </c>
      <c r="F101" s="154" t="str">
        <f>IFERROR(INDEX(客户应收数据库!$C:$G,SMALL($B:$B,ROW(D99)),MATCH(F$3,$D$3:$H$3,0)),"")</f>
        <v/>
      </c>
      <c r="G101" s="154" t="str">
        <f>IFERROR(INDEX(客户应收数据库!$C:$G,SMALL($B:$B,ROW(E99)),MATCH(G$3,$D$3:$H$3,0)),"")</f>
        <v/>
      </c>
      <c r="H101" s="155" t="str">
        <f>IFERROR(INDEX(客户应收数据库!$C:$G,SMALL($B:$B,ROW(F99)),MATCH(H$3,$D$3:$H$3,0)),"")</f>
        <v/>
      </c>
      <c r="I101" s="150"/>
    </row>
    <row r="102" customHeight="1" spans="2:9">
      <c r="B102" s="151" t="str">
        <f>IF(AND(客户应收数据库!G:G&gt;1,客户应收数据库!G:G&lt;&gt;"-"),ROW(),"-")</f>
        <v>-</v>
      </c>
      <c r="C102" s="153" t="str">
        <f t="shared" si="2"/>
        <v/>
      </c>
      <c r="D102" s="154" t="str">
        <f>IFERROR(INDEX(客户应收数据库!$C:$G,SMALL($B:$B,ROW(B100)),MATCH(D$3,$D$3:$H$3,0)),"")</f>
        <v/>
      </c>
      <c r="E102" s="154" t="str">
        <f>IFERROR(INDEX(客户应收数据库!$C:$G,SMALL($B:$B,ROW(C100)),MATCH(E$3,$D$3:$H$3,0)),"")</f>
        <v/>
      </c>
      <c r="F102" s="154" t="str">
        <f>IFERROR(INDEX(客户应收数据库!$C:$G,SMALL($B:$B,ROW(D100)),MATCH(F$3,$D$3:$H$3,0)),"")</f>
        <v/>
      </c>
      <c r="G102" s="154" t="str">
        <f>IFERROR(INDEX(客户应收数据库!$C:$G,SMALL($B:$B,ROW(E100)),MATCH(G$3,$D$3:$H$3,0)),"")</f>
        <v/>
      </c>
      <c r="H102" s="155" t="str">
        <f>IFERROR(INDEX(客户应收数据库!$C:$G,SMALL($B:$B,ROW(F100)),MATCH(H$3,$D$3:$H$3,0)),"")</f>
        <v/>
      </c>
      <c r="I102" s="150"/>
    </row>
    <row r="103" customHeight="1" spans="2:9">
      <c r="B103" s="151" t="str">
        <f>IF(AND(客户应收数据库!G:G&gt;1,客户应收数据库!G:G&lt;&gt;"-"),ROW(),"-")</f>
        <v>-</v>
      </c>
      <c r="C103" s="153" t="str">
        <f t="shared" si="2"/>
        <v/>
      </c>
      <c r="D103" s="154" t="str">
        <f>IFERROR(INDEX(客户应收数据库!$C:$G,SMALL($B:$B,ROW(B101)),MATCH(D$3,$D$3:$H$3,0)),"")</f>
        <v/>
      </c>
      <c r="E103" s="154" t="str">
        <f>IFERROR(INDEX(客户应收数据库!$C:$G,SMALL($B:$B,ROW(C101)),MATCH(E$3,$D$3:$H$3,0)),"")</f>
        <v/>
      </c>
      <c r="F103" s="154" t="str">
        <f>IFERROR(INDEX(客户应收数据库!$C:$G,SMALL($B:$B,ROW(D101)),MATCH(F$3,$D$3:$H$3,0)),"")</f>
        <v/>
      </c>
      <c r="G103" s="154" t="str">
        <f>IFERROR(INDEX(客户应收数据库!$C:$G,SMALL($B:$B,ROW(E101)),MATCH(G$3,$D$3:$H$3,0)),"")</f>
        <v/>
      </c>
      <c r="H103" s="155" t="str">
        <f>IFERROR(INDEX(客户应收数据库!$C:$G,SMALL($B:$B,ROW(F101)),MATCH(H$3,$D$3:$H$3,0)),"")</f>
        <v/>
      </c>
      <c r="I103" s="150"/>
    </row>
    <row r="104" customHeight="1" spans="2:9">
      <c r="B104" s="151" t="str">
        <f>IF(AND(客户应收数据库!G:G&gt;1,客户应收数据库!G:G&lt;&gt;"-"),ROW(),"-")</f>
        <v>-</v>
      </c>
      <c r="C104" s="153" t="str">
        <f t="shared" si="2"/>
        <v/>
      </c>
      <c r="D104" s="154" t="str">
        <f>IFERROR(INDEX(客户应收数据库!$C:$G,SMALL($B:$B,ROW(B102)),MATCH(D$3,$D$3:$H$3,0)),"")</f>
        <v/>
      </c>
      <c r="E104" s="154" t="str">
        <f>IFERROR(INDEX(客户应收数据库!$C:$G,SMALL($B:$B,ROW(C102)),MATCH(E$3,$D$3:$H$3,0)),"")</f>
        <v/>
      </c>
      <c r="F104" s="154" t="str">
        <f>IFERROR(INDEX(客户应收数据库!$C:$G,SMALL($B:$B,ROW(D102)),MATCH(F$3,$D$3:$H$3,0)),"")</f>
        <v/>
      </c>
      <c r="G104" s="154" t="str">
        <f>IFERROR(INDEX(客户应收数据库!$C:$G,SMALL($B:$B,ROW(E102)),MATCH(G$3,$D$3:$H$3,0)),"")</f>
        <v/>
      </c>
      <c r="H104" s="155" t="str">
        <f>IFERROR(INDEX(客户应收数据库!$C:$G,SMALL($B:$B,ROW(F102)),MATCH(H$3,$D$3:$H$3,0)),"")</f>
        <v/>
      </c>
      <c r="I104" s="150"/>
    </row>
    <row r="105" customHeight="1" spans="2:9">
      <c r="B105" s="151" t="str">
        <f>IF(AND(客户应收数据库!G:G&gt;1,客户应收数据库!G:G&lt;&gt;"-"),ROW(),"-")</f>
        <v>-</v>
      </c>
      <c r="C105" s="153" t="str">
        <f t="shared" si="2"/>
        <v/>
      </c>
      <c r="D105" s="154" t="str">
        <f>IFERROR(INDEX(客户应收数据库!$C:$G,SMALL($B:$B,ROW(B103)),MATCH(D$3,$D$3:$H$3,0)),"")</f>
        <v/>
      </c>
      <c r="E105" s="154" t="str">
        <f>IFERROR(INDEX(客户应收数据库!$C:$G,SMALL($B:$B,ROW(C103)),MATCH(E$3,$D$3:$H$3,0)),"")</f>
        <v/>
      </c>
      <c r="F105" s="154" t="str">
        <f>IFERROR(INDEX(客户应收数据库!$C:$G,SMALL($B:$B,ROW(D103)),MATCH(F$3,$D$3:$H$3,0)),"")</f>
        <v/>
      </c>
      <c r="G105" s="154" t="str">
        <f>IFERROR(INDEX(客户应收数据库!$C:$G,SMALL($B:$B,ROW(E103)),MATCH(G$3,$D$3:$H$3,0)),"")</f>
        <v/>
      </c>
      <c r="H105" s="155" t="str">
        <f>IFERROR(INDEX(客户应收数据库!$C:$G,SMALL($B:$B,ROW(F103)),MATCH(H$3,$D$3:$H$3,0)),"")</f>
        <v/>
      </c>
      <c r="I105" s="150"/>
    </row>
    <row r="106" customHeight="1" spans="2:9">
      <c r="B106" s="151" t="str">
        <f>IF(AND(客户应收数据库!G:G&gt;1,客户应收数据库!G:G&lt;&gt;"-"),ROW(),"-")</f>
        <v>-</v>
      </c>
      <c r="C106" s="153" t="str">
        <f t="shared" si="2"/>
        <v/>
      </c>
      <c r="D106" s="154" t="str">
        <f>IFERROR(INDEX(客户应收数据库!$C:$G,SMALL($B:$B,ROW(B104)),MATCH(D$3,$D$3:$H$3,0)),"")</f>
        <v/>
      </c>
      <c r="E106" s="154" t="str">
        <f>IFERROR(INDEX(客户应收数据库!$C:$G,SMALL($B:$B,ROW(C104)),MATCH(E$3,$D$3:$H$3,0)),"")</f>
        <v/>
      </c>
      <c r="F106" s="154" t="str">
        <f>IFERROR(INDEX(客户应收数据库!$C:$G,SMALL($B:$B,ROW(D104)),MATCH(F$3,$D$3:$H$3,0)),"")</f>
        <v/>
      </c>
      <c r="G106" s="154" t="str">
        <f>IFERROR(INDEX(客户应收数据库!$C:$G,SMALL($B:$B,ROW(E104)),MATCH(G$3,$D$3:$H$3,0)),"")</f>
        <v/>
      </c>
      <c r="H106" s="155" t="str">
        <f>IFERROR(INDEX(客户应收数据库!$C:$G,SMALL($B:$B,ROW(F104)),MATCH(H$3,$D$3:$H$3,0)),"")</f>
        <v/>
      </c>
      <c r="I106" s="150"/>
    </row>
    <row r="107" customHeight="1" spans="2:9">
      <c r="B107" s="151" t="str">
        <f>IF(AND(客户应收数据库!G:G&gt;1,客户应收数据库!G:G&lt;&gt;"-"),ROW(),"-")</f>
        <v>-</v>
      </c>
      <c r="C107" s="153" t="str">
        <f t="shared" si="2"/>
        <v/>
      </c>
      <c r="D107" s="154" t="str">
        <f>IFERROR(INDEX(客户应收数据库!$C:$G,SMALL($B:$B,ROW(B105)),MATCH(D$3,$D$3:$H$3,0)),"")</f>
        <v/>
      </c>
      <c r="E107" s="154" t="str">
        <f>IFERROR(INDEX(客户应收数据库!$C:$G,SMALL($B:$B,ROW(C105)),MATCH(E$3,$D$3:$H$3,0)),"")</f>
        <v/>
      </c>
      <c r="F107" s="154" t="str">
        <f>IFERROR(INDEX(客户应收数据库!$C:$G,SMALL($B:$B,ROW(D105)),MATCH(F$3,$D$3:$H$3,0)),"")</f>
        <v/>
      </c>
      <c r="G107" s="154" t="str">
        <f>IFERROR(INDEX(客户应收数据库!$C:$G,SMALL($B:$B,ROW(E105)),MATCH(G$3,$D$3:$H$3,0)),"")</f>
        <v/>
      </c>
      <c r="H107" s="155" t="str">
        <f>IFERROR(INDEX(客户应收数据库!$C:$G,SMALL($B:$B,ROW(F105)),MATCH(H$3,$D$3:$H$3,0)),"")</f>
        <v/>
      </c>
      <c r="I107" s="150"/>
    </row>
    <row r="108" customHeight="1" spans="2:9">
      <c r="B108" s="151" t="str">
        <f>IF(AND(客户应收数据库!G:G&gt;1,客户应收数据库!G:G&lt;&gt;"-"),ROW(),"-")</f>
        <v>-</v>
      </c>
      <c r="C108" s="153" t="str">
        <f t="shared" si="2"/>
        <v/>
      </c>
      <c r="D108" s="154" t="str">
        <f>IFERROR(INDEX(客户应收数据库!$C:$G,SMALL($B:$B,ROW(B106)),MATCH(D$3,$D$3:$H$3,0)),"")</f>
        <v/>
      </c>
      <c r="E108" s="154" t="str">
        <f>IFERROR(INDEX(客户应收数据库!$C:$G,SMALL($B:$B,ROW(C106)),MATCH(E$3,$D$3:$H$3,0)),"")</f>
        <v/>
      </c>
      <c r="F108" s="154" t="str">
        <f>IFERROR(INDEX(客户应收数据库!$C:$G,SMALL($B:$B,ROW(D106)),MATCH(F$3,$D$3:$H$3,0)),"")</f>
        <v/>
      </c>
      <c r="G108" s="154" t="str">
        <f>IFERROR(INDEX(客户应收数据库!$C:$G,SMALL($B:$B,ROW(E106)),MATCH(G$3,$D$3:$H$3,0)),"")</f>
        <v/>
      </c>
      <c r="H108" s="155" t="str">
        <f>IFERROR(INDEX(客户应收数据库!$C:$G,SMALL($B:$B,ROW(F106)),MATCH(H$3,$D$3:$H$3,0)),"")</f>
        <v/>
      </c>
      <c r="I108" s="150"/>
    </row>
    <row r="109" customHeight="1" spans="2:9">
      <c r="B109" s="151" t="str">
        <f>IF(AND(客户应收数据库!G:G&gt;1,客户应收数据库!G:G&lt;&gt;"-"),ROW(),"-")</f>
        <v>-</v>
      </c>
      <c r="C109" s="153" t="str">
        <f t="shared" si="2"/>
        <v/>
      </c>
      <c r="D109" s="154" t="str">
        <f>IFERROR(INDEX(客户应收数据库!$C:$G,SMALL($B:$B,ROW(B107)),MATCH(D$3,$D$3:$H$3,0)),"")</f>
        <v/>
      </c>
      <c r="E109" s="154" t="str">
        <f>IFERROR(INDEX(客户应收数据库!$C:$G,SMALL($B:$B,ROW(C107)),MATCH(E$3,$D$3:$H$3,0)),"")</f>
        <v/>
      </c>
      <c r="F109" s="154" t="str">
        <f>IFERROR(INDEX(客户应收数据库!$C:$G,SMALL($B:$B,ROW(D107)),MATCH(F$3,$D$3:$H$3,0)),"")</f>
        <v/>
      </c>
      <c r="G109" s="154" t="str">
        <f>IFERROR(INDEX(客户应收数据库!$C:$G,SMALL($B:$B,ROW(E107)),MATCH(G$3,$D$3:$H$3,0)),"")</f>
        <v/>
      </c>
      <c r="H109" s="155" t="str">
        <f>IFERROR(INDEX(客户应收数据库!$C:$G,SMALL($B:$B,ROW(F107)),MATCH(H$3,$D$3:$H$3,0)),"")</f>
        <v/>
      </c>
      <c r="I109" s="150"/>
    </row>
    <row r="110" customHeight="1" spans="2:9">
      <c r="B110" s="151" t="str">
        <f>IF(AND(客户应收数据库!G:G&gt;1,客户应收数据库!G:G&lt;&gt;"-"),ROW(),"-")</f>
        <v>-</v>
      </c>
      <c r="C110" s="153" t="str">
        <f t="shared" si="2"/>
        <v/>
      </c>
      <c r="D110" s="154" t="str">
        <f>IFERROR(INDEX(客户应收数据库!$C:$G,SMALL($B:$B,ROW(B108)),MATCH(D$3,$D$3:$H$3,0)),"")</f>
        <v/>
      </c>
      <c r="E110" s="154" t="str">
        <f>IFERROR(INDEX(客户应收数据库!$C:$G,SMALL($B:$B,ROW(C108)),MATCH(E$3,$D$3:$H$3,0)),"")</f>
        <v/>
      </c>
      <c r="F110" s="154" t="str">
        <f>IFERROR(INDEX(客户应收数据库!$C:$G,SMALL($B:$B,ROW(D108)),MATCH(F$3,$D$3:$H$3,0)),"")</f>
        <v/>
      </c>
      <c r="G110" s="154" t="str">
        <f>IFERROR(INDEX(客户应收数据库!$C:$G,SMALL($B:$B,ROW(E108)),MATCH(G$3,$D$3:$H$3,0)),"")</f>
        <v/>
      </c>
      <c r="H110" s="155" t="str">
        <f>IFERROR(INDEX(客户应收数据库!$C:$G,SMALL($B:$B,ROW(F108)),MATCH(H$3,$D$3:$H$3,0)),"")</f>
        <v/>
      </c>
      <c r="I110" s="150"/>
    </row>
    <row r="111" customHeight="1" spans="2:9">
      <c r="B111" s="151" t="str">
        <f>IF(AND(客户应收数据库!G:G&gt;1,客户应收数据库!G:G&lt;&gt;"-"),ROW(),"-")</f>
        <v>-</v>
      </c>
      <c r="C111" s="153" t="str">
        <f t="shared" si="2"/>
        <v/>
      </c>
      <c r="D111" s="154" t="str">
        <f>IFERROR(INDEX(客户应收数据库!$C:$G,SMALL($B:$B,ROW(B109)),MATCH(D$3,$D$3:$H$3,0)),"")</f>
        <v/>
      </c>
      <c r="E111" s="154" t="str">
        <f>IFERROR(INDEX(客户应收数据库!$C:$G,SMALL($B:$B,ROW(C109)),MATCH(E$3,$D$3:$H$3,0)),"")</f>
        <v/>
      </c>
      <c r="F111" s="154" t="str">
        <f>IFERROR(INDEX(客户应收数据库!$C:$G,SMALL($B:$B,ROW(D109)),MATCH(F$3,$D$3:$H$3,0)),"")</f>
        <v/>
      </c>
      <c r="G111" s="154" t="str">
        <f>IFERROR(INDEX(客户应收数据库!$C:$G,SMALL($B:$B,ROW(E109)),MATCH(G$3,$D$3:$H$3,0)),"")</f>
        <v/>
      </c>
      <c r="H111" s="155" t="str">
        <f>IFERROR(INDEX(客户应收数据库!$C:$G,SMALL($B:$B,ROW(F109)),MATCH(H$3,$D$3:$H$3,0)),"")</f>
        <v/>
      </c>
      <c r="I111" s="150"/>
    </row>
    <row r="112" customHeight="1" spans="2:9">
      <c r="B112" s="151" t="str">
        <f>IF(AND(客户应收数据库!G:G&gt;1,客户应收数据库!G:G&lt;&gt;"-"),ROW(),"-")</f>
        <v>-</v>
      </c>
      <c r="C112" s="153" t="str">
        <f t="shared" si="2"/>
        <v/>
      </c>
      <c r="D112" s="154" t="str">
        <f>IFERROR(INDEX(客户应收数据库!$C:$G,SMALL($B:$B,ROW(B110)),MATCH(D$3,$D$3:$H$3,0)),"")</f>
        <v/>
      </c>
      <c r="E112" s="154" t="str">
        <f>IFERROR(INDEX(客户应收数据库!$C:$G,SMALL($B:$B,ROW(C110)),MATCH(E$3,$D$3:$H$3,0)),"")</f>
        <v/>
      </c>
      <c r="F112" s="154" t="str">
        <f>IFERROR(INDEX(客户应收数据库!$C:$G,SMALL($B:$B,ROW(D110)),MATCH(F$3,$D$3:$H$3,0)),"")</f>
        <v/>
      </c>
      <c r="G112" s="154" t="str">
        <f>IFERROR(INDEX(客户应收数据库!$C:$G,SMALL($B:$B,ROW(E110)),MATCH(G$3,$D$3:$H$3,0)),"")</f>
        <v/>
      </c>
      <c r="H112" s="155" t="str">
        <f>IFERROR(INDEX(客户应收数据库!$C:$G,SMALL($B:$B,ROW(F110)),MATCH(H$3,$D$3:$H$3,0)),"")</f>
        <v/>
      </c>
      <c r="I112" s="150"/>
    </row>
    <row r="113" customHeight="1" spans="2:9">
      <c r="B113" s="151" t="str">
        <f>IF(AND(客户应收数据库!G:G&gt;1,客户应收数据库!G:G&lt;&gt;"-"),ROW(),"-")</f>
        <v>-</v>
      </c>
      <c r="C113" s="153" t="str">
        <f t="shared" si="2"/>
        <v/>
      </c>
      <c r="D113" s="154" t="str">
        <f>IFERROR(INDEX(客户应收数据库!$C:$G,SMALL($B:$B,ROW(B111)),MATCH(D$3,$D$3:$H$3,0)),"")</f>
        <v/>
      </c>
      <c r="E113" s="154" t="str">
        <f>IFERROR(INDEX(客户应收数据库!$C:$G,SMALL($B:$B,ROW(C111)),MATCH(E$3,$D$3:$H$3,0)),"")</f>
        <v/>
      </c>
      <c r="F113" s="154" t="str">
        <f>IFERROR(INDEX(客户应收数据库!$C:$G,SMALL($B:$B,ROW(D111)),MATCH(F$3,$D$3:$H$3,0)),"")</f>
        <v/>
      </c>
      <c r="G113" s="154" t="str">
        <f>IFERROR(INDEX(客户应收数据库!$C:$G,SMALL($B:$B,ROW(E111)),MATCH(G$3,$D$3:$H$3,0)),"")</f>
        <v/>
      </c>
      <c r="H113" s="155" t="str">
        <f>IFERROR(INDEX(客户应收数据库!$C:$G,SMALL($B:$B,ROW(F111)),MATCH(H$3,$D$3:$H$3,0)),"")</f>
        <v/>
      </c>
      <c r="I113" s="150"/>
    </row>
    <row r="114" customHeight="1" spans="2:9">
      <c r="B114" s="151" t="str">
        <f>IF(AND(客户应收数据库!G:G&gt;1,客户应收数据库!G:G&lt;&gt;"-"),ROW(),"-")</f>
        <v>-</v>
      </c>
      <c r="C114" s="153" t="str">
        <f t="shared" si="2"/>
        <v/>
      </c>
      <c r="D114" s="154" t="str">
        <f>IFERROR(INDEX(客户应收数据库!$C:$G,SMALL($B:$B,ROW(B112)),MATCH(D$3,$D$3:$H$3,0)),"")</f>
        <v/>
      </c>
      <c r="E114" s="154" t="str">
        <f>IFERROR(INDEX(客户应收数据库!$C:$G,SMALL($B:$B,ROW(C112)),MATCH(E$3,$D$3:$H$3,0)),"")</f>
        <v/>
      </c>
      <c r="F114" s="154" t="str">
        <f>IFERROR(INDEX(客户应收数据库!$C:$G,SMALL($B:$B,ROW(D112)),MATCH(F$3,$D$3:$H$3,0)),"")</f>
        <v/>
      </c>
      <c r="G114" s="154" t="str">
        <f>IFERROR(INDEX(客户应收数据库!$C:$G,SMALL($B:$B,ROW(E112)),MATCH(G$3,$D$3:$H$3,0)),"")</f>
        <v/>
      </c>
      <c r="H114" s="155" t="str">
        <f>IFERROR(INDEX(客户应收数据库!$C:$G,SMALL($B:$B,ROW(F112)),MATCH(H$3,$D$3:$H$3,0)),"")</f>
        <v/>
      </c>
      <c r="I114" s="150"/>
    </row>
    <row r="115" customHeight="1" spans="2:9">
      <c r="B115" s="151" t="str">
        <f>IF(AND(客户应收数据库!G:G&gt;1,客户应收数据库!G:G&lt;&gt;"-"),ROW(),"-")</f>
        <v>-</v>
      </c>
      <c r="C115" s="153" t="str">
        <f t="shared" si="2"/>
        <v/>
      </c>
      <c r="D115" s="154" t="str">
        <f>IFERROR(INDEX(客户应收数据库!$C:$G,SMALL($B:$B,ROW(B113)),MATCH(D$3,$D$3:$H$3,0)),"")</f>
        <v/>
      </c>
      <c r="E115" s="154" t="str">
        <f>IFERROR(INDEX(客户应收数据库!$C:$G,SMALL($B:$B,ROW(C113)),MATCH(E$3,$D$3:$H$3,0)),"")</f>
        <v/>
      </c>
      <c r="F115" s="154" t="str">
        <f>IFERROR(INDEX(客户应收数据库!$C:$G,SMALL($B:$B,ROW(D113)),MATCH(F$3,$D$3:$H$3,0)),"")</f>
        <v/>
      </c>
      <c r="G115" s="154" t="str">
        <f>IFERROR(INDEX(客户应收数据库!$C:$G,SMALL($B:$B,ROW(E113)),MATCH(G$3,$D$3:$H$3,0)),"")</f>
        <v/>
      </c>
      <c r="H115" s="155" t="str">
        <f>IFERROR(INDEX(客户应收数据库!$C:$G,SMALL($B:$B,ROW(F113)),MATCH(H$3,$D$3:$H$3,0)),"")</f>
        <v/>
      </c>
      <c r="I115" s="150"/>
    </row>
    <row r="116" customHeight="1" spans="2:9">
      <c r="B116" s="151" t="str">
        <f>IF(AND(客户应收数据库!G:G&gt;1,客户应收数据库!G:G&lt;&gt;"-"),ROW(),"-")</f>
        <v>-</v>
      </c>
      <c r="C116" s="153" t="str">
        <f t="shared" si="2"/>
        <v/>
      </c>
      <c r="D116" s="154" t="str">
        <f>IFERROR(INDEX(客户应收数据库!$C:$G,SMALL($B:$B,ROW(B114)),MATCH(D$3,$D$3:$H$3,0)),"")</f>
        <v/>
      </c>
      <c r="E116" s="154" t="str">
        <f>IFERROR(INDEX(客户应收数据库!$C:$G,SMALL($B:$B,ROW(C114)),MATCH(E$3,$D$3:$H$3,0)),"")</f>
        <v/>
      </c>
      <c r="F116" s="154" t="str">
        <f>IFERROR(INDEX(客户应收数据库!$C:$G,SMALL($B:$B,ROW(D114)),MATCH(F$3,$D$3:$H$3,0)),"")</f>
        <v/>
      </c>
      <c r="G116" s="154" t="str">
        <f>IFERROR(INDEX(客户应收数据库!$C:$G,SMALL($B:$B,ROW(E114)),MATCH(G$3,$D$3:$H$3,0)),"")</f>
        <v/>
      </c>
      <c r="H116" s="155" t="str">
        <f>IFERROR(INDEX(客户应收数据库!$C:$G,SMALL($B:$B,ROW(F114)),MATCH(H$3,$D$3:$H$3,0)),"")</f>
        <v/>
      </c>
      <c r="I116" s="150"/>
    </row>
    <row r="117" customHeight="1" spans="2:9">
      <c r="B117" s="151" t="str">
        <f>IF(AND(客户应收数据库!G:G&gt;1,客户应收数据库!G:G&lt;&gt;"-"),ROW(),"-")</f>
        <v>-</v>
      </c>
      <c r="C117" s="153" t="str">
        <f t="shared" si="2"/>
        <v/>
      </c>
      <c r="D117" s="154" t="str">
        <f>IFERROR(INDEX(客户应收数据库!$C:$G,SMALL($B:$B,ROW(B115)),MATCH(D$3,$D$3:$H$3,0)),"")</f>
        <v/>
      </c>
      <c r="E117" s="154" t="str">
        <f>IFERROR(INDEX(客户应收数据库!$C:$G,SMALL($B:$B,ROW(C115)),MATCH(E$3,$D$3:$H$3,0)),"")</f>
        <v/>
      </c>
      <c r="F117" s="154" t="str">
        <f>IFERROR(INDEX(客户应收数据库!$C:$G,SMALL($B:$B,ROW(D115)),MATCH(F$3,$D$3:$H$3,0)),"")</f>
        <v/>
      </c>
      <c r="G117" s="154" t="str">
        <f>IFERROR(INDEX(客户应收数据库!$C:$G,SMALL($B:$B,ROW(E115)),MATCH(G$3,$D$3:$H$3,0)),"")</f>
        <v/>
      </c>
      <c r="H117" s="155" t="str">
        <f>IFERROR(INDEX(客户应收数据库!$C:$G,SMALL($B:$B,ROW(F115)),MATCH(H$3,$D$3:$H$3,0)),"")</f>
        <v/>
      </c>
      <c r="I117" s="150"/>
    </row>
    <row r="118" customHeight="1" spans="2:9">
      <c r="B118" s="151" t="str">
        <f>IF(AND(客户应收数据库!G:G&gt;1,客户应收数据库!G:G&lt;&gt;"-"),ROW(),"-")</f>
        <v>-</v>
      </c>
      <c r="C118" s="153" t="str">
        <f t="shared" si="2"/>
        <v/>
      </c>
      <c r="D118" s="154" t="str">
        <f>IFERROR(INDEX(客户应收数据库!$C:$G,SMALL($B:$B,ROW(B116)),MATCH(D$3,$D$3:$H$3,0)),"")</f>
        <v/>
      </c>
      <c r="E118" s="154" t="str">
        <f>IFERROR(INDEX(客户应收数据库!$C:$G,SMALL($B:$B,ROW(C116)),MATCH(E$3,$D$3:$H$3,0)),"")</f>
        <v/>
      </c>
      <c r="F118" s="154" t="str">
        <f>IFERROR(INDEX(客户应收数据库!$C:$G,SMALL($B:$B,ROW(D116)),MATCH(F$3,$D$3:$H$3,0)),"")</f>
        <v/>
      </c>
      <c r="G118" s="154" t="str">
        <f>IFERROR(INDEX(客户应收数据库!$C:$G,SMALL($B:$B,ROW(E116)),MATCH(G$3,$D$3:$H$3,0)),"")</f>
        <v/>
      </c>
      <c r="H118" s="155" t="str">
        <f>IFERROR(INDEX(客户应收数据库!$C:$G,SMALL($B:$B,ROW(F116)),MATCH(H$3,$D$3:$H$3,0)),"")</f>
        <v/>
      </c>
      <c r="I118" s="150"/>
    </row>
    <row r="119" customHeight="1" spans="2:9">
      <c r="B119" s="151" t="str">
        <f>IF(AND(客户应收数据库!G:G&gt;1,客户应收数据库!G:G&lt;&gt;"-"),ROW(),"-")</f>
        <v>-</v>
      </c>
      <c r="C119" s="153" t="str">
        <f t="shared" si="2"/>
        <v/>
      </c>
      <c r="D119" s="154" t="str">
        <f>IFERROR(INDEX(客户应收数据库!$C:$G,SMALL($B:$B,ROW(B117)),MATCH(D$3,$D$3:$H$3,0)),"")</f>
        <v/>
      </c>
      <c r="E119" s="154" t="str">
        <f>IFERROR(INDEX(客户应收数据库!$C:$G,SMALL($B:$B,ROW(C117)),MATCH(E$3,$D$3:$H$3,0)),"")</f>
        <v/>
      </c>
      <c r="F119" s="154" t="str">
        <f>IFERROR(INDEX(客户应收数据库!$C:$G,SMALL($B:$B,ROW(D117)),MATCH(F$3,$D$3:$H$3,0)),"")</f>
        <v/>
      </c>
      <c r="G119" s="154" t="str">
        <f>IFERROR(INDEX(客户应收数据库!$C:$G,SMALL($B:$B,ROW(E117)),MATCH(G$3,$D$3:$H$3,0)),"")</f>
        <v/>
      </c>
      <c r="H119" s="155" t="str">
        <f>IFERROR(INDEX(客户应收数据库!$C:$G,SMALL($B:$B,ROW(F117)),MATCH(H$3,$D$3:$H$3,0)),"")</f>
        <v/>
      </c>
      <c r="I119" s="150"/>
    </row>
    <row r="120" customHeight="1" spans="2:9">
      <c r="B120" s="151" t="str">
        <f>IF(AND(客户应收数据库!G:G&gt;1,客户应收数据库!G:G&lt;&gt;"-"),ROW(),"-")</f>
        <v>-</v>
      </c>
      <c r="C120" s="153" t="str">
        <f t="shared" si="2"/>
        <v/>
      </c>
      <c r="D120" s="154" t="str">
        <f>IFERROR(INDEX(客户应收数据库!$C:$G,SMALL($B:$B,ROW(B118)),MATCH(D$3,$D$3:$H$3,0)),"")</f>
        <v/>
      </c>
      <c r="E120" s="154" t="str">
        <f>IFERROR(INDEX(客户应收数据库!$C:$G,SMALL($B:$B,ROW(C118)),MATCH(E$3,$D$3:$H$3,0)),"")</f>
        <v/>
      </c>
      <c r="F120" s="154" t="str">
        <f>IFERROR(INDEX(客户应收数据库!$C:$G,SMALL($B:$B,ROW(D118)),MATCH(F$3,$D$3:$H$3,0)),"")</f>
        <v/>
      </c>
      <c r="G120" s="154" t="str">
        <f>IFERROR(INDEX(客户应收数据库!$C:$G,SMALL($B:$B,ROW(E118)),MATCH(G$3,$D$3:$H$3,0)),"")</f>
        <v/>
      </c>
      <c r="H120" s="155" t="str">
        <f>IFERROR(INDEX(客户应收数据库!$C:$G,SMALL($B:$B,ROW(F118)),MATCH(H$3,$D$3:$H$3,0)),"")</f>
        <v/>
      </c>
      <c r="I120" s="150"/>
    </row>
    <row r="121" customHeight="1" spans="2:9">
      <c r="B121" s="151" t="str">
        <f>IF(AND(客户应收数据库!G:G&gt;1,客户应收数据库!G:G&lt;&gt;"-"),ROW(),"-")</f>
        <v>-</v>
      </c>
      <c r="C121" s="153" t="str">
        <f t="shared" si="2"/>
        <v/>
      </c>
      <c r="D121" s="154" t="str">
        <f>IFERROR(INDEX(客户应收数据库!$C:$G,SMALL($B:$B,ROW(B119)),MATCH(D$3,$D$3:$H$3,0)),"")</f>
        <v/>
      </c>
      <c r="E121" s="154" t="str">
        <f>IFERROR(INDEX(客户应收数据库!$C:$G,SMALL($B:$B,ROW(C119)),MATCH(E$3,$D$3:$H$3,0)),"")</f>
        <v/>
      </c>
      <c r="F121" s="154" t="str">
        <f>IFERROR(INDEX(客户应收数据库!$C:$G,SMALL($B:$B,ROW(D119)),MATCH(F$3,$D$3:$H$3,0)),"")</f>
        <v/>
      </c>
      <c r="G121" s="154" t="str">
        <f>IFERROR(INDEX(客户应收数据库!$C:$G,SMALL($B:$B,ROW(E119)),MATCH(G$3,$D$3:$H$3,0)),"")</f>
        <v/>
      </c>
      <c r="H121" s="155" t="str">
        <f>IFERROR(INDEX(客户应收数据库!$C:$G,SMALL($B:$B,ROW(F119)),MATCH(H$3,$D$3:$H$3,0)),"")</f>
        <v/>
      </c>
      <c r="I121" s="150"/>
    </row>
    <row r="122" customHeight="1" spans="2:9">
      <c r="B122" s="151" t="str">
        <f>IF(AND(客户应收数据库!G:G&gt;1,客户应收数据库!G:G&lt;&gt;"-"),ROW(),"-")</f>
        <v>-</v>
      </c>
      <c r="C122" s="153" t="str">
        <f t="shared" si="2"/>
        <v/>
      </c>
      <c r="D122" s="154" t="str">
        <f>IFERROR(INDEX(客户应收数据库!$C:$G,SMALL($B:$B,ROW(B120)),MATCH(D$3,$D$3:$H$3,0)),"")</f>
        <v/>
      </c>
      <c r="E122" s="154" t="str">
        <f>IFERROR(INDEX(客户应收数据库!$C:$G,SMALL($B:$B,ROW(C120)),MATCH(E$3,$D$3:$H$3,0)),"")</f>
        <v/>
      </c>
      <c r="F122" s="154" t="str">
        <f>IFERROR(INDEX(客户应收数据库!$C:$G,SMALL($B:$B,ROW(D120)),MATCH(F$3,$D$3:$H$3,0)),"")</f>
        <v/>
      </c>
      <c r="G122" s="154" t="str">
        <f>IFERROR(INDEX(客户应收数据库!$C:$G,SMALL($B:$B,ROW(E120)),MATCH(G$3,$D$3:$H$3,0)),"")</f>
        <v/>
      </c>
      <c r="H122" s="155" t="str">
        <f>IFERROR(INDEX(客户应收数据库!$C:$G,SMALL($B:$B,ROW(F120)),MATCH(H$3,$D$3:$H$3,0)),"")</f>
        <v/>
      </c>
      <c r="I122" s="150"/>
    </row>
    <row r="123" customHeight="1" spans="2:9">
      <c r="B123" s="151" t="str">
        <f>IF(AND(客户应收数据库!G:G&gt;1,客户应收数据库!G:G&lt;&gt;"-"),ROW(),"-")</f>
        <v>-</v>
      </c>
      <c r="C123" s="153" t="str">
        <f t="shared" si="2"/>
        <v/>
      </c>
      <c r="D123" s="154" t="str">
        <f>IFERROR(INDEX(客户应收数据库!$C:$G,SMALL($B:$B,ROW(B121)),MATCH(D$3,$D$3:$H$3,0)),"")</f>
        <v/>
      </c>
      <c r="E123" s="154" t="str">
        <f>IFERROR(INDEX(客户应收数据库!$C:$G,SMALL($B:$B,ROW(C121)),MATCH(E$3,$D$3:$H$3,0)),"")</f>
        <v/>
      </c>
      <c r="F123" s="154" t="str">
        <f>IFERROR(INDEX(客户应收数据库!$C:$G,SMALL($B:$B,ROW(D121)),MATCH(F$3,$D$3:$H$3,0)),"")</f>
        <v/>
      </c>
      <c r="G123" s="154" t="str">
        <f>IFERROR(INDEX(客户应收数据库!$C:$G,SMALL($B:$B,ROW(E121)),MATCH(G$3,$D$3:$H$3,0)),"")</f>
        <v/>
      </c>
      <c r="H123" s="155" t="str">
        <f>IFERROR(INDEX(客户应收数据库!$C:$G,SMALL($B:$B,ROW(F121)),MATCH(H$3,$D$3:$H$3,0)),"")</f>
        <v/>
      </c>
      <c r="I123" s="150"/>
    </row>
    <row r="124" customHeight="1" spans="2:9">
      <c r="B124" s="151" t="str">
        <f>IF(AND(客户应收数据库!G:G&gt;1,客户应收数据库!G:G&lt;&gt;"-"),ROW(),"-")</f>
        <v>-</v>
      </c>
      <c r="C124" s="153" t="str">
        <f t="shared" si="2"/>
        <v/>
      </c>
      <c r="D124" s="154" t="str">
        <f>IFERROR(INDEX(客户应收数据库!$C:$G,SMALL($B:$B,ROW(B122)),MATCH(D$3,$D$3:$H$3,0)),"")</f>
        <v/>
      </c>
      <c r="E124" s="154" t="str">
        <f>IFERROR(INDEX(客户应收数据库!$C:$G,SMALL($B:$B,ROW(C122)),MATCH(E$3,$D$3:$H$3,0)),"")</f>
        <v/>
      </c>
      <c r="F124" s="154" t="str">
        <f>IFERROR(INDEX(客户应收数据库!$C:$G,SMALL($B:$B,ROW(D122)),MATCH(F$3,$D$3:$H$3,0)),"")</f>
        <v/>
      </c>
      <c r="G124" s="154" t="str">
        <f>IFERROR(INDEX(客户应收数据库!$C:$G,SMALL($B:$B,ROW(E122)),MATCH(G$3,$D$3:$H$3,0)),"")</f>
        <v/>
      </c>
      <c r="H124" s="155" t="str">
        <f>IFERROR(INDEX(客户应收数据库!$C:$G,SMALL($B:$B,ROW(F122)),MATCH(H$3,$D$3:$H$3,0)),"")</f>
        <v/>
      </c>
      <c r="I124" s="150"/>
    </row>
    <row r="125" customHeight="1" spans="2:9">
      <c r="B125" s="151" t="str">
        <f>IF(AND(客户应收数据库!G:G&gt;1,客户应收数据库!G:G&lt;&gt;"-"),ROW(),"-")</f>
        <v>-</v>
      </c>
      <c r="C125" s="153" t="str">
        <f t="shared" si="2"/>
        <v/>
      </c>
      <c r="D125" s="154" t="str">
        <f>IFERROR(INDEX(客户应收数据库!$C:$G,SMALL($B:$B,ROW(B123)),MATCH(D$3,$D$3:$H$3,0)),"")</f>
        <v/>
      </c>
      <c r="E125" s="154" t="str">
        <f>IFERROR(INDEX(客户应收数据库!$C:$G,SMALL($B:$B,ROW(C123)),MATCH(E$3,$D$3:$H$3,0)),"")</f>
        <v/>
      </c>
      <c r="F125" s="154" t="str">
        <f>IFERROR(INDEX(客户应收数据库!$C:$G,SMALL($B:$B,ROW(D123)),MATCH(F$3,$D$3:$H$3,0)),"")</f>
        <v/>
      </c>
      <c r="G125" s="154" t="str">
        <f>IFERROR(INDEX(客户应收数据库!$C:$G,SMALL($B:$B,ROW(E123)),MATCH(G$3,$D$3:$H$3,0)),"")</f>
        <v/>
      </c>
      <c r="H125" s="155" t="str">
        <f>IFERROR(INDEX(客户应收数据库!$C:$G,SMALL($B:$B,ROW(F123)),MATCH(H$3,$D$3:$H$3,0)),"")</f>
        <v/>
      </c>
      <c r="I125" s="150"/>
    </row>
    <row r="126" customHeight="1" spans="2:9">
      <c r="B126" s="151" t="str">
        <f>IF(AND(客户应收数据库!G:G&gt;1,客户应收数据库!G:G&lt;&gt;"-"),ROW(),"-")</f>
        <v>-</v>
      </c>
      <c r="C126" s="153" t="str">
        <f t="shared" si="2"/>
        <v/>
      </c>
      <c r="D126" s="154" t="str">
        <f>IFERROR(INDEX(客户应收数据库!$C:$G,SMALL($B:$B,ROW(B124)),MATCH(D$3,$D$3:$H$3,0)),"")</f>
        <v/>
      </c>
      <c r="E126" s="154" t="str">
        <f>IFERROR(INDEX(客户应收数据库!$C:$G,SMALL($B:$B,ROW(C124)),MATCH(E$3,$D$3:$H$3,0)),"")</f>
        <v/>
      </c>
      <c r="F126" s="154" t="str">
        <f>IFERROR(INDEX(客户应收数据库!$C:$G,SMALL($B:$B,ROW(D124)),MATCH(F$3,$D$3:$H$3,0)),"")</f>
        <v/>
      </c>
      <c r="G126" s="154" t="str">
        <f>IFERROR(INDEX(客户应收数据库!$C:$G,SMALL($B:$B,ROW(E124)),MATCH(G$3,$D$3:$H$3,0)),"")</f>
        <v/>
      </c>
      <c r="H126" s="155" t="str">
        <f>IFERROR(INDEX(客户应收数据库!$C:$G,SMALL($B:$B,ROW(F124)),MATCH(H$3,$D$3:$H$3,0)),"")</f>
        <v/>
      </c>
      <c r="I126" s="150"/>
    </row>
    <row r="127" customHeight="1" spans="2:9">
      <c r="B127" s="151" t="str">
        <f>IF(AND(客户应收数据库!G:G&gt;1,客户应收数据库!G:G&lt;&gt;"-"),ROW(),"-")</f>
        <v>-</v>
      </c>
      <c r="C127" s="153" t="str">
        <f t="shared" si="2"/>
        <v/>
      </c>
      <c r="D127" s="154" t="str">
        <f>IFERROR(INDEX(客户应收数据库!$C:$G,SMALL($B:$B,ROW(B125)),MATCH(D$3,$D$3:$H$3,0)),"")</f>
        <v/>
      </c>
      <c r="E127" s="154" t="str">
        <f>IFERROR(INDEX(客户应收数据库!$C:$G,SMALL($B:$B,ROW(C125)),MATCH(E$3,$D$3:$H$3,0)),"")</f>
        <v/>
      </c>
      <c r="F127" s="154" t="str">
        <f>IFERROR(INDEX(客户应收数据库!$C:$G,SMALL($B:$B,ROW(D125)),MATCH(F$3,$D$3:$H$3,0)),"")</f>
        <v/>
      </c>
      <c r="G127" s="154" t="str">
        <f>IFERROR(INDEX(客户应收数据库!$C:$G,SMALL($B:$B,ROW(E125)),MATCH(G$3,$D$3:$H$3,0)),"")</f>
        <v/>
      </c>
      <c r="H127" s="155" t="str">
        <f>IFERROR(INDEX(客户应收数据库!$C:$G,SMALL($B:$B,ROW(F125)),MATCH(H$3,$D$3:$H$3,0)),"")</f>
        <v/>
      </c>
      <c r="I127" s="150"/>
    </row>
    <row r="128" customHeight="1" spans="2:9">
      <c r="B128" s="151" t="str">
        <f>IF(AND(客户应收数据库!G:G&gt;1,客户应收数据库!G:G&lt;&gt;"-"),ROW(),"-")</f>
        <v>-</v>
      </c>
      <c r="C128" s="153" t="str">
        <f t="shared" si="2"/>
        <v/>
      </c>
      <c r="D128" s="154" t="str">
        <f>IFERROR(INDEX(客户应收数据库!$C:$G,SMALL($B:$B,ROW(B126)),MATCH(D$3,$D$3:$H$3,0)),"")</f>
        <v/>
      </c>
      <c r="E128" s="154" t="str">
        <f>IFERROR(INDEX(客户应收数据库!$C:$G,SMALL($B:$B,ROW(C126)),MATCH(E$3,$D$3:$H$3,0)),"")</f>
        <v/>
      </c>
      <c r="F128" s="154" t="str">
        <f>IFERROR(INDEX(客户应收数据库!$C:$G,SMALL($B:$B,ROW(D126)),MATCH(F$3,$D$3:$H$3,0)),"")</f>
        <v/>
      </c>
      <c r="G128" s="154" t="str">
        <f>IFERROR(INDEX(客户应收数据库!$C:$G,SMALL($B:$B,ROW(E126)),MATCH(G$3,$D$3:$H$3,0)),"")</f>
        <v/>
      </c>
      <c r="H128" s="155" t="str">
        <f>IFERROR(INDEX(客户应收数据库!$C:$G,SMALL($B:$B,ROW(F126)),MATCH(H$3,$D$3:$H$3,0)),"")</f>
        <v/>
      </c>
      <c r="I128" s="150"/>
    </row>
    <row r="129" customHeight="1" spans="2:9">
      <c r="B129" s="151" t="str">
        <f>IF(AND(客户应收数据库!G:G&gt;1,客户应收数据库!G:G&lt;&gt;"-"),ROW(),"-")</f>
        <v>-</v>
      </c>
      <c r="C129" s="153" t="str">
        <f t="shared" si="2"/>
        <v/>
      </c>
      <c r="D129" s="154" t="str">
        <f>IFERROR(INDEX(客户应收数据库!$C:$G,SMALL($B:$B,ROW(B127)),MATCH(D$3,$D$3:$H$3,0)),"")</f>
        <v/>
      </c>
      <c r="E129" s="154" t="str">
        <f>IFERROR(INDEX(客户应收数据库!$C:$G,SMALL($B:$B,ROW(C127)),MATCH(E$3,$D$3:$H$3,0)),"")</f>
        <v/>
      </c>
      <c r="F129" s="154" t="str">
        <f>IFERROR(INDEX(客户应收数据库!$C:$G,SMALL($B:$B,ROW(D127)),MATCH(F$3,$D$3:$H$3,0)),"")</f>
        <v/>
      </c>
      <c r="G129" s="154" t="str">
        <f>IFERROR(INDEX(客户应收数据库!$C:$G,SMALL($B:$B,ROW(E127)),MATCH(G$3,$D$3:$H$3,0)),"")</f>
        <v/>
      </c>
      <c r="H129" s="155" t="str">
        <f>IFERROR(INDEX(客户应收数据库!$C:$G,SMALL($B:$B,ROW(F127)),MATCH(H$3,$D$3:$H$3,0)),"")</f>
        <v/>
      </c>
      <c r="I129" s="150"/>
    </row>
    <row r="130" customHeight="1" spans="2:9">
      <c r="B130" s="151" t="str">
        <f>IF(AND(客户应收数据库!G:G&gt;1,客户应收数据库!G:G&lt;&gt;"-"),ROW(),"-")</f>
        <v>-</v>
      </c>
      <c r="C130" s="153" t="str">
        <f t="shared" si="2"/>
        <v/>
      </c>
      <c r="D130" s="154" t="str">
        <f>IFERROR(INDEX(客户应收数据库!$C:$G,SMALL($B:$B,ROW(B128)),MATCH(D$3,$D$3:$H$3,0)),"")</f>
        <v/>
      </c>
      <c r="E130" s="154" t="str">
        <f>IFERROR(INDEX(客户应收数据库!$C:$G,SMALL($B:$B,ROW(C128)),MATCH(E$3,$D$3:$H$3,0)),"")</f>
        <v/>
      </c>
      <c r="F130" s="154" t="str">
        <f>IFERROR(INDEX(客户应收数据库!$C:$G,SMALL($B:$B,ROW(D128)),MATCH(F$3,$D$3:$H$3,0)),"")</f>
        <v/>
      </c>
      <c r="G130" s="154" t="str">
        <f>IFERROR(INDEX(客户应收数据库!$C:$G,SMALL($B:$B,ROW(E128)),MATCH(G$3,$D$3:$H$3,0)),"")</f>
        <v/>
      </c>
      <c r="H130" s="155" t="str">
        <f>IFERROR(INDEX(客户应收数据库!$C:$G,SMALL($B:$B,ROW(F128)),MATCH(H$3,$D$3:$H$3,0)),"")</f>
        <v/>
      </c>
      <c r="I130" s="150"/>
    </row>
    <row r="131" customHeight="1" spans="2:9">
      <c r="B131" s="151" t="str">
        <f>IF(AND(客户应收数据库!G:G&gt;1,客户应收数据库!G:G&lt;&gt;"-"),ROW(),"-")</f>
        <v>-</v>
      </c>
      <c r="C131" s="153" t="str">
        <f t="shared" si="2"/>
        <v/>
      </c>
      <c r="D131" s="154" t="str">
        <f>IFERROR(INDEX(客户应收数据库!$C:$G,SMALL($B:$B,ROW(B129)),MATCH(D$3,$D$3:$H$3,0)),"")</f>
        <v/>
      </c>
      <c r="E131" s="154" t="str">
        <f>IFERROR(INDEX(客户应收数据库!$C:$G,SMALL($B:$B,ROW(C129)),MATCH(E$3,$D$3:$H$3,0)),"")</f>
        <v/>
      </c>
      <c r="F131" s="154" t="str">
        <f>IFERROR(INDEX(客户应收数据库!$C:$G,SMALL($B:$B,ROW(D129)),MATCH(F$3,$D$3:$H$3,0)),"")</f>
        <v/>
      </c>
      <c r="G131" s="154" t="str">
        <f>IFERROR(INDEX(客户应收数据库!$C:$G,SMALL($B:$B,ROW(E129)),MATCH(G$3,$D$3:$H$3,0)),"")</f>
        <v/>
      </c>
      <c r="H131" s="155" t="str">
        <f>IFERROR(INDEX(客户应收数据库!$C:$G,SMALL($B:$B,ROW(F129)),MATCH(H$3,$D$3:$H$3,0)),"")</f>
        <v/>
      </c>
      <c r="I131" s="150"/>
    </row>
    <row r="132" customHeight="1" spans="2:9">
      <c r="B132" s="151" t="str">
        <f>IF(AND(客户应收数据库!G:G&gt;1,客户应收数据库!G:G&lt;&gt;"-"),ROW(),"-")</f>
        <v>-</v>
      </c>
      <c r="C132" s="153" t="str">
        <f t="shared" si="2"/>
        <v/>
      </c>
      <c r="D132" s="154" t="str">
        <f>IFERROR(INDEX(客户应收数据库!$C:$G,SMALL($B:$B,ROW(B130)),MATCH(D$3,$D$3:$H$3,0)),"")</f>
        <v/>
      </c>
      <c r="E132" s="154" t="str">
        <f>IFERROR(INDEX(客户应收数据库!$C:$G,SMALL($B:$B,ROW(C130)),MATCH(E$3,$D$3:$H$3,0)),"")</f>
        <v/>
      </c>
      <c r="F132" s="154" t="str">
        <f>IFERROR(INDEX(客户应收数据库!$C:$G,SMALL($B:$B,ROW(D130)),MATCH(F$3,$D$3:$H$3,0)),"")</f>
        <v/>
      </c>
      <c r="G132" s="154" t="str">
        <f>IFERROR(INDEX(客户应收数据库!$C:$G,SMALL($B:$B,ROW(E130)),MATCH(G$3,$D$3:$H$3,0)),"")</f>
        <v/>
      </c>
      <c r="H132" s="155" t="str">
        <f>IFERROR(INDEX(客户应收数据库!$C:$G,SMALL($B:$B,ROW(F130)),MATCH(H$3,$D$3:$H$3,0)),"")</f>
        <v/>
      </c>
      <c r="I132" s="150"/>
    </row>
    <row r="133" customHeight="1" spans="2:9">
      <c r="B133" s="151" t="str">
        <f>IF(AND(客户应收数据库!G:G&gt;1,客户应收数据库!G:G&lt;&gt;"-"),ROW(),"-")</f>
        <v>-</v>
      </c>
      <c r="C133" s="153" t="str">
        <f t="shared" ref="C133:C196" si="3">IF(D133="","",ROW(B130))</f>
        <v/>
      </c>
      <c r="D133" s="154" t="str">
        <f>IFERROR(INDEX(客户应收数据库!$C:$G,SMALL($B:$B,ROW(B131)),MATCH(D$3,$D$3:$H$3,0)),"")</f>
        <v/>
      </c>
      <c r="E133" s="154" t="str">
        <f>IFERROR(INDEX(客户应收数据库!$C:$G,SMALL($B:$B,ROW(C131)),MATCH(E$3,$D$3:$H$3,0)),"")</f>
        <v/>
      </c>
      <c r="F133" s="154" t="str">
        <f>IFERROR(INDEX(客户应收数据库!$C:$G,SMALL($B:$B,ROW(D131)),MATCH(F$3,$D$3:$H$3,0)),"")</f>
        <v/>
      </c>
      <c r="G133" s="154" t="str">
        <f>IFERROR(INDEX(客户应收数据库!$C:$G,SMALL($B:$B,ROW(E131)),MATCH(G$3,$D$3:$H$3,0)),"")</f>
        <v/>
      </c>
      <c r="H133" s="155" t="str">
        <f>IFERROR(INDEX(客户应收数据库!$C:$G,SMALL($B:$B,ROW(F131)),MATCH(H$3,$D$3:$H$3,0)),"")</f>
        <v/>
      </c>
      <c r="I133" s="150"/>
    </row>
    <row r="134" customHeight="1" spans="2:9">
      <c r="B134" s="151" t="str">
        <f>IF(AND(客户应收数据库!G:G&gt;1,客户应收数据库!G:G&lt;&gt;"-"),ROW(),"-")</f>
        <v>-</v>
      </c>
      <c r="C134" s="153" t="str">
        <f t="shared" si="3"/>
        <v/>
      </c>
      <c r="D134" s="154" t="str">
        <f>IFERROR(INDEX(客户应收数据库!$C:$G,SMALL($B:$B,ROW(B132)),MATCH(D$3,$D$3:$H$3,0)),"")</f>
        <v/>
      </c>
      <c r="E134" s="154" t="str">
        <f>IFERROR(INDEX(客户应收数据库!$C:$G,SMALL($B:$B,ROW(C132)),MATCH(E$3,$D$3:$H$3,0)),"")</f>
        <v/>
      </c>
      <c r="F134" s="154" t="str">
        <f>IFERROR(INDEX(客户应收数据库!$C:$G,SMALL($B:$B,ROW(D132)),MATCH(F$3,$D$3:$H$3,0)),"")</f>
        <v/>
      </c>
      <c r="G134" s="154" t="str">
        <f>IFERROR(INDEX(客户应收数据库!$C:$G,SMALL($B:$B,ROW(E132)),MATCH(G$3,$D$3:$H$3,0)),"")</f>
        <v/>
      </c>
      <c r="H134" s="155" t="str">
        <f>IFERROR(INDEX(客户应收数据库!$C:$G,SMALL($B:$B,ROW(F132)),MATCH(H$3,$D$3:$H$3,0)),"")</f>
        <v/>
      </c>
      <c r="I134" s="150"/>
    </row>
    <row r="135" customHeight="1" spans="2:9">
      <c r="B135" s="151" t="str">
        <f>IF(AND(客户应收数据库!G:G&gt;1,客户应收数据库!G:G&lt;&gt;"-"),ROW(),"-")</f>
        <v>-</v>
      </c>
      <c r="C135" s="153" t="str">
        <f t="shared" si="3"/>
        <v/>
      </c>
      <c r="D135" s="154" t="str">
        <f>IFERROR(INDEX(客户应收数据库!$C:$G,SMALL($B:$B,ROW(B133)),MATCH(D$3,$D$3:$H$3,0)),"")</f>
        <v/>
      </c>
      <c r="E135" s="154" t="str">
        <f>IFERROR(INDEX(客户应收数据库!$C:$G,SMALL($B:$B,ROW(C133)),MATCH(E$3,$D$3:$H$3,0)),"")</f>
        <v/>
      </c>
      <c r="F135" s="154" t="str">
        <f>IFERROR(INDEX(客户应收数据库!$C:$G,SMALL($B:$B,ROW(D133)),MATCH(F$3,$D$3:$H$3,0)),"")</f>
        <v/>
      </c>
      <c r="G135" s="154" t="str">
        <f>IFERROR(INDEX(客户应收数据库!$C:$G,SMALL($B:$B,ROW(E133)),MATCH(G$3,$D$3:$H$3,0)),"")</f>
        <v/>
      </c>
      <c r="H135" s="155" t="str">
        <f>IFERROR(INDEX(客户应收数据库!$C:$G,SMALL($B:$B,ROW(F133)),MATCH(H$3,$D$3:$H$3,0)),"")</f>
        <v/>
      </c>
      <c r="I135" s="150"/>
    </row>
    <row r="136" customHeight="1" spans="2:9">
      <c r="B136" s="151" t="str">
        <f>IF(AND(客户应收数据库!G:G&gt;1,客户应收数据库!G:G&lt;&gt;"-"),ROW(),"-")</f>
        <v>-</v>
      </c>
      <c r="C136" s="153" t="str">
        <f t="shared" si="3"/>
        <v/>
      </c>
      <c r="D136" s="154" t="str">
        <f>IFERROR(INDEX(客户应收数据库!$C:$G,SMALL($B:$B,ROW(B134)),MATCH(D$3,$D$3:$H$3,0)),"")</f>
        <v/>
      </c>
      <c r="E136" s="154" t="str">
        <f>IFERROR(INDEX(客户应收数据库!$C:$G,SMALL($B:$B,ROW(C134)),MATCH(E$3,$D$3:$H$3,0)),"")</f>
        <v/>
      </c>
      <c r="F136" s="154" t="str">
        <f>IFERROR(INDEX(客户应收数据库!$C:$G,SMALL($B:$B,ROW(D134)),MATCH(F$3,$D$3:$H$3,0)),"")</f>
        <v/>
      </c>
      <c r="G136" s="154" t="str">
        <f>IFERROR(INDEX(客户应收数据库!$C:$G,SMALL($B:$B,ROW(E134)),MATCH(G$3,$D$3:$H$3,0)),"")</f>
        <v/>
      </c>
      <c r="H136" s="155" t="str">
        <f>IFERROR(INDEX(客户应收数据库!$C:$G,SMALL($B:$B,ROW(F134)),MATCH(H$3,$D$3:$H$3,0)),"")</f>
        <v/>
      </c>
      <c r="I136" s="150"/>
    </row>
    <row r="137" customHeight="1" spans="2:9">
      <c r="B137" s="151" t="str">
        <f>IF(AND(客户应收数据库!G:G&gt;1,客户应收数据库!G:G&lt;&gt;"-"),ROW(),"-")</f>
        <v>-</v>
      </c>
      <c r="C137" s="153" t="str">
        <f t="shared" si="3"/>
        <v/>
      </c>
      <c r="D137" s="154" t="str">
        <f>IFERROR(INDEX(客户应收数据库!$C:$G,SMALL($B:$B,ROW(B135)),MATCH(D$3,$D$3:$H$3,0)),"")</f>
        <v/>
      </c>
      <c r="E137" s="154" t="str">
        <f>IFERROR(INDEX(客户应收数据库!$C:$G,SMALL($B:$B,ROW(C135)),MATCH(E$3,$D$3:$H$3,0)),"")</f>
        <v/>
      </c>
      <c r="F137" s="154" t="str">
        <f>IFERROR(INDEX(客户应收数据库!$C:$G,SMALL($B:$B,ROW(D135)),MATCH(F$3,$D$3:$H$3,0)),"")</f>
        <v/>
      </c>
      <c r="G137" s="154" t="str">
        <f>IFERROR(INDEX(客户应收数据库!$C:$G,SMALL($B:$B,ROW(E135)),MATCH(G$3,$D$3:$H$3,0)),"")</f>
        <v/>
      </c>
      <c r="H137" s="155" t="str">
        <f>IFERROR(INDEX(客户应收数据库!$C:$G,SMALL($B:$B,ROW(F135)),MATCH(H$3,$D$3:$H$3,0)),"")</f>
        <v/>
      </c>
      <c r="I137" s="150"/>
    </row>
    <row r="138" customHeight="1" spans="2:9">
      <c r="B138" s="151" t="str">
        <f>IF(AND(客户应收数据库!G:G&gt;1,客户应收数据库!G:G&lt;&gt;"-"),ROW(),"-")</f>
        <v>-</v>
      </c>
      <c r="C138" s="153" t="str">
        <f t="shared" si="3"/>
        <v/>
      </c>
      <c r="D138" s="154" t="str">
        <f>IFERROR(INDEX(客户应收数据库!$C:$G,SMALL($B:$B,ROW(B136)),MATCH(D$3,$D$3:$H$3,0)),"")</f>
        <v/>
      </c>
      <c r="E138" s="154" t="str">
        <f>IFERROR(INDEX(客户应收数据库!$C:$G,SMALL($B:$B,ROW(C136)),MATCH(E$3,$D$3:$H$3,0)),"")</f>
        <v/>
      </c>
      <c r="F138" s="154" t="str">
        <f>IFERROR(INDEX(客户应收数据库!$C:$G,SMALL($B:$B,ROW(D136)),MATCH(F$3,$D$3:$H$3,0)),"")</f>
        <v/>
      </c>
      <c r="G138" s="154" t="str">
        <f>IFERROR(INDEX(客户应收数据库!$C:$G,SMALL($B:$B,ROW(E136)),MATCH(G$3,$D$3:$H$3,0)),"")</f>
        <v/>
      </c>
      <c r="H138" s="155" t="str">
        <f>IFERROR(INDEX(客户应收数据库!$C:$G,SMALL($B:$B,ROW(F136)),MATCH(H$3,$D$3:$H$3,0)),"")</f>
        <v/>
      </c>
      <c r="I138" s="150"/>
    </row>
    <row r="139" customHeight="1" spans="2:9">
      <c r="B139" s="151" t="str">
        <f>IF(AND(客户应收数据库!G:G&gt;1,客户应收数据库!G:G&lt;&gt;"-"),ROW(),"-")</f>
        <v>-</v>
      </c>
      <c r="C139" s="153" t="str">
        <f t="shared" si="3"/>
        <v/>
      </c>
      <c r="D139" s="154" t="str">
        <f>IFERROR(INDEX(客户应收数据库!$C:$G,SMALL($B:$B,ROW(B137)),MATCH(D$3,$D$3:$H$3,0)),"")</f>
        <v/>
      </c>
      <c r="E139" s="154" t="str">
        <f>IFERROR(INDEX(客户应收数据库!$C:$G,SMALL($B:$B,ROW(C137)),MATCH(E$3,$D$3:$H$3,0)),"")</f>
        <v/>
      </c>
      <c r="F139" s="154" t="str">
        <f>IFERROR(INDEX(客户应收数据库!$C:$G,SMALL($B:$B,ROW(D137)),MATCH(F$3,$D$3:$H$3,0)),"")</f>
        <v/>
      </c>
      <c r="G139" s="154" t="str">
        <f>IFERROR(INDEX(客户应收数据库!$C:$G,SMALL($B:$B,ROW(E137)),MATCH(G$3,$D$3:$H$3,0)),"")</f>
        <v/>
      </c>
      <c r="H139" s="155" t="str">
        <f>IFERROR(INDEX(客户应收数据库!$C:$G,SMALL($B:$B,ROW(F137)),MATCH(H$3,$D$3:$H$3,0)),"")</f>
        <v/>
      </c>
      <c r="I139" s="150"/>
    </row>
    <row r="140" customHeight="1" spans="2:9">
      <c r="B140" s="151" t="str">
        <f>IF(AND(客户应收数据库!G:G&gt;1,客户应收数据库!G:G&lt;&gt;"-"),ROW(),"-")</f>
        <v>-</v>
      </c>
      <c r="C140" s="153" t="str">
        <f t="shared" si="3"/>
        <v/>
      </c>
      <c r="D140" s="154" t="str">
        <f>IFERROR(INDEX(客户应收数据库!$C:$G,SMALL($B:$B,ROW(B138)),MATCH(D$3,$D$3:$H$3,0)),"")</f>
        <v/>
      </c>
      <c r="E140" s="154" t="str">
        <f>IFERROR(INDEX(客户应收数据库!$C:$G,SMALL($B:$B,ROW(C138)),MATCH(E$3,$D$3:$H$3,0)),"")</f>
        <v/>
      </c>
      <c r="F140" s="154" t="str">
        <f>IFERROR(INDEX(客户应收数据库!$C:$G,SMALL($B:$B,ROW(D138)),MATCH(F$3,$D$3:$H$3,0)),"")</f>
        <v/>
      </c>
      <c r="G140" s="154" t="str">
        <f>IFERROR(INDEX(客户应收数据库!$C:$G,SMALL($B:$B,ROW(E138)),MATCH(G$3,$D$3:$H$3,0)),"")</f>
        <v/>
      </c>
      <c r="H140" s="155" t="str">
        <f>IFERROR(INDEX(客户应收数据库!$C:$G,SMALL($B:$B,ROW(F138)),MATCH(H$3,$D$3:$H$3,0)),"")</f>
        <v/>
      </c>
      <c r="I140" s="150"/>
    </row>
    <row r="141" customHeight="1" spans="2:9">
      <c r="B141" s="151" t="str">
        <f>IF(AND(客户应收数据库!G:G&gt;1,客户应收数据库!G:G&lt;&gt;"-"),ROW(),"-")</f>
        <v>-</v>
      </c>
      <c r="C141" s="153" t="str">
        <f t="shared" si="3"/>
        <v/>
      </c>
      <c r="D141" s="154" t="str">
        <f>IFERROR(INDEX(客户应收数据库!$C:$G,SMALL($B:$B,ROW(B139)),MATCH(D$3,$D$3:$H$3,0)),"")</f>
        <v/>
      </c>
      <c r="E141" s="154" t="str">
        <f>IFERROR(INDEX(客户应收数据库!$C:$G,SMALL($B:$B,ROW(C139)),MATCH(E$3,$D$3:$H$3,0)),"")</f>
        <v/>
      </c>
      <c r="F141" s="154" t="str">
        <f>IFERROR(INDEX(客户应收数据库!$C:$G,SMALL($B:$B,ROW(D139)),MATCH(F$3,$D$3:$H$3,0)),"")</f>
        <v/>
      </c>
      <c r="G141" s="154" t="str">
        <f>IFERROR(INDEX(客户应收数据库!$C:$G,SMALL($B:$B,ROW(E139)),MATCH(G$3,$D$3:$H$3,0)),"")</f>
        <v/>
      </c>
      <c r="H141" s="155" t="str">
        <f>IFERROR(INDEX(客户应收数据库!$C:$G,SMALL($B:$B,ROW(F139)),MATCH(H$3,$D$3:$H$3,0)),"")</f>
        <v/>
      </c>
      <c r="I141" s="150"/>
    </row>
    <row r="142" customHeight="1" spans="2:9">
      <c r="B142" s="151" t="str">
        <f>IF(AND(客户应收数据库!G:G&gt;1,客户应收数据库!G:G&lt;&gt;"-"),ROW(),"-")</f>
        <v>-</v>
      </c>
      <c r="C142" s="153" t="str">
        <f t="shared" si="3"/>
        <v/>
      </c>
      <c r="D142" s="154" t="str">
        <f>IFERROR(INDEX(客户应收数据库!$C:$G,SMALL($B:$B,ROW(B140)),MATCH(D$3,$D$3:$H$3,0)),"")</f>
        <v/>
      </c>
      <c r="E142" s="154" t="str">
        <f>IFERROR(INDEX(客户应收数据库!$C:$G,SMALL($B:$B,ROW(C140)),MATCH(E$3,$D$3:$H$3,0)),"")</f>
        <v/>
      </c>
      <c r="F142" s="154" t="str">
        <f>IFERROR(INDEX(客户应收数据库!$C:$G,SMALL($B:$B,ROW(D140)),MATCH(F$3,$D$3:$H$3,0)),"")</f>
        <v/>
      </c>
      <c r="G142" s="154" t="str">
        <f>IFERROR(INDEX(客户应收数据库!$C:$G,SMALL($B:$B,ROW(E140)),MATCH(G$3,$D$3:$H$3,0)),"")</f>
        <v/>
      </c>
      <c r="H142" s="155" t="str">
        <f>IFERROR(INDEX(客户应收数据库!$C:$G,SMALL($B:$B,ROW(F140)),MATCH(H$3,$D$3:$H$3,0)),"")</f>
        <v/>
      </c>
      <c r="I142" s="150"/>
    </row>
    <row r="143" customHeight="1" spans="2:9">
      <c r="B143" s="151" t="str">
        <f>IF(AND(客户应收数据库!G:G&gt;1,客户应收数据库!G:G&lt;&gt;"-"),ROW(),"-")</f>
        <v>-</v>
      </c>
      <c r="C143" s="153" t="str">
        <f t="shared" si="3"/>
        <v/>
      </c>
      <c r="D143" s="154" t="str">
        <f>IFERROR(INDEX(客户应收数据库!$C:$G,SMALL($B:$B,ROW(B141)),MATCH(D$3,$D$3:$H$3,0)),"")</f>
        <v/>
      </c>
      <c r="E143" s="154" t="str">
        <f>IFERROR(INDEX(客户应收数据库!$C:$G,SMALL($B:$B,ROW(C141)),MATCH(E$3,$D$3:$H$3,0)),"")</f>
        <v/>
      </c>
      <c r="F143" s="154" t="str">
        <f>IFERROR(INDEX(客户应收数据库!$C:$G,SMALL($B:$B,ROW(D141)),MATCH(F$3,$D$3:$H$3,0)),"")</f>
        <v/>
      </c>
      <c r="G143" s="154" t="str">
        <f>IFERROR(INDEX(客户应收数据库!$C:$G,SMALL($B:$B,ROW(E141)),MATCH(G$3,$D$3:$H$3,0)),"")</f>
        <v/>
      </c>
      <c r="H143" s="155" t="str">
        <f>IFERROR(INDEX(客户应收数据库!$C:$G,SMALL($B:$B,ROW(F141)),MATCH(H$3,$D$3:$H$3,0)),"")</f>
        <v/>
      </c>
      <c r="I143" s="150"/>
    </row>
    <row r="144" customHeight="1" spans="2:9">
      <c r="B144" s="151" t="str">
        <f>IF(AND(客户应收数据库!G:G&gt;1,客户应收数据库!G:G&lt;&gt;"-"),ROW(),"-")</f>
        <v>-</v>
      </c>
      <c r="C144" s="153" t="str">
        <f t="shared" si="3"/>
        <v/>
      </c>
      <c r="D144" s="154" t="str">
        <f>IFERROR(INDEX(客户应收数据库!$C:$G,SMALL($B:$B,ROW(B142)),MATCH(D$3,$D$3:$H$3,0)),"")</f>
        <v/>
      </c>
      <c r="E144" s="154" t="str">
        <f>IFERROR(INDEX(客户应收数据库!$C:$G,SMALL($B:$B,ROW(C142)),MATCH(E$3,$D$3:$H$3,0)),"")</f>
        <v/>
      </c>
      <c r="F144" s="154" t="str">
        <f>IFERROR(INDEX(客户应收数据库!$C:$G,SMALL($B:$B,ROW(D142)),MATCH(F$3,$D$3:$H$3,0)),"")</f>
        <v/>
      </c>
      <c r="G144" s="154" t="str">
        <f>IFERROR(INDEX(客户应收数据库!$C:$G,SMALL($B:$B,ROW(E142)),MATCH(G$3,$D$3:$H$3,0)),"")</f>
        <v/>
      </c>
      <c r="H144" s="155" t="str">
        <f>IFERROR(INDEX(客户应收数据库!$C:$G,SMALL($B:$B,ROW(F142)),MATCH(H$3,$D$3:$H$3,0)),"")</f>
        <v/>
      </c>
      <c r="I144" s="150"/>
    </row>
    <row r="145" customHeight="1" spans="2:9">
      <c r="B145" s="151" t="str">
        <f>IF(AND(客户应收数据库!G:G&gt;1,客户应收数据库!G:G&lt;&gt;"-"),ROW(),"-")</f>
        <v>-</v>
      </c>
      <c r="C145" s="153" t="str">
        <f t="shared" si="3"/>
        <v/>
      </c>
      <c r="D145" s="154" t="str">
        <f>IFERROR(INDEX(客户应收数据库!$C:$G,SMALL($B:$B,ROW(B143)),MATCH(D$3,$D$3:$H$3,0)),"")</f>
        <v/>
      </c>
      <c r="E145" s="154" t="str">
        <f>IFERROR(INDEX(客户应收数据库!$C:$G,SMALL($B:$B,ROW(C143)),MATCH(E$3,$D$3:$H$3,0)),"")</f>
        <v/>
      </c>
      <c r="F145" s="154" t="str">
        <f>IFERROR(INDEX(客户应收数据库!$C:$G,SMALL($B:$B,ROW(D143)),MATCH(F$3,$D$3:$H$3,0)),"")</f>
        <v/>
      </c>
      <c r="G145" s="154" t="str">
        <f>IFERROR(INDEX(客户应收数据库!$C:$G,SMALL($B:$B,ROW(E143)),MATCH(G$3,$D$3:$H$3,0)),"")</f>
        <v/>
      </c>
      <c r="H145" s="155" t="str">
        <f>IFERROR(INDEX(客户应收数据库!$C:$G,SMALL($B:$B,ROW(F143)),MATCH(H$3,$D$3:$H$3,0)),"")</f>
        <v/>
      </c>
      <c r="I145" s="150"/>
    </row>
    <row r="146" customHeight="1" spans="2:9">
      <c r="B146" s="151" t="str">
        <f>IF(AND(客户应收数据库!G:G&gt;1,客户应收数据库!G:G&lt;&gt;"-"),ROW(),"-")</f>
        <v>-</v>
      </c>
      <c r="C146" s="153" t="str">
        <f t="shared" si="3"/>
        <v/>
      </c>
      <c r="D146" s="154" t="str">
        <f>IFERROR(INDEX(客户应收数据库!$C:$G,SMALL($B:$B,ROW(B144)),MATCH(D$3,$D$3:$H$3,0)),"")</f>
        <v/>
      </c>
      <c r="E146" s="154" t="str">
        <f>IFERROR(INDEX(客户应收数据库!$C:$G,SMALL($B:$B,ROW(C144)),MATCH(E$3,$D$3:$H$3,0)),"")</f>
        <v/>
      </c>
      <c r="F146" s="154" t="str">
        <f>IFERROR(INDEX(客户应收数据库!$C:$G,SMALL($B:$B,ROW(D144)),MATCH(F$3,$D$3:$H$3,0)),"")</f>
        <v/>
      </c>
      <c r="G146" s="154" t="str">
        <f>IFERROR(INDEX(客户应收数据库!$C:$G,SMALL($B:$B,ROW(E144)),MATCH(G$3,$D$3:$H$3,0)),"")</f>
        <v/>
      </c>
      <c r="H146" s="155" t="str">
        <f>IFERROR(INDEX(客户应收数据库!$C:$G,SMALL($B:$B,ROW(F144)),MATCH(H$3,$D$3:$H$3,0)),"")</f>
        <v/>
      </c>
      <c r="I146" s="150"/>
    </row>
    <row r="147" customHeight="1" spans="2:9">
      <c r="B147" s="151" t="str">
        <f>IF(AND(客户应收数据库!G:G&gt;1,客户应收数据库!G:G&lt;&gt;"-"),ROW(),"-")</f>
        <v>-</v>
      </c>
      <c r="C147" s="153" t="str">
        <f t="shared" si="3"/>
        <v/>
      </c>
      <c r="D147" s="154" t="str">
        <f>IFERROR(INDEX(客户应收数据库!$C:$G,SMALL($B:$B,ROW(B145)),MATCH(D$3,$D$3:$H$3,0)),"")</f>
        <v/>
      </c>
      <c r="E147" s="154" t="str">
        <f>IFERROR(INDEX(客户应收数据库!$C:$G,SMALL($B:$B,ROW(C145)),MATCH(E$3,$D$3:$H$3,0)),"")</f>
        <v/>
      </c>
      <c r="F147" s="154" t="str">
        <f>IFERROR(INDEX(客户应收数据库!$C:$G,SMALL($B:$B,ROW(D145)),MATCH(F$3,$D$3:$H$3,0)),"")</f>
        <v/>
      </c>
      <c r="G147" s="154" t="str">
        <f>IFERROR(INDEX(客户应收数据库!$C:$G,SMALL($B:$B,ROW(E145)),MATCH(G$3,$D$3:$H$3,0)),"")</f>
        <v/>
      </c>
      <c r="H147" s="155" t="str">
        <f>IFERROR(INDEX(客户应收数据库!$C:$G,SMALL($B:$B,ROW(F145)),MATCH(H$3,$D$3:$H$3,0)),"")</f>
        <v/>
      </c>
      <c r="I147" s="150"/>
    </row>
    <row r="148" customHeight="1" spans="2:9">
      <c r="B148" s="151" t="str">
        <f>IF(AND(客户应收数据库!G:G&gt;1,客户应收数据库!G:G&lt;&gt;"-"),ROW(),"-")</f>
        <v>-</v>
      </c>
      <c r="C148" s="153" t="str">
        <f t="shared" si="3"/>
        <v/>
      </c>
      <c r="D148" s="154" t="str">
        <f>IFERROR(INDEX(客户应收数据库!$C:$G,SMALL($B:$B,ROW(B146)),MATCH(D$3,$D$3:$H$3,0)),"")</f>
        <v/>
      </c>
      <c r="E148" s="154" t="str">
        <f>IFERROR(INDEX(客户应收数据库!$C:$G,SMALL($B:$B,ROW(C146)),MATCH(E$3,$D$3:$H$3,0)),"")</f>
        <v/>
      </c>
      <c r="F148" s="154" t="str">
        <f>IFERROR(INDEX(客户应收数据库!$C:$G,SMALL($B:$B,ROW(D146)),MATCH(F$3,$D$3:$H$3,0)),"")</f>
        <v/>
      </c>
      <c r="G148" s="154" t="str">
        <f>IFERROR(INDEX(客户应收数据库!$C:$G,SMALL($B:$B,ROW(E146)),MATCH(G$3,$D$3:$H$3,0)),"")</f>
        <v/>
      </c>
      <c r="H148" s="155" t="str">
        <f>IFERROR(INDEX(客户应收数据库!$C:$G,SMALL($B:$B,ROW(F146)),MATCH(H$3,$D$3:$H$3,0)),"")</f>
        <v/>
      </c>
      <c r="I148" s="150"/>
    </row>
    <row r="149" customHeight="1" spans="2:9">
      <c r="B149" s="151" t="str">
        <f>IF(AND(客户应收数据库!G:G&gt;1,客户应收数据库!G:G&lt;&gt;"-"),ROW(),"-")</f>
        <v>-</v>
      </c>
      <c r="C149" s="153" t="str">
        <f t="shared" si="3"/>
        <v/>
      </c>
      <c r="D149" s="154" t="str">
        <f>IFERROR(INDEX(客户应收数据库!$C:$G,SMALL($B:$B,ROW(B147)),MATCH(D$3,$D$3:$H$3,0)),"")</f>
        <v/>
      </c>
      <c r="E149" s="154" t="str">
        <f>IFERROR(INDEX(客户应收数据库!$C:$G,SMALL($B:$B,ROW(C147)),MATCH(E$3,$D$3:$H$3,0)),"")</f>
        <v/>
      </c>
      <c r="F149" s="154" t="str">
        <f>IFERROR(INDEX(客户应收数据库!$C:$G,SMALL($B:$B,ROW(D147)),MATCH(F$3,$D$3:$H$3,0)),"")</f>
        <v/>
      </c>
      <c r="G149" s="154" t="str">
        <f>IFERROR(INDEX(客户应收数据库!$C:$G,SMALL($B:$B,ROW(E147)),MATCH(G$3,$D$3:$H$3,0)),"")</f>
        <v/>
      </c>
      <c r="H149" s="155" t="str">
        <f>IFERROR(INDEX(客户应收数据库!$C:$G,SMALL($B:$B,ROW(F147)),MATCH(H$3,$D$3:$H$3,0)),"")</f>
        <v/>
      </c>
      <c r="I149" s="150"/>
    </row>
    <row r="150" customHeight="1" spans="2:9">
      <c r="B150" s="151" t="str">
        <f>IF(AND(客户应收数据库!G:G&gt;1,客户应收数据库!G:G&lt;&gt;"-"),ROW(),"-")</f>
        <v>-</v>
      </c>
      <c r="C150" s="153" t="str">
        <f t="shared" si="3"/>
        <v/>
      </c>
      <c r="D150" s="154" t="str">
        <f>IFERROR(INDEX(客户应收数据库!$C:$G,SMALL($B:$B,ROW(B148)),MATCH(D$3,$D$3:$H$3,0)),"")</f>
        <v/>
      </c>
      <c r="E150" s="154" t="str">
        <f>IFERROR(INDEX(客户应收数据库!$C:$G,SMALL($B:$B,ROW(C148)),MATCH(E$3,$D$3:$H$3,0)),"")</f>
        <v/>
      </c>
      <c r="F150" s="154" t="str">
        <f>IFERROR(INDEX(客户应收数据库!$C:$G,SMALL($B:$B,ROW(D148)),MATCH(F$3,$D$3:$H$3,0)),"")</f>
        <v/>
      </c>
      <c r="G150" s="154" t="str">
        <f>IFERROR(INDEX(客户应收数据库!$C:$G,SMALL($B:$B,ROW(E148)),MATCH(G$3,$D$3:$H$3,0)),"")</f>
        <v/>
      </c>
      <c r="H150" s="155" t="str">
        <f>IFERROR(INDEX(客户应收数据库!$C:$G,SMALL($B:$B,ROW(F148)),MATCH(H$3,$D$3:$H$3,0)),"")</f>
        <v/>
      </c>
      <c r="I150" s="150"/>
    </row>
    <row r="151" customHeight="1" spans="2:9">
      <c r="B151" s="151" t="str">
        <f>IF(AND(客户应收数据库!G:G&gt;1,客户应收数据库!G:G&lt;&gt;"-"),ROW(),"-")</f>
        <v>-</v>
      </c>
      <c r="C151" s="153" t="str">
        <f t="shared" si="3"/>
        <v/>
      </c>
      <c r="D151" s="154" t="str">
        <f>IFERROR(INDEX(客户应收数据库!$C:$G,SMALL($B:$B,ROW(B149)),MATCH(D$3,$D$3:$H$3,0)),"")</f>
        <v/>
      </c>
      <c r="E151" s="154" t="str">
        <f>IFERROR(INDEX(客户应收数据库!$C:$G,SMALL($B:$B,ROW(C149)),MATCH(E$3,$D$3:$H$3,0)),"")</f>
        <v/>
      </c>
      <c r="F151" s="154" t="str">
        <f>IFERROR(INDEX(客户应收数据库!$C:$G,SMALL($B:$B,ROW(D149)),MATCH(F$3,$D$3:$H$3,0)),"")</f>
        <v/>
      </c>
      <c r="G151" s="154" t="str">
        <f>IFERROR(INDEX(客户应收数据库!$C:$G,SMALL($B:$B,ROW(E149)),MATCH(G$3,$D$3:$H$3,0)),"")</f>
        <v/>
      </c>
      <c r="H151" s="155" t="str">
        <f>IFERROR(INDEX(客户应收数据库!$C:$G,SMALL($B:$B,ROW(F149)),MATCH(H$3,$D$3:$H$3,0)),"")</f>
        <v/>
      </c>
      <c r="I151" s="150"/>
    </row>
    <row r="152" customHeight="1" spans="2:9">
      <c r="B152" s="151" t="str">
        <f>IF(AND(客户应收数据库!G:G&gt;1,客户应收数据库!G:G&lt;&gt;"-"),ROW(),"-")</f>
        <v>-</v>
      </c>
      <c r="C152" s="153" t="str">
        <f t="shared" si="3"/>
        <v/>
      </c>
      <c r="D152" s="154" t="str">
        <f>IFERROR(INDEX(客户应收数据库!$C:$G,SMALL($B:$B,ROW(B150)),MATCH(D$3,$D$3:$H$3,0)),"")</f>
        <v/>
      </c>
      <c r="E152" s="154" t="str">
        <f>IFERROR(INDEX(客户应收数据库!$C:$G,SMALL($B:$B,ROW(C150)),MATCH(E$3,$D$3:$H$3,0)),"")</f>
        <v/>
      </c>
      <c r="F152" s="154" t="str">
        <f>IFERROR(INDEX(客户应收数据库!$C:$G,SMALL($B:$B,ROW(D150)),MATCH(F$3,$D$3:$H$3,0)),"")</f>
        <v/>
      </c>
      <c r="G152" s="154" t="str">
        <f>IFERROR(INDEX(客户应收数据库!$C:$G,SMALL($B:$B,ROW(E150)),MATCH(G$3,$D$3:$H$3,0)),"")</f>
        <v/>
      </c>
      <c r="H152" s="155" t="str">
        <f>IFERROR(INDEX(客户应收数据库!$C:$G,SMALL($B:$B,ROW(F150)),MATCH(H$3,$D$3:$H$3,0)),"")</f>
        <v/>
      </c>
      <c r="I152" s="150"/>
    </row>
    <row r="153" customHeight="1" spans="2:9">
      <c r="B153" s="151" t="str">
        <f>IF(AND(客户应收数据库!G:G&gt;1,客户应收数据库!G:G&lt;&gt;"-"),ROW(),"-")</f>
        <v>-</v>
      </c>
      <c r="C153" s="153" t="str">
        <f t="shared" si="3"/>
        <v/>
      </c>
      <c r="D153" s="154" t="str">
        <f>IFERROR(INDEX(客户应收数据库!$C:$G,SMALL($B:$B,ROW(B151)),MATCH(D$3,$D$3:$H$3,0)),"")</f>
        <v/>
      </c>
      <c r="E153" s="154" t="str">
        <f>IFERROR(INDEX(客户应收数据库!$C:$G,SMALL($B:$B,ROW(C151)),MATCH(E$3,$D$3:$H$3,0)),"")</f>
        <v/>
      </c>
      <c r="F153" s="154" t="str">
        <f>IFERROR(INDEX(客户应收数据库!$C:$G,SMALL($B:$B,ROW(D151)),MATCH(F$3,$D$3:$H$3,0)),"")</f>
        <v/>
      </c>
      <c r="G153" s="154" t="str">
        <f>IFERROR(INDEX(客户应收数据库!$C:$G,SMALL($B:$B,ROW(E151)),MATCH(G$3,$D$3:$H$3,0)),"")</f>
        <v/>
      </c>
      <c r="H153" s="155" t="str">
        <f>IFERROR(INDEX(客户应收数据库!$C:$G,SMALL($B:$B,ROW(F151)),MATCH(H$3,$D$3:$H$3,0)),"")</f>
        <v/>
      </c>
      <c r="I153" s="150"/>
    </row>
    <row r="154" customHeight="1" spans="2:9">
      <c r="B154" s="151" t="str">
        <f>IF(AND(客户应收数据库!G:G&gt;1,客户应收数据库!G:G&lt;&gt;"-"),ROW(),"-")</f>
        <v>-</v>
      </c>
      <c r="C154" s="153" t="str">
        <f t="shared" si="3"/>
        <v/>
      </c>
      <c r="D154" s="154" t="str">
        <f>IFERROR(INDEX(客户应收数据库!$C:$G,SMALL($B:$B,ROW(B152)),MATCH(D$3,$D$3:$H$3,0)),"")</f>
        <v/>
      </c>
      <c r="E154" s="154" t="str">
        <f>IFERROR(INDEX(客户应收数据库!$C:$G,SMALL($B:$B,ROW(C152)),MATCH(E$3,$D$3:$H$3,0)),"")</f>
        <v/>
      </c>
      <c r="F154" s="154" t="str">
        <f>IFERROR(INDEX(客户应收数据库!$C:$G,SMALL($B:$B,ROW(D152)),MATCH(F$3,$D$3:$H$3,0)),"")</f>
        <v/>
      </c>
      <c r="G154" s="154" t="str">
        <f>IFERROR(INDEX(客户应收数据库!$C:$G,SMALL($B:$B,ROW(E152)),MATCH(G$3,$D$3:$H$3,0)),"")</f>
        <v/>
      </c>
      <c r="H154" s="155" t="str">
        <f>IFERROR(INDEX(客户应收数据库!$C:$G,SMALL($B:$B,ROW(F152)),MATCH(H$3,$D$3:$H$3,0)),"")</f>
        <v/>
      </c>
      <c r="I154" s="150"/>
    </row>
    <row r="155" customHeight="1" spans="2:9">
      <c r="B155" s="151" t="str">
        <f>IF(AND(客户应收数据库!G:G&gt;1,客户应收数据库!G:G&lt;&gt;"-"),ROW(),"-")</f>
        <v>-</v>
      </c>
      <c r="C155" s="153" t="str">
        <f t="shared" si="3"/>
        <v/>
      </c>
      <c r="D155" s="154" t="str">
        <f>IFERROR(INDEX(客户应收数据库!$C:$G,SMALL($B:$B,ROW(B153)),MATCH(D$3,$D$3:$H$3,0)),"")</f>
        <v/>
      </c>
      <c r="E155" s="154" t="str">
        <f>IFERROR(INDEX(客户应收数据库!$C:$G,SMALL($B:$B,ROW(C153)),MATCH(E$3,$D$3:$H$3,0)),"")</f>
        <v/>
      </c>
      <c r="F155" s="154" t="str">
        <f>IFERROR(INDEX(客户应收数据库!$C:$G,SMALL($B:$B,ROW(D153)),MATCH(F$3,$D$3:$H$3,0)),"")</f>
        <v/>
      </c>
      <c r="G155" s="154" t="str">
        <f>IFERROR(INDEX(客户应收数据库!$C:$G,SMALL($B:$B,ROW(E153)),MATCH(G$3,$D$3:$H$3,0)),"")</f>
        <v/>
      </c>
      <c r="H155" s="155" t="str">
        <f>IFERROR(INDEX(客户应收数据库!$C:$G,SMALL($B:$B,ROW(F153)),MATCH(H$3,$D$3:$H$3,0)),"")</f>
        <v/>
      </c>
      <c r="I155" s="150"/>
    </row>
    <row r="156" customHeight="1" spans="2:9">
      <c r="B156" s="151" t="str">
        <f>IF(AND(客户应收数据库!G:G&gt;1,客户应收数据库!G:G&lt;&gt;"-"),ROW(),"-")</f>
        <v>-</v>
      </c>
      <c r="C156" s="153" t="str">
        <f t="shared" si="3"/>
        <v/>
      </c>
      <c r="D156" s="154" t="str">
        <f>IFERROR(INDEX(客户应收数据库!$C:$G,SMALL($B:$B,ROW(B154)),MATCH(D$3,$D$3:$H$3,0)),"")</f>
        <v/>
      </c>
      <c r="E156" s="154" t="str">
        <f>IFERROR(INDEX(客户应收数据库!$C:$G,SMALL($B:$B,ROW(C154)),MATCH(E$3,$D$3:$H$3,0)),"")</f>
        <v/>
      </c>
      <c r="F156" s="154" t="str">
        <f>IFERROR(INDEX(客户应收数据库!$C:$G,SMALL($B:$B,ROW(D154)),MATCH(F$3,$D$3:$H$3,0)),"")</f>
        <v/>
      </c>
      <c r="G156" s="154" t="str">
        <f>IFERROR(INDEX(客户应收数据库!$C:$G,SMALL($B:$B,ROW(E154)),MATCH(G$3,$D$3:$H$3,0)),"")</f>
        <v/>
      </c>
      <c r="H156" s="155" t="str">
        <f>IFERROR(INDEX(客户应收数据库!$C:$G,SMALL($B:$B,ROW(F154)),MATCH(H$3,$D$3:$H$3,0)),"")</f>
        <v/>
      </c>
      <c r="I156" s="150"/>
    </row>
    <row r="157" customHeight="1" spans="2:9">
      <c r="B157" s="151" t="str">
        <f>IF(AND(客户应收数据库!G:G&gt;1,客户应收数据库!G:G&lt;&gt;"-"),ROW(),"-")</f>
        <v>-</v>
      </c>
      <c r="C157" s="153" t="str">
        <f t="shared" si="3"/>
        <v/>
      </c>
      <c r="D157" s="154" t="str">
        <f>IFERROR(INDEX(客户应收数据库!$C:$G,SMALL($B:$B,ROW(B155)),MATCH(D$3,$D$3:$H$3,0)),"")</f>
        <v/>
      </c>
      <c r="E157" s="154" t="str">
        <f>IFERROR(INDEX(客户应收数据库!$C:$G,SMALL($B:$B,ROW(C155)),MATCH(E$3,$D$3:$H$3,0)),"")</f>
        <v/>
      </c>
      <c r="F157" s="154" t="str">
        <f>IFERROR(INDEX(客户应收数据库!$C:$G,SMALL($B:$B,ROW(D155)),MATCH(F$3,$D$3:$H$3,0)),"")</f>
        <v/>
      </c>
      <c r="G157" s="154" t="str">
        <f>IFERROR(INDEX(客户应收数据库!$C:$G,SMALL($B:$B,ROW(E155)),MATCH(G$3,$D$3:$H$3,0)),"")</f>
        <v/>
      </c>
      <c r="H157" s="155" t="str">
        <f>IFERROR(INDEX(客户应收数据库!$C:$G,SMALL($B:$B,ROW(F155)),MATCH(H$3,$D$3:$H$3,0)),"")</f>
        <v/>
      </c>
      <c r="I157" s="150"/>
    </row>
    <row r="158" customHeight="1" spans="2:9">
      <c r="B158" s="151" t="str">
        <f>IF(AND(客户应收数据库!G:G&gt;1,客户应收数据库!G:G&lt;&gt;"-"),ROW(),"-")</f>
        <v>-</v>
      </c>
      <c r="C158" s="153" t="str">
        <f t="shared" si="3"/>
        <v/>
      </c>
      <c r="D158" s="154" t="str">
        <f>IFERROR(INDEX(客户应收数据库!$C:$G,SMALL($B:$B,ROW(B156)),MATCH(D$3,$D$3:$H$3,0)),"")</f>
        <v/>
      </c>
      <c r="E158" s="154" t="str">
        <f>IFERROR(INDEX(客户应收数据库!$C:$G,SMALL($B:$B,ROW(C156)),MATCH(E$3,$D$3:$H$3,0)),"")</f>
        <v/>
      </c>
      <c r="F158" s="154" t="str">
        <f>IFERROR(INDEX(客户应收数据库!$C:$G,SMALL($B:$B,ROW(D156)),MATCH(F$3,$D$3:$H$3,0)),"")</f>
        <v/>
      </c>
      <c r="G158" s="154" t="str">
        <f>IFERROR(INDEX(客户应收数据库!$C:$G,SMALL($B:$B,ROW(E156)),MATCH(G$3,$D$3:$H$3,0)),"")</f>
        <v/>
      </c>
      <c r="H158" s="155" t="str">
        <f>IFERROR(INDEX(客户应收数据库!$C:$G,SMALL($B:$B,ROW(F156)),MATCH(H$3,$D$3:$H$3,0)),"")</f>
        <v/>
      </c>
      <c r="I158" s="150"/>
    </row>
    <row r="159" customHeight="1" spans="2:9">
      <c r="B159" s="151" t="str">
        <f>IF(AND(客户应收数据库!G:G&gt;1,客户应收数据库!G:G&lt;&gt;"-"),ROW(),"-")</f>
        <v>-</v>
      </c>
      <c r="C159" s="153" t="str">
        <f t="shared" si="3"/>
        <v/>
      </c>
      <c r="D159" s="154" t="str">
        <f>IFERROR(INDEX(客户应收数据库!$C:$G,SMALL($B:$B,ROW(B157)),MATCH(D$3,$D$3:$H$3,0)),"")</f>
        <v/>
      </c>
      <c r="E159" s="154" t="str">
        <f>IFERROR(INDEX(客户应收数据库!$C:$G,SMALL($B:$B,ROW(C157)),MATCH(E$3,$D$3:$H$3,0)),"")</f>
        <v/>
      </c>
      <c r="F159" s="154" t="str">
        <f>IFERROR(INDEX(客户应收数据库!$C:$G,SMALL($B:$B,ROW(D157)),MATCH(F$3,$D$3:$H$3,0)),"")</f>
        <v/>
      </c>
      <c r="G159" s="154" t="str">
        <f>IFERROR(INDEX(客户应收数据库!$C:$G,SMALL($B:$B,ROW(E157)),MATCH(G$3,$D$3:$H$3,0)),"")</f>
        <v/>
      </c>
      <c r="H159" s="155" t="str">
        <f>IFERROR(INDEX(客户应收数据库!$C:$G,SMALL($B:$B,ROW(F157)),MATCH(H$3,$D$3:$H$3,0)),"")</f>
        <v/>
      </c>
      <c r="I159" s="150"/>
    </row>
    <row r="160" customHeight="1" spans="2:9">
      <c r="B160" s="151" t="str">
        <f>IF(AND(客户应收数据库!G:G&gt;1,客户应收数据库!G:G&lt;&gt;"-"),ROW(),"-")</f>
        <v>-</v>
      </c>
      <c r="C160" s="153" t="str">
        <f t="shared" si="3"/>
        <v/>
      </c>
      <c r="D160" s="154" t="str">
        <f>IFERROR(INDEX(客户应收数据库!$C:$G,SMALL($B:$B,ROW(B158)),MATCH(D$3,$D$3:$H$3,0)),"")</f>
        <v/>
      </c>
      <c r="E160" s="154" t="str">
        <f>IFERROR(INDEX(客户应收数据库!$C:$G,SMALL($B:$B,ROW(C158)),MATCH(E$3,$D$3:$H$3,0)),"")</f>
        <v/>
      </c>
      <c r="F160" s="154" t="str">
        <f>IFERROR(INDEX(客户应收数据库!$C:$G,SMALL($B:$B,ROW(D158)),MATCH(F$3,$D$3:$H$3,0)),"")</f>
        <v/>
      </c>
      <c r="G160" s="154" t="str">
        <f>IFERROR(INDEX(客户应收数据库!$C:$G,SMALL($B:$B,ROW(E158)),MATCH(G$3,$D$3:$H$3,0)),"")</f>
        <v/>
      </c>
      <c r="H160" s="155" t="str">
        <f>IFERROR(INDEX(客户应收数据库!$C:$G,SMALL($B:$B,ROW(F158)),MATCH(H$3,$D$3:$H$3,0)),"")</f>
        <v/>
      </c>
      <c r="I160" s="150"/>
    </row>
    <row r="161" customHeight="1" spans="2:9">
      <c r="B161" s="151" t="str">
        <f>IF(AND(客户应收数据库!G:G&gt;1,客户应收数据库!G:G&lt;&gt;"-"),ROW(),"-")</f>
        <v>-</v>
      </c>
      <c r="C161" s="153" t="str">
        <f t="shared" si="3"/>
        <v/>
      </c>
      <c r="D161" s="154" t="str">
        <f>IFERROR(INDEX(客户应收数据库!$C:$G,SMALL($B:$B,ROW(B159)),MATCH(D$3,$D$3:$H$3,0)),"")</f>
        <v/>
      </c>
      <c r="E161" s="154" t="str">
        <f>IFERROR(INDEX(客户应收数据库!$C:$G,SMALL($B:$B,ROW(C159)),MATCH(E$3,$D$3:$H$3,0)),"")</f>
        <v/>
      </c>
      <c r="F161" s="154" t="str">
        <f>IFERROR(INDEX(客户应收数据库!$C:$G,SMALL($B:$B,ROW(D159)),MATCH(F$3,$D$3:$H$3,0)),"")</f>
        <v/>
      </c>
      <c r="G161" s="154" t="str">
        <f>IFERROR(INDEX(客户应收数据库!$C:$G,SMALL($B:$B,ROW(E159)),MATCH(G$3,$D$3:$H$3,0)),"")</f>
        <v/>
      </c>
      <c r="H161" s="155" t="str">
        <f>IFERROR(INDEX(客户应收数据库!$C:$G,SMALL($B:$B,ROW(F159)),MATCH(H$3,$D$3:$H$3,0)),"")</f>
        <v/>
      </c>
      <c r="I161" s="150"/>
    </row>
    <row r="162" customHeight="1" spans="2:9">
      <c r="B162" s="151" t="str">
        <f>IF(AND(客户应收数据库!G:G&gt;1,客户应收数据库!G:G&lt;&gt;"-"),ROW(),"-")</f>
        <v>-</v>
      </c>
      <c r="C162" s="153" t="str">
        <f t="shared" si="3"/>
        <v/>
      </c>
      <c r="D162" s="154" t="str">
        <f>IFERROR(INDEX(客户应收数据库!$C:$G,SMALL($B:$B,ROW(B160)),MATCH(D$3,$D$3:$H$3,0)),"")</f>
        <v/>
      </c>
      <c r="E162" s="154" t="str">
        <f>IFERROR(INDEX(客户应收数据库!$C:$G,SMALL($B:$B,ROW(C160)),MATCH(E$3,$D$3:$H$3,0)),"")</f>
        <v/>
      </c>
      <c r="F162" s="154" t="str">
        <f>IFERROR(INDEX(客户应收数据库!$C:$G,SMALL($B:$B,ROW(D160)),MATCH(F$3,$D$3:$H$3,0)),"")</f>
        <v/>
      </c>
      <c r="G162" s="154" t="str">
        <f>IFERROR(INDEX(客户应收数据库!$C:$G,SMALL($B:$B,ROW(E160)),MATCH(G$3,$D$3:$H$3,0)),"")</f>
        <v/>
      </c>
      <c r="H162" s="155" t="str">
        <f>IFERROR(INDEX(客户应收数据库!$C:$G,SMALL($B:$B,ROW(F160)),MATCH(H$3,$D$3:$H$3,0)),"")</f>
        <v/>
      </c>
      <c r="I162" s="150"/>
    </row>
    <row r="163" customHeight="1" spans="2:9">
      <c r="B163" s="151" t="str">
        <f>IF(AND(客户应收数据库!G:G&gt;1,客户应收数据库!G:G&lt;&gt;"-"),ROW(),"-")</f>
        <v>-</v>
      </c>
      <c r="C163" s="153" t="str">
        <f t="shared" si="3"/>
        <v/>
      </c>
      <c r="D163" s="154" t="str">
        <f>IFERROR(INDEX(客户应收数据库!$C:$G,SMALL($B:$B,ROW(B161)),MATCH(D$3,$D$3:$H$3,0)),"")</f>
        <v/>
      </c>
      <c r="E163" s="154" t="str">
        <f>IFERROR(INDEX(客户应收数据库!$C:$G,SMALL($B:$B,ROW(C161)),MATCH(E$3,$D$3:$H$3,0)),"")</f>
        <v/>
      </c>
      <c r="F163" s="154" t="str">
        <f>IFERROR(INDEX(客户应收数据库!$C:$G,SMALL($B:$B,ROW(D161)),MATCH(F$3,$D$3:$H$3,0)),"")</f>
        <v/>
      </c>
      <c r="G163" s="154" t="str">
        <f>IFERROR(INDEX(客户应收数据库!$C:$G,SMALL($B:$B,ROW(E161)),MATCH(G$3,$D$3:$H$3,0)),"")</f>
        <v/>
      </c>
      <c r="H163" s="155" t="str">
        <f>IFERROR(INDEX(客户应收数据库!$C:$G,SMALL($B:$B,ROW(F161)),MATCH(H$3,$D$3:$H$3,0)),"")</f>
        <v/>
      </c>
      <c r="I163" s="150"/>
    </row>
    <row r="164" customHeight="1" spans="2:9">
      <c r="B164" s="151" t="str">
        <f>IF(AND(客户应收数据库!G:G&gt;1,客户应收数据库!G:G&lt;&gt;"-"),ROW(),"-")</f>
        <v>-</v>
      </c>
      <c r="C164" s="153" t="str">
        <f t="shared" si="3"/>
        <v/>
      </c>
      <c r="D164" s="154" t="str">
        <f>IFERROR(INDEX(客户应收数据库!$C:$G,SMALL($B:$B,ROW(B162)),MATCH(D$3,$D$3:$H$3,0)),"")</f>
        <v/>
      </c>
      <c r="E164" s="154" t="str">
        <f>IFERROR(INDEX(客户应收数据库!$C:$G,SMALL($B:$B,ROW(C162)),MATCH(E$3,$D$3:$H$3,0)),"")</f>
        <v/>
      </c>
      <c r="F164" s="154" t="str">
        <f>IFERROR(INDEX(客户应收数据库!$C:$G,SMALL($B:$B,ROW(D162)),MATCH(F$3,$D$3:$H$3,0)),"")</f>
        <v/>
      </c>
      <c r="G164" s="154" t="str">
        <f>IFERROR(INDEX(客户应收数据库!$C:$G,SMALL($B:$B,ROW(E162)),MATCH(G$3,$D$3:$H$3,0)),"")</f>
        <v/>
      </c>
      <c r="H164" s="155" t="str">
        <f>IFERROR(INDEX(客户应收数据库!$C:$G,SMALL($B:$B,ROW(F162)),MATCH(H$3,$D$3:$H$3,0)),"")</f>
        <v/>
      </c>
      <c r="I164" s="150"/>
    </row>
    <row r="165" customHeight="1" spans="2:9">
      <c r="B165" s="151" t="str">
        <f>IF(AND(客户应收数据库!G:G&gt;1,客户应收数据库!G:G&lt;&gt;"-"),ROW(),"-")</f>
        <v>-</v>
      </c>
      <c r="C165" s="153" t="str">
        <f t="shared" si="3"/>
        <v/>
      </c>
      <c r="D165" s="154" t="str">
        <f>IFERROR(INDEX(客户应收数据库!$C:$G,SMALL($B:$B,ROW(B163)),MATCH(D$3,$D$3:$H$3,0)),"")</f>
        <v/>
      </c>
      <c r="E165" s="154" t="str">
        <f>IFERROR(INDEX(客户应收数据库!$C:$G,SMALL($B:$B,ROW(C163)),MATCH(E$3,$D$3:$H$3,0)),"")</f>
        <v/>
      </c>
      <c r="F165" s="154" t="str">
        <f>IFERROR(INDEX(客户应收数据库!$C:$G,SMALL($B:$B,ROW(D163)),MATCH(F$3,$D$3:$H$3,0)),"")</f>
        <v/>
      </c>
      <c r="G165" s="154" t="str">
        <f>IFERROR(INDEX(客户应收数据库!$C:$G,SMALL($B:$B,ROW(E163)),MATCH(G$3,$D$3:$H$3,0)),"")</f>
        <v/>
      </c>
      <c r="H165" s="155" t="str">
        <f>IFERROR(INDEX(客户应收数据库!$C:$G,SMALL($B:$B,ROW(F163)),MATCH(H$3,$D$3:$H$3,0)),"")</f>
        <v/>
      </c>
      <c r="I165" s="150"/>
    </row>
    <row r="166" customHeight="1" spans="2:9">
      <c r="B166" s="151" t="str">
        <f>IF(AND(客户应收数据库!G:G&gt;1,客户应收数据库!G:G&lt;&gt;"-"),ROW(),"-")</f>
        <v>-</v>
      </c>
      <c r="C166" s="153" t="str">
        <f t="shared" si="3"/>
        <v/>
      </c>
      <c r="D166" s="154" t="str">
        <f>IFERROR(INDEX(客户应收数据库!$C:$G,SMALL($B:$B,ROW(B164)),MATCH(D$3,$D$3:$H$3,0)),"")</f>
        <v/>
      </c>
      <c r="E166" s="154" t="str">
        <f>IFERROR(INDEX(客户应收数据库!$C:$G,SMALL($B:$B,ROW(C164)),MATCH(E$3,$D$3:$H$3,0)),"")</f>
        <v/>
      </c>
      <c r="F166" s="154" t="str">
        <f>IFERROR(INDEX(客户应收数据库!$C:$G,SMALL($B:$B,ROW(D164)),MATCH(F$3,$D$3:$H$3,0)),"")</f>
        <v/>
      </c>
      <c r="G166" s="154" t="str">
        <f>IFERROR(INDEX(客户应收数据库!$C:$G,SMALL($B:$B,ROW(E164)),MATCH(G$3,$D$3:$H$3,0)),"")</f>
        <v/>
      </c>
      <c r="H166" s="155" t="str">
        <f>IFERROR(INDEX(客户应收数据库!$C:$G,SMALL($B:$B,ROW(F164)),MATCH(H$3,$D$3:$H$3,0)),"")</f>
        <v/>
      </c>
      <c r="I166" s="150"/>
    </row>
    <row r="167" customHeight="1" spans="2:9">
      <c r="B167" s="151" t="str">
        <f>IF(AND(客户应收数据库!G:G&gt;1,客户应收数据库!G:G&lt;&gt;"-"),ROW(),"-")</f>
        <v>-</v>
      </c>
      <c r="C167" s="153" t="str">
        <f t="shared" si="3"/>
        <v/>
      </c>
      <c r="D167" s="154" t="str">
        <f>IFERROR(INDEX(客户应收数据库!$C:$G,SMALL($B:$B,ROW(B165)),MATCH(D$3,$D$3:$H$3,0)),"")</f>
        <v/>
      </c>
      <c r="E167" s="154" t="str">
        <f>IFERROR(INDEX(客户应收数据库!$C:$G,SMALL($B:$B,ROW(C165)),MATCH(E$3,$D$3:$H$3,0)),"")</f>
        <v/>
      </c>
      <c r="F167" s="154" t="str">
        <f>IFERROR(INDEX(客户应收数据库!$C:$G,SMALL($B:$B,ROW(D165)),MATCH(F$3,$D$3:$H$3,0)),"")</f>
        <v/>
      </c>
      <c r="G167" s="154" t="str">
        <f>IFERROR(INDEX(客户应收数据库!$C:$G,SMALL($B:$B,ROW(E165)),MATCH(G$3,$D$3:$H$3,0)),"")</f>
        <v/>
      </c>
      <c r="H167" s="155" t="str">
        <f>IFERROR(INDEX(客户应收数据库!$C:$G,SMALL($B:$B,ROW(F165)),MATCH(H$3,$D$3:$H$3,0)),"")</f>
        <v/>
      </c>
      <c r="I167" s="150"/>
    </row>
    <row r="168" customHeight="1" spans="2:9">
      <c r="B168" s="151" t="str">
        <f>IF(AND(客户应收数据库!G:G&gt;1,客户应收数据库!G:G&lt;&gt;"-"),ROW(),"-")</f>
        <v>-</v>
      </c>
      <c r="C168" s="153" t="str">
        <f t="shared" si="3"/>
        <v/>
      </c>
      <c r="D168" s="154" t="str">
        <f>IFERROR(INDEX(客户应收数据库!$C:$G,SMALL($B:$B,ROW(B166)),MATCH(D$3,$D$3:$H$3,0)),"")</f>
        <v/>
      </c>
      <c r="E168" s="154" t="str">
        <f>IFERROR(INDEX(客户应收数据库!$C:$G,SMALL($B:$B,ROW(C166)),MATCH(E$3,$D$3:$H$3,0)),"")</f>
        <v/>
      </c>
      <c r="F168" s="154" t="str">
        <f>IFERROR(INDEX(客户应收数据库!$C:$G,SMALL($B:$B,ROW(D166)),MATCH(F$3,$D$3:$H$3,0)),"")</f>
        <v/>
      </c>
      <c r="G168" s="154" t="str">
        <f>IFERROR(INDEX(客户应收数据库!$C:$G,SMALL($B:$B,ROW(E166)),MATCH(G$3,$D$3:$H$3,0)),"")</f>
        <v/>
      </c>
      <c r="H168" s="155" t="str">
        <f>IFERROR(INDEX(客户应收数据库!$C:$G,SMALL($B:$B,ROW(F166)),MATCH(H$3,$D$3:$H$3,0)),"")</f>
        <v/>
      </c>
      <c r="I168" s="150"/>
    </row>
    <row r="169" customHeight="1" spans="2:9">
      <c r="B169" s="151" t="str">
        <f>IF(AND(客户应收数据库!G:G&gt;1,客户应收数据库!G:G&lt;&gt;"-"),ROW(),"-")</f>
        <v>-</v>
      </c>
      <c r="C169" s="153" t="str">
        <f t="shared" si="3"/>
        <v/>
      </c>
      <c r="D169" s="154" t="str">
        <f>IFERROR(INDEX(客户应收数据库!$C:$G,SMALL($B:$B,ROW(B167)),MATCH(D$3,$D$3:$H$3,0)),"")</f>
        <v/>
      </c>
      <c r="E169" s="154" t="str">
        <f>IFERROR(INDEX(客户应收数据库!$C:$G,SMALL($B:$B,ROW(C167)),MATCH(E$3,$D$3:$H$3,0)),"")</f>
        <v/>
      </c>
      <c r="F169" s="154" t="str">
        <f>IFERROR(INDEX(客户应收数据库!$C:$G,SMALL($B:$B,ROW(D167)),MATCH(F$3,$D$3:$H$3,0)),"")</f>
        <v/>
      </c>
      <c r="G169" s="154" t="str">
        <f>IFERROR(INDEX(客户应收数据库!$C:$G,SMALL($B:$B,ROW(E167)),MATCH(G$3,$D$3:$H$3,0)),"")</f>
        <v/>
      </c>
      <c r="H169" s="155" t="str">
        <f>IFERROR(INDEX(客户应收数据库!$C:$G,SMALL($B:$B,ROW(F167)),MATCH(H$3,$D$3:$H$3,0)),"")</f>
        <v/>
      </c>
      <c r="I169" s="150"/>
    </row>
    <row r="170" customHeight="1" spans="2:9">
      <c r="B170" s="151" t="str">
        <f>IF(AND(客户应收数据库!G:G&gt;1,客户应收数据库!G:G&lt;&gt;"-"),ROW(),"-")</f>
        <v>-</v>
      </c>
      <c r="C170" s="153" t="str">
        <f t="shared" si="3"/>
        <v/>
      </c>
      <c r="D170" s="154" t="str">
        <f>IFERROR(INDEX(客户应收数据库!$C:$G,SMALL($B:$B,ROW(B168)),MATCH(D$3,$D$3:$H$3,0)),"")</f>
        <v/>
      </c>
      <c r="E170" s="154" t="str">
        <f>IFERROR(INDEX(客户应收数据库!$C:$G,SMALL($B:$B,ROW(C168)),MATCH(E$3,$D$3:$H$3,0)),"")</f>
        <v/>
      </c>
      <c r="F170" s="154" t="str">
        <f>IFERROR(INDEX(客户应收数据库!$C:$G,SMALL($B:$B,ROW(D168)),MATCH(F$3,$D$3:$H$3,0)),"")</f>
        <v/>
      </c>
      <c r="G170" s="154" t="str">
        <f>IFERROR(INDEX(客户应收数据库!$C:$G,SMALL($B:$B,ROW(E168)),MATCH(G$3,$D$3:$H$3,0)),"")</f>
        <v/>
      </c>
      <c r="H170" s="155" t="str">
        <f>IFERROR(INDEX(客户应收数据库!$C:$G,SMALL($B:$B,ROW(F168)),MATCH(H$3,$D$3:$H$3,0)),"")</f>
        <v/>
      </c>
      <c r="I170" s="150"/>
    </row>
    <row r="171" customHeight="1" spans="2:9">
      <c r="B171" s="151" t="str">
        <f>IF(AND(客户应收数据库!G:G&gt;1,客户应收数据库!G:G&lt;&gt;"-"),ROW(),"-")</f>
        <v>-</v>
      </c>
      <c r="C171" s="153" t="str">
        <f t="shared" si="3"/>
        <v/>
      </c>
      <c r="D171" s="154" t="str">
        <f>IFERROR(INDEX(客户应收数据库!$C:$G,SMALL($B:$B,ROW(B169)),MATCH(D$3,$D$3:$H$3,0)),"")</f>
        <v/>
      </c>
      <c r="E171" s="154" t="str">
        <f>IFERROR(INDEX(客户应收数据库!$C:$G,SMALL($B:$B,ROW(C169)),MATCH(E$3,$D$3:$H$3,0)),"")</f>
        <v/>
      </c>
      <c r="F171" s="154" t="str">
        <f>IFERROR(INDEX(客户应收数据库!$C:$G,SMALL($B:$B,ROW(D169)),MATCH(F$3,$D$3:$H$3,0)),"")</f>
        <v/>
      </c>
      <c r="G171" s="154" t="str">
        <f>IFERROR(INDEX(客户应收数据库!$C:$G,SMALL($B:$B,ROW(E169)),MATCH(G$3,$D$3:$H$3,0)),"")</f>
        <v/>
      </c>
      <c r="H171" s="155" t="str">
        <f>IFERROR(INDEX(客户应收数据库!$C:$G,SMALL($B:$B,ROW(F169)),MATCH(H$3,$D$3:$H$3,0)),"")</f>
        <v/>
      </c>
      <c r="I171" s="150"/>
    </row>
    <row r="172" customHeight="1" spans="2:9">
      <c r="B172" s="151" t="str">
        <f>IF(AND(客户应收数据库!G:G&gt;1,客户应收数据库!G:G&lt;&gt;"-"),ROW(),"-")</f>
        <v>-</v>
      </c>
      <c r="C172" s="153" t="str">
        <f t="shared" si="3"/>
        <v/>
      </c>
      <c r="D172" s="154" t="str">
        <f>IFERROR(INDEX(客户应收数据库!$C:$G,SMALL($B:$B,ROW(B170)),MATCH(D$3,$D$3:$H$3,0)),"")</f>
        <v/>
      </c>
      <c r="E172" s="154" t="str">
        <f>IFERROR(INDEX(客户应收数据库!$C:$G,SMALL($B:$B,ROW(C170)),MATCH(E$3,$D$3:$H$3,0)),"")</f>
        <v/>
      </c>
      <c r="F172" s="154" t="str">
        <f>IFERROR(INDEX(客户应收数据库!$C:$G,SMALL($B:$B,ROW(D170)),MATCH(F$3,$D$3:$H$3,0)),"")</f>
        <v/>
      </c>
      <c r="G172" s="154" t="str">
        <f>IFERROR(INDEX(客户应收数据库!$C:$G,SMALL($B:$B,ROW(E170)),MATCH(G$3,$D$3:$H$3,0)),"")</f>
        <v/>
      </c>
      <c r="H172" s="155" t="str">
        <f>IFERROR(INDEX(客户应收数据库!$C:$G,SMALL($B:$B,ROW(F170)),MATCH(H$3,$D$3:$H$3,0)),"")</f>
        <v/>
      </c>
      <c r="I172" s="150"/>
    </row>
    <row r="173" customHeight="1" spans="2:9">
      <c r="B173" s="151" t="str">
        <f>IF(AND(客户应收数据库!G:G&gt;1,客户应收数据库!G:G&lt;&gt;"-"),ROW(),"-")</f>
        <v>-</v>
      </c>
      <c r="C173" s="153" t="str">
        <f t="shared" si="3"/>
        <v/>
      </c>
      <c r="D173" s="154" t="str">
        <f>IFERROR(INDEX(客户应收数据库!$C:$G,SMALL($B:$B,ROW(B171)),MATCH(D$3,$D$3:$H$3,0)),"")</f>
        <v/>
      </c>
      <c r="E173" s="154" t="str">
        <f>IFERROR(INDEX(客户应收数据库!$C:$G,SMALL($B:$B,ROW(C171)),MATCH(E$3,$D$3:$H$3,0)),"")</f>
        <v/>
      </c>
      <c r="F173" s="154" t="str">
        <f>IFERROR(INDEX(客户应收数据库!$C:$G,SMALL($B:$B,ROW(D171)),MATCH(F$3,$D$3:$H$3,0)),"")</f>
        <v/>
      </c>
      <c r="G173" s="154" t="str">
        <f>IFERROR(INDEX(客户应收数据库!$C:$G,SMALL($B:$B,ROW(E171)),MATCH(G$3,$D$3:$H$3,0)),"")</f>
        <v/>
      </c>
      <c r="H173" s="155" t="str">
        <f>IFERROR(INDEX(客户应收数据库!$C:$G,SMALL($B:$B,ROW(F171)),MATCH(H$3,$D$3:$H$3,0)),"")</f>
        <v/>
      </c>
      <c r="I173" s="150"/>
    </row>
    <row r="174" customHeight="1" spans="2:9">
      <c r="B174" s="151" t="str">
        <f>IF(AND(客户应收数据库!G:G&gt;1,客户应收数据库!G:G&lt;&gt;"-"),ROW(),"-")</f>
        <v>-</v>
      </c>
      <c r="C174" s="153" t="str">
        <f t="shared" si="3"/>
        <v/>
      </c>
      <c r="D174" s="154" t="str">
        <f>IFERROR(INDEX(客户应收数据库!$C:$G,SMALL($B:$B,ROW(B172)),MATCH(D$3,$D$3:$H$3,0)),"")</f>
        <v/>
      </c>
      <c r="E174" s="154" t="str">
        <f>IFERROR(INDEX(客户应收数据库!$C:$G,SMALL($B:$B,ROW(C172)),MATCH(E$3,$D$3:$H$3,0)),"")</f>
        <v/>
      </c>
      <c r="F174" s="154" t="str">
        <f>IFERROR(INDEX(客户应收数据库!$C:$G,SMALL($B:$B,ROW(D172)),MATCH(F$3,$D$3:$H$3,0)),"")</f>
        <v/>
      </c>
      <c r="G174" s="154" t="str">
        <f>IFERROR(INDEX(客户应收数据库!$C:$G,SMALL($B:$B,ROW(E172)),MATCH(G$3,$D$3:$H$3,0)),"")</f>
        <v/>
      </c>
      <c r="H174" s="155" t="str">
        <f>IFERROR(INDEX(客户应收数据库!$C:$G,SMALL($B:$B,ROW(F172)),MATCH(H$3,$D$3:$H$3,0)),"")</f>
        <v/>
      </c>
      <c r="I174" s="150"/>
    </row>
    <row r="175" customHeight="1" spans="2:9">
      <c r="B175" s="151" t="str">
        <f>IF(AND(客户应收数据库!G:G&gt;1,客户应收数据库!G:G&lt;&gt;"-"),ROW(),"-")</f>
        <v>-</v>
      </c>
      <c r="C175" s="153" t="str">
        <f t="shared" si="3"/>
        <v/>
      </c>
      <c r="D175" s="154" t="str">
        <f>IFERROR(INDEX(客户应收数据库!$C:$G,SMALL($B:$B,ROW(B173)),MATCH(D$3,$D$3:$H$3,0)),"")</f>
        <v/>
      </c>
      <c r="E175" s="154" t="str">
        <f>IFERROR(INDEX(客户应收数据库!$C:$G,SMALL($B:$B,ROW(C173)),MATCH(E$3,$D$3:$H$3,0)),"")</f>
        <v/>
      </c>
      <c r="F175" s="154" t="str">
        <f>IFERROR(INDEX(客户应收数据库!$C:$G,SMALL($B:$B,ROW(D173)),MATCH(F$3,$D$3:$H$3,0)),"")</f>
        <v/>
      </c>
      <c r="G175" s="154" t="str">
        <f>IFERROR(INDEX(客户应收数据库!$C:$G,SMALL($B:$B,ROW(E173)),MATCH(G$3,$D$3:$H$3,0)),"")</f>
        <v/>
      </c>
      <c r="H175" s="155" t="str">
        <f>IFERROR(INDEX(客户应收数据库!$C:$G,SMALL($B:$B,ROW(F173)),MATCH(H$3,$D$3:$H$3,0)),"")</f>
        <v/>
      </c>
      <c r="I175" s="150"/>
    </row>
    <row r="176" customHeight="1" spans="2:9">
      <c r="B176" s="151" t="str">
        <f>IF(AND(客户应收数据库!G:G&gt;1,客户应收数据库!G:G&lt;&gt;"-"),ROW(),"-")</f>
        <v>-</v>
      </c>
      <c r="C176" s="153" t="str">
        <f t="shared" si="3"/>
        <v/>
      </c>
      <c r="D176" s="154" t="str">
        <f>IFERROR(INDEX(客户应收数据库!$C:$G,SMALL($B:$B,ROW(B174)),MATCH(D$3,$D$3:$H$3,0)),"")</f>
        <v/>
      </c>
      <c r="E176" s="154" t="str">
        <f>IFERROR(INDEX(客户应收数据库!$C:$G,SMALL($B:$B,ROW(C174)),MATCH(E$3,$D$3:$H$3,0)),"")</f>
        <v/>
      </c>
      <c r="F176" s="154" t="str">
        <f>IFERROR(INDEX(客户应收数据库!$C:$G,SMALL($B:$B,ROW(D174)),MATCH(F$3,$D$3:$H$3,0)),"")</f>
        <v/>
      </c>
      <c r="G176" s="154" t="str">
        <f>IFERROR(INDEX(客户应收数据库!$C:$G,SMALL($B:$B,ROW(E174)),MATCH(G$3,$D$3:$H$3,0)),"")</f>
        <v/>
      </c>
      <c r="H176" s="155" t="str">
        <f>IFERROR(INDEX(客户应收数据库!$C:$G,SMALL($B:$B,ROW(F174)),MATCH(H$3,$D$3:$H$3,0)),"")</f>
        <v/>
      </c>
      <c r="I176" s="150"/>
    </row>
    <row r="177" customHeight="1" spans="2:9">
      <c r="B177" s="151" t="str">
        <f>IF(AND(客户应收数据库!G:G&gt;1,客户应收数据库!G:G&lt;&gt;"-"),ROW(),"-")</f>
        <v>-</v>
      </c>
      <c r="C177" s="153" t="str">
        <f t="shared" si="3"/>
        <v/>
      </c>
      <c r="D177" s="154" t="str">
        <f>IFERROR(INDEX(客户应收数据库!$C:$G,SMALL($B:$B,ROW(B175)),MATCH(D$3,$D$3:$H$3,0)),"")</f>
        <v/>
      </c>
      <c r="E177" s="154" t="str">
        <f>IFERROR(INDEX(客户应收数据库!$C:$G,SMALL($B:$B,ROW(C175)),MATCH(E$3,$D$3:$H$3,0)),"")</f>
        <v/>
      </c>
      <c r="F177" s="154" t="str">
        <f>IFERROR(INDEX(客户应收数据库!$C:$G,SMALL($B:$B,ROW(D175)),MATCH(F$3,$D$3:$H$3,0)),"")</f>
        <v/>
      </c>
      <c r="G177" s="154" t="str">
        <f>IFERROR(INDEX(客户应收数据库!$C:$G,SMALL($B:$B,ROW(E175)),MATCH(G$3,$D$3:$H$3,0)),"")</f>
        <v/>
      </c>
      <c r="H177" s="155" t="str">
        <f>IFERROR(INDEX(客户应收数据库!$C:$G,SMALL($B:$B,ROW(F175)),MATCH(H$3,$D$3:$H$3,0)),"")</f>
        <v/>
      </c>
      <c r="I177" s="150"/>
    </row>
    <row r="178" customHeight="1" spans="2:9">
      <c r="B178" s="151" t="str">
        <f>IF(AND(客户应收数据库!G:G&gt;1,客户应收数据库!G:G&lt;&gt;"-"),ROW(),"-")</f>
        <v>-</v>
      </c>
      <c r="C178" s="153" t="str">
        <f t="shared" si="3"/>
        <v/>
      </c>
      <c r="D178" s="154" t="str">
        <f>IFERROR(INDEX(客户应收数据库!$C:$G,SMALL($B:$B,ROW(B176)),MATCH(D$3,$D$3:$H$3,0)),"")</f>
        <v/>
      </c>
      <c r="E178" s="154" t="str">
        <f>IFERROR(INDEX(客户应收数据库!$C:$G,SMALL($B:$B,ROW(C176)),MATCH(E$3,$D$3:$H$3,0)),"")</f>
        <v/>
      </c>
      <c r="F178" s="154" t="str">
        <f>IFERROR(INDEX(客户应收数据库!$C:$G,SMALL($B:$B,ROW(D176)),MATCH(F$3,$D$3:$H$3,0)),"")</f>
        <v/>
      </c>
      <c r="G178" s="154" t="str">
        <f>IFERROR(INDEX(客户应收数据库!$C:$G,SMALL($B:$B,ROW(E176)),MATCH(G$3,$D$3:$H$3,0)),"")</f>
        <v/>
      </c>
      <c r="H178" s="155" t="str">
        <f>IFERROR(INDEX(客户应收数据库!$C:$G,SMALL($B:$B,ROW(F176)),MATCH(H$3,$D$3:$H$3,0)),"")</f>
        <v/>
      </c>
      <c r="I178" s="150"/>
    </row>
    <row r="179" customHeight="1" spans="2:9">
      <c r="B179" s="151" t="str">
        <f>IF(AND(客户应收数据库!G:G&gt;1,客户应收数据库!G:G&lt;&gt;"-"),ROW(),"-")</f>
        <v>-</v>
      </c>
      <c r="C179" s="153" t="str">
        <f t="shared" si="3"/>
        <v/>
      </c>
      <c r="D179" s="154" t="str">
        <f>IFERROR(INDEX(客户应收数据库!$C:$G,SMALL($B:$B,ROW(B177)),MATCH(D$3,$D$3:$H$3,0)),"")</f>
        <v/>
      </c>
      <c r="E179" s="154" t="str">
        <f>IFERROR(INDEX(客户应收数据库!$C:$G,SMALL($B:$B,ROW(C177)),MATCH(E$3,$D$3:$H$3,0)),"")</f>
        <v/>
      </c>
      <c r="F179" s="154" t="str">
        <f>IFERROR(INDEX(客户应收数据库!$C:$G,SMALL($B:$B,ROW(D177)),MATCH(F$3,$D$3:$H$3,0)),"")</f>
        <v/>
      </c>
      <c r="G179" s="154" t="str">
        <f>IFERROR(INDEX(客户应收数据库!$C:$G,SMALL($B:$B,ROW(E177)),MATCH(G$3,$D$3:$H$3,0)),"")</f>
        <v/>
      </c>
      <c r="H179" s="155" t="str">
        <f>IFERROR(INDEX(客户应收数据库!$C:$G,SMALL($B:$B,ROW(F177)),MATCH(H$3,$D$3:$H$3,0)),"")</f>
        <v/>
      </c>
      <c r="I179" s="150"/>
    </row>
    <row r="180" customHeight="1" spans="2:9">
      <c r="B180" s="151" t="str">
        <f>IF(AND(客户应收数据库!G:G&gt;1,客户应收数据库!G:G&lt;&gt;"-"),ROW(),"-")</f>
        <v>-</v>
      </c>
      <c r="C180" s="153" t="str">
        <f t="shared" si="3"/>
        <v/>
      </c>
      <c r="D180" s="154" t="str">
        <f>IFERROR(INDEX(客户应收数据库!$C:$G,SMALL($B:$B,ROW(B178)),MATCH(D$3,$D$3:$H$3,0)),"")</f>
        <v/>
      </c>
      <c r="E180" s="154" t="str">
        <f>IFERROR(INDEX(客户应收数据库!$C:$G,SMALL($B:$B,ROW(C178)),MATCH(E$3,$D$3:$H$3,0)),"")</f>
        <v/>
      </c>
      <c r="F180" s="154" t="str">
        <f>IFERROR(INDEX(客户应收数据库!$C:$G,SMALL($B:$B,ROW(D178)),MATCH(F$3,$D$3:$H$3,0)),"")</f>
        <v/>
      </c>
      <c r="G180" s="154" t="str">
        <f>IFERROR(INDEX(客户应收数据库!$C:$G,SMALL($B:$B,ROW(E178)),MATCH(G$3,$D$3:$H$3,0)),"")</f>
        <v/>
      </c>
      <c r="H180" s="155" t="str">
        <f>IFERROR(INDEX(客户应收数据库!$C:$G,SMALL($B:$B,ROW(F178)),MATCH(H$3,$D$3:$H$3,0)),"")</f>
        <v/>
      </c>
      <c r="I180" s="150"/>
    </row>
    <row r="181" customHeight="1" spans="2:9">
      <c r="B181" s="151" t="str">
        <f>IF(AND(客户应收数据库!G:G&gt;1,客户应收数据库!G:G&lt;&gt;"-"),ROW(),"-")</f>
        <v>-</v>
      </c>
      <c r="C181" s="153" t="str">
        <f t="shared" si="3"/>
        <v/>
      </c>
      <c r="D181" s="154" t="str">
        <f>IFERROR(INDEX(客户应收数据库!$C:$G,SMALL($B:$B,ROW(B179)),MATCH(D$3,$D$3:$H$3,0)),"")</f>
        <v/>
      </c>
      <c r="E181" s="154" t="str">
        <f>IFERROR(INDEX(客户应收数据库!$C:$G,SMALL($B:$B,ROW(C179)),MATCH(E$3,$D$3:$H$3,0)),"")</f>
        <v/>
      </c>
      <c r="F181" s="154" t="str">
        <f>IFERROR(INDEX(客户应收数据库!$C:$G,SMALL($B:$B,ROW(D179)),MATCH(F$3,$D$3:$H$3,0)),"")</f>
        <v/>
      </c>
      <c r="G181" s="154" t="str">
        <f>IFERROR(INDEX(客户应收数据库!$C:$G,SMALL($B:$B,ROW(E179)),MATCH(G$3,$D$3:$H$3,0)),"")</f>
        <v/>
      </c>
      <c r="H181" s="155" t="str">
        <f>IFERROR(INDEX(客户应收数据库!$C:$G,SMALL($B:$B,ROW(F179)),MATCH(H$3,$D$3:$H$3,0)),"")</f>
        <v/>
      </c>
      <c r="I181" s="150"/>
    </row>
    <row r="182" customHeight="1" spans="2:9">
      <c r="B182" s="151" t="str">
        <f>IF(AND(客户应收数据库!G:G&gt;1,客户应收数据库!G:G&lt;&gt;"-"),ROW(),"-")</f>
        <v>-</v>
      </c>
      <c r="C182" s="153" t="str">
        <f t="shared" si="3"/>
        <v/>
      </c>
      <c r="D182" s="154" t="str">
        <f>IFERROR(INDEX(客户应收数据库!$C:$G,SMALL($B:$B,ROW(B180)),MATCH(D$3,$D$3:$H$3,0)),"")</f>
        <v/>
      </c>
      <c r="E182" s="154" t="str">
        <f>IFERROR(INDEX(客户应收数据库!$C:$G,SMALL($B:$B,ROW(C180)),MATCH(E$3,$D$3:$H$3,0)),"")</f>
        <v/>
      </c>
      <c r="F182" s="154" t="str">
        <f>IFERROR(INDEX(客户应收数据库!$C:$G,SMALL($B:$B,ROW(D180)),MATCH(F$3,$D$3:$H$3,0)),"")</f>
        <v/>
      </c>
      <c r="G182" s="154" t="str">
        <f>IFERROR(INDEX(客户应收数据库!$C:$G,SMALL($B:$B,ROW(E180)),MATCH(G$3,$D$3:$H$3,0)),"")</f>
        <v/>
      </c>
      <c r="H182" s="155" t="str">
        <f>IFERROR(INDEX(客户应收数据库!$C:$G,SMALL($B:$B,ROW(F180)),MATCH(H$3,$D$3:$H$3,0)),"")</f>
        <v/>
      </c>
      <c r="I182" s="150"/>
    </row>
    <row r="183" customHeight="1" spans="2:9">
      <c r="B183" s="151" t="str">
        <f>IF(AND(客户应收数据库!G:G&gt;1,客户应收数据库!G:G&lt;&gt;"-"),ROW(),"-")</f>
        <v>-</v>
      </c>
      <c r="C183" s="153" t="str">
        <f t="shared" si="3"/>
        <v/>
      </c>
      <c r="D183" s="154" t="str">
        <f>IFERROR(INDEX(客户应收数据库!$C:$G,SMALL($B:$B,ROW(B181)),MATCH(D$3,$D$3:$H$3,0)),"")</f>
        <v/>
      </c>
      <c r="E183" s="154" t="str">
        <f>IFERROR(INDEX(客户应收数据库!$C:$G,SMALL($B:$B,ROW(C181)),MATCH(E$3,$D$3:$H$3,0)),"")</f>
        <v/>
      </c>
      <c r="F183" s="154" t="str">
        <f>IFERROR(INDEX(客户应收数据库!$C:$G,SMALL($B:$B,ROW(D181)),MATCH(F$3,$D$3:$H$3,0)),"")</f>
        <v/>
      </c>
      <c r="G183" s="154" t="str">
        <f>IFERROR(INDEX(客户应收数据库!$C:$G,SMALL($B:$B,ROW(E181)),MATCH(G$3,$D$3:$H$3,0)),"")</f>
        <v/>
      </c>
      <c r="H183" s="155" t="str">
        <f>IFERROR(INDEX(客户应收数据库!$C:$G,SMALL($B:$B,ROW(F181)),MATCH(H$3,$D$3:$H$3,0)),"")</f>
        <v/>
      </c>
      <c r="I183" s="150"/>
    </row>
    <row r="184" customHeight="1" spans="2:9">
      <c r="B184" s="151" t="str">
        <f>IF(AND(客户应收数据库!G:G&gt;1,客户应收数据库!G:G&lt;&gt;"-"),ROW(),"-")</f>
        <v>-</v>
      </c>
      <c r="C184" s="153" t="str">
        <f t="shared" si="3"/>
        <v/>
      </c>
      <c r="D184" s="154" t="str">
        <f>IFERROR(INDEX(客户应收数据库!$C:$G,SMALL($B:$B,ROW(B182)),MATCH(D$3,$D$3:$H$3,0)),"")</f>
        <v/>
      </c>
      <c r="E184" s="154" t="str">
        <f>IFERROR(INDEX(客户应收数据库!$C:$G,SMALL($B:$B,ROW(C182)),MATCH(E$3,$D$3:$H$3,0)),"")</f>
        <v/>
      </c>
      <c r="F184" s="154" t="str">
        <f>IFERROR(INDEX(客户应收数据库!$C:$G,SMALL($B:$B,ROW(D182)),MATCH(F$3,$D$3:$H$3,0)),"")</f>
        <v/>
      </c>
      <c r="G184" s="154" t="str">
        <f>IFERROR(INDEX(客户应收数据库!$C:$G,SMALL($B:$B,ROW(E182)),MATCH(G$3,$D$3:$H$3,0)),"")</f>
        <v/>
      </c>
      <c r="H184" s="155" t="str">
        <f>IFERROR(INDEX(客户应收数据库!$C:$G,SMALL($B:$B,ROW(F182)),MATCH(H$3,$D$3:$H$3,0)),"")</f>
        <v/>
      </c>
      <c r="I184" s="150"/>
    </row>
    <row r="185" customHeight="1" spans="2:9">
      <c r="B185" s="151" t="str">
        <f>IF(AND(客户应收数据库!G:G&gt;1,客户应收数据库!G:G&lt;&gt;"-"),ROW(),"-")</f>
        <v>-</v>
      </c>
      <c r="C185" s="153" t="str">
        <f t="shared" si="3"/>
        <v/>
      </c>
      <c r="D185" s="154" t="str">
        <f>IFERROR(INDEX(客户应收数据库!$C:$G,SMALL($B:$B,ROW(B183)),MATCH(D$3,$D$3:$H$3,0)),"")</f>
        <v/>
      </c>
      <c r="E185" s="154" t="str">
        <f>IFERROR(INDEX(客户应收数据库!$C:$G,SMALL($B:$B,ROW(C183)),MATCH(E$3,$D$3:$H$3,0)),"")</f>
        <v/>
      </c>
      <c r="F185" s="154" t="str">
        <f>IFERROR(INDEX(客户应收数据库!$C:$G,SMALL($B:$B,ROW(D183)),MATCH(F$3,$D$3:$H$3,0)),"")</f>
        <v/>
      </c>
      <c r="G185" s="154" t="str">
        <f>IFERROR(INDEX(客户应收数据库!$C:$G,SMALL($B:$B,ROW(E183)),MATCH(G$3,$D$3:$H$3,0)),"")</f>
        <v/>
      </c>
      <c r="H185" s="155" t="str">
        <f>IFERROR(INDEX(客户应收数据库!$C:$G,SMALL($B:$B,ROW(F183)),MATCH(H$3,$D$3:$H$3,0)),"")</f>
        <v/>
      </c>
      <c r="I185" s="150"/>
    </row>
    <row r="186" customHeight="1" spans="2:9">
      <c r="B186" s="151" t="str">
        <f>IF(AND(客户应收数据库!G:G&gt;1,客户应收数据库!G:G&lt;&gt;"-"),ROW(),"-")</f>
        <v>-</v>
      </c>
      <c r="C186" s="153" t="str">
        <f t="shared" si="3"/>
        <v/>
      </c>
      <c r="D186" s="154" t="str">
        <f>IFERROR(INDEX(客户应收数据库!$C:$G,SMALL($B:$B,ROW(B184)),MATCH(D$3,$D$3:$H$3,0)),"")</f>
        <v/>
      </c>
      <c r="E186" s="154" t="str">
        <f>IFERROR(INDEX(客户应收数据库!$C:$G,SMALL($B:$B,ROW(C184)),MATCH(E$3,$D$3:$H$3,0)),"")</f>
        <v/>
      </c>
      <c r="F186" s="154" t="str">
        <f>IFERROR(INDEX(客户应收数据库!$C:$G,SMALL($B:$B,ROW(D184)),MATCH(F$3,$D$3:$H$3,0)),"")</f>
        <v/>
      </c>
      <c r="G186" s="154" t="str">
        <f>IFERROR(INDEX(客户应收数据库!$C:$G,SMALL($B:$B,ROW(E184)),MATCH(G$3,$D$3:$H$3,0)),"")</f>
        <v/>
      </c>
      <c r="H186" s="155" t="str">
        <f>IFERROR(INDEX(客户应收数据库!$C:$G,SMALL($B:$B,ROW(F184)),MATCH(H$3,$D$3:$H$3,0)),"")</f>
        <v/>
      </c>
      <c r="I186" s="150"/>
    </row>
    <row r="187" customHeight="1" spans="2:9">
      <c r="B187" s="151" t="str">
        <f>IF(AND(客户应收数据库!G:G&gt;1,客户应收数据库!G:G&lt;&gt;"-"),ROW(),"-")</f>
        <v>-</v>
      </c>
      <c r="C187" s="153" t="str">
        <f t="shared" si="3"/>
        <v/>
      </c>
      <c r="D187" s="154" t="str">
        <f>IFERROR(INDEX(客户应收数据库!$C:$G,SMALL($B:$B,ROW(B185)),MATCH(D$3,$D$3:$H$3,0)),"")</f>
        <v/>
      </c>
      <c r="E187" s="154" t="str">
        <f>IFERROR(INDEX(客户应收数据库!$C:$G,SMALL($B:$B,ROW(C185)),MATCH(E$3,$D$3:$H$3,0)),"")</f>
        <v/>
      </c>
      <c r="F187" s="154" t="str">
        <f>IFERROR(INDEX(客户应收数据库!$C:$G,SMALL($B:$B,ROW(D185)),MATCH(F$3,$D$3:$H$3,0)),"")</f>
        <v/>
      </c>
      <c r="G187" s="154" t="str">
        <f>IFERROR(INDEX(客户应收数据库!$C:$G,SMALL($B:$B,ROW(E185)),MATCH(G$3,$D$3:$H$3,0)),"")</f>
        <v/>
      </c>
      <c r="H187" s="155" t="str">
        <f>IFERROR(INDEX(客户应收数据库!$C:$G,SMALL($B:$B,ROW(F185)),MATCH(H$3,$D$3:$H$3,0)),"")</f>
        <v/>
      </c>
      <c r="I187" s="150"/>
    </row>
    <row r="188" customHeight="1" spans="2:9">
      <c r="B188" s="151" t="str">
        <f>IF(AND(客户应收数据库!G:G&gt;1,客户应收数据库!G:G&lt;&gt;"-"),ROW(),"-")</f>
        <v>-</v>
      </c>
      <c r="C188" s="153" t="str">
        <f t="shared" si="3"/>
        <v/>
      </c>
      <c r="D188" s="154" t="str">
        <f>IFERROR(INDEX(客户应收数据库!$C:$G,SMALL($B:$B,ROW(B186)),MATCH(D$3,$D$3:$H$3,0)),"")</f>
        <v/>
      </c>
      <c r="E188" s="154" t="str">
        <f>IFERROR(INDEX(客户应收数据库!$C:$G,SMALL($B:$B,ROW(C186)),MATCH(E$3,$D$3:$H$3,0)),"")</f>
        <v/>
      </c>
      <c r="F188" s="154" t="str">
        <f>IFERROR(INDEX(客户应收数据库!$C:$G,SMALL($B:$B,ROW(D186)),MATCH(F$3,$D$3:$H$3,0)),"")</f>
        <v/>
      </c>
      <c r="G188" s="154" t="str">
        <f>IFERROR(INDEX(客户应收数据库!$C:$G,SMALL($B:$B,ROW(E186)),MATCH(G$3,$D$3:$H$3,0)),"")</f>
        <v/>
      </c>
      <c r="H188" s="155" t="str">
        <f>IFERROR(INDEX(客户应收数据库!$C:$G,SMALL($B:$B,ROW(F186)),MATCH(H$3,$D$3:$H$3,0)),"")</f>
        <v/>
      </c>
      <c r="I188" s="150"/>
    </row>
    <row r="189" customHeight="1" spans="2:9">
      <c r="B189" s="151" t="str">
        <f>IF(AND(客户应收数据库!G:G&gt;1,客户应收数据库!G:G&lt;&gt;"-"),ROW(),"-")</f>
        <v>-</v>
      </c>
      <c r="C189" s="153" t="str">
        <f t="shared" si="3"/>
        <v/>
      </c>
      <c r="D189" s="154" t="str">
        <f>IFERROR(INDEX(客户应收数据库!$C:$G,SMALL($B:$B,ROW(B187)),MATCH(D$3,$D$3:$H$3,0)),"")</f>
        <v/>
      </c>
      <c r="E189" s="154" t="str">
        <f>IFERROR(INDEX(客户应收数据库!$C:$G,SMALL($B:$B,ROW(C187)),MATCH(E$3,$D$3:$H$3,0)),"")</f>
        <v/>
      </c>
      <c r="F189" s="154" t="str">
        <f>IFERROR(INDEX(客户应收数据库!$C:$G,SMALL($B:$B,ROW(D187)),MATCH(F$3,$D$3:$H$3,0)),"")</f>
        <v/>
      </c>
      <c r="G189" s="154" t="str">
        <f>IFERROR(INDEX(客户应收数据库!$C:$G,SMALL($B:$B,ROW(E187)),MATCH(G$3,$D$3:$H$3,0)),"")</f>
        <v/>
      </c>
      <c r="H189" s="155" t="str">
        <f>IFERROR(INDEX(客户应收数据库!$C:$G,SMALL($B:$B,ROW(F187)),MATCH(H$3,$D$3:$H$3,0)),"")</f>
        <v/>
      </c>
      <c r="I189" s="150"/>
    </row>
    <row r="190" customHeight="1" spans="2:9">
      <c r="B190" s="151" t="str">
        <f>IF(AND(客户应收数据库!G:G&gt;1,客户应收数据库!G:G&lt;&gt;"-"),ROW(),"-")</f>
        <v>-</v>
      </c>
      <c r="C190" s="153" t="str">
        <f t="shared" si="3"/>
        <v/>
      </c>
      <c r="D190" s="154" t="str">
        <f>IFERROR(INDEX(客户应收数据库!$C:$G,SMALL($B:$B,ROW(B188)),MATCH(D$3,$D$3:$H$3,0)),"")</f>
        <v/>
      </c>
      <c r="E190" s="154" t="str">
        <f>IFERROR(INDEX(客户应收数据库!$C:$G,SMALL($B:$B,ROW(C188)),MATCH(E$3,$D$3:$H$3,0)),"")</f>
        <v/>
      </c>
      <c r="F190" s="154" t="str">
        <f>IFERROR(INDEX(客户应收数据库!$C:$G,SMALL($B:$B,ROW(D188)),MATCH(F$3,$D$3:$H$3,0)),"")</f>
        <v/>
      </c>
      <c r="G190" s="154" t="str">
        <f>IFERROR(INDEX(客户应收数据库!$C:$G,SMALL($B:$B,ROW(E188)),MATCH(G$3,$D$3:$H$3,0)),"")</f>
        <v/>
      </c>
      <c r="H190" s="155" t="str">
        <f>IFERROR(INDEX(客户应收数据库!$C:$G,SMALL($B:$B,ROW(F188)),MATCH(H$3,$D$3:$H$3,0)),"")</f>
        <v/>
      </c>
      <c r="I190" s="150"/>
    </row>
    <row r="191" customHeight="1" spans="2:9">
      <c r="B191" s="151" t="str">
        <f>IF(AND(客户应收数据库!G:G&gt;1,客户应收数据库!G:G&lt;&gt;"-"),ROW(),"-")</f>
        <v>-</v>
      </c>
      <c r="C191" s="153" t="str">
        <f t="shared" si="3"/>
        <v/>
      </c>
      <c r="D191" s="154" t="str">
        <f>IFERROR(INDEX(客户应收数据库!$C:$G,SMALL($B:$B,ROW(B189)),MATCH(D$3,$D$3:$H$3,0)),"")</f>
        <v/>
      </c>
      <c r="E191" s="154" t="str">
        <f>IFERROR(INDEX(客户应收数据库!$C:$G,SMALL($B:$B,ROW(C189)),MATCH(E$3,$D$3:$H$3,0)),"")</f>
        <v/>
      </c>
      <c r="F191" s="154" t="str">
        <f>IFERROR(INDEX(客户应收数据库!$C:$G,SMALL($B:$B,ROW(D189)),MATCH(F$3,$D$3:$H$3,0)),"")</f>
        <v/>
      </c>
      <c r="G191" s="154" t="str">
        <f>IFERROR(INDEX(客户应收数据库!$C:$G,SMALL($B:$B,ROW(E189)),MATCH(G$3,$D$3:$H$3,0)),"")</f>
        <v/>
      </c>
      <c r="H191" s="155" t="str">
        <f>IFERROR(INDEX(客户应收数据库!$C:$G,SMALL($B:$B,ROW(F189)),MATCH(H$3,$D$3:$H$3,0)),"")</f>
        <v/>
      </c>
      <c r="I191" s="150"/>
    </row>
    <row r="192" customHeight="1" spans="2:9">
      <c r="B192" s="151" t="str">
        <f>IF(AND(客户应收数据库!G:G&gt;1,客户应收数据库!G:G&lt;&gt;"-"),ROW(),"-")</f>
        <v>-</v>
      </c>
      <c r="C192" s="153" t="str">
        <f t="shared" si="3"/>
        <v/>
      </c>
      <c r="D192" s="154" t="str">
        <f>IFERROR(INDEX(客户应收数据库!$C:$G,SMALL($B:$B,ROW(B190)),MATCH(D$3,$D$3:$H$3,0)),"")</f>
        <v/>
      </c>
      <c r="E192" s="154" t="str">
        <f>IFERROR(INDEX(客户应收数据库!$C:$G,SMALL($B:$B,ROW(C190)),MATCH(E$3,$D$3:$H$3,0)),"")</f>
        <v/>
      </c>
      <c r="F192" s="154" t="str">
        <f>IFERROR(INDEX(客户应收数据库!$C:$G,SMALL($B:$B,ROW(D190)),MATCH(F$3,$D$3:$H$3,0)),"")</f>
        <v/>
      </c>
      <c r="G192" s="154" t="str">
        <f>IFERROR(INDEX(客户应收数据库!$C:$G,SMALL($B:$B,ROW(E190)),MATCH(G$3,$D$3:$H$3,0)),"")</f>
        <v/>
      </c>
      <c r="H192" s="155" t="str">
        <f>IFERROR(INDEX(客户应收数据库!$C:$G,SMALL($B:$B,ROW(F190)),MATCH(H$3,$D$3:$H$3,0)),"")</f>
        <v/>
      </c>
      <c r="I192" s="150"/>
    </row>
    <row r="193" customHeight="1" spans="2:9">
      <c r="B193" s="151" t="str">
        <f>IF(AND(客户应收数据库!G:G&gt;1,客户应收数据库!G:G&lt;&gt;"-"),ROW(),"-")</f>
        <v>-</v>
      </c>
      <c r="C193" s="153" t="str">
        <f t="shared" si="3"/>
        <v/>
      </c>
      <c r="D193" s="154" t="str">
        <f>IFERROR(INDEX(客户应收数据库!$C:$G,SMALL($B:$B,ROW(B191)),MATCH(D$3,$D$3:$H$3,0)),"")</f>
        <v/>
      </c>
      <c r="E193" s="154" t="str">
        <f>IFERROR(INDEX(客户应收数据库!$C:$G,SMALL($B:$B,ROW(C191)),MATCH(E$3,$D$3:$H$3,0)),"")</f>
        <v/>
      </c>
      <c r="F193" s="154" t="str">
        <f>IFERROR(INDEX(客户应收数据库!$C:$G,SMALL($B:$B,ROW(D191)),MATCH(F$3,$D$3:$H$3,0)),"")</f>
        <v/>
      </c>
      <c r="G193" s="154" t="str">
        <f>IFERROR(INDEX(客户应收数据库!$C:$G,SMALL($B:$B,ROW(E191)),MATCH(G$3,$D$3:$H$3,0)),"")</f>
        <v/>
      </c>
      <c r="H193" s="155" t="str">
        <f>IFERROR(INDEX(客户应收数据库!$C:$G,SMALL($B:$B,ROW(F191)),MATCH(H$3,$D$3:$H$3,0)),"")</f>
        <v/>
      </c>
      <c r="I193" s="150"/>
    </row>
    <row r="194" customHeight="1" spans="2:9">
      <c r="B194" s="151" t="str">
        <f>IF(AND(客户应收数据库!G:G&gt;1,客户应收数据库!G:G&lt;&gt;"-"),ROW(),"-")</f>
        <v>-</v>
      </c>
      <c r="C194" s="153" t="str">
        <f t="shared" si="3"/>
        <v/>
      </c>
      <c r="D194" s="154" t="str">
        <f>IFERROR(INDEX(客户应收数据库!$C:$G,SMALL($B:$B,ROW(B192)),MATCH(D$3,$D$3:$H$3,0)),"")</f>
        <v/>
      </c>
      <c r="E194" s="154" t="str">
        <f>IFERROR(INDEX(客户应收数据库!$C:$G,SMALL($B:$B,ROW(C192)),MATCH(E$3,$D$3:$H$3,0)),"")</f>
        <v/>
      </c>
      <c r="F194" s="154" t="str">
        <f>IFERROR(INDEX(客户应收数据库!$C:$G,SMALL($B:$B,ROW(D192)),MATCH(F$3,$D$3:$H$3,0)),"")</f>
        <v/>
      </c>
      <c r="G194" s="154" t="str">
        <f>IFERROR(INDEX(客户应收数据库!$C:$G,SMALL($B:$B,ROW(E192)),MATCH(G$3,$D$3:$H$3,0)),"")</f>
        <v/>
      </c>
      <c r="H194" s="155" t="str">
        <f>IFERROR(INDEX(客户应收数据库!$C:$G,SMALL($B:$B,ROW(F192)),MATCH(H$3,$D$3:$H$3,0)),"")</f>
        <v/>
      </c>
      <c r="I194" s="150"/>
    </row>
    <row r="195" customHeight="1" spans="2:9">
      <c r="B195" s="151" t="str">
        <f>IF(AND(客户应收数据库!G:G&gt;1,客户应收数据库!G:G&lt;&gt;"-"),ROW(),"-")</f>
        <v>-</v>
      </c>
      <c r="C195" s="153" t="str">
        <f t="shared" si="3"/>
        <v/>
      </c>
      <c r="D195" s="154" t="str">
        <f>IFERROR(INDEX(客户应收数据库!$C:$G,SMALL($B:$B,ROW(B193)),MATCH(D$3,$D$3:$H$3,0)),"")</f>
        <v/>
      </c>
      <c r="E195" s="154" t="str">
        <f>IFERROR(INDEX(客户应收数据库!$C:$G,SMALL($B:$B,ROW(C193)),MATCH(E$3,$D$3:$H$3,0)),"")</f>
        <v/>
      </c>
      <c r="F195" s="154" t="str">
        <f>IFERROR(INDEX(客户应收数据库!$C:$G,SMALL($B:$B,ROW(D193)),MATCH(F$3,$D$3:$H$3,0)),"")</f>
        <v/>
      </c>
      <c r="G195" s="154" t="str">
        <f>IFERROR(INDEX(客户应收数据库!$C:$G,SMALL($B:$B,ROW(E193)),MATCH(G$3,$D$3:$H$3,0)),"")</f>
        <v/>
      </c>
      <c r="H195" s="155" t="str">
        <f>IFERROR(INDEX(客户应收数据库!$C:$G,SMALL($B:$B,ROW(F193)),MATCH(H$3,$D$3:$H$3,0)),"")</f>
        <v/>
      </c>
      <c r="I195" s="150"/>
    </row>
    <row r="196" customHeight="1" spans="2:9">
      <c r="B196" s="151" t="str">
        <f>IF(AND(客户应收数据库!G:G&gt;1,客户应收数据库!G:G&lt;&gt;"-"),ROW(),"-")</f>
        <v>-</v>
      </c>
      <c r="C196" s="153" t="str">
        <f t="shared" si="3"/>
        <v/>
      </c>
      <c r="D196" s="154" t="str">
        <f>IFERROR(INDEX(客户应收数据库!$C:$G,SMALL($B:$B,ROW(B194)),MATCH(D$3,$D$3:$H$3,0)),"")</f>
        <v/>
      </c>
      <c r="E196" s="154" t="str">
        <f>IFERROR(INDEX(客户应收数据库!$C:$G,SMALL($B:$B,ROW(C194)),MATCH(E$3,$D$3:$H$3,0)),"")</f>
        <v/>
      </c>
      <c r="F196" s="154" t="str">
        <f>IFERROR(INDEX(客户应收数据库!$C:$G,SMALL($B:$B,ROW(D194)),MATCH(F$3,$D$3:$H$3,0)),"")</f>
        <v/>
      </c>
      <c r="G196" s="154" t="str">
        <f>IFERROR(INDEX(客户应收数据库!$C:$G,SMALL($B:$B,ROW(E194)),MATCH(G$3,$D$3:$H$3,0)),"")</f>
        <v/>
      </c>
      <c r="H196" s="155" t="str">
        <f>IFERROR(INDEX(客户应收数据库!$C:$G,SMALL($B:$B,ROW(F194)),MATCH(H$3,$D$3:$H$3,0)),"")</f>
        <v/>
      </c>
      <c r="I196" s="150"/>
    </row>
    <row r="197" customHeight="1" spans="2:9">
      <c r="B197" s="151" t="str">
        <f>IF(AND(客户应收数据库!G:G&gt;1,客户应收数据库!G:G&lt;&gt;"-"),ROW(),"-")</f>
        <v>-</v>
      </c>
      <c r="C197" s="153" t="str">
        <f t="shared" ref="C197:C260" si="4">IF(D197="","",ROW(B194))</f>
        <v/>
      </c>
      <c r="D197" s="154" t="str">
        <f>IFERROR(INDEX(客户应收数据库!$C:$G,SMALL($B:$B,ROW(B195)),MATCH(D$3,$D$3:$H$3,0)),"")</f>
        <v/>
      </c>
      <c r="E197" s="154" t="str">
        <f>IFERROR(INDEX(客户应收数据库!$C:$G,SMALL($B:$B,ROW(C195)),MATCH(E$3,$D$3:$H$3,0)),"")</f>
        <v/>
      </c>
      <c r="F197" s="154" t="str">
        <f>IFERROR(INDEX(客户应收数据库!$C:$G,SMALL($B:$B,ROW(D195)),MATCH(F$3,$D$3:$H$3,0)),"")</f>
        <v/>
      </c>
      <c r="G197" s="154" t="str">
        <f>IFERROR(INDEX(客户应收数据库!$C:$G,SMALL($B:$B,ROW(E195)),MATCH(G$3,$D$3:$H$3,0)),"")</f>
        <v/>
      </c>
      <c r="H197" s="155" t="str">
        <f>IFERROR(INDEX(客户应收数据库!$C:$G,SMALL($B:$B,ROW(F195)),MATCH(H$3,$D$3:$H$3,0)),"")</f>
        <v/>
      </c>
      <c r="I197" s="150"/>
    </row>
    <row r="198" customHeight="1" spans="2:9">
      <c r="B198" s="151" t="str">
        <f>IF(AND(客户应收数据库!G:G&gt;1,客户应收数据库!G:G&lt;&gt;"-"),ROW(),"-")</f>
        <v>-</v>
      </c>
      <c r="C198" s="153" t="str">
        <f t="shared" si="4"/>
        <v/>
      </c>
      <c r="D198" s="154" t="str">
        <f>IFERROR(INDEX(客户应收数据库!$C:$G,SMALL($B:$B,ROW(B196)),MATCH(D$3,$D$3:$H$3,0)),"")</f>
        <v/>
      </c>
      <c r="E198" s="154" t="str">
        <f>IFERROR(INDEX(客户应收数据库!$C:$G,SMALL($B:$B,ROW(C196)),MATCH(E$3,$D$3:$H$3,0)),"")</f>
        <v/>
      </c>
      <c r="F198" s="154" t="str">
        <f>IFERROR(INDEX(客户应收数据库!$C:$G,SMALL($B:$B,ROW(D196)),MATCH(F$3,$D$3:$H$3,0)),"")</f>
        <v/>
      </c>
      <c r="G198" s="154" t="str">
        <f>IFERROR(INDEX(客户应收数据库!$C:$G,SMALL($B:$B,ROW(E196)),MATCH(G$3,$D$3:$H$3,0)),"")</f>
        <v/>
      </c>
      <c r="H198" s="155" t="str">
        <f>IFERROR(INDEX(客户应收数据库!$C:$G,SMALL($B:$B,ROW(F196)),MATCH(H$3,$D$3:$H$3,0)),"")</f>
        <v/>
      </c>
      <c r="I198" s="150"/>
    </row>
    <row r="199" customHeight="1" spans="2:9">
      <c r="B199" s="151" t="str">
        <f>IF(AND(客户应收数据库!G:G&gt;1,客户应收数据库!G:G&lt;&gt;"-"),ROW(),"-")</f>
        <v>-</v>
      </c>
      <c r="C199" s="153" t="str">
        <f t="shared" si="4"/>
        <v/>
      </c>
      <c r="D199" s="154" t="str">
        <f>IFERROR(INDEX(客户应收数据库!$C:$G,SMALL($B:$B,ROW(B197)),MATCH(D$3,$D$3:$H$3,0)),"")</f>
        <v/>
      </c>
      <c r="E199" s="154" t="str">
        <f>IFERROR(INDEX(客户应收数据库!$C:$G,SMALL($B:$B,ROW(C197)),MATCH(E$3,$D$3:$H$3,0)),"")</f>
        <v/>
      </c>
      <c r="F199" s="154" t="str">
        <f>IFERROR(INDEX(客户应收数据库!$C:$G,SMALL($B:$B,ROW(D197)),MATCH(F$3,$D$3:$H$3,0)),"")</f>
        <v/>
      </c>
      <c r="G199" s="154" t="str">
        <f>IFERROR(INDEX(客户应收数据库!$C:$G,SMALL($B:$B,ROW(E197)),MATCH(G$3,$D$3:$H$3,0)),"")</f>
        <v/>
      </c>
      <c r="H199" s="155" t="str">
        <f>IFERROR(INDEX(客户应收数据库!$C:$G,SMALL($B:$B,ROW(F197)),MATCH(H$3,$D$3:$H$3,0)),"")</f>
        <v/>
      </c>
      <c r="I199" s="150"/>
    </row>
    <row r="200" customHeight="1" spans="2:9">
      <c r="B200" s="151" t="str">
        <f>IF(AND(客户应收数据库!G:G&gt;1,客户应收数据库!G:G&lt;&gt;"-"),ROW(),"-")</f>
        <v>-</v>
      </c>
      <c r="C200" s="153" t="str">
        <f t="shared" si="4"/>
        <v/>
      </c>
      <c r="D200" s="154" t="str">
        <f>IFERROR(INDEX(客户应收数据库!$C:$G,SMALL($B:$B,ROW(B198)),MATCH(D$3,$D$3:$H$3,0)),"")</f>
        <v/>
      </c>
      <c r="E200" s="154" t="str">
        <f>IFERROR(INDEX(客户应收数据库!$C:$G,SMALL($B:$B,ROW(C198)),MATCH(E$3,$D$3:$H$3,0)),"")</f>
        <v/>
      </c>
      <c r="F200" s="154" t="str">
        <f>IFERROR(INDEX(客户应收数据库!$C:$G,SMALL($B:$B,ROW(D198)),MATCH(F$3,$D$3:$H$3,0)),"")</f>
        <v/>
      </c>
      <c r="G200" s="154" t="str">
        <f>IFERROR(INDEX(客户应收数据库!$C:$G,SMALL($B:$B,ROW(E198)),MATCH(G$3,$D$3:$H$3,0)),"")</f>
        <v/>
      </c>
      <c r="H200" s="155" t="str">
        <f>IFERROR(INDEX(客户应收数据库!$C:$G,SMALL($B:$B,ROW(F198)),MATCH(H$3,$D$3:$H$3,0)),"")</f>
        <v/>
      </c>
      <c r="I200" s="150"/>
    </row>
    <row r="201" customHeight="1" spans="2:9">
      <c r="B201" s="151" t="str">
        <f>IF(AND(客户应收数据库!G:G&gt;1,客户应收数据库!G:G&lt;&gt;"-"),ROW(),"-")</f>
        <v>-</v>
      </c>
      <c r="C201" s="153" t="str">
        <f t="shared" si="4"/>
        <v/>
      </c>
      <c r="D201" s="154" t="str">
        <f>IFERROR(INDEX(客户应收数据库!$C:$G,SMALL($B:$B,ROW(B199)),MATCH(D$3,$D$3:$H$3,0)),"")</f>
        <v/>
      </c>
      <c r="E201" s="154" t="str">
        <f>IFERROR(INDEX(客户应收数据库!$C:$G,SMALL($B:$B,ROW(C199)),MATCH(E$3,$D$3:$H$3,0)),"")</f>
        <v/>
      </c>
      <c r="F201" s="154" t="str">
        <f>IFERROR(INDEX(客户应收数据库!$C:$G,SMALL($B:$B,ROW(D199)),MATCH(F$3,$D$3:$H$3,0)),"")</f>
        <v/>
      </c>
      <c r="G201" s="154" t="str">
        <f>IFERROR(INDEX(客户应收数据库!$C:$G,SMALL($B:$B,ROW(E199)),MATCH(G$3,$D$3:$H$3,0)),"")</f>
        <v/>
      </c>
      <c r="H201" s="155" t="str">
        <f>IFERROR(INDEX(客户应收数据库!$C:$G,SMALL($B:$B,ROW(F199)),MATCH(H$3,$D$3:$H$3,0)),"")</f>
        <v/>
      </c>
      <c r="I201" s="150"/>
    </row>
    <row r="202" customHeight="1" spans="2:9">
      <c r="B202" s="151" t="str">
        <f>IF(AND(客户应收数据库!G:G&gt;1,客户应收数据库!G:G&lt;&gt;"-"),ROW(),"-")</f>
        <v>-</v>
      </c>
      <c r="C202" s="153" t="str">
        <f t="shared" si="4"/>
        <v/>
      </c>
      <c r="D202" s="154" t="str">
        <f>IFERROR(INDEX(客户应收数据库!$C:$G,SMALL($B:$B,ROW(B200)),MATCH(D$3,$D$3:$H$3,0)),"")</f>
        <v/>
      </c>
      <c r="E202" s="154" t="str">
        <f>IFERROR(INDEX(客户应收数据库!$C:$G,SMALL($B:$B,ROW(C200)),MATCH(E$3,$D$3:$H$3,0)),"")</f>
        <v/>
      </c>
      <c r="F202" s="154" t="str">
        <f>IFERROR(INDEX(客户应收数据库!$C:$G,SMALL($B:$B,ROW(D200)),MATCH(F$3,$D$3:$H$3,0)),"")</f>
        <v/>
      </c>
      <c r="G202" s="154" t="str">
        <f>IFERROR(INDEX(客户应收数据库!$C:$G,SMALL($B:$B,ROW(E200)),MATCH(G$3,$D$3:$H$3,0)),"")</f>
        <v/>
      </c>
      <c r="H202" s="155" t="str">
        <f>IFERROR(INDEX(客户应收数据库!$C:$G,SMALL($B:$B,ROW(F200)),MATCH(H$3,$D$3:$H$3,0)),"")</f>
        <v/>
      </c>
      <c r="I202" s="150"/>
    </row>
    <row r="203" customHeight="1" spans="2:9">
      <c r="B203" s="151" t="str">
        <f>IF(AND(客户应收数据库!G:G&gt;1,客户应收数据库!G:G&lt;&gt;"-"),ROW(),"-")</f>
        <v>-</v>
      </c>
      <c r="C203" s="153" t="str">
        <f t="shared" si="4"/>
        <v/>
      </c>
      <c r="D203" s="154" t="str">
        <f>IFERROR(INDEX(客户应收数据库!$C:$G,SMALL($B:$B,ROW(B201)),MATCH(D$3,$D$3:$H$3,0)),"")</f>
        <v/>
      </c>
      <c r="E203" s="154" t="str">
        <f>IFERROR(INDEX(客户应收数据库!$C:$G,SMALL($B:$B,ROW(C201)),MATCH(E$3,$D$3:$H$3,0)),"")</f>
        <v/>
      </c>
      <c r="F203" s="154" t="str">
        <f>IFERROR(INDEX(客户应收数据库!$C:$G,SMALL($B:$B,ROW(D201)),MATCH(F$3,$D$3:$H$3,0)),"")</f>
        <v/>
      </c>
      <c r="G203" s="154" t="str">
        <f>IFERROR(INDEX(客户应收数据库!$C:$G,SMALL($B:$B,ROW(E201)),MATCH(G$3,$D$3:$H$3,0)),"")</f>
        <v/>
      </c>
      <c r="H203" s="155" t="str">
        <f>IFERROR(INDEX(客户应收数据库!$C:$G,SMALL($B:$B,ROW(F201)),MATCH(H$3,$D$3:$H$3,0)),"")</f>
        <v/>
      </c>
      <c r="I203" s="150"/>
    </row>
    <row r="204" customHeight="1" spans="2:9">
      <c r="B204" s="151" t="str">
        <f>IF(AND(客户应收数据库!G:G&gt;1,客户应收数据库!G:G&lt;&gt;"-"),ROW(),"-")</f>
        <v>-</v>
      </c>
      <c r="C204" s="153" t="str">
        <f t="shared" si="4"/>
        <v/>
      </c>
      <c r="D204" s="154" t="str">
        <f>IFERROR(INDEX(客户应收数据库!$C:$G,SMALL($B:$B,ROW(B202)),MATCH(D$3,$D$3:$H$3,0)),"")</f>
        <v/>
      </c>
      <c r="E204" s="154" t="str">
        <f>IFERROR(INDEX(客户应收数据库!$C:$G,SMALL($B:$B,ROW(C202)),MATCH(E$3,$D$3:$H$3,0)),"")</f>
        <v/>
      </c>
      <c r="F204" s="154" t="str">
        <f>IFERROR(INDEX(客户应收数据库!$C:$G,SMALL($B:$B,ROW(D202)),MATCH(F$3,$D$3:$H$3,0)),"")</f>
        <v/>
      </c>
      <c r="G204" s="154" t="str">
        <f>IFERROR(INDEX(客户应收数据库!$C:$G,SMALL($B:$B,ROW(E202)),MATCH(G$3,$D$3:$H$3,0)),"")</f>
        <v/>
      </c>
      <c r="H204" s="155" t="str">
        <f>IFERROR(INDEX(客户应收数据库!$C:$G,SMALL($B:$B,ROW(F202)),MATCH(H$3,$D$3:$H$3,0)),"")</f>
        <v/>
      </c>
      <c r="I204" s="150"/>
    </row>
    <row r="205" customHeight="1" spans="2:9">
      <c r="B205" s="151" t="str">
        <f>IF(AND(客户应收数据库!G:G&gt;1,客户应收数据库!G:G&lt;&gt;"-"),ROW(),"-")</f>
        <v>-</v>
      </c>
      <c r="C205" s="153" t="str">
        <f t="shared" si="4"/>
        <v/>
      </c>
      <c r="D205" s="154" t="str">
        <f>IFERROR(INDEX(客户应收数据库!$C:$G,SMALL($B:$B,ROW(B203)),MATCH(D$3,$D$3:$H$3,0)),"")</f>
        <v/>
      </c>
      <c r="E205" s="154" t="str">
        <f>IFERROR(INDEX(客户应收数据库!$C:$G,SMALL($B:$B,ROW(C203)),MATCH(E$3,$D$3:$H$3,0)),"")</f>
        <v/>
      </c>
      <c r="F205" s="154" t="str">
        <f>IFERROR(INDEX(客户应收数据库!$C:$G,SMALL($B:$B,ROW(D203)),MATCH(F$3,$D$3:$H$3,0)),"")</f>
        <v/>
      </c>
      <c r="G205" s="154" t="str">
        <f>IFERROR(INDEX(客户应收数据库!$C:$G,SMALL($B:$B,ROW(E203)),MATCH(G$3,$D$3:$H$3,0)),"")</f>
        <v/>
      </c>
      <c r="H205" s="155" t="str">
        <f>IFERROR(INDEX(客户应收数据库!$C:$G,SMALL($B:$B,ROW(F203)),MATCH(H$3,$D$3:$H$3,0)),"")</f>
        <v/>
      </c>
      <c r="I205" s="150"/>
    </row>
    <row r="206" customHeight="1" spans="2:9">
      <c r="B206" s="151" t="str">
        <f>IF(AND(客户应收数据库!G:G&gt;1,客户应收数据库!G:G&lt;&gt;"-"),ROW(),"-")</f>
        <v>-</v>
      </c>
      <c r="C206" s="153" t="str">
        <f t="shared" si="4"/>
        <v/>
      </c>
      <c r="D206" s="154" t="str">
        <f>IFERROR(INDEX(客户应收数据库!$C:$G,SMALL($B:$B,ROW(B204)),MATCH(D$3,$D$3:$H$3,0)),"")</f>
        <v/>
      </c>
      <c r="E206" s="154" t="str">
        <f>IFERROR(INDEX(客户应收数据库!$C:$G,SMALL($B:$B,ROW(C204)),MATCH(E$3,$D$3:$H$3,0)),"")</f>
        <v/>
      </c>
      <c r="F206" s="154" t="str">
        <f>IFERROR(INDEX(客户应收数据库!$C:$G,SMALL($B:$B,ROW(D204)),MATCH(F$3,$D$3:$H$3,0)),"")</f>
        <v/>
      </c>
      <c r="G206" s="154" t="str">
        <f>IFERROR(INDEX(客户应收数据库!$C:$G,SMALL($B:$B,ROW(E204)),MATCH(G$3,$D$3:$H$3,0)),"")</f>
        <v/>
      </c>
      <c r="H206" s="155" t="str">
        <f>IFERROR(INDEX(客户应收数据库!$C:$G,SMALL($B:$B,ROW(F204)),MATCH(H$3,$D$3:$H$3,0)),"")</f>
        <v/>
      </c>
      <c r="I206" s="150"/>
    </row>
    <row r="207" customHeight="1" spans="2:9">
      <c r="B207" s="151" t="str">
        <f>IF(AND(客户应收数据库!G:G&gt;1,客户应收数据库!G:G&lt;&gt;"-"),ROW(),"-")</f>
        <v>-</v>
      </c>
      <c r="C207" s="153" t="str">
        <f t="shared" si="4"/>
        <v/>
      </c>
      <c r="D207" s="154" t="str">
        <f>IFERROR(INDEX(客户应收数据库!$C:$G,SMALL($B:$B,ROW(B205)),MATCH(D$3,$D$3:$H$3,0)),"")</f>
        <v/>
      </c>
      <c r="E207" s="154" t="str">
        <f>IFERROR(INDEX(客户应收数据库!$C:$G,SMALL($B:$B,ROW(C205)),MATCH(E$3,$D$3:$H$3,0)),"")</f>
        <v/>
      </c>
      <c r="F207" s="154" t="str">
        <f>IFERROR(INDEX(客户应收数据库!$C:$G,SMALL($B:$B,ROW(D205)),MATCH(F$3,$D$3:$H$3,0)),"")</f>
        <v/>
      </c>
      <c r="G207" s="154" t="str">
        <f>IFERROR(INDEX(客户应收数据库!$C:$G,SMALL($B:$B,ROW(E205)),MATCH(G$3,$D$3:$H$3,0)),"")</f>
        <v/>
      </c>
      <c r="H207" s="155" t="str">
        <f>IFERROR(INDEX(客户应收数据库!$C:$G,SMALL($B:$B,ROW(F205)),MATCH(H$3,$D$3:$H$3,0)),"")</f>
        <v/>
      </c>
      <c r="I207" s="150"/>
    </row>
    <row r="208" customHeight="1" spans="2:9">
      <c r="B208" s="151" t="str">
        <f>IF(AND(客户应收数据库!G:G&gt;1,客户应收数据库!G:G&lt;&gt;"-"),ROW(),"-")</f>
        <v>-</v>
      </c>
      <c r="C208" s="153" t="str">
        <f t="shared" si="4"/>
        <v/>
      </c>
      <c r="D208" s="154" t="str">
        <f>IFERROR(INDEX(客户应收数据库!$C:$G,SMALL($B:$B,ROW(B206)),MATCH(D$3,$D$3:$H$3,0)),"")</f>
        <v/>
      </c>
      <c r="E208" s="154" t="str">
        <f>IFERROR(INDEX(客户应收数据库!$C:$G,SMALL($B:$B,ROW(C206)),MATCH(E$3,$D$3:$H$3,0)),"")</f>
        <v/>
      </c>
      <c r="F208" s="154" t="str">
        <f>IFERROR(INDEX(客户应收数据库!$C:$G,SMALL($B:$B,ROW(D206)),MATCH(F$3,$D$3:$H$3,0)),"")</f>
        <v/>
      </c>
      <c r="G208" s="154" t="str">
        <f>IFERROR(INDEX(客户应收数据库!$C:$G,SMALL($B:$B,ROW(E206)),MATCH(G$3,$D$3:$H$3,0)),"")</f>
        <v/>
      </c>
      <c r="H208" s="155" t="str">
        <f>IFERROR(INDEX(客户应收数据库!$C:$G,SMALL($B:$B,ROW(F206)),MATCH(H$3,$D$3:$H$3,0)),"")</f>
        <v/>
      </c>
      <c r="I208" s="150"/>
    </row>
    <row r="209" customHeight="1" spans="2:9">
      <c r="B209" s="151" t="str">
        <f>IF(AND(客户应收数据库!G:G&gt;1,客户应收数据库!G:G&lt;&gt;"-"),ROW(),"-")</f>
        <v>-</v>
      </c>
      <c r="C209" s="153" t="str">
        <f t="shared" si="4"/>
        <v/>
      </c>
      <c r="D209" s="154" t="str">
        <f>IFERROR(INDEX(客户应收数据库!$C:$G,SMALL($B:$B,ROW(B207)),MATCH(D$3,$D$3:$H$3,0)),"")</f>
        <v/>
      </c>
      <c r="E209" s="154" t="str">
        <f>IFERROR(INDEX(客户应收数据库!$C:$G,SMALL($B:$B,ROW(C207)),MATCH(E$3,$D$3:$H$3,0)),"")</f>
        <v/>
      </c>
      <c r="F209" s="154" t="str">
        <f>IFERROR(INDEX(客户应收数据库!$C:$G,SMALL($B:$B,ROW(D207)),MATCH(F$3,$D$3:$H$3,0)),"")</f>
        <v/>
      </c>
      <c r="G209" s="154" t="str">
        <f>IFERROR(INDEX(客户应收数据库!$C:$G,SMALL($B:$B,ROW(E207)),MATCH(G$3,$D$3:$H$3,0)),"")</f>
        <v/>
      </c>
      <c r="H209" s="155" t="str">
        <f>IFERROR(INDEX(客户应收数据库!$C:$G,SMALL($B:$B,ROW(F207)),MATCH(H$3,$D$3:$H$3,0)),"")</f>
        <v/>
      </c>
      <c r="I209" s="150"/>
    </row>
    <row r="210" customHeight="1" spans="2:9">
      <c r="B210" s="151" t="str">
        <f>IF(AND(客户应收数据库!G:G&gt;1,客户应收数据库!G:G&lt;&gt;"-"),ROW(),"-")</f>
        <v>-</v>
      </c>
      <c r="C210" s="153" t="str">
        <f t="shared" si="4"/>
        <v/>
      </c>
      <c r="D210" s="154" t="str">
        <f>IFERROR(INDEX(客户应收数据库!$C:$G,SMALL($B:$B,ROW(B208)),MATCH(D$3,$D$3:$H$3,0)),"")</f>
        <v/>
      </c>
      <c r="E210" s="154" t="str">
        <f>IFERROR(INDEX(客户应收数据库!$C:$G,SMALL($B:$B,ROW(C208)),MATCH(E$3,$D$3:$H$3,0)),"")</f>
        <v/>
      </c>
      <c r="F210" s="154" t="str">
        <f>IFERROR(INDEX(客户应收数据库!$C:$G,SMALL($B:$B,ROW(D208)),MATCH(F$3,$D$3:$H$3,0)),"")</f>
        <v/>
      </c>
      <c r="G210" s="154" t="str">
        <f>IFERROR(INDEX(客户应收数据库!$C:$G,SMALL($B:$B,ROW(E208)),MATCH(G$3,$D$3:$H$3,0)),"")</f>
        <v/>
      </c>
      <c r="H210" s="155" t="str">
        <f>IFERROR(INDEX(客户应收数据库!$C:$G,SMALL($B:$B,ROW(F208)),MATCH(H$3,$D$3:$H$3,0)),"")</f>
        <v/>
      </c>
      <c r="I210" s="150"/>
    </row>
    <row r="211" customHeight="1" spans="2:9">
      <c r="B211" s="151" t="str">
        <f>IF(AND(客户应收数据库!G:G&gt;1,客户应收数据库!G:G&lt;&gt;"-"),ROW(),"-")</f>
        <v>-</v>
      </c>
      <c r="C211" s="153" t="str">
        <f t="shared" si="4"/>
        <v/>
      </c>
      <c r="D211" s="154" t="str">
        <f>IFERROR(INDEX(客户应收数据库!$C:$G,SMALL($B:$B,ROW(B209)),MATCH(D$3,$D$3:$H$3,0)),"")</f>
        <v/>
      </c>
      <c r="E211" s="154" t="str">
        <f>IFERROR(INDEX(客户应收数据库!$C:$G,SMALL($B:$B,ROW(C209)),MATCH(E$3,$D$3:$H$3,0)),"")</f>
        <v/>
      </c>
      <c r="F211" s="154" t="str">
        <f>IFERROR(INDEX(客户应收数据库!$C:$G,SMALL($B:$B,ROW(D209)),MATCH(F$3,$D$3:$H$3,0)),"")</f>
        <v/>
      </c>
      <c r="G211" s="154" t="str">
        <f>IFERROR(INDEX(客户应收数据库!$C:$G,SMALL($B:$B,ROW(E209)),MATCH(G$3,$D$3:$H$3,0)),"")</f>
        <v/>
      </c>
      <c r="H211" s="155" t="str">
        <f>IFERROR(INDEX(客户应收数据库!$C:$G,SMALL($B:$B,ROW(F209)),MATCH(H$3,$D$3:$H$3,0)),"")</f>
        <v/>
      </c>
      <c r="I211" s="150"/>
    </row>
    <row r="212" customHeight="1" spans="2:9">
      <c r="B212" s="151" t="str">
        <f>IF(AND(客户应收数据库!G:G&gt;1,客户应收数据库!G:G&lt;&gt;"-"),ROW(),"-")</f>
        <v>-</v>
      </c>
      <c r="C212" s="153" t="str">
        <f t="shared" si="4"/>
        <v/>
      </c>
      <c r="D212" s="154" t="str">
        <f>IFERROR(INDEX(客户应收数据库!$C:$G,SMALL($B:$B,ROW(B210)),MATCH(D$3,$D$3:$H$3,0)),"")</f>
        <v/>
      </c>
      <c r="E212" s="154" t="str">
        <f>IFERROR(INDEX(客户应收数据库!$C:$G,SMALL($B:$B,ROW(C210)),MATCH(E$3,$D$3:$H$3,0)),"")</f>
        <v/>
      </c>
      <c r="F212" s="154" t="str">
        <f>IFERROR(INDEX(客户应收数据库!$C:$G,SMALL($B:$B,ROW(D210)),MATCH(F$3,$D$3:$H$3,0)),"")</f>
        <v/>
      </c>
      <c r="G212" s="154" t="str">
        <f>IFERROR(INDEX(客户应收数据库!$C:$G,SMALL($B:$B,ROW(E210)),MATCH(G$3,$D$3:$H$3,0)),"")</f>
        <v/>
      </c>
      <c r="H212" s="155" t="str">
        <f>IFERROR(INDEX(客户应收数据库!$C:$G,SMALL($B:$B,ROW(F210)),MATCH(H$3,$D$3:$H$3,0)),"")</f>
        <v/>
      </c>
      <c r="I212" s="150"/>
    </row>
    <row r="213" customHeight="1" spans="2:9">
      <c r="B213" s="151" t="str">
        <f>IF(AND(客户应收数据库!G:G&gt;1,客户应收数据库!G:G&lt;&gt;"-"),ROW(),"-")</f>
        <v>-</v>
      </c>
      <c r="C213" s="153" t="str">
        <f t="shared" si="4"/>
        <v/>
      </c>
      <c r="D213" s="154" t="str">
        <f>IFERROR(INDEX(客户应收数据库!$C:$G,SMALL($B:$B,ROW(B211)),MATCH(D$3,$D$3:$H$3,0)),"")</f>
        <v/>
      </c>
      <c r="E213" s="154" t="str">
        <f>IFERROR(INDEX(客户应收数据库!$C:$G,SMALL($B:$B,ROW(C211)),MATCH(E$3,$D$3:$H$3,0)),"")</f>
        <v/>
      </c>
      <c r="F213" s="154" t="str">
        <f>IFERROR(INDEX(客户应收数据库!$C:$G,SMALL($B:$B,ROW(D211)),MATCH(F$3,$D$3:$H$3,0)),"")</f>
        <v/>
      </c>
      <c r="G213" s="154" t="str">
        <f>IFERROR(INDEX(客户应收数据库!$C:$G,SMALL($B:$B,ROW(E211)),MATCH(G$3,$D$3:$H$3,0)),"")</f>
        <v/>
      </c>
      <c r="H213" s="155" t="str">
        <f>IFERROR(INDEX(客户应收数据库!$C:$G,SMALL($B:$B,ROW(F211)),MATCH(H$3,$D$3:$H$3,0)),"")</f>
        <v/>
      </c>
      <c r="I213" s="150"/>
    </row>
    <row r="214" customHeight="1" spans="2:9">
      <c r="B214" s="151" t="str">
        <f>IF(AND(客户应收数据库!G:G&gt;1,客户应收数据库!G:G&lt;&gt;"-"),ROW(),"-")</f>
        <v>-</v>
      </c>
      <c r="C214" s="153" t="str">
        <f t="shared" si="4"/>
        <v/>
      </c>
      <c r="D214" s="154" t="str">
        <f>IFERROR(INDEX(客户应收数据库!$C:$G,SMALL($B:$B,ROW(B212)),MATCH(D$3,$D$3:$H$3,0)),"")</f>
        <v/>
      </c>
      <c r="E214" s="154" t="str">
        <f>IFERROR(INDEX(客户应收数据库!$C:$G,SMALL($B:$B,ROW(C212)),MATCH(E$3,$D$3:$H$3,0)),"")</f>
        <v/>
      </c>
      <c r="F214" s="154" t="str">
        <f>IFERROR(INDEX(客户应收数据库!$C:$G,SMALL($B:$B,ROW(D212)),MATCH(F$3,$D$3:$H$3,0)),"")</f>
        <v/>
      </c>
      <c r="G214" s="154" t="str">
        <f>IFERROR(INDEX(客户应收数据库!$C:$G,SMALL($B:$B,ROW(E212)),MATCH(G$3,$D$3:$H$3,0)),"")</f>
        <v/>
      </c>
      <c r="H214" s="155" t="str">
        <f>IFERROR(INDEX(客户应收数据库!$C:$G,SMALL($B:$B,ROW(F212)),MATCH(H$3,$D$3:$H$3,0)),"")</f>
        <v/>
      </c>
      <c r="I214" s="150"/>
    </row>
    <row r="215" customHeight="1" spans="2:9">
      <c r="B215" s="151" t="str">
        <f>IF(AND(客户应收数据库!G:G&gt;1,客户应收数据库!G:G&lt;&gt;"-"),ROW(),"-")</f>
        <v>-</v>
      </c>
      <c r="C215" s="153" t="str">
        <f t="shared" si="4"/>
        <v/>
      </c>
      <c r="D215" s="154" t="str">
        <f>IFERROR(INDEX(客户应收数据库!$C:$G,SMALL($B:$B,ROW(B213)),MATCH(D$3,$D$3:$H$3,0)),"")</f>
        <v/>
      </c>
      <c r="E215" s="154" t="str">
        <f>IFERROR(INDEX(客户应收数据库!$C:$G,SMALL($B:$B,ROW(C213)),MATCH(E$3,$D$3:$H$3,0)),"")</f>
        <v/>
      </c>
      <c r="F215" s="154" t="str">
        <f>IFERROR(INDEX(客户应收数据库!$C:$G,SMALL($B:$B,ROW(D213)),MATCH(F$3,$D$3:$H$3,0)),"")</f>
        <v/>
      </c>
      <c r="G215" s="154" t="str">
        <f>IFERROR(INDEX(客户应收数据库!$C:$G,SMALL($B:$B,ROW(E213)),MATCH(G$3,$D$3:$H$3,0)),"")</f>
        <v/>
      </c>
      <c r="H215" s="155" t="str">
        <f>IFERROR(INDEX(客户应收数据库!$C:$G,SMALL($B:$B,ROW(F213)),MATCH(H$3,$D$3:$H$3,0)),"")</f>
        <v/>
      </c>
      <c r="I215" s="150"/>
    </row>
    <row r="216" customHeight="1" spans="2:9">
      <c r="B216" s="151" t="str">
        <f>IF(AND(客户应收数据库!G:G&gt;1,客户应收数据库!G:G&lt;&gt;"-"),ROW(),"-")</f>
        <v>-</v>
      </c>
      <c r="C216" s="153" t="str">
        <f t="shared" si="4"/>
        <v/>
      </c>
      <c r="D216" s="154" t="str">
        <f>IFERROR(INDEX(客户应收数据库!$C:$G,SMALL($B:$B,ROW(B214)),MATCH(D$3,$D$3:$H$3,0)),"")</f>
        <v/>
      </c>
      <c r="E216" s="154" t="str">
        <f>IFERROR(INDEX(客户应收数据库!$C:$G,SMALL($B:$B,ROW(C214)),MATCH(E$3,$D$3:$H$3,0)),"")</f>
        <v/>
      </c>
      <c r="F216" s="154" t="str">
        <f>IFERROR(INDEX(客户应收数据库!$C:$G,SMALL($B:$B,ROW(D214)),MATCH(F$3,$D$3:$H$3,0)),"")</f>
        <v/>
      </c>
      <c r="G216" s="154" t="str">
        <f>IFERROR(INDEX(客户应收数据库!$C:$G,SMALL($B:$B,ROW(E214)),MATCH(G$3,$D$3:$H$3,0)),"")</f>
        <v/>
      </c>
      <c r="H216" s="155" t="str">
        <f>IFERROR(INDEX(客户应收数据库!$C:$G,SMALL($B:$B,ROW(F214)),MATCH(H$3,$D$3:$H$3,0)),"")</f>
        <v/>
      </c>
      <c r="I216" s="150"/>
    </row>
    <row r="217" customHeight="1" spans="2:9">
      <c r="B217" s="151" t="str">
        <f>IF(AND(客户应收数据库!G:G&gt;1,客户应收数据库!G:G&lt;&gt;"-"),ROW(),"-")</f>
        <v>-</v>
      </c>
      <c r="C217" s="153" t="str">
        <f t="shared" si="4"/>
        <v/>
      </c>
      <c r="D217" s="154" t="str">
        <f>IFERROR(INDEX(客户应收数据库!$C:$G,SMALL($B:$B,ROW(B215)),MATCH(D$3,$D$3:$H$3,0)),"")</f>
        <v/>
      </c>
      <c r="E217" s="154" t="str">
        <f>IFERROR(INDEX(客户应收数据库!$C:$G,SMALL($B:$B,ROW(C215)),MATCH(E$3,$D$3:$H$3,0)),"")</f>
        <v/>
      </c>
      <c r="F217" s="154" t="str">
        <f>IFERROR(INDEX(客户应收数据库!$C:$G,SMALL($B:$B,ROW(D215)),MATCH(F$3,$D$3:$H$3,0)),"")</f>
        <v/>
      </c>
      <c r="G217" s="154" t="str">
        <f>IFERROR(INDEX(客户应收数据库!$C:$G,SMALL($B:$B,ROW(E215)),MATCH(G$3,$D$3:$H$3,0)),"")</f>
        <v/>
      </c>
      <c r="H217" s="155" t="str">
        <f>IFERROR(INDEX(客户应收数据库!$C:$G,SMALL($B:$B,ROW(F215)),MATCH(H$3,$D$3:$H$3,0)),"")</f>
        <v/>
      </c>
      <c r="I217" s="150"/>
    </row>
    <row r="218" customHeight="1" spans="2:9">
      <c r="B218" s="151" t="str">
        <f>IF(AND(客户应收数据库!G:G&gt;1,客户应收数据库!G:G&lt;&gt;"-"),ROW(),"-")</f>
        <v>-</v>
      </c>
      <c r="C218" s="153" t="str">
        <f t="shared" si="4"/>
        <v/>
      </c>
      <c r="D218" s="154" t="str">
        <f>IFERROR(INDEX(客户应收数据库!$C:$G,SMALL($B:$B,ROW(B216)),MATCH(D$3,$D$3:$H$3,0)),"")</f>
        <v/>
      </c>
      <c r="E218" s="154" t="str">
        <f>IFERROR(INDEX(客户应收数据库!$C:$G,SMALL($B:$B,ROW(C216)),MATCH(E$3,$D$3:$H$3,0)),"")</f>
        <v/>
      </c>
      <c r="F218" s="154" t="str">
        <f>IFERROR(INDEX(客户应收数据库!$C:$G,SMALL($B:$B,ROW(D216)),MATCH(F$3,$D$3:$H$3,0)),"")</f>
        <v/>
      </c>
      <c r="G218" s="154" t="str">
        <f>IFERROR(INDEX(客户应收数据库!$C:$G,SMALL($B:$B,ROW(E216)),MATCH(G$3,$D$3:$H$3,0)),"")</f>
        <v/>
      </c>
      <c r="H218" s="155" t="str">
        <f>IFERROR(INDEX(客户应收数据库!$C:$G,SMALL($B:$B,ROW(F216)),MATCH(H$3,$D$3:$H$3,0)),"")</f>
        <v/>
      </c>
      <c r="I218" s="150"/>
    </row>
    <row r="219" customHeight="1" spans="2:9">
      <c r="B219" s="151" t="str">
        <f>IF(AND(客户应收数据库!G:G&gt;1,客户应收数据库!G:G&lt;&gt;"-"),ROW(),"-")</f>
        <v>-</v>
      </c>
      <c r="C219" s="153" t="str">
        <f t="shared" si="4"/>
        <v/>
      </c>
      <c r="D219" s="154" t="str">
        <f>IFERROR(INDEX(客户应收数据库!$C:$G,SMALL($B:$B,ROW(B217)),MATCH(D$3,$D$3:$H$3,0)),"")</f>
        <v/>
      </c>
      <c r="E219" s="154" t="str">
        <f>IFERROR(INDEX(客户应收数据库!$C:$G,SMALL($B:$B,ROW(C217)),MATCH(E$3,$D$3:$H$3,0)),"")</f>
        <v/>
      </c>
      <c r="F219" s="154" t="str">
        <f>IFERROR(INDEX(客户应收数据库!$C:$G,SMALL($B:$B,ROW(D217)),MATCH(F$3,$D$3:$H$3,0)),"")</f>
        <v/>
      </c>
      <c r="G219" s="154" t="str">
        <f>IFERROR(INDEX(客户应收数据库!$C:$G,SMALL($B:$B,ROW(E217)),MATCH(G$3,$D$3:$H$3,0)),"")</f>
        <v/>
      </c>
      <c r="H219" s="155" t="str">
        <f>IFERROR(INDEX(客户应收数据库!$C:$G,SMALL($B:$B,ROW(F217)),MATCH(H$3,$D$3:$H$3,0)),"")</f>
        <v/>
      </c>
      <c r="I219" s="150"/>
    </row>
    <row r="220" customHeight="1" spans="2:9">
      <c r="B220" s="151" t="str">
        <f>IF(AND(客户应收数据库!G:G&gt;1,客户应收数据库!G:G&lt;&gt;"-"),ROW(),"-")</f>
        <v>-</v>
      </c>
      <c r="C220" s="153" t="str">
        <f t="shared" si="4"/>
        <v/>
      </c>
      <c r="D220" s="154" t="str">
        <f>IFERROR(INDEX(客户应收数据库!$C:$G,SMALL($B:$B,ROW(B218)),MATCH(D$3,$D$3:$H$3,0)),"")</f>
        <v/>
      </c>
      <c r="E220" s="154" t="str">
        <f>IFERROR(INDEX(客户应收数据库!$C:$G,SMALL($B:$B,ROW(C218)),MATCH(E$3,$D$3:$H$3,0)),"")</f>
        <v/>
      </c>
      <c r="F220" s="154" t="str">
        <f>IFERROR(INDEX(客户应收数据库!$C:$G,SMALL($B:$B,ROW(D218)),MATCH(F$3,$D$3:$H$3,0)),"")</f>
        <v/>
      </c>
      <c r="G220" s="154" t="str">
        <f>IFERROR(INDEX(客户应收数据库!$C:$G,SMALL($B:$B,ROW(E218)),MATCH(G$3,$D$3:$H$3,0)),"")</f>
        <v/>
      </c>
      <c r="H220" s="155" t="str">
        <f>IFERROR(INDEX(客户应收数据库!$C:$G,SMALL($B:$B,ROW(F218)),MATCH(H$3,$D$3:$H$3,0)),"")</f>
        <v/>
      </c>
      <c r="I220" s="150"/>
    </row>
    <row r="221" customHeight="1" spans="2:9">
      <c r="B221" s="151" t="str">
        <f>IF(AND(客户应收数据库!G:G&gt;1,客户应收数据库!G:G&lt;&gt;"-"),ROW(),"-")</f>
        <v>-</v>
      </c>
      <c r="C221" s="153" t="str">
        <f t="shared" si="4"/>
        <v/>
      </c>
      <c r="D221" s="154" t="str">
        <f>IFERROR(INDEX(客户应收数据库!$C:$G,SMALL($B:$B,ROW(B219)),MATCH(D$3,$D$3:$H$3,0)),"")</f>
        <v/>
      </c>
      <c r="E221" s="154" t="str">
        <f>IFERROR(INDEX(客户应收数据库!$C:$G,SMALL($B:$B,ROW(C219)),MATCH(E$3,$D$3:$H$3,0)),"")</f>
        <v/>
      </c>
      <c r="F221" s="154" t="str">
        <f>IFERROR(INDEX(客户应收数据库!$C:$G,SMALL($B:$B,ROW(D219)),MATCH(F$3,$D$3:$H$3,0)),"")</f>
        <v/>
      </c>
      <c r="G221" s="154" t="str">
        <f>IFERROR(INDEX(客户应收数据库!$C:$G,SMALL($B:$B,ROW(E219)),MATCH(G$3,$D$3:$H$3,0)),"")</f>
        <v/>
      </c>
      <c r="H221" s="155" t="str">
        <f>IFERROR(INDEX(客户应收数据库!$C:$G,SMALL($B:$B,ROW(F219)),MATCH(H$3,$D$3:$H$3,0)),"")</f>
        <v/>
      </c>
      <c r="I221" s="150"/>
    </row>
    <row r="222" customHeight="1" spans="2:9">
      <c r="B222" s="151" t="str">
        <f>IF(AND(客户应收数据库!G:G&gt;1,客户应收数据库!G:G&lt;&gt;"-"),ROW(),"-")</f>
        <v>-</v>
      </c>
      <c r="C222" s="153" t="str">
        <f t="shared" si="4"/>
        <v/>
      </c>
      <c r="D222" s="154" t="str">
        <f>IFERROR(INDEX(客户应收数据库!$C:$G,SMALL($B:$B,ROW(B220)),MATCH(D$3,$D$3:$H$3,0)),"")</f>
        <v/>
      </c>
      <c r="E222" s="154" t="str">
        <f>IFERROR(INDEX(客户应收数据库!$C:$G,SMALL($B:$B,ROW(C220)),MATCH(E$3,$D$3:$H$3,0)),"")</f>
        <v/>
      </c>
      <c r="F222" s="154" t="str">
        <f>IFERROR(INDEX(客户应收数据库!$C:$G,SMALL($B:$B,ROW(D220)),MATCH(F$3,$D$3:$H$3,0)),"")</f>
        <v/>
      </c>
      <c r="G222" s="154" t="str">
        <f>IFERROR(INDEX(客户应收数据库!$C:$G,SMALL($B:$B,ROW(E220)),MATCH(G$3,$D$3:$H$3,0)),"")</f>
        <v/>
      </c>
      <c r="H222" s="155" t="str">
        <f>IFERROR(INDEX(客户应收数据库!$C:$G,SMALL($B:$B,ROW(F220)),MATCH(H$3,$D$3:$H$3,0)),"")</f>
        <v/>
      </c>
      <c r="I222" s="150"/>
    </row>
    <row r="223" customHeight="1" spans="2:9">
      <c r="B223" s="151" t="str">
        <f>IF(AND(客户应收数据库!G:G&gt;1,客户应收数据库!G:G&lt;&gt;"-"),ROW(),"-")</f>
        <v>-</v>
      </c>
      <c r="C223" s="153" t="str">
        <f t="shared" si="4"/>
        <v/>
      </c>
      <c r="D223" s="154" t="str">
        <f>IFERROR(INDEX(客户应收数据库!$C:$G,SMALL($B:$B,ROW(B221)),MATCH(D$3,$D$3:$H$3,0)),"")</f>
        <v/>
      </c>
      <c r="E223" s="154" t="str">
        <f>IFERROR(INDEX(客户应收数据库!$C:$G,SMALL($B:$B,ROW(C221)),MATCH(E$3,$D$3:$H$3,0)),"")</f>
        <v/>
      </c>
      <c r="F223" s="154" t="str">
        <f>IFERROR(INDEX(客户应收数据库!$C:$G,SMALL($B:$B,ROW(D221)),MATCH(F$3,$D$3:$H$3,0)),"")</f>
        <v/>
      </c>
      <c r="G223" s="154" t="str">
        <f>IFERROR(INDEX(客户应收数据库!$C:$G,SMALL($B:$B,ROW(E221)),MATCH(G$3,$D$3:$H$3,0)),"")</f>
        <v/>
      </c>
      <c r="H223" s="155" t="str">
        <f>IFERROR(INDEX(客户应收数据库!$C:$G,SMALL($B:$B,ROW(F221)),MATCH(H$3,$D$3:$H$3,0)),"")</f>
        <v/>
      </c>
      <c r="I223" s="150"/>
    </row>
    <row r="224" customHeight="1" spans="2:9">
      <c r="B224" s="151" t="str">
        <f>IF(AND(客户应收数据库!G:G&gt;1,客户应收数据库!G:G&lt;&gt;"-"),ROW(),"-")</f>
        <v>-</v>
      </c>
      <c r="C224" s="153" t="str">
        <f t="shared" si="4"/>
        <v/>
      </c>
      <c r="D224" s="154" t="str">
        <f>IFERROR(INDEX(客户应收数据库!$C:$G,SMALL($B:$B,ROW(B222)),MATCH(D$3,$D$3:$H$3,0)),"")</f>
        <v/>
      </c>
      <c r="E224" s="154" t="str">
        <f>IFERROR(INDEX(客户应收数据库!$C:$G,SMALL($B:$B,ROW(C222)),MATCH(E$3,$D$3:$H$3,0)),"")</f>
        <v/>
      </c>
      <c r="F224" s="154" t="str">
        <f>IFERROR(INDEX(客户应收数据库!$C:$G,SMALL($B:$B,ROW(D222)),MATCH(F$3,$D$3:$H$3,0)),"")</f>
        <v/>
      </c>
      <c r="G224" s="154" t="str">
        <f>IFERROR(INDEX(客户应收数据库!$C:$G,SMALL($B:$B,ROW(E222)),MATCH(G$3,$D$3:$H$3,0)),"")</f>
        <v/>
      </c>
      <c r="H224" s="155" t="str">
        <f>IFERROR(INDEX(客户应收数据库!$C:$G,SMALL($B:$B,ROW(F222)),MATCH(H$3,$D$3:$H$3,0)),"")</f>
        <v/>
      </c>
      <c r="I224" s="150"/>
    </row>
    <row r="225" customHeight="1" spans="2:9">
      <c r="B225" s="151" t="str">
        <f>IF(AND(客户应收数据库!G:G&gt;1,客户应收数据库!G:G&lt;&gt;"-"),ROW(),"-")</f>
        <v>-</v>
      </c>
      <c r="C225" s="153" t="str">
        <f t="shared" si="4"/>
        <v/>
      </c>
      <c r="D225" s="154" t="str">
        <f>IFERROR(INDEX(客户应收数据库!$C:$G,SMALL($B:$B,ROW(B223)),MATCH(D$3,$D$3:$H$3,0)),"")</f>
        <v/>
      </c>
      <c r="E225" s="154" t="str">
        <f>IFERROR(INDEX(客户应收数据库!$C:$G,SMALL($B:$B,ROW(C223)),MATCH(E$3,$D$3:$H$3,0)),"")</f>
        <v/>
      </c>
      <c r="F225" s="154" t="str">
        <f>IFERROR(INDEX(客户应收数据库!$C:$G,SMALL($B:$B,ROW(D223)),MATCH(F$3,$D$3:$H$3,0)),"")</f>
        <v/>
      </c>
      <c r="G225" s="154" t="str">
        <f>IFERROR(INDEX(客户应收数据库!$C:$G,SMALL($B:$B,ROW(E223)),MATCH(G$3,$D$3:$H$3,0)),"")</f>
        <v/>
      </c>
      <c r="H225" s="155" t="str">
        <f>IFERROR(INDEX(客户应收数据库!$C:$G,SMALL($B:$B,ROW(F223)),MATCH(H$3,$D$3:$H$3,0)),"")</f>
        <v/>
      </c>
      <c r="I225" s="150"/>
    </row>
    <row r="226" customHeight="1" spans="2:9">
      <c r="B226" s="151" t="str">
        <f>IF(AND(客户应收数据库!G:G&gt;1,客户应收数据库!G:G&lt;&gt;"-"),ROW(),"-")</f>
        <v>-</v>
      </c>
      <c r="C226" s="153" t="str">
        <f t="shared" si="4"/>
        <v/>
      </c>
      <c r="D226" s="154" t="str">
        <f>IFERROR(INDEX(客户应收数据库!$C:$G,SMALL($B:$B,ROW(B224)),MATCH(D$3,$D$3:$H$3,0)),"")</f>
        <v/>
      </c>
      <c r="E226" s="154" t="str">
        <f>IFERROR(INDEX(客户应收数据库!$C:$G,SMALL($B:$B,ROW(C224)),MATCH(E$3,$D$3:$H$3,0)),"")</f>
        <v/>
      </c>
      <c r="F226" s="154" t="str">
        <f>IFERROR(INDEX(客户应收数据库!$C:$G,SMALL($B:$B,ROW(D224)),MATCH(F$3,$D$3:$H$3,0)),"")</f>
        <v/>
      </c>
      <c r="G226" s="154" t="str">
        <f>IFERROR(INDEX(客户应收数据库!$C:$G,SMALL($B:$B,ROW(E224)),MATCH(G$3,$D$3:$H$3,0)),"")</f>
        <v/>
      </c>
      <c r="H226" s="155" t="str">
        <f>IFERROR(INDEX(客户应收数据库!$C:$G,SMALL($B:$B,ROW(F224)),MATCH(H$3,$D$3:$H$3,0)),"")</f>
        <v/>
      </c>
      <c r="I226" s="150"/>
    </row>
    <row r="227" customHeight="1" spans="2:9">
      <c r="B227" s="151" t="str">
        <f>IF(AND(客户应收数据库!G:G&gt;1,客户应收数据库!G:G&lt;&gt;"-"),ROW(),"-")</f>
        <v>-</v>
      </c>
      <c r="C227" s="153" t="str">
        <f t="shared" si="4"/>
        <v/>
      </c>
      <c r="D227" s="154" t="str">
        <f>IFERROR(INDEX(客户应收数据库!$C:$G,SMALL($B:$B,ROW(B225)),MATCH(D$3,$D$3:$H$3,0)),"")</f>
        <v/>
      </c>
      <c r="E227" s="154" t="str">
        <f>IFERROR(INDEX(客户应收数据库!$C:$G,SMALL($B:$B,ROW(C225)),MATCH(E$3,$D$3:$H$3,0)),"")</f>
        <v/>
      </c>
      <c r="F227" s="154" t="str">
        <f>IFERROR(INDEX(客户应收数据库!$C:$G,SMALL($B:$B,ROW(D225)),MATCH(F$3,$D$3:$H$3,0)),"")</f>
        <v/>
      </c>
      <c r="G227" s="154" t="str">
        <f>IFERROR(INDEX(客户应收数据库!$C:$G,SMALL($B:$B,ROW(E225)),MATCH(G$3,$D$3:$H$3,0)),"")</f>
        <v/>
      </c>
      <c r="H227" s="155" t="str">
        <f>IFERROR(INDEX(客户应收数据库!$C:$G,SMALL($B:$B,ROW(F225)),MATCH(H$3,$D$3:$H$3,0)),"")</f>
        <v/>
      </c>
      <c r="I227" s="150"/>
    </row>
    <row r="228" customHeight="1" spans="2:9">
      <c r="B228" s="151" t="str">
        <f>IF(AND(客户应收数据库!G:G&gt;1,客户应收数据库!G:G&lt;&gt;"-"),ROW(),"-")</f>
        <v>-</v>
      </c>
      <c r="C228" s="153" t="str">
        <f t="shared" si="4"/>
        <v/>
      </c>
      <c r="D228" s="154" t="str">
        <f>IFERROR(INDEX(客户应收数据库!$C:$G,SMALL($B:$B,ROW(B226)),MATCH(D$3,$D$3:$H$3,0)),"")</f>
        <v/>
      </c>
      <c r="E228" s="154" t="str">
        <f>IFERROR(INDEX(客户应收数据库!$C:$G,SMALL($B:$B,ROW(C226)),MATCH(E$3,$D$3:$H$3,0)),"")</f>
        <v/>
      </c>
      <c r="F228" s="154" t="str">
        <f>IFERROR(INDEX(客户应收数据库!$C:$G,SMALL($B:$B,ROW(D226)),MATCH(F$3,$D$3:$H$3,0)),"")</f>
        <v/>
      </c>
      <c r="G228" s="154" t="str">
        <f>IFERROR(INDEX(客户应收数据库!$C:$G,SMALL($B:$B,ROW(E226)),MATCH(G$3,$D$3:$H$3,0)),"")</f>
        <v/>
      </c>
      <c r="H228" s="155" t="str">
        <f>IFERROR(INDEX(客户应收数据库!$C:$G,SMALL($B:$B,ROW(F226)),MATCH(H$3,$D$3:$H$3,0)),"")</f>
        <v/>
      </c>
      <c r="I228" s="150"/>
    </row>
    <row r="229" customHeight="1" spans="2:9">
      <c r="B229" s="151" t="str">
        <f>IF(AND(客户应收数据库!G:G&gt;1,客户应收数据库!G:G&lt;&gt;"-"),ROW(),"-")</f>
        <v>-</v>
      </c>
      <c r="C229" s="153" t="str">
        <f t="shared" si="4"/>
        <v/>
      </c>
      <c r="D229" s="154" t="str">
        <f>IFERROR(INDEX(客户应收数据库!$C:$G,SMALL($B:$B,ROW(B227)),MATCH(D$3,$D$3:$H$3,0)),"")</f>
        <v/>
      </c>
      <c r="E229" s="154" t="str">
        <f>IFERROR(INDEX(客户应收数据库!$C:$G,SMALL($B:$B,ROW(C227)),MATCH(E$3,$D$3:$H$3,0)),"")</f>
        <v/>
      </c>
      <c r="F229" s="154" t="str">
        <f>IFERROR(INDEX(客户应收数据库!$C:$G,SMALL($B:$B,ROW(D227)),MATCH(F$3,$D$3:$H$3,0)),"")</f>
        <v/>
      </c>
      <c r="G229" s="154" t="str">
        <f>IFERROR(INDEX(客户应收数据库!$C:$G,SMALL($B:$B,ROW(E227)),MATCH(G$3,$D$3:$H$3,0)),"")</f>
        <v/>
      </c>
      <c r="H229" s="155" t="str">
        <f>IFERROR(INDEX(客户应收数据库!$C:$G,SMALL($B:$B,ROW(F227)),MATCH(H$3,$D$3:$H$3,0)),"")</f>
        <v/>
      </c>
      <c r="I229" s="150"/>
    </row>
    <row r="230" customHeight="1" spans="2:9">
      <c r="B230" s="151" t="str">
        <f>IF(AND(客户应收数据库!G:G&gt;1,客户应收数据库!G:G&lt;&gt;"-"),ROW(),"-")</f>
        <v>-</v>
      </c>
      <c r="C230" s="153" t="str">
        <f t="shared" si="4"/>
        <v/>
      </c>
      <c r="D230" s="154" t="str">
        <f>IFERROR(INDEX(客户应收数据库!$C:$G,SMALL($B:$B,ROW(B228)),MATCH(D$3,$D$3:$H$3,0)),"")</f>
        <v/>
      </c>
      <c r="E230" s="154" t="str">
        <f>IFERROR(INDEX(客户应收数据库!$C:$G,SMALL($B:$B,ROW(C228)),MATCH(E$3,$D$3:$H$3,0)),"")</f>
        <v/>
      </c>
      <c r="F230" s="154" t="str">
        <f>IFERROR(INDEX(客户应收数据库!$C:$G,SMALL($B:$B,ROW(D228)),MATCH(F$3,$D$3:$H$3,0)),"")</f>
        <v/>
      </c>
      <c r="G230" s="154" t="str">
        <f>IFERROR(INDEX(客户应收数据库!$C:$G,SMALL($B:$B,ROW(E228)),MATCH(G$3,$D$3:$H$3,0)),"")</f>
        <v/>
      </c>
      <c r="H230" s="155" t="str">
        <f>IFERROR(INDEX(客户应收数据库!$C:$G,SMALL($B:$B,ROW(F228)),MATCH(H$3,$D$3:$H$3,0)),"")</f>
        <v/>
      </c>
      <c r="I230" s="150"/>
    </row>
    <row r="231" customHeight="1" spans="2:9">
      <c r="B231" s="151" t="str">
        <f>IF(AND(客户应收数据库!G:G&gt;1,客户应收数据库!G:G&lt;&gt;"-"),ROW(),"-")</f>
        <v>-</v>
      </c>
      <c r="C231" s="153" t="str">
        <f t="shared" si="4"/>
        <v/>
      </c>
      <c r="D231" s="154" t="str">
        <f>IFERROR(INDEX(客户应收数据库!$C:$G,SMALL($B:$B,ROW(B229)),MATCH(D$3,$D$3:$H$3,0)),"")</f>
        <v/>
      </c>
      <c r="E231" s="154" t="str">
        <f>IFERROR(INDEX(客户应收数据库!$C:$G,SMALL($B:$B,ROW(C229)),MATCH(E$3,$D$3:$H$3,0)),"")</f>
        <v/>
      </c>
      <c r="F231" s="154" t="str">
        <f>IFERROR(INDEX(客户应收数据库!$C:$G,SMALL($B:$B,ROW(D229)),MATCH(F$3,$D$3:$H$3,0)),"")</f>
        <v/>
      </c>
      <c r="G231" s="154" t="str">
        <f>IFERROR(INDEX(客户应收数据库!$C:$G,SMALL($B:$B,ROW(E229)),MATCH(G$3,$D$3:$H$3,0)),"")</f>
        <v/>
      </c>
      <c r="H231" s="155" t="str">
        <f>IFERROR(INDEX(客户应收数据库!$C:$G,SMALL($B:$B,ROW(F229)),MATCH(H$3,$D$3:$H$3,0)),"")</f>
        <v/>
      </c>
      <c r="I231" s="150"/>
    </row>
    <row r="232" customHeight="1" spans="2:9">
      <c r="B232" s="151" t="str">
        <f>IF(AND(客户应收数据库!G:G&gt;1,客户应收数据库!G:G&lt;&gt;"-"),ROW(),"-")</f>
        <v>-</v>
      </c>
      <c r="C232" s="153" t="str">
        <f t="shared" si="4"/>
        <v/>
      </c>
      <c r="D232" s="154" t="str">
        <f>IFERROR(INDEX(客户应收数据库!$C:$G,SMALL($B:$B,ROW(B230)),MATCH(D$3,$D$3:$H$3,0)),"")</f>
        <v/>
      </c>
      <c r="E232" s="154" t="str">
        <f>IFERROR(INDEX(客户应收数据库!$C:$G,SMALL($B:$B,ROW(C230)),MATCH(E$3,$D$3:$H$3,0)),"")</f>
        <v/>
      </c>
      <c r="F232" s="154" t="str">
        <f>IFERROR(INDEX(客户应收数据库!$C:$G,SMALL($B:$B,ROW(D230)),MATCH(F$3,$D$3:$H$3,0)),"")</f>
        <v/>
      </c>
      <c r="G232" s="154" t="str">
        <f>IFERROR(INDEX(客户应收数据库!$C:$G,SMALL($B:$B,ROW(E230)),MATCH(G$3,$D$3:$H$3,0)),"")</f>
        <v/>
      </c>
      <c r="H232" s="155" t="str">
        <f>IFERROR(INDEX(客户应收数据库!$C:$G,SMALL($B:$B,ROW(F230)),MATCH(H$3,$D$3:$H$3,0)),"")</f>
        <v/>
      </c>
      <c r="I232" s="150"/>
    </row>
    <row r="233" customHeight="1" spans="2:9">
      <c r="B233" s="151" t="str">
        <f>IF(AND(客户应收数据库!G:G&gt;1,客户应收数据库!G:G&lt;&gt;"-"),ROW(),"-")</f>
        <v>-</v>
      </c>
      <c r="C233" s="153" t="str">
        <f t="shared" si="4"/>
        <v/>
      </c>
      <c r="D233" s="154" t="str">
        <f>IFERROR(INDEX(客户应收数据库!$C:$G,SMALL($B:$B,ROW(B231)),MATCH(D$3,$D$3:$H$3,0)),"")</f>
        <v/>
      </c>
      <c r="E233" s="154" t="str">
        <f>IFERROR(INDEX(客户应收数据库!$C:$G,SMALL($B:$B,ROW(C231)),MATCH(E$3,$D$3:$H$3,0)),"")</f>
        <v/>
      </c>
      <c r="F233" s="154" t="str">
        <f>IFERROR(INDEX(客户应收数据库!$C:$G,SMALL($B:$B,ROW(D231)),MATCH(F$3,$D$3:$H$3,0)),"")</f>
        <v/>
      </c>
      <c r="G233" s="154" t="str">
        <f>IFERROR(INDEX(客户应收数据库!$C:$G,SMALL($B:$B,ROW(E231)),MATCH(G$3,$D$3:$H$3,0)),"")</f>
        <v/>
      </c>
      <c r="H233" s="155" t="str">
        <f>IFERROR(INDEX(客户应收数据库!$C:$G,SMALL($B:$B,ROW(F231)),MATCH(H$3,$D$3:$H$3,0)),"")</f>
        <v/>
      </c>
      <c r="I233" s="150"/>
    </row>
    <row r="234" customHeight="1" spans="2:9">
      <c r="B234" s="151" t="str">
        <f>IF(AND(客户应收数据库!G:G&gt;1,客户应收数据库!G:G&lt;&gt;"-"),ROW(),"-")</f>
        <v>-</v>
      </c>
      <c r="C234" s="153" t="str">
        <f t="shared" si="4"/>
        <v/>
      </c>
      <c r="D234" s="154" t="str">
        <f>IFERROR(INDEX(客户应收数据库!$C:$G,SMALL($B:$B,ROW(B232)),MATCH(D$3,$D$3:$H$3,0)),"")</f>
        <v/>
      </c>
      <c r="E234" s="154" t="str">
        <f>IFERROR(INDEX(客户应收数据库!$C:$G,SMALL($B:$B,ROW(C232)),MATCH(E$3,$D$3:$H$3,0)),"")</f>
        <v/>
      </c>
      <c r="F234" s="154" t="str">
        <f>IFERROR(INDEX(客户应收数据库!$C:$G,SMALL($B:$B,ROW(D232)),MATCH(F$3,$D$3:$H$3,0)),"")</f>
        <v/>
      </c>
      <c r="G234" s="154" t="str">
        <f>IFERROR(INDEX(客户应收数据库!$C:$G,SMALL($B:$B,ROW(E232)),MATCH(G$3,$D$3:$H$3,0)),"")</f>
        <v/>
      </c>
      <c r="H234" s="155" t="str">
        <f>IFERROR(INDEX(客户应收数据库!$C:$G,SMALL($B:$B,ROW(F232)),MATCH(H$3,$D$3:$H$3,0)),"")</f>
        <v/>
      </c>
      <c r="I234" s="150"/>
    </row>
    <row r="235" customHeight="1" spans="2:9">
      <c r="B235" s="151" t="str">
        <f>IF(AND(客户应收数据库!G:G&gt;1,客户应收数据库!G:G&lt;&gt;"-"),ROW(),"-")</f>
        <v>-</v>
      </c>
      <c r="C235" s="153" t="str">
        <f t="shared" si="4"/>
        <v/>
      </c>
      <c r="D235" s="154" t="str">
        <f>IFERROR(INDEX(客户应收数据库!$C:$G,SMALL($B:$B,ROW(B233)),MATCH(D$3,$D$3:$H$3,0)),"")</f>
        <v/>
      </c>
      <c r="E235" s="154" t="str">
        <f>IFERROR(INDEX(客户应收数据库!$C:$G,SMALL($B:$B,ROW(C233)),MATCH(E$3,$D$3:$H$3,0)),"")</f>
        <v/>
      </c>
      <c r="F235" s="154" t="str">
        <f>IFERROR(INDEX(客户应收数据库!$C:$G,SMALL($B:$B,ROW(D233)),MATCH(F$3,$D$3:$H$3,0)),"")</f>
        <v/>
      </c>
      <c r="G235" s="154" t="str">
        <f>IFERROR(INDEX(客户应收数据库!$C:$G,SMALL($B:$B,ROW(E233)),MATCH(G$3,$D$3:$H$3,0)),"")</f>
        <v/>
      </c>
      <c r="H235" s="155" t="str">
        <f>IFERROR(INDEX(客户应收数据库!$C:$G,SMALL($B:$B,ROW(F233)),MATCH(H$3,$D$3:$H$3,0)),"")</f>
        <v/>
      </c>
      <c r="I235" s="150"/>
    </row>
    <row r="236" customHeight="1" spans="2:9">
      <c r="B236" s="151" t="str">
        <f>IF(AND(客户应收数据库!G:G&gt;1,客户应收数据库!G:G&lt;&gt;"-"),ROW(),"-")</f>
        <v>-</v>
      </c>
      <c r="C236" s="153" t="str">
        <f t="shared" si="4"/>
        <v/>
      </c>
      <c r="D236" s="154" t="str">
        <f>IFERROR(INDEX(客户应收数据库!$C:$G,SMALL($B:$B,ROW(B234)),MATCH(D$3,$D$3:$H$3,0)),"")</f>
        <v/>
      </c>
      <c r="E236" s="154" t="str">
        <f>IFERROR(INDEX(客户应收数据库!$C:$G,SMALL($B:$B,ROW(C234)),MATCH(E$3,$D$3:$H$3,0)),"")</f>
        <v/>
      </c>
      <c r="F236" s="154" t="str">
        <f>IFERROR(INDEX(客户应收数据库!$C:$G,SMALL($B:$B,ROW(D234)),MATCH(F$3,$D$3:$H$3,0)),"")</f>
        <v/>
      </c>
      <c r="G236" s="154" t="str">
        <f>IFERROR(INDEX(客户应收数据库!$C:$G,SMALL($B:$B,ROW(E234)),MATCH(G$3,$D$3:$H$3,0)),"")</f>
        <v/>
      </c>
      <c r="H236" s="155" t="str">
        <f>IFERROR(INDEX(客户应收数据库!$C:$G,SMALL($B:$B,ROW(F234)),MATCH(H$3,$D$3:$H$3,0)),"")</f>
        <v/>
      </c>
      <c r="I236" s="150"/>
    </row>
    <row r="237" customHeight="1" spans="2:9">
      <c r="B237" s="151" t="str">
        <f>IF(AND(客户应收数据库!G:G&gt;1,客户应收数据库!G:G&lt;&gt;"-"),ROW(),"-")</f>
        <v>-</v>
      </c>
      <c r="C237" s="153" t="str">
        <f t="shared" si="4"/>
        <v/>
      </c>
      <c r="D237" s="154" t="str">
        <f>IFERROR(INDEX(客户应收数据库!$C:$G,SMALL($B:$B,ROW(B235)),MATCH(D$3,$D$3:$H$3,0)),"")</f>
        <v/>
      </c>
      <c r="E237" s="154" t="str">
        <f>IFERROR(INDEX(客户应收数据库!$C:$G,SMALL($B:$B,ROW(C235)),MATCH(E$3,$D$3:$H$3,0)),"")</f>
        <v/>
      </c>
      <c r="F237" s="154" t="str">
        <f>IFERROR(INDEX(客户应收数据库!$C:$G,SMALL($B:$B,ROW(D235)),MATCH(F$3,$D$3:$H$3,0)),"")</f>
        <v/>
      </c>
      <c r="G237" s="154" t="str">
        <f>IFERROR(INDEX(客户应收数据库!$C:$G,SMALL($B:$B,ROW(E235)),MATCH(G$3,$D$3:$H$3,0)),"")</f>
        <v/>
      </c>
      <c r="H237" s="155" t="str">
        <f>IFERROR(INDEX(客户应收数据库!$C:$G,SMALL($B:$B,ROW(F235)),MATCH(H$3,$D$3:$H$3,0)),"")</f>
        <v/>
      </c>
      <c r="I237" s="150"/>
    </row>
    <row r="238" customHeight="1" spans="2:9">
      <c r="B238" s="151" t="str">
        <f>IF(AND(客户应收数据库!G:G&gt;1,客户应收数据库!G:G&lt;&gt;"-"),ROW(),"-")</f>
        <v>-</v>
      </c>
      <c r="C238" s="153" t="str">
        <f t="shared" si="4"/>
        <v/>
      </c>
      <c r="D238" s="154" t="str">
        <f>IFERROR(INDEX(客户应收数据库!$C:$G,SMALL($B:$B,ROW(B236)),MATCH(D$3,$D$3:$H$3,0)),"")</f>
        <v/>
      </c>
      <c r="E238" s="154" t="str">
        <f>IFERROR(INDEX(客户应收数据库!$C:$G,SMALL($B:$B,ROW(C236)),MATCH(E$3,$D$3:$H$3,0)),"")</f>
        <v/>
      </c>
      <c r="F238" s="154" t="str">
        <f>IFERROR(INDEX(客户应收数据库!$C:$G,SMALL($B:$B,ROW(D236)),MATCH(F$3,$D$3:$H$3,0)),"")</f>
        <v/>
      </c>
      <c r="G238" s="154" t="str">
        <f>IFERROR(INDEX(客户应收数据库!$C:$G,SMALL($B:$B,ROW(E236)),MATCH(G$3,$D$3:$H$3,0)),"")</f>
        <v/>
      </c>
      <c r="H238" s="155" t="str">
        <f>IFERROR(INDEX(客户应收数据库!$C:$G,SMALL($B:$B,ROW(F236)),MATCH(H$3,$D$3:$H$3,0)),"")</f>
        <v/>
      </c>
      <c r="I238" s="150"/>
    </row>
    <row r="239" customHeight="1" spans="2:9">
      <c r="B239" s="151" t="str">
        <f>IF(AND(客户应收数据库!G:G&gt;1,客户应收数据库!G:G&lt;&gt;"-"),ROW(),"-")</f>
        <v>-</v>
      </c>
      <c r="C239" s="153" t="str">
        <f t="shared" si="4"/>
        <v/>
      </c>
      <c r="D239" s="154" t="str">
        <f>IFERROR(INDEX(客户应收数据库!$C:$G,SMALL($B:$B,ROW(B237)),MATCH(D$3,$D$3:$H$3,0)),"")</f>
        <v/>
      </c>
      <c r="E239" s="154" t="str">
        <f>IFERROR(INDEX(客户应收数据库!$C:$G,SMALL($B:$B,ROW(C237)),MATCH(E$3,$D$3:$H$3,0)),"")</f>
        <v/>
      </c>
      <c r="F239" s="154" t="str">
        <f>IFERROR(INDEX(客户应收数据库!$C:$G,SMALL($B:$B,ROW(D237)),MATCH(F$3,$D$3:$H$3,0)),"")</f>
        <v/>
      </c>
      <c r="G239" s="154" t="str">
        <f>IFERROR(INDEX(客户应收数据库!$C:$G,SMALL($B:$B,ROW(E237)),MATCH(G$3,$D$3:$H$3,0)),"")</f>
        <v/>
      </c>
      <c r="H239" s="155" t="str">
        <f>IFERROR(INDEX(客户应收数据库!$C:$G,SMALL($B:$B,ROW(F237)),MATCH(H$3,$D$3:$H$3,0)),"")</f>
        <v/>
      </c>
      <c r="I239" s="150"/>
    </row>
    <row r="240" customHeight="1" spans="2:9">
      <c r="B240" s="151" t="str">
        <f>IF(AND(客户应收数据库!G:G&gt;1,客户应收数据库!G:G&lt;&gt;"-"),ROW(),"-")</f>
        <v>-</v>
      </c>
      <c r="C240" s="153" t="str">
        <f t="shared" si="4"/>
        <v/>
      </c>
      <c r="D240" s="154" t="str">
        <f>IFERROR(INDEX(客户应收数据库!$C:$G,SMALL($B:$B,ROW(B238)),MATCH(D$3,$D$3:$H$3,0)),"")</f>
        <v/>
      </c>
      <c r="E240" s="154" t="str">
        <f>IFERROR(INDEX(客户应收数据库!$C:$G,SMALL($B:$B,ROW(C238)),MATCH(E$3,$D$3:$H$3,0)),"")</f>
        <v/>
      </c>
      <c r="F240" s="154" t="str">
        <f>IFERROR(INDEX(客户应收数据库!$C:$G,SMALL($B:$B,ROW(D238)),MATCH(F$3,$D$3:$H$3,0)),"")</f>
        <v/>
      </c>
      <c r="G240" s="154" t="str">
        <f>IFERROR(INDEX(客户应收数据库!$C:$G,SMALL($B:$B,ROW(E238)),MATCH(G$3,$D$3:$H$3,0)),"")</f>
        <v/>
      </c>
      <c r="H240" s="155" t="str">
        <f>IFERROR(INDEX(客户应收数据库!$C:$G,SMALL($B:$B,ROW(F238)),MATCH(H$3,$D$3:$H$3,0)),"")</f>
        <v/>
      </c>
      <c r="I240" s="150"/>
    </row>
    <row r="241" customHeight="1" spans="2:9">
      <c r="B241" s="151" t="str">
        <f>IF(AND(客户应收数据库!G:G&gt;1,客户应收数据库!G:G&lt;&gt;"-"),ROW(),"-")</f>
        <v>-</v>
      </c>
      <c r="C241" s="153" t="str">
        <f t="shared" si="4"/>
        <v/>
      </c>
      <c r="D241" s="154" t="str">
        <f>IFERROR(INDEX(客户应收数据库!$C:$G,SMALL($B:$B,ROW(B239)),MATCH(D$3,$D$3:$H$3,0)),"")</f>
        <v/>
      </c>
      <c r="E241" s="154" t="str">
        <f>IFERROR(INDEX(客户应收数据库!$C:$G,SMALL($B:$B,ROW(C239)),MATCH(E$3,$D$3:$H$3,0)),"")</f>
        <v/>
      </c>
      <c r="F241" s="154" t="str">
        <f>IFERROR(INDEX(客户应收数据库!$C:$G,SMALL($B:$B,ROW(D239)),MATCH(F$3,$D$3:$H$3,0)),"")</f>
        <v/>
      </c>
      <c r="G241" s="154" t="str">
        <f>IFERROR(INDEX(客户应收数据库!$C:$G,SMALL($B:$B,ROW(E239)),MATCH(G$3,$D$3:$H$3,0)),"")</f>
        <v/>
      </c>
      <c r="H241" s="155" t="str">
        <f>IFERROR(INDEX(客户应收数据库!$C:$G,SMALL($B:$B,ROW(F239)),MATCH(H$3,$D$3:$H$3,0)),"")</f>
        <v/>
      </c>
      <c r="I241" s="150"/>
    </row>
    <row r="242" customHeight="1" spans="2:9">
      <c r="B242" s="151" t="str">
        <f>IF(AND(客户应收数据库!G:G&gt;1,客户应收数据库!G:G&lt;&gt;"-"),ROW(),"-")</f>
        <v>-</v>
      </c>
      <c r="C242" s="153" t="str">
        <f t="shared" si="4"/>
        <v/>
      </c>
      <c r="D242" s="154" t="str">
        <f>IFERROR(INDEX(客户应收数据库!$C:$G,SMALL($B:$B,ROW(B240)),MATCH(D$3,$D$3:$H$3,0)),"")</f>
        <v/>
      </c>
      <c r="E242" s="154" t="str">
        <f>IFERROR(INDEX(客户应收数据库!$C:$G,SMALL($B:$B,ROW(C240)),MATCH(E$3,$D$3:$H$3,0)),"")</f>
        <v/>
      </c>
      <c r="F242" s="154" t="str">
        <f>IFERROR(INDEX(客户应收数据库!$C:$G,SMALL($B:$B,ROW(D240)),MATCH(F$3,$D$3:$H$3,0)),"")</f>
        <v/>
      </c>
      <c r="G242" s="154" t="str">
        <f>IFERROR(INDEX(客户应收数据库!$C:$G,SMALL($B:$B,ROW(E240)),MATCH(G$3,$D$3:$H$3,0)),"")</f>
        <v/>
      </c>
      <c r="H242" s="155" t="str">
        <f>IFERROR(INDEX(客户应收数据库!$C:$G,SMALL($B:$B,ROW(F240)),MATCH(H$3,$D$3:$H$3,0)),"")</f>
        <v/>
      </c>
      <c r="I242" s="150"/>
    </row>
    <row r="243" customHeight="1" spans="2:9">
      <c r="B243" s="151" t="str">
        <f>IF(AND(客户应收数据库!G:G&gt;1,客户应收数据库!G:G&lt;&gt;"-"),ROW(),"-")</f>
        <v>-</v>
      </c>
      <c r="C243" s="153" t="str">
        <f t="shared" si="4"/>
        <v/>
      </c>
      <c r="D243" s="154" t="str">
        <f>IFERROR(INDEX(客户应收数据库!$C:$G,SMALL($B:$B,ROW(B241)),MATCH(D$3,$D$3:$H$3,0)),"")</f>
        <v/>
      </c>
      <c r="E243" s="154" t="str">
        <f>IFERROR(INDEX(客户应收数据库!$C:$G,SMALL($B:$B,ROW(C241)),MATCH(E$3,$D$3:$H$3,0)),"")</f>
        <v/>
      </c>
      <c r="F243" s="154" t="str">
        <f>IFERROR(INDEX(客户应收数据库!$C:$G,SMALL($B:$B,ROW(D241)),MATCH(F$3,$D$3:$H$3,0)),"")</f>
        <v/>
      </c>
      <c r="G243" s="154" t="str">
        <f>IFERROR(INDEX(客户应收数据库!$C:$G,SMALL($B:$B,ROW(E241)),MATCH(G$3,$D$3:$H$3,0)),"")</f>
        <v/>
      </c>
      <c r="H243" s="155" t="str">
        <f>IFERROR(INDEX(客户应收数据库!$C:$G,SMALL($B:$B,ROW(F241)),MATCH(H$3,$D$3:$H$3,0)),"")</f>
        <v/>
      </c>
      <c r="I243" s="150"/>
    </row>
    <row r="244" customHeight="1" spans="2:9">
      <c r="B244" s="151" t="str">
        <f>IF(AND(客户应收数据库!G:G&gt;1,客户应收数据库!G:G&lt;&gt;"-"),ROW(),"-")</f>
        <v>-</v>
      </c>
      <c r="C244" s="153" t="str">
        <f t="shared" si="4"/>
        <v/>
      </c>
      <c r="D244" s="154" t="str">
        <f>IFERROR(INDEX(客户应收数据库!$C:$G,SMALL($B:$B,ROW(B242)),MATCH(D$3,$D$3:$H$3,0)),"")</f>
        <v/>
      </c>
      <c r="E244" s="154" t="str">
        <f>IFERROR(INDEX(客户应收数据库!$C:$G,SMALL($B:$B,ROW(C242)),MATCH(E$3,$D$3:$H$3,0)),"")</f>
        <v/>
      </c>
      <c r="F244" s="154" t="str">
        <f>IFERROR(INDEX(客户应收数据库!$C:$G,SMALL($B:$B,ROW(D242)),MATCH(F$3,$D$3:$H$3,0)),"")</f>
        <v/>
      </c>
      <c r="G244" s="154" t="str">
        <f>IFERROR(INDEX(客户应收数据库!$C:$G,SMALL($B:$B,ROW(E242)),MATCH(G$3,$D$3:$H$3,0)),"")</f>
        <v/>
      </c>
      <c r="H244" s="155" t="str">
        <f>IFERROR(INDEX(客户应收数据库!$C:$G,SMALL($B:$B,ROW(F242)),MATCH(H$3,$D$3:$H$3,0)),"")</f>
        <v/>
      </c>
      <c r="I244" s="150"/>
    </row>
    <row r="245" customHeight="1" spans="2:9">
      <c r="B245" s="151" t="str">
        <f>IF(AND(客户应收数据库!G:G&gt;1,客户应收数据库!G:G&lt;&gt;"-"),ROW(),"-")</f>
        <v>-</v>
      </c>
      <c r="C245" s="153" t="str">
        <f t="shared" si="4"/>
        <v/>
      </c>
      <c r="D245" s="154" t="str">
        <f>IFERROR(INDEX(客户应收数据库!$C:$G,SMALL($B:$B,ROW(B243)),MATCH(D$3,$D$3:$H$3,0)),"")</f>
        <v/>
      </c>
      <c r="E245" s="154" t="str">
        <f>IFERROR(INDEX(客户应收数据库!$C:$G,SMALL($B:$B,ROW(C243)),MATCH(E$3,$D$3:$H$3,0)),"")</f>
        <v/>
      </c>
      <c r="F245" s="154" t="str">
        <f>IFERROR(INDEX(客户应收数据库!$C:$G,SMALL($B:$B,ROW(D243)),MATCH(F$3,$D$3:$H$3,0)),"")</f>
        <v/>
      </c>
      <c r="G245" s="154" t="str">
        <f>IFERROR(INDEX(客户应收数据库!$C:$G,SMALL($B:$B,ROW(E243)),MATCH(G$3,$D$3:$H$3,0)),"")</f>
        <v/>
      </c>
      <c r="H245" s="155" t="str">
        <f>IFERROR(INDEX(客户应收数据库!$C:$G,SMALL($B:$B,ROW(F243)),MATCH(H$3,$D$3:$H$3,0)),"")</f>
        <v/>
      </c>
      <c r="I245" s="150"/>
    </row>
    <row r="246" customHeight="1" spans="2:9">
      <c r="B246" s="151" t="str">
        <f>IF(AND(客户应收数据库!G:G&gt;1,客户应收数据库!G:G&lt;&gt;"-"),ROW(),"-")</f>
        <v>-</v>
      </c>
      <c r="C246" s="153" t="str">
        <f t="shared" si="4"/>
        <v/>
      </c>
      <c r="D246" s="154" t="str">
        <f>IFERROR(INDEX(客户应收数据库!$C:$G,SMALL($B:$B,ROW(B244)),MATCH(D$3,$D$3:$H$3,0)),"")</f>
        <v/>
      </c>
      <c r="E246" s="154" t="str">
        <f>IFERROR(INDEX(客户应收数据库!$C:$G,SMALL($B:$B,ROW(C244)),MATCH(E$3,$D$3:$H$3,0)),"")</f>
        <v/>
      </c>
      <c r="F246" s="154" t="str">
        <f>IFERROR(INDEX(客户应收数据库!$C:$G,SMALL($B:$B,ROW(D244)),MATCH(F$3,$D$3:$H$3,0)),"")</f>
        <v/>
      </c>
      <c r="G246" s="154" t="str">
        <f>IFERROR(INDEX(客户应收数据库!$C:$G,SMALL($B:$B,ROW(E244)),MATCH(G$3,$D$3:$H$3,0)),"")</f>
        <v/>
      </c>
      <c r="H246" s="155" t="str">
        <f>IFERROR(INDEX(客户应收数据库!$C:$G,SMALL($B:$B,ROW(F244)),MATCH(H$3,$D$3:$H$3,0)),"")</f>
        <v/>
      </c>
      <c r="I246" s="150"/>
    </row>
    <row r="247" customHeight="1" spans="2:9">
      <c r="B247" s="151" t="str">
        <f>IF(AND(客户应收数据库!G:G&gt;1,客户应收数据库!G:G&lt;&gt;"-"),ROW(),"-")</f>
        <v>-</v>
      </c>
      <c r="C247" s="153" t="str">
        <f t="shared" si="4"/>
        <v/>
      </c>
      <c r="D247" s="154" t="str">
        <f>IFERROR(INDEX(客户应收数据库!$C:$G,SMALL($B:$B,ROW(B245)),MATCH(D$3,$D$3:$H$3,0)),"")</f>
        <v/>
      </c>
      <c r="E247" s="154" t="str">
        <f>IFERROR(INDEX(客户应收数据库!$C:$G,SMALL($B:$B,ROW(C245)),MATCH(E$3,$D$3:$H$3,0)),"")</f>
        <v/>
      </c>
      <c r="F247" s="154" t="str">
        <f>IFERROR(INDEX(客户应收数据库!$C:$G,SMALL($B:$B,ROW(D245)),MATCH(F$3,$D$3:$H$3,0)),"")</f>
        <v/>
      </c>
      <c r="G247" s="154" t="str">
        <f>IFERROR(INDEX(客户应收数据库!$C:$G,SMALL($B:$B,ROW(E245)),MATCH(G$3,$D$3:$H$3,0)),"")</f>
        <v/>
      </c>
      <c r="H247" s="155" t="str">
        <f>IFERROR(INDEX(客户应收数据库!$C:$G,SMALL($B:$B,ROW(F245)),MATCH(H$3,$D$3:$H$3,0)),"")</f>
        <v/>
      </c>
      <c r="I247" s="150"/>
    </row>
    <row r="248" customHeight="1" spans="2:9">
      <c r="B248" s="151" t="str">
        <f>IF(AND(客户应收数据库!G:G&gt;1,客户应收数据库!G:G&lt;&gt;"-"),ROW(),"-")</f>
        <v>-</v>
      </c>
      <c r="C248" s="153" t="str">
        <f t="shared" si="4"/>
        <v/>
      </c>
      <c r="D248" s="154" t="str">
        <f>IFERROR(INDEX(客户应收数据库!$C:$G,SMALL($B:$B,ROW(B246)),MATCH(D$3,$D$3:$H$3,0)),"")</f>
        <v/>
      </c>
      <c r="E248" s="154" t="str">
        <f>IFERROR(INDEX(客户应收数据库!$C:$G,SMALL($B:$B,ROW(C246)),MATCH(E$3,$D$3:$H$3,0)),"")</f>
        <v/>
      </c>
      <c r="F248" s="154" t="str">
        <f>IFERROR(INDEX(客户应收数据库!$C:$G,SMALL($B:$B,ROW(D246)),MATCH(F$3,$D$3:$H$3,0)),"")</f>
        <v/>
      </c>
      <c r="G248" s="154" t="str">
        <f>IFERROR(INDEX(客户应收数据库!$C:$G,SMALL($B:$B,ROW(E246)),MATCH(G$3,$D$3:$H$3,0)),"")</f>
        <v/>
      </c>
      <c r="H248" s="155" t="str">
        <f>IFERROR(INDEX(客户应收数据库!$C:$G,SMALL($B:$B,ROW(F246)),MATCH(H$3,$D$3:$H$3,0)),"")</f>
        <v/>
      </c>
      <c r="I248" s="150"/>
    </row>
    <row r="249" customHeight="1" spans="2:9">
      <c r="B249" s="151" t="str">
        <f>IF(AND(客户应收数据库!G:G&gt;1,客户应收数据库!G:G&lt;&gt;"-"),ROW(),"-")</f>
        <v>-</v>
      </c>
      <c r="C249" s="153" t="str">
        <f t="shared" si="4"/>
        <v/>
      </c>
      <c r="D249" s="154" t="str">
        <f>IFERROR(INDEX(客户应收数据库!$C:$G,SMALL($B:$B,ROW(B247)),MATCH(D$3,$D$3:$H$3,0)),"")</f>
        <v/>
      </c>
      <c r="E249" s="154" t="str">
        <f>IFERROR(INDEX(客户应收数据库!$C:$G,SMALL($B:$B,ROW(C247)),MATCH(E$3,$D$3:$H$3,0)),"")</f>
        <v/>
      </c>
      <c r="F249" s="154" t="str">
        <f>IFERROR(INDEX(客户应收数据库!$C:$G,SMALL($B:$B,ROW(D247)),MATCH(F$3,$D$3:$H$3,0)),"")</f>
        <v/>
      </c>
      <c r="G249" s="154" t="str">
        <f>IFERROR(INDEX(客户应收数据库!$C:$G,SMALL($B:$B,ROW(E247)),MATCH(G$3,$D$3:$H$3,0)),"")</f>
        <v/>
      </c>
      <c r="H249" s="155" t="str">
        <f>IFERROR(INDEX(客户应收数据库!$C:$G,SMALL($B:$B,ROW(F247)),MATCH(H$3,$D$3:$H$3,0)),"")</f>
        <v/>
      </c>
      <c r="I249" s="150"/>
    </row>
    <row r="250" customHeight="1" spans="2:9">
      <c r="B250" s="151" t="str">
        <f>IF(AND(客户应收数据库!G:G&gt;1,客户应收数据库!G:G&lt;&gt;"-"),ROW(),"-")</f>
        <v>-</v>
      </c>
      <c r="C250" s="153" t="str">
        <f t="shared" si="4"/>
        <v/>
      </c>
      <c r="D250" s="154" t="str">
        <f>IFERROR(INDEX(客户应收数据库!$C:$G,SMALL($B:$B,ROW(B248)),MATCH(D$3,$D$3:$H$3,0)),"")</f>
        <v/>
      </c>
      <c r="E250" s="154" t="str">
        <f>IFERROR(INDEX(客户应收数据库!$C:$G,SMALL($B:$B,ROW(C248)),MATCH(E$3,$D$3:$H$3,0)),"")</f>
        <v/>
      </c>
      <c r="F250" s="154" t="str">
        <f>IFERROR(INDEX(客户应收数据库!$C:$G,SMALL($B:$B,ROW(D248)),MATCH(F$3,$D$3:$H$3,0)),"")</f>
        <v/>
      </c>
      <c r="G250" s="154" t="str">
        <f>IFERROR(INDEX(客户应收数据库!$C:$G,SMALL($B:$B,ROW(E248)),MATCH(G$3,$D$3:$H$3,0)),"")</f>
        <v/>
      </c>
      <c r="H250" s="155" t="str">
        <f>IFERROR(INDEX(客户应收数据库!$C:$G,SMALL($B:$B,ROW(F248)),MATCH(H$3,$D$3:$H$3,0)),"")</f>
        <v/>
      </c>
      <c r="I250" s="150"/>
    </row>
    <row r="251" customHeight="1" spans="2:9">
      <c r="B251" s="151" t="str">
        <f>IF(AND(客户应收数据库!G:G&gt;1,客户应收数据库!G:G&lt;&gt;"-"),ROW(),"-")</f>
        <v>-</v>
      </c>
      <c r="C251" s="153" t="str">
        <f t="shared" si="4"/>
        <v/>
      </c>
      <c r="D251" s="154" t="str">
        <f>IFERROR(INDEX(客户应收数据库!$C:$G,SMALL($B:$B,ROW(B249)),MATCH(D$3,$D$3:$H$3,0)),"")</f>
        <v/>
      </c>
      <c r="E251" s="154" t="str">
        <f>IFERROR(INDEX(客户应收数据库!$C:$G,SMALL($B:$B,ROW(C249)),MATCH(E$3,$D$3:$H$3,0)),"")</f>
        <v/>
      </c>
      <c r="F251" s="154" t="str">
        <f>IFERROR(INDEX(客户应收数据库!$C:$G,SMALL($B:$B,ROW(D249)),MATCH(F$3,$D$3:$H$3,0)),"")</f>
        <v/>
      </c>
      <c r="G251" s="154" t="str">
        <f>IFERROR(INDEX(客户应收数据库!$C:$G,SMALL($B:$B,ROW(E249)),MATCH(G$3,$D$3:$H$3,0)),"")</f>
        <v/>
      </c>
      <c r="H251" s="155" t="str">
        <f>IFERROR(INDEX(客户应收数据库!$C:$G,SMALL($B:$B,ROW(F249)),MATCH(H$3,$D$3:$H$3,0)),"")</f>
        <v/>
      </c>
      <c r="I251" s="150"/>
    </row>
    <row r="252" customHeight="1" spans="2:9">
      <c r="B252" s="151" t="str">
        <f>IF(AND(客户应收数据库!G:G&gt;1,客户应收数据库!G:G&lt;&gt;"-"),ROW(),"-")</f>
        <v>-</v>
      </c>
      <c r="C252" s="153" t="str">
        <f t="shared" si="4"/>
        <v/>
      </c>
      <c r="D252" s="154" t="str">
        <f>IFERROR(INDEX(客户应收数据库!$C:$G,SMALL($B:$B,ROW(B250)),MATCH(D$3,$D$3:$H$3,0)),"")</f>
        <v/>
      </c>
      <c r="E252" s="154" t="str">
        <f>IFERROR(INDEX(客户应收数据库!$C:$G,SMALL($B:$B,ROW(C250)),MATCH(E$3,$D$3:$H$3,0)),"")</f>
        <v/>
      </c>
      <c r="F252" s="154" t="str">
        <f>IFERROR(INDEX(客户应收数据库!$C:$G,SMALL($B:$B,ROW(D250)),MATCH(F$3,$D$3:$H$3,0)),"")</f>
        <v/>
      </c>
      <c r="G252" s="154" t="str">
        <f>IFERROR(INDEX(客户应收数据库!$C:$G,SMALL($B:$B,ROW(E250)),MATCH(G$3,$D$3:$H$3,0)),"")</f>
        <v/>
      </c>
      <c r="H252" s="155" t="str">
        <f>IFERROR(INDEX(客户应收数据库!$C:$G,SMALL($B:$B,ROW(F250)),MATCH(H$3,$D$3:$H$3,0)),"")</f>
        <v/>
      </c>
      <c r="I252" s="150"/>
    </row>
    <row r="253" customHeight="1" spans="2:9">
      <c r="B253" s="151" t="str">
        <f>IF(AND(客户应收数据库!G:G&gt;1,客户应收数据库!G:G&lt;&gt;"-"),ROW(),"-")</f>
        <v>-</v>
      </c>
      <c r="C253" s="153" t="str">
        <f t="shared" si="4"/>
        <v/>
      </c>
      <c r="D253" s="154" t="str">
        <f>IFERROR(INDEX(客户应收数据库!$C:$G,SMALL($B:$B,ROW(B251)),MATCH(D$3,$D$3:$H$3,0)),"")</f>
        <v/>
      </c>
      <c r="E253" s="154" t="str">
        <f>IFERROR(INDEX(客户应收数据库!$C:$G,SMALL($B:$B,ROW(C251)),MATCH(E$3,$D$3:$H$3,0)),"")</f>
        <v/>
      </c>
      <c r="F253" s="154" t="str">
        <f>IFERROR(INDEX(客户应收数据库!$C:$G,SMALL($B:$B,ROW(D251)),MATCH(F$3,$D$3:$H$3,0)),"")</f>
        <v/>
      </c>
      <c r="G253" s="154" t="str">
        <f>IFERROR(INDEX(客户应收数据库!$C:$G,SMALL($B:$B,ROW(E251)),MATCH(G$3,$D$3:$H$3,0)),"")</f>
        <v/>
      </c>
      <c r="H253" s="155" t="str">
        <f>IFERROR(INDEX(客户应收数据库!$C:$G,SMALL($B:$B,ROW(F251)),MATCH(H$3,$D$3:$H$3,0)),"")</f>
        <v/>
      </c>
      <c r="I253" s="150"/>
    </row>
    <row r="254" customHeight="1" spans="2:9">
      <c r="B254" s="151" t="str">
        <f>IF(AND(客户应收数据库!G:G&gt;1,客户应收数据库!G:G&lt;&gt;"-"),ROW(),"-")</f>
        <v>-</v>
      </c>
      <c r="C254" s="153" t="str">
        <f t="shared" si="4"/>
        <v/>
      </c>
      <c r="D254" s="154" t="str">
        <f>IFERROR(INDEX(客户应收数据库!$C:$G,SMALL($B:$B,ROW(B252)),MATCH(D$3,$D$3:$H$3,0)),"")</f>
        <v/>
      </c>
      <c r="E254" s="154" t="str">
        <f>IFERROR(INDEX(客户应收数据库!$C:$G,SMALL($B:$B,ROW(C252)),MATCH(E$3,$D$3:$H$3,0)),"")</f>
        <v/>
      </c>
      <c r="F254" s="154" t="str">
        <f>IFERROR(INDEX(客户应收数据库!$C:$G,SMALL($B:$B,ROW(D252)),MATCH(F$3,$D$3:$H$3,0)),"")</f>
        <v/>
      </c>
      <c r="G254" s="154" t="str">
        <f>IFERROR(INDEX(客户应收数据库!$C:$G,SMALL($B:$B,ROW(E252)),MATCH(G$3,$D$3:$H$3,0)),"")</f>
        <v/>
      </c>
      <c r="H254" s="155" t="str">
        <f>IFERROR(INDEX(客户应收数据库!$C:$G,SMALL($B:$B,ROW(F252)),MATCH(H$3,$D$3:$H$3,0)),"")</f>
        <v/>
      </c>
      <c r="I254" s="150"/>
    </row>
    <row r="255" customHeight="1" spans="2:9">
      <c r="B255" s="151" t="str">
        <f>IF(AND(客户应收数据库!G:G&gt;1,客户应收数据库!G:G&lt;&gt;"-"),ROW(),"-")</f>
        <v>-</v>
      </c>
      <c r="C255" s="153" t="str">
        <f t="shared" si="4"/>
        <v/>
      </c>
      <c r="D255" s="154" t="str">
        <f>IFERROR(INDEX(客户应收数据库!$C:$G,SMALL($B:$B,ROW(B253)),MATCH(D$3,$D$3:$H$3,0)),"")</f>
        <v/>
      </c>
      <c r="E255" s="154" t="str">
        <f>IFERROR(INDEX(客户应收数据库!$C:$G,SMALL($B:$B,ROW(C253)),MATCH(E$3,$D$3:$H$3,0)),"")</f>
        <v/>
      </c>
      <c r="F255" s="154" t="str">
        <f>IFERROR(INDEX(客户应收数据库!$C:$G,SMALL($B:$B,ROW(D253)),MATCH(F$3,$D$3:$H$3,0)),"")</f>
        <v/>
      </c>
      <c r="G255" s="154" t="str">
        <f>IFERROR(INDEX(客户应收数据库!$C:$G,SMALL($B:$B,ROW(E253)),MATCH(G$3,$D$3:$H$3,0)),"")</f>
        <v/>
      </c>
      <c r="H255" s="155" t="str">
        <f>IFERROR(INDEX(客户应收数据库!$C:$G,SMALL($B:$B,ROW(F253)),MATCH(H$3,$D$3:$H$3,0)),"")</f>
        <v/>
      </c>
      <c r="I255" s="150"/>
    </row>
    <row r="256" customHeight="1" spans="2:9">
      <c r="B256" s="151" t="str">
        <f>IF(AND(客户应收数据库!G:G&gt;1,客户应收数据库!G:G&lt;&gt;"-"),ROW(),"-")</f>
        <v>-</v>
      </c>
      <c r="C256" s="153" t="str">
        <f t="shared" si="4"/>
        <v/>
      </c>
      <c r="D256" s="154" t="str">
        <f>IFERROR(INDEX(客户应收数据库!$C:$G,SMALL($B:$B,ROW(B254)),MATCH(D$3,$D$3:$H$3,0)),"")</f>
        <v/>
      </c>
      <c r="E256" s="154" t="str">
        <f>IFERROR(INDEX(客户应收数据库!$C:$G,SMALL($B:$B,ROW(C254)),MATCH(E$3,$D$3:$H$3,0)),"")</f>
        <v/>
      </c>
      <c r="F256" s="154" t="str">
        <f>IFERROR(INDEX(客户应收数据库!$C:$G,SMALL($B:$B,ROW(D254)),MATCH(F$3,$D$3:$H$3,0)),"")</f>
        <v/>
      </c>
      <c r="G256" s="154" t="str">
        <f>IFERROR(INDEX(客户应收数据库!$C:$G,SMALL($B:$B,ROW(E254)),MATCH(G$3,$D$3:$H$3,0)),"")</f>
        <v/>
      </c>
      <c r="H256" s="155" t="str">
        <f>IFERROR(INDEX(客户应收数据库!$C:$G,SMALL($B:$B,ROW(F254)),MATCH(H$3,$D$3:$H$3,0)),"")</f>
        <v/>
      </c>
      <c r="I256" s="150"/>
    </row>
    <row r="257" customHeight="1" spans="2:9">
      <c r="B257" s="151" t="str">
        <f>IF(AND(客户应收数据库!G:G&gt;1,客户应收数据库!G:G&lt;&gt;"-"),ROW(),"-")</f>
        <v>-</v>
      </c>
      <c r="C257" s="153" t="str">
        <f t="shared" si="4"/>
        <v/>
      </c>
      <c r="D257" s="154" t="str">
        <f>IFERROR(INDEX(客户应收数据库!$C:$G,SMALL($B:$B,ROW(B255)),MATCH(D$3,$D$3:$H$3,0)),"")</f>
        <v/>
      </c>
      <c r="E257" s="154" t="str">
        <f>IFERROR(INDEX(客户应收数据库!$C:$G,SMALL($B:$B,ROW(C255)),MATCH(E$3,$D$3:$H$3,0)),"")</f>
        <v/>
      </c>
      <c r="F257" s="154" t="str">
        <f>IFERROR(INDEX(客户应收数据库!$C:$G,SMALL($B:$B,ROW(D255)),MATCH(F$3,$D$3:$H$3,0)),"")</f>
        <v/>
      </c>
      <c r="G257" s="154" t="str">
        <f>IFERROR(INDEX(客户应收数据库!$C:$G,SMALL($B:$B,ROW(E255)),MATCH(G$3,$D$3:$H$3,0)),"")</f>
        <v/>
      </c>
      <c r="H257" s="155" t="str">
        <f>IFERROR(INDEX(客户应收数据库!$C:$G,SMALL($B:$B,ROW(F255)),MATCH(H$3,$D$3:$H$3,0)),"")</f>
        <v/>
      </c>
      <c r="I257" s="150"/>
    </row>
    <row r="258" customHeight="1" spans="2:9">
      <c r="B258" s="151" t="str">
        <f>IF(AND(客户应收数据库!G:G&gt;1,客户应收数据库!G:G&lt;&gt;"-"),ROW(),"-")</f>
        <v>-</v>
      </c>
      <c r="C258" s="153" t="str">
        <f t="shared" si="4"/>
        <v/>
      </c>
      <c r="D258" s="154" t="str">
        <f>IFERROR(INDEX(客户应收数据库!$C:$G,SMALL($B:$B,ROW(B256)),MATCH(D$3,$D$3:$H$3,0)),"")</f>
        <v/>
      </c>
      <c r="E258" s="154" t="str">
        <f>IFERROR(INDEX(客户应收数据库!$C:$G,SMALL($B:$B,ROW(C256)),MATCH(E$3,$D$3:$H$3,0)),"")</f>
        <v/>
      </c>
      <c r="F258" s="154" t="str">
        <f>IFERROR(INDEX(客户应收数据库!$C:$G,SMALL($B:$B,ROW(D256)),MATCH(F$3,$D$3:$H$3,0)),"")</f>
        <v/>
      </c>
      <c r="G258" s="154" t="str">
        <f>IFERROR(INDEX(客户应收数据库!$C:$G,SMALL($B:$B,ROW(E256)),MATCH(G$3,$D$3:$H$3,0)),"")</f>
        <v/>
      </c>
      <c r="H258" s="155" t="str">
        <f>IFERROR(INDEX(客户应收数据库!$C:$G,SMALL($B:$B,ROW(F256)),MATCH(H$3,$D$3:$H$3,0)),"")</f>
        <v/>
      </c>
      <c r="I258" s="150"/>
    </row>
    <row r="259" customHeight="1" spans="2:9">
      <c r="B259" s="151" t="str">
        <f>IF(AND(客户应收数据库!G:G&gt;1,客户应收数据库!G:G&lt;&gt;"-"),ROW(),"-")</f>
        <v>-</v>
      </c>
      <c r="C259" s="153" t="str">
        <f t="shared" si="4"/>
        <v/>
      </c>
      <c r="D259" s="154" t="str">
        <f>IFERROR(INDEX(客户应收数据库!$C:$G,SMALL($B:$B,ROW(B257)),MATCH(D$3,$D$3:$H$3,0)),"")</f>
        <v/>
      </c>
      <c r="E259" s="154" t="str">
        <f>IFERROR(INDEX(客户应收数据库!$C:$G,SMALL($B:$B,ROW(C257)),MATCH(E$3,$D$3:$H$3,0)),"")</f>
        <v/>
      </c>
      <c r="F259" s="154" t="str">
        <f>IFERROR(INDEX(客户应收数据库!$C:$G,SMALL($B:$B,ROW(D257)),MATCH(F$3,$D$3:$H$3,0)),"")</f>
        <v/>
      </c>
      <c r="G259" s="154" t="str">
        <f>IFERROR(INDEX(客户应收数据库!$C:$G,SMALL($B:$B,ROW(E257)),MATCH(G$3,$D$3:$H$3,0)),"")</f>
        <v/>
      </c>
      <c r="H259" s="155" t="str">
        <f>IFERROR(INDEX(客户应收数据库!$C:$G,SMALL($B:$B,ROW(F257)),MATCH(H$3,$D$3:$H$3,0)),"")</f>
        <v/>
      </c>
      <c r="I259" s="150"/>
    </row>
    <row r="260" customHeight="1" spans="2:9">
      <c r="B260" s="151" t="str">
        <f>IF(AND(客户应收数据库!G:G&gt;1,客户应收数据库!G:G&lt;&gt;"-"),ROW(),"-")</f>
        <v>-</v>
      </c>
      <c r="C260" s="153" t="str">
        <f t="shared" si="4"/>
        <v/>
      </c>
      <c r="D260" s="154" t="str">
        <f>IFERROR(INDEX(客户应收数据库!$C:$G,SMALL($B:$B,ROW(B258)),MATCH(D$3,$D$3:$H$3,0)),"")</f>
        <v/>
      </c>
      <c r="E260" s="154" t="str">
        <f>IFERROR(INDEX(客户应收数据库!$C:$G,SMALL($B:$B,ROW(C258)),MATCH(E$3,$D$3:$H$3,0)),"")</f>
        <v/>
      </c>
      <c r="F260" s="154" t="str">
        <f>IFERROR(INDEX(客户应收数据库!$C:$G,SMALL($B:$B,ROW(D258)),MATCH(F$3,$D$3:$H$3,0)),"")</f>
        <v/>
      </c>
      <c r="G260" s="154" t="str">
        <f>IFERROR(INDEX(客户应收数据库!$C:$G,SMALL($B:$B,ROW(E258)),MATCH(G$3,$D$3:$H$3,0)),"")</f>
        <v/>
      </c>
      <c r="H260" s="155" t="str">
        <f>IFERROR(INDEX(客户应收数据库!$C:$G,SMALL($B:$B,ROW(F258)),MATCH(H$3,$D$3:$H$3,0)),"")</f>
        <v/>
      </c>
      <c r="I260" s="150"/>
    </row>
    <row r="261" customHeight="1" spans="2:9">
      <c r="B261" s="151" t="str">
        <f>IF(AND(客户应收数据库!G:G&gt;1,客户应收数据库!G:G&lt;&gt;"-"),ROW(),"-")</f>
        <v>-</v>
      </c>
      <c r="C261" s="153" t="str">
        <f t="shared" ref="C261:C303" si="5">IF(D261="","",ROW(B258))</f>
        <v/>
      </c>
      <c r="D261" s="154" t="str">
        <f>IFERROR(INDEX(客户应收数据库!$C:$G,SMALL($B:$B,ROW(B259)),MATCH(D$3,$D$3:$H$3,0)),"")</f>
        <v/>
      </c>
      <c r="E261" s="154" t="str">
        <f>IFERROR(INDEX(客户应收数据库!$C:$G,SMALL($B:$B,ROW(C259)),MATCH(E$3,$D$3:$H$3,0)),"")</f>
        <v/>
      </c>
      <c r="F261" s="154" t="str">
        <f>IFERROR(INDEX(客户应收数据库!$C:$G,SMALL($B:$B,ROW(D259)),MATCH(F$3,$D$3:$H$3,0)),"")</f>
        <v/>
      </c>
      <c r="G261" s="154" t="str">
        <f>IFERROR(INDEX(客户应收数据库!$C:$G,SMALL($B:$B,ROW(E259)),MATCH(G$3,$D$3:$H$3,0)),"")</f>
        <v/>
      </c>
      <c r="H261" s="155" t="str">
        <f>IFERROR(INDEX(客户应收数据库!$C:$G,SMALL($B:$B,ROW(F259)),MATCH(H$3,$D$3:$H$3,0)),"")</f>
        <v/>
      </c>
      <c r="I261" s="150"/>
    </row>
    <row r="262" customHeight="1" spans="2:9">
      <c r="B262" s="151" t="str">
        <f>IF(AND(客户应收数据库!G:G&gt;1,客户应收数据库!G:G&lt;&gt;"-"),ROW(),"-")</f>
        <v>-</v>
      </c>
      <c r="C262" s="153" t="str">
        <f t="shared" si="5"/>
        <v/>
      </c>
      <c r="D262" s="154" t="str">
        <f>IFERROR(INDEX(客户应收数据库!$C:$G,SMALL($B:$B,ROW(B260)),MATCH(D$3,$D$3:$H$3,0)),"")</f>
        <v/>
      </c>
      <c r="E262" s="154" t="str">
        <f>IFERROR(INDEX(客户应收数据库!$C:$G,SMALL($B:$B,ROW(C260)),MATCH(E$3,$D$3:$H$3,0)),"")</f>
        <v/>
      </c>
      <c r="F262" s="154" t="str">
        <f>IFERROR(INDEX(客户应收数据库!$C:$G,SMALL($B:$B,ROW(D260)),MATCH(F$3,$D$3:$H$3,0)),"")</f>
        <v/>
      </c>
      <c r="G262" s="154" t="str">
        <f>IFERROR(INDEX(客户应收数据库!$C:$G,SMALL($B:$B,ROW(E260)),MATCH(G$3,$D$3:$H$3,0)),"")</f>
        <v/>
      </c>
      <c r="H262" s="155" t="str">
        <f>IFERROR(INDEX(客户应收数据库!$C:$G,SMALL($B:$B,ROW(F260)),MATCH(H$3,$D$3:$H$3,0)),"")</f>
        <v/>
      </c>
      <c r="I262" s="150"/>
    </row>
    <row r="263" customHeight="1" spans="2:9">
      <c r="B263" s="151" t="str">
        <f>IF(AND(客户应收数据库!G:G&gt;1,客户应收数据库!G:G&lt;&gt;"-"),ROW(),"-")</f>
        <v>-</v>
      </c>
      <c r="C263" s="153" t="str">
        <f t="shared" si="5"/>
        <v/>
      </c>
      <c r="D263" s="154" t="str">
        <f>IFERROR(INDEX(客户应收数据库!$C:$G,SMALL($B:$B,ROW(B261)),MATCH(D$3,$D$3:$H$3,0)),"")</f>
        <v/>
      </c>
      <c r="E263" s="154" t="str">
        <f>IFERROR(INDEX(客户应收数据库!$C:$G,SMALL($B:$B,ROW(C261)),MATCH(E$3,$D$3:$H$3,0)),"")</f>
        <v/>
      </c>
      <c r="F263" s="154" t="str">
        <f>IFERROR(INDEX(客户应收数据库!$C:$G,SMALL($B:$B,ROW(D261)),MATCH(F$3,$D$3:$H$3,0)),"")</f>
        <v/>
      </c>
      <c r="G263" s="154" t="str">
        <f>IFERROR(INDEX(客户应收数据库!$C:$G,SMALL($B:$B,ROW(E261)),MATCH(G$3,$D$3:$H$3,0)),"")</f>
        <v/>
      </c>
      <c r="H263" s="155" t="str">
        <f>IFERROR(INDEX(客户应收数据库!$C:$G,SMALL($B:$B,ROW(F261)),MATCH(H$3,$D$3:$H$3,0)),"")</f>
        <v/>
      </c>
      <c r="I263" s="150"/>
    </row>
    <row r="264" customHeight="1" spans="2:9">
      <c r="B264" s="151" t="str">
        <f>IF(AND(客户应收数据库!G:G&gt;1,客户应收数据库!G:G&lt;&gt;"-"),ROW(),"-")</f>
        <v>-</v>
      </c>
      <c r="C264" s="153" t="str">
        <f t="shared" si="5"/>
        <v/>
      </c>
      <c r="D264" s="154" t="str">
        <f>IFERROR(INDEX(客户应收数据库!$C:$G,SMALL($B:$B,ROW(B262)),MATCH(D$3,$D$3:$H$3,0)),"")</f>
        <v/>
      </c>
      <c r="E264" s="154" t="str">
        <f>IFERROR(INDEX(客户应收数据库!$C:$G,SMALL($B:$B,ROW(C262)),MATCH(E$3,$D$3:$H$3,0)),"")</f>
        <v/>
      </c>
      <c r="F264" s="154" t="str">
        <f>IFERROR(INDEX(客户应收数据库!$C:$G,SMALL($B:$B,ROW(D262)),MATCH(F$3,$D$3:$H$3,0)),"")</f>
        <v/>
      </c>
      <c r="G264" s="154" t="str">
        <f>IFERROR(INDEX(客户应收数据库!$C:$G,SMALL($B:$B,ROW(E262)),MATCH(G$3,$D$3:$H$3,0)),"")</f>
        <v/>
      </c>
      <c r="H264" s="155" t="str">
        <f>IFERROR(INDEX(客户应收数据库!$C:$G,SMALL($B:$B,ROW(F262)),MATCH(H$3,$D$3:$H$3,0)),"")</f>
        <v/>
      </c>
      <c r="I264" s="150"/>
    </row>
    <row r="265" customHeight="1" spans="2:9">
      <c r="B265" s="151" t="str">
        <f>IF(AND(客户应收数据库!G:G&gt;1,客户应收数据库!G:G&lt;&gt;"-"),ROW(),"-")</f>
        <v>-</v>
      </c>
      <c r="C265" s="153" t="str">
        <f t="shared" si="5"/>
        <v/>
      </c>
      <c r="D265" s="154" t="str">
        <f>IFERROR(INDEX(客户应收数据库!$C:$G,SMALL($B:$B,ROW(B263)),MATCH(D$3,$D$3:$H$3,0)),"")</f>
        <v/>
      </c>
      <c r="E265" s="154" t="str">
        <f>IFERROR(INDEX(客户应收数据库!$C:$G,SMALL($B:$B,ROW(C263)),MATCH(E$3,$D$3:$H$3,0)),"")</f>
        <v/>
      </c>
      <c r="F265" s="154" t="str">
        <f>IFERROR(INDEX(客户应收数据库!$C:$G,SMALL($B:$B,ROW(D263)),MATCH(F$3,$D$3:$H$3,0)),"")</f>
        <v/>
      </c>
      <c r="G265" s="154" t="str">
        <f>IFERROR(INDEX(客户应收数据库!$C:$G,SMALL($B:$B,ROW(E263)),MATCH(G$3,$D$3:$H$3,0)),"")</f>
        <v/>
      </c>
      <c r="H265" s="155" t="str">
        <f>IFERROR(INDEX(客户应收数据库!$C:$G,SMALL($B:$B,ROW(F263)),MATCH(H$3,$D$3:$H$3,0)),"")</f>
        <v/>
      </c>
      <c r="I265" s="150"/>
    </row>
    <row r="266" customHeight="1" spans="2:9">
      <c r="B266" s="151" t="str">
        <f>IF(AND(客户应收数据库!G:G&gt;1,客户应收数据库!G:G&lt;&gt;"-"),ROW(),"-")</f>
        <v>-</v>
      </c>
      <c r="C266" s="153" t="str">
        <f t="shared" si="5"/>
        <v/>
      </c>
      <c r="D266" s="154" t="str">
        <f>IFERROR(INDEX(客户应收数据库!$C:$G,SMALL($B:$B,ROW(B264)),MATCH(D$3,$D$3:$H$3,0)),"")</f>
        <v/>
      </c>
      <c r="E266" s="154" t="str">
        <f>IFERROR(INDEX(客户应收数据库!$C:$G,SMALL($B:$B,ROW(C264)),MATCH(E$3,$D$3:$H$3,0)),"")</f>
        <v/>
      </c>
      <c r="F266" s="154" t="str">
        <f>IFERROR(INDEX(客户应收数据库!$C:$G,SMALL($B:$B,ROW(D264)),MATCH(F$3,$D$3:$H$3,0)),"")</f>
        <v/>
      </c>
      <c r="G266" s="154" t="str">
        <f>IFERROR(INDEX(客户应收数据库!$C:$G,SMALL($B:$B,ROW(E264)),MATCH(G$3,$D$3:$H$3,0)),"")</f>
        <v/>
      </c>
      <c r="H266" s="155" t="str">
        <f>IFERROR(INDEX(客户应收数据库!$C:$G,SMALL($B:$B,ROW(F264)),MATCH(H$3,$D$3:$H$3,0)),"")</f>
        <v/>
      </c>
      <c r="I266" s="150"/>
    </row>
    <row r="267" customHeight="1" spans="2:9">
      <c r="B267" s="151" t="str">
        <f>IF(AND(客户应收数据库!G:G&gt;1,客户应收数据库!G:G&lt;&gt;"-"),ROW(),"-")</f>
        <v>-</v>
      </c>
      <c r="C267" s="153" t="str">
        <f t="shared" si="5"/>
        <v/>
      </c>
      <c r="D267" s="154" t="str">
        <f>IFERROR(INDEX(客户应收数据库!$C:$G,SMALL($B:$B,ROW(B265)),MATCH(D$3,$D$3:$H$3,0)),"")</f>
        <v/>
      </c>
      <c r="E267" s="154" t="str">
        <f>IFERROR(INDEX(客户应收数据库!$C:$G,SMALL($B:$B,ROW(C265)),MATCH(E$3,$D$3:$H$3,0)),"")</f>
        <v/>
      </c>
      <c r="F267" s="154" t="str">
        <f>IFERROR(INDEX(客户应收数据库!$C:$G,SMALL($B:$B,ROW(D265)),MATCH(F$3,$D$3:$H$3,0)),"")</f>
        <v/>
      </c>
      <c r="G267" s="154" t="str">
        <f>IFERROR(INDEX(客户应收数据库!$C:$G,SMALL($B:$B,ROW(E265)),MATCH(G$3,$D$3:$H$3,0)),"")</f>
        <v/>
      </c>
      <c r="H267" s="155" t="str">
        <f>IFERROR(INDEX(客户应收数据库!$C:$G,SMALL($B:$B,ROW(F265)),MATCH(H$3,$D$3:$H$3,0)),"")</f>
        <v/>
      </c>
      <c r="I267" s="150"/>
    </row>
    <row r="268" customHeight="1" spans="2:9">
      <c r="B268" s="151" t="str">
        <f>IF(AND(客户应收数据库!G:G&gt;1,客户应收数据库!G:G&lt;&gt;"-"),ROW(),"-")</f>
        <v>-</v>
      </c>
      <c r="C268" s="153" t="str">
        <f t="shared" si="5"/>
        <v/>
      </c>
      <c r="D268" s="154" t="str">
        <f>IFERROR(INDEX(客户应收数据库!$C:$G,SMALL($B:$B,ROW(B266)),MATCH(D$3,$D$3:$H$3,0)),"")</f>
        <v/>
      </c>
      <c r="E268" s="154" t="str">
        <f>IFERROR(INDEX(客户应收数据库!$C:$G,SMALL($B:$B,ROW(C266)),MATCH(E$3,$D$3:$H$3,0)),"")</f>
        <v/>
      </c>
      <c r="F268" s="154" t="str">
        <f>IFERROR(INDEX(客户应收数据库!$C:$G,SMALL($B:$B,ROW(D266)),MATCH(F$3,$D$3:$H$3,0)),"")</f>
        <v/>
      </c>
      <c r="G268" s="154" t="str">
        <f>IFERROR(INDEX(客户应收数据库!$C:$G,SMALL($B:$B,ROW(E266)),MATCH(G$3,$D$3:$H$3,0)),"")</f>
        <v/>
      </c>
      <c r="H268" s="155" t="str">
        <f>IFERROR(INDEX(客户应收数据库!$C:$G,SMALL($B:$B,ROW(F266)),MATCH(H$3,$D$3:$H$3,0)),"")</f>
        <v/>
      </c>
      <c r="I268" s="150"/>
    </row>
    <row r="269" customHeight="1" spans="2:9">
      <c r="B269" s="151" t="str">
        <f>IF(AND(客户应收数据库!G:G&gt;1,客户应收数据库!G:G&lt;&gt;"-"),ROW(),"-")</f>
        <v>-</v>
      </c>
      <c r="C269" s="153" t="str">
        <f t="shared" si="5"/>
        <v/>
      </c>
      <c r="D269" s="154" t="str">
        <f>IFERROR(INDEX(客户应收数据库!$C:$G,SMALL($B:$B,ROW(B267)),MATCH(D$3,$D$3:$H$3,0)),"")</f>
        <v/>
      </c>
      <c r="E269" s="154" t="str">
        <f>IFERROR(INDEX(客户应收数据库!$C:$G,SMALL($B:$B,ROW(C267)),MATCH(E$3,$D$3:$H$3,0)),"")</f>
        <v/>
      </c>
      <c r="F269" s="154" t="str">
        <f>IFERROR(INDEX(客户应收数据库!$C:$G,SMALL($B:$B,ROW(D267)),MATCH(F$3,$D$3:$H$3,0)),"")</f>
        <v/>
      </c>
      <c r="G269" s="154" t="str">
        <f>IFERROR(INDEX(客户应收数据库!$C:$G,SMALL($B:$B,ROW(E267)),MATCH(G$3,$D$3:$H$3,0)),"")</f>
        <v/>
      </c>
      <c r="H269" s="155" t="str">
        <f>IFERROR(INDEX(客户应收数据库!$C:$G,SMALL($B:$B,ROW(F267)),MATCH(H$3,$D$3:$H$3,0)),"")</f>
        <v/>
      </c>
      <c r="I269" s="150"/>
    </row>
    <row r="270" customHeight="1" spans="2:9">
      <c r="B270" s="151" t="str">
        <f>IF(AND(客户应收数据库!G:G&gt;1,客户应收数据库!G:G&lt;&gt;"-"),ROW(),"-")</f>
        <v>-</v>
      </c>
      <c r="C270" s="153" t="str">
        <f t="shared" si="5"/>
        <v/>
      </c>
      <c r="D270" s="154" t="str">
        <f>IFERROR(INDEX(客户应收数据库!$C:$G,SMALL($B:$B,ROW(B268)),MATCH(D$3,$D$3:$H$3,0)),"")</f>
        <v/>
      </c>
      <c r="E270" s="154" t="str">
        <f>IFERROR(INDEX(客户应收数据库!$C:$G,SMALL($B:$B,ROW(C268)),MATCH(E$3,$D$3:$H$3,0)),"")</f>
        <v/>
      </c>
      <c r="F270" s="154" t="str">
        <f>IFERROR(INDEX(客户应收数据库!$C:$G,SMALL($B:$B,ROW(D268)),MATCH(F$3,$D$3:$H$3,0)),"")</f>
        <v/>
      </c>
      <c r="G270" s="154" t="str">
        <f>IFERROR(INDEX(客户应收数据库!$C:$G,SMALL($B:$B,ROW(E268)),MATCH(G$3,$D$3:$H$3,0)),"")</f>
        <v/>
      </c>
      <c r="H270" s="155" t="str">
        <f>IFERROR(INDEX(客户应收数据库!$C:$G,SMALL($B:$B,ROW(F268)),MATCH(H$3,$D$3:$H$3,0)),"")</f>
        <v/>
      </c>
      <c r="I270" s="150"/>
    </row>
    <row r="271" customHeight="1" spans="2:9">
      <c r="B271" s="151" t="str">
        <f>IF(AND(客户应收数据库!G:G&gt;1,客户应收数据库!G:G&lt;&gt;"-"),ROW(),"-")</f>
        <v>-</v>
      </c>
      <c r="C271" s="153" t="str">
        <f t="shared" si="5"/>
        <v/>
      </c>
      <c r="D271" s="154" t="str">
        <f>IFERROR(INDEX(客户应收数据库!$C:$G,SMALL($B:$B,ROW(B269)),MATCH(D$3,$D$3:$H$3,0)),"")</f>
        <v/>
      </c>
      <c r="E271" s="154" t="str">
        <f>IFERROR(INDEX(客户应收数据库!$C:$G,SMALL($B:$B,ROW(C269)),MATCH(E$3,$D$3:$H$3,0)),"")</f>
        <v/>
      </c>
      <c r="F271" s="154" t="str">
        <f>IFERROR(INDEX(客户应收数据库!$C:$G,SMALL($B:$B,ROW(D269)),MATCH(F$3,$D$3:$H$3,0)),"")</f>
        <v/>
      </c>
      <c r="G271" s="154" t="str">
        <f>IFERROR(INDEX(客户应收数据库!$C:$G,SMALL($B:$B,ROW(E269)),MATCH(G$3,$D$3:$H$3,0)),"")</f>
        <v/>
      </c>
      <c r="H271" s="155" t="str">
        <f>IFERROR(INDEX(客户应收数据库!$C:$G,SMALL($B:$B,ROW(F269)),MATCH(H$3,$D$3:$H$3,0)),"")</f>
        <v/>
      </c>
      <c r="I271" s="150"/>
    </row>
    <row r="272" customHeight="1" spans="2:9">
      <c r="B272" s="151" t="str">
        <f>IF(AND(客户应收数据库!G:G&gt;1,客户应收数据库!G:G&lt;&gt;"-"),ROW(),"-")</f>
        <v>-</v>
      </c>
      <c r="C272" s="153" t="str">
        <f t="shared" si="5"/>
        <v/>
      </c>
      <c r="D272" s="154" t="str">
        <f>IFERROR(INDEX(客户应收数据库!$C:$G,SMALL($B:$B,ROW(B270)),MATCH(D$3,$D$3:$H$3,0)),"")</f>
        <v/>
      </c>
      <c r="E272" s="154" t="str">
        <f>IFERROR(INDEX(客户应收数据库!$C:$G,SMALL($B:$B,ROW(C270)),MATCH(E$3,$D$3:$H$3,0)),"")</f>
        <v/>
      </c>
      <c r="F272" s="154" t="str">
        <f>IFERROR(INDEX(客户应收数据库!$C:$G,SMALL($B:$B,ROW(D270)),MATCH(F$3,$D$3:$H$3,0)),"")</f>
        <v/>
      </c>
      <c r="G272" s="154" t="str">
        <f>IFERROR(INDEX(客户应收数据库!$C:$G,SMALL($B:$B,ROW(E270)),MATCH(G$3,$D$3:$H$3,0)),"")</f>
        <v/>
      </c>
      <c r="H272" s="155" t="str">
        <f>IFERROR(INDEX(客户应收数据库!$C:$G,SMALL($B:$B,ROW(F270)),MATCH(H$3,$D$3:$H$3,0)),"")</f>
        <v/>
      </c>
      <c r="I272" s="150"/>
    </row>
    <row r="273" customHeight="1" spans="2:9">
      <c r="B273" s="151" t="str">
        <f>IF(AND(客户应收数据库!G:G&gt;1,客户应收数据库!G:G&lt;&gt;"-"),ROW(),"-")</f>
        <v>-</v>
      </c>
      <c r="C273" s="153" t="str">
        <f t="shared" si="5"/>
        <v/>
      </c>
      <c r="D273" s="154" t="str">
        <f>IFERROR(INDEX(客户应收数据库!$C:$G,SMALL($B:$B,ROW(B271)),MATCH(D$3,$D$3:$H$3,0)),"")</f>
        <v/>
      </c>
      <c r="E273" s="154" t="str">
        <f>IFERROR(INDEX(客户应收数据库!$C:$G,SMALL($B:$B,ROW(C271)),MATCH(E$3,$D$3:$H$3,0)),"")</f>
        <v/>
      </c>
      <c r="F273" s="154" t="str">
        <f>IFERROR(INDEX(客户应收数据库!$C:$G,SMALL($B:$B,ROW(D271)),MATCH(F$3,$D$3:$H$3,0)),"")</f>
        <v/>
      </c>
      <c r="G273" s="154" t="str">
        <f>IFERROR(INDEX(客户应收数据库!$C:$G,SMALL($B:$B,ROW(E271)),MATCH(G$3,$D$3:$H$3,0)),"")</f>
        <v/>
      </c>
      <c r="H273" s="155" t="str">
        <f>IFERROR(INDEX(客户应收数据库!$C:$G,SMALL($B:$B,ROW(F271)),MATCH(H$3,$D$3:$H$3,0)),"")</f>
        <v/>
      </c>
      <c r="I273" s="150"/>
    </row>
    <row r="274" customHeight="1" spans="2:9">
      <c r="B274" s="151" t="str">
        <f>IF(AND(客户应收数据库!G:G&gt;1,客户应收数据库!G:G&lt;&gt;"-"),ROW(),"-")</f>
        <v>-</v>
      </c>
      <c r="C274" s="153" t="str">
        <f t="shared" si="5"/>
        <v/>
      </c>
      <c r="D274" s="154" t="str">
        <f>IFERROR(INDEX(客户应收数据库!$C:$G,SMALL($B:$B,ROW(B272)),MATCH(D$3,$D$3:$H$3,0)),"")</f>
        <v/>
      </c>
      <c r="E274" s="154" t="str">
        <f>IFERROR(INDEX(客户应收数据库!$C:$G,SMALL($B:$B,ROW(C272)),MATCH(E$3,$D$3:$H$3,0)),"")</f>
        <v/>
      </c>
      <c r="F274" s="154" t="str">
        <f>IFERROR(INDEX(客户应收数据库!$C:$G,SMALL($B:$B,ROW(D272)),MATCH(F$3,$D$3:$H$3,0)),"")</f>
        <v/>
      </c>
      <c r="G274" s="154" t="str">
        <f>IFERROR(INDEX(客户应收数据库!$C:$G,SMALL($B:$B,ROW(E272)),MATCH(G$3,$D$3:$H$3,0)),"")</f>
        <v/>
      </c>
      <c r="H274" s="155" t="str">
        <f>IFERROR(INDEX(客户应收数据库!$C:$G,SMALL($B:$B,ROW(F272)),MATCH(H$3,$D$3:$H$3,0)),"")</f>
        <v/>
      </c>
      <c r="I274" s="150"/>
    </row>
    <row r="275" customHeight="1" spans="2:9">
      <c r="B275" s="151" t="str">
        <f>IF(AND(客户应收数据库!G:G&gt;1,客户应收数据库!G:G&lt;&gt;"-"),ROW(),"-")</f>
        <v>-</v>
      </c>
      <c r="C275" s="153" t="str">
        <f t="shared" si="5"/>
        <v/>
      </c>
      <c r="D275" s="154" t="str">
        <f>IFERROR(INDEX(客户应收数据库!$C:$G,SMALL($B:$B,ROW(B273)),MATCH(D$3,$D$3:$H$3,0)),"")</f>
        <v/>
      </c>
      <c r="E275" s="154" t="str">
        <f>IFERROR(INDEX(客户应收数据库!$C:$G,SMALL($B:$B,ROW(C273)),MATCH(E$3,$D$3:$H$3,0)),"")</f>
        <v/>
      </c>
      <c r="F275" s="154" t="str">
        <f>IFERROR(INDEX(客户应收数据库!$C:$G,SMALL($B:$B,ROW(D273)),MATCH(F$3,$D$3:$H$3,0)),"")</f>
        <v/>
      </c>
      <c r="G275" s="154" t="str">
        <f>IFERROR(INDEX(客户应收数据库!$C:$G,SMALL($B:$B,ROW(E273)),MATCH(G$3,$D$3:$H$3,0)),"")</f>
        <v/>
      </c>
      <c r="H275" s="155" t="str">
        <f>IFERROR(INDEX(客户应收数据库!$C:$G,SMALL($B:$B,ROW(F273)),MATCH(H$3,$D$3:$H$3,0)),"")</f>
        <v/>
      </c>
      <c r="I275" s="150"/>
    </row>
    <row r="276" customHeight="1" spans="2:9">
      <c r="B276" s="151" t="str">
        <f>IF(AND(客户应收数据库!G:G&gt;1,客户应收数据库!G:G&lt;&gt;"-"),ROW(),"-")</f>
        <v>-</v>
      </c>
      <c r="C276" s="153" t="str">
        <f t="shared" si="5"/>
        <v/>
      </c>
      <c r="D276" s="154" t="str">
        <f>IFERROR(INDEX(客户应收数据库!$C:$G,SMALL($B:$B,ROW(B274)),MATCH(D$3,$D$3:$H$3,0)),"")</f>
        <v/>
      </c>
      <c r="E276" s="154" t="str">
        <f>IFERROR(INDEX(客户应收数据库!$C:$G,SMALL($B:$B,ROW(C274)),MATCH(E$3,$D$3:$H$3,0)),"")</f>
        <v/>
      </c>
      <c r="F276" s="154" t="str">
        <f>IFERROR(INDEX(客户应收数据库!$C:$G,SMALL($B:$B,ROW(D274)),MATCH(F$3,$D$3:$H$3,0)),"")</f>
        <v/>
      </c>
      <c r="G276" s="154" t="str">
        <f>IFERROR(INDEX(客户应收数据库!$C:$G,SMALL($B:$B,ROW(E274)),MATCH(G$3,$D$3:$H$3,0)),"")</f>
        <v/>
      </c>
      <c r="H276" s="155" t="str">
        <f>IFERROR(INDEX(客户应收数据库!$C:$G,SMALL($B:$B,ROW(F274)),MATCH(H$3,$D$3:$H$3,0)),"")</f>
        <v/>
      </c>
      <c r="I276" s="150"/>
    </row>
    <row r="277" customHeight="1" spans="2:9">
      <c r="B277" s="151" t="str">
        <f>IF(AND(客户应收数据库!G:G&gt;1,客户应收数据库!G:G&lt;&gt;"-"),ROW(),"-")</f>
        <v>-</v>
      </c>
      <c r="C277" s="153" t="str">
        <f t="shared" si="5"/>
        <v/>
      </c>
      <c r="D277" s="154" t="str">
        <f>IFERROR(INDEX(客户应收数据库!$C:$G,SMALL($B:$B,ROW(B275)),MATCH(D$3,$D$3:$H$3,0)),"")</f>
        <v/>
      </c>
      <c r="E277" s="154" t="str">
        <f>IFERROR(INDEX(客户应收数据库!$C:$G,SMALL($B:$B,ROW(C275)),MATCH(E$3,$D$3:$H$3,0)),"")</f>
        <v/>
      </c>
      <c r="F277" s="154" t="str">
        <f>IFERROR(INDEX(客户应收数据库!$C:$G,SMALL($B:$B,ROW(D275)),MATCH(F$3,$D$3:$H$3,0)),"")</f>
        <v/>
      </c>
      <c r="G277" s="154" t="str">
        <f>IFERROR(INDEX(客户应收数据库!$C:$G,SMALL($B:$B,ROW(E275)),MATCH(G$3,$D$3:$H$3,0)),"")</f>
        <v/>
      </c>
      <c r="H277" s="155" t="str">
        <f>IFERROR(INDEX(客户应收数据库!$C:$G,SMALL($B:$B,ROW(F275)),MATCH(H$3,$D$3:$H$3,0)),"")</f>
        <v/>
      </c>
      <c r="I277" s="150"/>
    </row>
    <row r="278" customHeight="1" spans="2:9">
      <c r="B278" s="151" t="str">
        <f>IF(AND(客户应收数据库!G:G&gt;1,客户应收数据库!G:G&lt;&gt;"-"),ROW(),"-")</f>
        <v>-</v>
      </c>
      <c r="C278" s="153" t="str">
        <f t="shared" si="5"/>
        <v/>
      </c>
      <c r="D278" s="154" t="str">
        <f>IFERROR(INDEX(客户应收数据库!$C:$G,SMALL($B:$B,ROW(B276)),MATCH(D$3,$D$3:$H$3,0)),"")</f>
        <v/>
      </c>
      <c r="E278" s="154" t="str">
        <f>IFERROR(INDEX(客户应收数据库!$C:$G,SMALL($B:$B,ROW(C276)),MATCH(E$3,$D$3:$H$3,0)),"")</f>
        <v/>
      </c>
      <c r="F278" s="154" t="str">
        <f>IFERROR(INDEX(客户应收数据库!$C:$G,SMALL($B:$B,ROW(D276)),MATCH(F$3,$D$3:$H$3,0)),"")</f>
        <v/>
      </c>
      <c r="G278" s="154" t="str">
        <f>IFERROR(INDEX(客户应收数据库!$C:$G,SMALL($B:$B,ROW(E276)),MATCH(G$3,$D$3:$H$3,0)),"")</f>
        <v/>
      </c>
      <c r="H278" s="155" t="str">
        <f>IFERROR(INDEX(客户应收数据库!$C:$G,SMALL($B:$B,ROW(F276)),MATCH(H$3,$D$3:$H$3,0)),"")</f>
        <v/>
      </c>
      <c r="I278" s="150"/>
    </row>
    <row r="279" customHeight="1" spans="2:9">
      <c r="B279" s="151" t="str">
        <f>IF(AND(客户应收数据库!G:G&gt;1,客户应收数据库!G:G&lt;&gt;"-"),ROW(),"-")</f>
        <v>-</v>
      </c>
      <c r="C279" s="153" t="str">
        <f t="shared" si="5"/>
        <v/>
      </c>
      <c r="D279" s="154" t="str">
        <f>IFERROR(INDEX(客户应收数据库!$C:$G,SMALL($B:$B,ROW(B277)),MATCH(D$3,$D$3:$H$3,0)),"")</f>
        <v/>
      </c>
      <c r="E279" s="154" t="str">
        <f>IFERROR(INDEX(客户应收数据库!$C:$G,SMALL($B:$B,ROW(C277)),MATCH(E$3,$D$3:$H$3,0)),"")</f>
        <v/>
      </c>
      <c r="F279" s="154" t="str">
        <f>IFERROR(INDEX(客户应收数据库!$C:$G,SMALL($B:$B,ROW(D277)),MATCH(F$3,$D$3:$H$3,0)),"")</f>
        <v/>
      </c>
      <c r="G279" s="154" t="str">
        <f>IFERROR(INDEX(客户应收数据库!$C:$G,SMALL($B:$B,ROW(E277)),MATCH(G$3,$D$3:$H$3,0)),"")</f>
        <v/>
      </c>
      <c r="H279" s="155" t="str">
        <f>IFERROR(INDEX(客户应收数据库!$C:$G,SMALL($B:$B,ROW(F277)),MATCH(H$3,$D$3:$H$3,0)),"")</f>
        <v/>
      </c>
      <c r="I279" s="150"/>
    </row>
    <row r="280" customHeight="1" spans="2:9">
      <c r="B280" s="151" t="str">
        <f>IF(AND(客户应收数据库!G:G&gt;1,客户应收数据库!G:G&lt;&gt;"-"),ROW(),"-")</f>
        <v>-</v>
      </c>
      <c r="C280" s="153" t="str">
        <f t="shared" si="5"/>
        <v/>
      </c>
      <c r="D280" s="154" t="str">
        <f>IFERROR(INDEX(客户应收数据库!$C:$G,SMALL($B:$B,ROW(B278)),MATCH(D$3,$D$3:$H$3,0)),"")</f>
        <v/>
      </c>
      <c r="E280" s="154" t="str">
        <f>IFERROR(INDEX(客户应收数据库!$C:$G,SMALL($B:$B,ROW(C278)),MATCH(E$3,$D$3:$H$3,0)),"")</f>
        <v/>
      </c>
      <c r="F280" s="154" t="str">
        <f>IFERROR(INDEX(客户应收数据库!$C:$G,SMALL($B:$B,ROW(D278)),MATCH(F$3,$D$3:$H$3,0)),"")</f>
        <v/>
      </c>
      <c r="G280" s="154" t="str">
        <f>IFERROR(INDEX(客户应收数据库!$C:$G,SMALL($B:$B,ROW(E278)),MATCH(G$3,$D$3:$H$3,0)),"")</f>
        <v/>
      </c>
      <c r="H280" s="155" t="str">
        <f>IFERROR(INDEX(客户应收数据库!$C:$G,SMALL($B:$B,ROW(F278)),MATCH(H$3,$D$3:$H$3,0)),"")</f>
        <v/>
      </c>
      <c r="I280" s="150"/>
    </row>
    <row r="281" customHeight="1" spans="2:9">
      <c r="B281" s="151" t="str">
        <f>IF(AND(客户应收数据库!G:G&gt;1,客户应收数据库!G:G&lt;&gt;"-"),ROW(),"-")</f>
        <v>-</v>
      </c>
      <c r="C281" s="153" t="str">
        <f t="shared" si="5"/>
        <v/>
      </c>
      <c r="D281" s="154" t="str">
        <f>IFERROR(INDEX(客户应收数据库!$C:$G,SMALL($B:$B,ROW(B279)),MATCH(D$3,$D$3:$H$3,0)),"")</f>
        <v/>
      </c>
      <c r="E281" s="154" t="str">
        <f>IFERROR(INDEX(客户应收数据库!$C:$G,SMALL($B:$B,ROW(C279)),MATCH(E$3,$D$3:$H$3,0)),"")</f>
        <v/>
      </c>
      <c r="F281" s="154" t="str">
        <f>IFERROR(INDEX(客户应收数据库!$C:$G,SMALL($B:$B,ROW(D279)),MATCH(F$3,$D$3:$H$3,0)),"")</f>
        <v/>
      </c>
      <c r="G281" s="154" t="str">
        <f>IFERROR(INDEX(客户应收数据库!$C:$G,SMALL($B:$B,ROW(E279)),MATCH(G$3,$D$3:$H$3,0)),"")</f>
        <v/>
      </c>
      <c r="H281" s="155" t="str">
        <f>IFERROR(INDEX(客户应收数据库!$C:$G,SMALL($B:$B,ROW(F279)),MATCH(H$3,$D$3:$H$3,0)),"")</f>
        <v/>
      </c>
      <c r="I281" s="150"/>
    </row>
    <row r="282" customHeight="1" spans="2:9">
      <c r="B282" s="151" t="str">
        <f>IF(AND(客户应收数据库!G:G&gt;1,客户应收数据库!G:G&lt;&gt;"-"),ROW(),"-")</f>
        <v>-</v>
      </c>
      <c r="C282" s="153" t="str">
        <f t="shared" si="5"/>
        <v/>
      </c>
      <c r="D282" s="154" t="str">
        <f>IFERROR(INDEX(客户应收数据库!$C:$G,SMALL($B:$B,ROW(B280)),MATCH(D$3,$D$3:$H$3,0)),"")</f>
        <v/>
      </c>
      <c r="E282" s="154" t="str">
        <f>IFERROR(INDEX(客户应收数据库!$C:$G,SMALL($B:$B,ROW(C280)),MATCH(E$3,$D$3:$H$3,0)),"")</f>
        <v/>
      </c>
      <c r="F282" s="154" t="str">
        <f>IFERROR(INDEX(客户应收数据库!$C:$G,SMALL($B:$B,ROW(D280)),MATCH(F$3,$D$3:$H$3,0)),"")</f>
        <v/>
      </c>
      <c r="G282" s="154" t="str">
        <f>IFERROR(INDEX(客户应收数据库!$C:$G,SMALL($B:$B,ROW(E280)),MATCH(G$3,$D$3:$H$3,0)),"")</f>
        <v/>
      </c>
      <c r="H282" s="155" t="str">
        <f>IFERROR(INDEX(客户应收数据库!$C:$G,SMALL($B:$B,ROW(F280)),MATCH(H$3,$D$3:$H$3,0)),"")</f>
        <v/>
      </c>
      <c r="I282" s="150"/>
    </row>
    <row r="283" customHeight="1" spans="2:9">
      <c r="B283" s="151" t="str">
        <f>IF(AND(客户应收数据库!G:G&gt;1,客户应收数据库!G:G&lt;&gt;"-"),ROW(),"-")</f>
        <v>-</v>
      </c>
      <c r="C283" s="153" t="str">
        <f t="shared" si="5"/>
        <v/>
      </c>
      <c r="D283" s="154" t="str">
        <f>IFERROR(INDEX(客户应收数据库!$C:$G,SMALL($B:$B,ROW(B281)),MATCH(D$3,$D$3:$H$3,0)),"")</f>
        <v/>
      </c>
      <c r="E283" s="154" t="str">
        <f>IFERROR(INDEX(客户应收数据库!$C:$G,SMALL($B:$B,ROW(C281)),MATCH(E$3,$D$3:$H$3,0)),"")</f>
        <v/>
      </c>
      <c r="F283" s="154" t="str">
        <f>IFERROR(INDEX(客户应收数据库!$C:$G,SMALL($B:$B,ROW(D281)),MATCH(F$3,$D$3:$H$3,0)),"")</f>
        <v/>
      </c>
      <c r="G283" s="154" t="str">
        <f>IFERROR(INDEX(客户应收数据库!$C:$G,SMALL($B:$B,ROW(E281)),MATCH(G$3,$D$3:$H$3,0)),"")</f>
        <v/>
      </c>
      <c r="H283" s="155" t="str">
        <f>IFERROR(INDEX(客户应收数据库!$C:$G,SMALL($B:$B,ROW(F281)),MATCH(H$3,$D$3:$H$3,0)),"")</f>
        <v/>
      </c>
      <c r="I283" s="150"/>
    </row>
    <row r="284" customHeight="1" spans="2:9">
      <c r="B284" s="151" t="str">
        <f>IF(AND(客户应收数据库!G:G&gt;1,客户应收数据库!G:G&lt;&gt;"-"),ROW(),"-")</f>
        <v>-</v>
      </c>
      <c r="C284" s="153" t="str">
        <f t="shared" si="5"/>
        <v/>
      </c>
      <c r="D284" s="154" t="str">
        <f>IFERROR(INDEX(客户应收数据库!$C:$G,SMALL($B:$B,ROW(B282)),MATCH(D$3,$D$3:$H$3,0)),"")</f>
        <v/>
      </c>
      <c r="E284" s="154" t="str">
        <f>IFERROR(INDEX(客户应收数据库!$C:$G,SMALL($B:$B,ROW(C282)),MATCH(E$3,$D$3:$H$3,0)),"")</f>
        <v/>
      </c>
      <c r="F284" s="154" t="str">
        <f>IFERROR(INDEX(客户应收数据库!$C:$G,SMALL($B:$B,ROW(D282)),MATCH(F$3,$D$3:$H$3,0)),"")</f>
        <v/>
      </c>
      <c r="G284" s="154" t="str">
        <f>IFERROR(INDEX(客户应收数据库!$C:$G,SMALL($B:$B,ROW(E282)),MATCH(G$3,$D$3:$H$3,0)),"")</f>
        <v/>
      </c>
      <c r="H284" s="155" t="str">
        <f>IFERROR(INDEX(客户应收数据库!$C:$G,SMALL($B:$B,ROW(F282)),MATCH(H$3,$D$3:$H$3,0)),"")</f>
        <v/>
      </c>
      <c r="I284" s="150"/>
    </row>
    <row r="285" customHeight="1" spans="2:9">
      <c r="B285" s="151" t="str">
        <f>IF(AND(客户应收数据库!G:G&gt;1,客户应收数据库!G:G&lt;&gt;"-"),ROW(),"-")</f>
        <v>-</v>
      </c>
      <c r="C285" s="153" t="str">
        <f t="shared" si="5"/>
        <v/>
      </c>
      <c r="D285" s="154" t="str">
        <f>IFERROR(INDEX(客户应收数据库!$C:$G,SMALL($B:$B,ROW(B283)),MATCH(D$3,$D$3:$H$3,0)),"")</f>
        <v/>
      </c>
      <c r="E285" s="154" t="str">
        <f>IFERROR(INDEX(客户应收数据库!$C:$G,SMALL($B:$B,ROW(C283)),MATCH(E$3,$D$3:$H$3,0)),"")</f>
        <v/>
      </c>
      <c r="F285" s="154" t="str">
        <f>IFERROR(INDEX(客户应收数据库!$C:$G,SMALL($B:$B,ROW(D283)),MATCH(F$3,$D$3:$H$3,0)),"")</f>
        <v/>
      </c>
      <c r="G285" s="154" t="str">
        <f>IFERROR(INDEX(客户应收数据库!$C:$G,SMALL($B:$B,ROW(E283)),MATCH(G$3,$D$3:$H$3,0)),"")</f>
        <v/>
      </c>
      <c r="H285" s="155" t="str">
        <f>IFERROR(INDEX(客户应收数据库!$C:$G,SMALL($B:$B,ROW(F283)),MATCH(H$3,$D$3:$H$3,0)),"")</f>
        <v/>
      </c>
      <c r="I285" s="150"/>
    </row>
    <row r="286" customHeight="1" spans="2:9">
      <c r="B286" s="151" t="str">
        <f>IF(AND(客户应收数据库!G:G&gt;1,客户应收数据库!G:G&lt;&gt;"-"),ROW(),"-")</f>
        <v>-</v>
      </c>
      <c r="C286" s="153" t="str">
        <f t="shared" si="5"/>
        <v/>
      </c>
      <c r="D286" s="154" t="str">
        <f>IFERROR(INDEX(客户应收数据库!$C:$G,SMALL($B:$B,ROW(B284)),MATCH(D$3,$D$3:$H$3,0)),"")</f>
        <v/>
      </c>
      <c r="E286" s="154" t="str">
        <f>IFERROR(INDEX(客户应收数据库!$C:$G,SMALL($B:$B,ROW(C284)),MATCH(E$3,$D$3:$H$3,0)),"")</f>
        <v/>
      </c>
      <c r="F286" s="154" t="str">
        <f>IFERROR(INDEX(客户应收数据库!$C:$G,SMALL($B:$B,ROW(D284)),MATCH(F$3,$D$3:$H$3,0)),"")</f>
        <v/>
      </c>
      <c r="G286" s="154" t="str">
        <f>IFERROR(INDEX(客户应收数据库!$C:$G,SMALL($B:$B,ROW(E284)),MATCH(G$3,$D$3:$H$3,0)),"")</f>
        <v/>
      </c>
      <c r="H286" s="155" t="str">
        <f>IFERROR(INDEX(客户应收数据库!$C:$G,SMALL($B:$B,ROW(F284)),MATCH(H$3,$D$3:$H$3,0)),"")</f>
        <v/>
      </c>
      <c r="I286" s="150"/>
    </row>
    <row r="287" customHeight="1" spans="2:9">
      <c r="B287" s="151" t="str">
        <f>IF(AND(客户应收数据库!G:G&gt;1,客户应收数据库!G:G&lt;&gt;"-"),ROW(),"-")</f>
        <v>-</v>
      </c>
      <c r="C287" s="153" t="str">
        <f t="shared" si="5"/>
        <v/>
      </c>
      <c r="D287" s="154" t="str">
        <f>IFERROR(INDEX(客户应收数据库!$C:$G,SMALL($B:$B,ROW(B285)),MATCH(D$3,$D$3:$H$3,0)),"")</f>
        <v/>
      </c>
      <c r="E287" s="154" t="str">
        <f>IFERROR(INDEX(客户应收数据库!$C:$G,SMALL($B:$B,ROW(C285)),MATCH(E$3,$D$3:$H$3,0)),"")</f>
        <v/>
      </c>
      <c r="F287" s="154" t="str">
        <f>IFERROR(INDEX(客户应收数据库!$C:$G,SMALL($B:$B,ROW(D285)),MATCH(F$3,$D$3:$H$3,0)),"")</f>
        <v/>
      </c>
      <c r="G287" s="154" t="str">
        <f>IFERROR(INDEX(客户应收数据库!$C:$G,SMALL($B:$B,ROW(E285)),MATCH(G$3,$D$3:$H$3,0)),"")</f>
        <v/>
      </c>
      <c r="H287" s="155" t="str">
        <f>IFERROR(INDEX(客户应收数据库!$C:$G,SMALL($B:$B,ROW(F285)),MATCH(H$3,$D$3:$H$3,0)),"")</f>
        <v/>
      </c>
      <c r="I287" s="150"/>
    </row>
    <row r="288" customHeight="1" spans="2:9">
      <c r="B288" s="151" t="str">
        <f>IF(AND(客户应收数据库!G:G&gt;1,客户应收数据库!G:G&lt;&gt;"-"),ROW(),"-")</f>
        <v>-</v>
      </c>
      <c r="C288" s="153" t="str">
        <f t="shared" si="5"/>
        <v/>
      </c>
      <c r="D288" s="154" t="str">
        <f>IFERROR(INDEX(客户应收数据库!$C:$G,SMALL($B:$B,ROW(B286)),MATCH(D$3,$D$3:$H$3,0)),"")</f>
        <v/>
      </c>
      <c r="E288" s="154" t="str">
        <f>IFERROR(INDEX(客户应收数据库!$C:$G,SMALL($B:$B,ROW(C286)),MATCH(E$3,$D$3:$H$3,0)),"")</f>
        <v/>
      </c>
      <c r="F288" s="154" t="str">
        <f>IFERROR(INDEX(客户应收数据库!$C:$G,SMALL($B:$B,ROW(D286)),MATCH(F$3,$D$3:$H$3,0)),"")</f>
        <v/>
      </c>
      <c r="G288" s="154" t="str">
        <f>IFERROR(INDEX(客户应收数据库!$C:$G,SMALL($B:$B,ROW(E286)),MATCH(G$3,$D$3:$H$3,0)),"")</f>
        <v/>
      </c>
      <c r="H288" s="155" t="str">
        <f>IFERROR(INDEX(客户应收数据库!$C:$G,SMALL($B:$B,ROW(F286)),MATCH(H$3,$D$3:$H$3,0)),"")</f>
        <v/>
      </c>
      <c r="I288" s="150"/>
    </row>
    <row r="289" customHeight="1" spans="2:9">
      <c r="B289" s="151" t="str">
        <f>IF(AND(客户应收数据库!G:G&gt;1,客户应收数据库!G:G&lt;&gt;"-"),ROW(),"-")</f>
        <v>-</v>
      </c>
      <c r="C289" s="153" t="str">
        <f t="shared" si="5"/>
        <v/>
      </c>
      <c r="D289" s="154" t="str">
        <f>IFERROR(INDEX(客户应收数据库!$C:$G,SMALL($B:$B,ROW(B287)),MATCH(D$3,$D$3:$H$3,0)),"")</f>
        <v/>
      </c>
      <c r="E289" s="154" t="str">
        <f>IFERROR(INDEX(客户应收数据库!$C:$G,SMALL($B:$B,ROW(C287)),MATCH(E$3,$D$3:$H$3,0)),"")</f>
        <v/>
      </c>
      <c r="F289" s="154" t="str">
        <f>IFERROR(INDEX(客户应收数据库!$C:$G,SMALL($B:$B,ROW(D287)),MATCH(F$3,$D$3:$H$3,0)),"")</f>
        <v/>
      </c>
      <c r="G289" s="154" t="str">
        <f>IFERROR(INDEX(客户应收数据库!$C:$G,SMALL($B:$B,ROW(E287)),MATCH(G$3,$D$3:$H$3,0)),"")</f>
        <v/>
      </c>
      <c r="H289" s="155" t="str">
        <f>IFERROR(INDEX(客户应收数据库!$C:$G,SMALL($B:$B,ROW(F287)),MATCH(H$3,$D$3:$H$3,0)),"")</f>
        <v/>
      </c>
      <c r="I289" s="150"/>
    </row>
    <row r="290" customHeight="1" spans="2:9">
      <c r="B290" s="151" t="str">
        <f>IF(AND(客户应收数据库!G:G&gt;1,客户应收数据库!G:G&lt;&gt;"-"),ROW(),"-")</f>
        <v>-</v>
      </c>
      <c r="C290" s="153" t="str">
        <f t="shared" si="5"/>
        <v/>
      </c>
      <c r="D290" s="154" t="str">
        <f>IFERROR(INDEX(客户应收数据库!$C:$G,SMALL($B:$B,ROW(B288)),MATCH(D$3,$D$3:$H$3,0)),"")</f>
        <v/>
      </c>
      <c r="E290" s="154" t="str">
        <f>IFERROR(INDEX(客户应收数据库!$C:$G,SMALL($B:$B,ROW(C288)),MATCH(E$3,$D$3:$H$3,0)),"")</f>
        <v/>
      </c>
      <c r="F290" s="154" t="str">
        <f>IFERROR(INDEX(客户应收数据库!$C:$G,SMALL($B:$B,ROW(D288)),MATCH(F$3,$D$3:$H$3,0)),"")</f>
        <v/>
      </c>
      <c r="G290" s="154" t="str">
        <f>IFERROR(INDEX(客户应收数据库!$C:$G,SMALL($B:$B,ROW(E288)),MATCH(G$3,$D$3:$H$3,0)),"")</f>
        <v/>
      </c>
      <c r="H290" s="155" t="str">
        <f>IFERROR(INDEX(客户应收数据库!$C:$G,SMALL($B:$B,ROW(F288)),MATCH(H$3,$D$3:$H$3,0)),"")</f>
        <v/>
      </c>
      <c r="I290" s="150"/>
    </row>
    <row r="291" customHeight="1" spans="2:9">
      <c r="B291" s="151" t="str">
        <f>IF(AND(客户应收数据库!G:G&gt;1,客户应收数据库!G:G&lt;&gt;"-"),ROW(),"-")</f>
        <v>-</v>
      </c>
      <c r="C291" s="153" t="str">
        <f t="shared" si="5"/>
        <v/>
      </c>
      <c r="D291" s="154" t="str">
        <f>IFERROR(INDEX(客户应收数据库!$C:$G,SMALL($B:$B,ROW(B289)),MATCH(D$3,$D$3:$H$3,0)),"")</f>
        <v/>
      </c>
      <c r="E291" s="154" t="str">
        <f>IFERROR(INDEX(客户应收数据库!$C:$G,SMALL($B:$B,ROW(C289)),MATCH(E$3,$D$3:$H$3,0)),"")</f>
        <v/>
      </c>
      <c r="F291" s="154" t="str">
        <f>IFERROR(INDEX(客户应收数据库!$C:$G,SMALL($B:$B,ROW(D289)),MATCH(F$3,$D$3:$H$3,0)),"")</f>
        <v/>
      </c>
      <c r="G291" s="154" t="str">
        <f>IFERROR(INDEX(客户应收数据库!$C:$G,SMALL($B:$B,ROW(E289)),MATCH(G$3,$D$3:$H$3,0)),"")</f>
        <v/>
      </c>
      <c r="H291" s="155" t="str">
        <f>IFERROR(INDEX(客户应收数据库!$C:$G,SMALL($B:$B,ROW(F289)),MATCH(H$3,$D$3:$H$3,0)),"")</f>
        <v/>
      </c>
      <c r="I291" s="150"/>
    </row>
    <row r="292" customHeight="1" spans="2:9">
      <c r="B292" s="151" t="str">
        <f>IF(AND(客户应收数据库!G:G&gt;1,客户应收数据库!G:G&lt;&gt;"-"),ROW(),"-")</f>
        <v>-</v>
      </c>
      <c r="C292" s="153" t="str">
        <f t="shared" si="5"/>
        <v/>
      </c>
      <c r="D292" s="154" t="str">
        <f>IFERROR(INDEX(客户应收数据库!$C:$G,SMALL($B:$B,ROW(B290)),MATCH(D$3,$D$3:$H$3,0)),"")</f>
        <v/>
      </c>
      <c r="E292" s="154" t="str">
        <f>IFERROR(INDEX(客户应收数据库!$C:$G,SMALL($B:$B,ROW(C290)),MATCH(E$3,$D$3:$H$3,0)),"")</f>
        <v/>
      </c>
      <c r="F292" s="154" t="str">
        <f>IFERROR(INDEX(客户应收数据库!$C:$G,SMALL($B:$B,ROW(D290)),MATCH(F$3,$D$3:$H$3,0)),"")</f>
        <v/>
      </c>
      <c r="G292" s="154" t="str">
        <f>IFERROR(INDEX(客户应收数据库!$C:$G,SMALL($B:$B,ROW(E290)),MATCH(G$3,$D$3:$H$3,0)),"")</f>
        <v/>
      </c>
      <c r="H292" s="155" t="str">
        <f>IFERROR(INDEX(客户应收数据库!$C:$G,SMALL($B:$B,ROW(F290)),MATCH(H$3,$D$3:$H$3,0)),"")</f>
        <v/>
      </c>
      <c r="I292" s="150"/>
    </row>
    <row r="293" customHeight="1" spans="2:9">
      <c r="B293" s="151" t="str">
        <f>IF(AND(客户应收数据库!G:G&gt;1,客户应收数据库!G:G&lt;&gt;"-"),ROW(),"-")</f>
        <v>-</v>
      </c>
      <c r="C293" s="153" t="str">
        <f t="shared" si="5"/>
        <v/>
      </c>
      <c r="D293" s="154" t="str">
        <f>IFERROR(INDEX(客户应收数据库!$C:$G,SMALL($B:$B,ROW(B291)),MATCH(D$3,$D$3:$H$3,0)),"")</f>
        <v/>
      </c>
      <c r="E293" s="154" t="str">
        <f>IFERROR(INDEX(客户应收数据库!$C:$G,SMALL($B:$B,ROW(C291)),MATCH(E$3,$D$3:$H$3,0)),"")</f>
        <v/>
      </c>
      <c r="F293" s="154" t="str">
        <f>IFERROR(INDEX(客户应收数据库!$C:$G,SMALL($B:$B,ROW(D291)),MATCH(F$3,$D$3:$H$3,0)),"")</f>
        <v/>
      </c>
      <c r="G293" s="154" t="str">
        <f>IFERROR(INDEX(客户应收数据库!$C:$G,SMALL($B:$B,ROW(E291)),MATCH(G$3,$D$3:$H$3,0)),"")</f>
        <v/>
      </c>
      <c r="H293" s="155" t="str">
        <f>IFERROR(INDEX(客户应收数据库!$C:$G,SMALL($B:$B,ROW(F291)),MATCH(H$3,$D$3:$H$3,0)),"")</f>
        <v/>
      </c>
      <c r="I293" s="150"/>
    </row>
    <row r="294" customHeight="1" spans="2:9">
      <c r="B294" s="151" t="str">
        <f>IF(AND(客户应收数据库!G:G&gt;1,客户应收数据库!G:G&lt;&gt;"-"),ROW(),"-")</f>
        <v>-</v>
      </c>
      <c r="C294" s="153" t="str">
        <f t="shared" si="5"/>
        <v/>
      </c>
      <c r="D294" s="154" t="str">
        <f>IFERROR(INDEX(客户应收数据库!$C:$G,SMALL($B:$B,ROW(B292)),MATCH(D$3,$D$3:$H$3,0)),"")</f>
        <v/>
      </c>
      <c r="E294" s="154" t="str">
        <f>IFERROR(INDEX(客户应收数据库!$C:$G,SMALL($B:$B,ROW(C292)),MATCH(E$3,$D$3:$H$3,0)),"")</f>
        <v/>
      </c>
      <c r="F294" s="154" t="str">
        <f>IFERROR(INDEX(客户应收数据库!$C:$G,SMALL($B:$B,ROW(D292)),MATCH(F$3,$D$3:$H$3,0)),"")</f>
        <v/>
      </c>
      <c r="G294" s="154" t="str">
        <f>IFERROR(INDEX(客户应收数据库!$C:$G,SMALL($B:$B,ROW(E292)),MATCH(G$3,$D$3:$H$3,0)),"")</f>
        <v/>
      </c>
      <c r="H294" s="155" t="str">
        <f>IFERROR(INDEX(客户应收数据库!$C:$G,SMALL($B:$B,ROW(F292)),MATCH(H$3,$D$3:$H$3,0)),"")</f>
        <v/>
      </c>
      <c r="I294" s="150"/>
    </row>
    <row r="295" customHeight="1" spans="2:9">
      <c r="B295" s="151" t="str">
        <f>IF(AND(客户应收数据库!G:G&gt;1,客户应收数据库!G:G&lt;&gt;"-"),ROW(),"-")</f>
        <v>-</v>
      </c>
      <c r="C295" s="153" t="str">
        <f t="shared" si="5"/>
        <v/>
      </c>
      <c r="D295" s="154" t="str">
        <f>IFERROR(INDEX(客户应收数据库!$C:$G,SMALL($B:$B,ROW(B293)),MATCH(D$3,$D$3:$H$3,0)),"")</f>
        <v/>
      </c>
      <c r="E295" s="154" t="str">
        <f>IFERROR(INDEX(客户应收数据库!$C:$G,SMALL($B:$B,ROW(C293)),MATCH(E$3,$D$3:$H$3,0)),"")</f>
        <v/>
      </c>
      <c r="F295" s="154" t="str">
        <f>IFERROR(INDEX(客户应收数据库!$C:$G,SMALL($B:$B,ROW(D293)),MATCH(F$3,$D$3:$H$3,0)),"")</f>
        <v/>
      </c>
      <c r="G295" s="154" t="str">
        <f>IFERROR(INDEX(客户应收数据库!$C:$G,SMALL($B:$B,ROW(E293)),MATCH(G$3,$D$3:$H$3,0)),"")</f>
        <v/>
      </c>
      <c r="H295" s="155" t="str">
        <f>IFERROR(INDEX(客户应收数据库!$C:$G,SMALL($B:$B,ROW(F293)),MATCH(H$3,$D$3:$H$3,0)),"")</f>
        <v/>
      </c>
      <c r="I295" s="150"/>
    </row>
    <row r="296" customHeight="1" spans="2:9">
      <c r="B296" s="151" t="str">
        <f>IF(AND(客户应收数据库!G:G&gt;1,客户应收数据库!G:G&lt;&gt;"-"),ROW(),"-")</f>
        <v>-</v>
      </c>
      <c r="C296" s="153" t="str">
        <f t="shared" si="5"/>
        <v/>
      </c>
      <c r="D296" s="154" t="str">
        <f>IFERROR(INDEX(客户应收数据库!$C:$G,SMALL($B:$B,ROW(B294)),MATCH(D$3,$D$3:$H$3,0)),"")</f>
        <v/>
      </c>
      <c r="E296" s="154" t="str">
        <f>IFERROR(INDEX(客户应收数据库!$C:$G,SMALL($B:$B,ROW(C294)),MATCH(E$3,$D$3:$H$3,0)),"")</f>
        <v/>
      </c>
      <c r="F296" s="154" t="str">
        <f>IFERROR(INDEX(客户应收数据库!$C:$G,SMALL($B:$B,ROW(D294)),MATCH(F$3,$D$3:$H$3,0)),"")</f>
        <v/>
      </c>
      <c r="G296" s="154" t="str">
        <f>IFERROR(INDEX(客户应收数据库!$C:$G,SMALL($B:$B,ROW(E294)),MATCH(G$3,$D$3:$H$3,0)),"")</f>
        <v/>
      </c>
      <c r="H296" s="155" t="str">
        <f>IFERROR(INDEX(客户应收数据库!$C:$G,SMALL($B:$B,ROW(F294)),MATCH(H$3,$D$3:$H$3,0)),"")</f>
        <v/>
      </c>
      <c r="I296" s="150"/>
    </row>
    <row r="297" customHeight="1" spans="2:9">
      <c r="B297" s="151" t="str">
        <f>IF(AND(客户应收数据库!G:G&gt;1,客户应收数据库!G:G&lt;&gt;"-"),ROW(),"-")</f>
        <v>-</v>
      </c>
      <c r="C297" s="153" t="str">
        <f t="shared" si="5"/>
        <v/>
      </c>
      <c r="D297" s="154" t="str">
        <f>IFERROR(INDEX(客户应收数据库!$C:$G,SMALL($B:$B,ROW(B295)),MATCH(D$3,$D$3:$H$3,0)),"")</f>
        <v/>
      </c>
      <c r="E297" s="154" t="str">
        <f>IFERROR(INDEX(客户应收数据库!$C:$G,SMALL($B:$B,ROW(C295)),MATCH(E$3,$D$3:$H$3,0)),"")</f>
        <v/>
      </c>
      <c r="F297" s="154" t="str">
        <f>IFERROR(INDEX(客户应收数据库!$C:$G,SMALL($B:$B,ROW(D295)),MATCH(F$3,$D$3:$H$3,0)),"")</f>
        <v/>
      </c>
      <c r="G297" s="154" t="str">
        <f>IFERROR(INDEX(客户应收数据库!$C:$G,SMALL($B:$B,ROW(E295)),MATCH(G$3,$D$3:$H$3,0)),"")</f>
        <v/>
      </c>
      <c r="H297" s="155" t="str">
        <f>IFERROR(INDEX(客户应收数据库!$C:$G,SMALL($B:$B,ROW(F295)),MATCH(H$3,$D$3:$H$3,0)),"")</f>
        <v/>
      </c>
      <c r="I297" s="150"/>
    </row>
    <row r="298" customHeight="1" spans="2:9">
      <c r="B298" s="151" t="str">
        <f>IF(AND(客户应收数据库!G:G&gt;1,客户应收数据库!G:G&lt;&gt;"-"),ROW(),"-")</f>
        <v>-</v>
      </c>
      <c r="C298" s="153" t="str">
        <f t="shared" si="5"/>
        <v/>
      </c>
      <c r="D298" s="154" t="str">
        <f>IFERROR(INDEX(客户应收数据库!$C:$G,SMALL($B:$B,ROW(B296)),MATCH(D$3,$D$3:$H$3,0)),"")</f>
        <v/>
      </c>
      <c r="E298" s="154" t="str">
        <f>IFERROR(INDEX(客户应收数据库!$C:$G,SMALL($B:$B,ROW(C296)),MATCH(E$3,$D$3:$H$3,0)),"")</f>
        <v/>
      </c>
      <c r="F298" s="154" t="str">
        <f>IFERROR(INDEX(客户应收数据库!$C:$G,SMALL($B:$B,ROW(D296)),MATCH(F$3,$D$3:$H$3,0)),"")</f>
        <v/>
      </c>
      <c r="G298" s="154" t="str">
        <f>IFERROR(INDEX(客户应收数据库!$C:$G,SMALL($B:$B,ROW(E296)),MATCH(G$3,$D$3:$H$3,0)),"")</f>
        <v/>
      </c>
      <c r="H298" s="155" t="str">
        <f>IFERROR(INDEX(客户应收数据库!$C:$G,SMALL($B:$B,ROW(F296)),MATCH(H$3,$D$3:$H$3,0)),"")</f>
        <v/>
      </c>
      <c r="I298" s="150"/>
    </row>
    <row r="299" customHeight="1" spans="2:9">
      <c r="B299" s="151" t="str">
        <f>IF(AND(客户应收数据库!G:G&gt;1,客户应收数据库!G:G&lt;&gt;"-"),ROW(),"-")</f>
        <v>-</v>
      </c>
      <c r="C299" s="153" t="str">
        <f t="shared" si="5"/>
        <v/>
      </c>
      <c r="D299" s="154" t="str">
        <f>IFERROR(INDEX(客户应收数据库!$C:$G,SMALL($B:$B,ROW(B297)),MATCH(D$3,$D$3:$H$3,0)),"")</f>
        <v/>
      </c>
      <c r="E299" s="154" t="str">
        <f>IFERROR(INDEX(客户应收数据库!$C:$G,SMALL($B:$B,ROW(C297)),MATCH(E$3,$D$3:$H$3,0)),"")</f>
        <v/>
      </c>
      <c r="F299" s="154" t="str">
        <f>IFERROR(INDEX(客户应收数据库!$C:$G,SMALL($B:$B,ROW(D297)),MATCH(F$3,$D$3:$H$3,0)),"")</f>
        <v/>
      </c>
      <c r="G299" s="154" t="str">
        <f>IFERROR(INDEX(客户应收数据库!$C:$G,SMALL($B:$B,ROW(E297)),MATCH(G$3,$D$3:$H$3,0)),"")</f>
        <v/>
      </c>
      <c r="H299" s="155" t="str">
        <f>IFERROR(INDEX(客户应收数据库!$C:$G,SMALL($B:$B,ROW(F297)),MATCH(H$3,$D$3:$H$3,0)),"")</f>
        <v/>
      </c>
      <c r="I299" s="150"/>
    </row>
    <row r="300" customHeight="1" spans="2:9">
      <c r="B300" s="151" t="str">
        <f>IF(AND(客户应收数据库!G:G&gt;1,客户应收数据库!G:G&lt;&gt;"-"),ROW(),"-")</f>
        <v>-</v>
      </c>
      <c r="C300" s="153" t="str">
        <f t="shared" si="5"/>
        <v/>
      </c>
      <c r="D300" s="154" t="str">
        <f>IFERROR(INDEX(客户应收数据库!$C:$G,SMALL($B:$B,ROW(B298)),MATCH(D$3,$D$3:$H$3,0)),"")</f>
        <v/>
      </c>
      <c r="E300" s="154" t="str">
        <f>IFERROR(INDEX(客户应收数据库!$C:$G,SMALL($B:$B,ROW(C298)),MATCH(E$3,$D$3:$H$3,0)),"")</f>
        <v/>
      </c>
      <c r="F300" s="154" t="str">
        <f>IFERROR(INDEX(客户应收数据库!$C:$G,SMALL($B:$B,ROW(D298)),MATCH(F$3,$D$3:$H$3,0)),"")</f>
        <v/>
      </c>
      <c r="G300" s="154" t="str">
        <f>IFERROR(INDEX(客户应收数据库!$C:$G,SMALL($B:$B,ROW(E298)),MATCH(G$3,$D$3:$H$3,0)),"")</f>
        <v/>
      </c>
      <c r="H300" s="155" t="str">
        <f>IFERROR(INDEX(客户应收数据库!$C:$G,SMALL($B:$B,ROW(F298)),MATCH(H$3,$D$3:$H$3,0)),"")</f>
        <v/>
      </c>
      <c r="I300" s="150"/>
    </row>
    <row r="301" customHeight="1" spans="2:9">
      <c r="B301" s="151" t="str">
        <f>IF(AND(客户应收数据库!G:G&gt;1,客户应收数据库!G:G&lt;&gt;"-"),ROW(),"-")</f>
        <v>-</v>
      </c>
      <c r="C301" s="153" t="str">
        <f t="shared" si="5"/>
        <v/>
      </c>
      <c r="D301" s="154" t="str">
        <f>IFERROR(INDEX(客户应收数据库!$C:$G,SMALL($B:$B,ROW(B299)),MATCH(D$3,$D$3:$H$3,0)),"")</f>
        <v/>
      </c>
      <c r="E301" s="154" t="str">
        <f>IFERROR(INDEX(客户应收数据库!$C:$G,SMALL($B:$B,ROW(C299)),MATCH(E$3,$D$3:$H$3,0)),"")</f>
        <v/>
      </c>
      <c r="F301" s="154" t="str">
        <f>IFERROR(INDEX(客户应收数据库!$C:$G,SMALL($B:$B,ROW(D299)),MATCH(F$3,$D$3:$H$3,0)),"")</f>
        <v/>
      </c>
      <c r="G301" s="154" t="str">
        <f>IFERROR(INDEX(客户应收数据库!$C:$G,SMALL($B:$B,ROW(E299)),MATCH(G$3,$D$3:$H$3,0)),"")</f>
        <v/>
      </c>
      <c r="H301" s="155" t="str">
        <f>IFERROR(INDEX(客户应收数据库!$C:$G,SMALL($B:$B,ROW(F299)),MATCH(H$3,$D$3:$H$3,0)),"")</f>
        <v/>
      </c>
      <c r="I301" s="150"/>
    </row>
    <row r="302" customHeight="1" spans="2:9">
      <c r="B302" s="151" t="str">
        <f>IF(AND(客户应收数据库!G:G&gt;1,客户应收数据库!G:G&lt;&gt;"-"),ROW(),"-")</f>
        <v>-</v>
      </c>
      <c r="C302" s="153" t="str">
        <f t="shared" si="5"/>
        <v/>
      </c>
      <c r="D302" s="154" t="str">
        <f>IFERROR(INDEX(客户应收数据库!$C:$G,SMALL($B:$B,ROW(B300)),MATCH(D$3,$D$3:$H$3,0)),"")</f>
        <v/>
      </c>
      <c r="E302" s="154" t="str">
        <f>IFERROR(INDEX(客户应收数据库!$C:$G,SMALL($B:$B,ROW(C300)),MATCH(E$3,$D$3:$H$3,0)),"")</f>
        <v/>
      </c>
      <c r="F302" s="154" t="str">
        <f>IFERROR(INDEX(客户应收数据库!$C:$G,SMALL($B:$B,ROW(D300)),MATCH(F$3,$D$3:$H$3,0)),"")</f>
        <v/>
      </c>
      <c r="G302" s="154" t="str">
        <f>IFERROR(INDEX(客户应收数据库!$C:$G,SMALL($B:$B,ROW(E300)),MATCH(G$3,$D$3:$H$3,0)),"")</f>
        <v/>
      </c>
      <c r="H302" s="155" t="str">
        <f>IFERROR(INDEX(客户应收数据库!$C:$G,SMALL($B:$B,ROW(F300)),MATCH(H$3,$D$3:$H$3,0)),"")</f>
        <v/>
      </c>
      <c r="I302" s="150"/>
    </row>
    <row r="303" customHeight="1" spans="2:9">
      <c r="B303" s="151" t="str">
        <f>IF(AND(客户应收数据库!G:G&gt;1,客户应收数据库!G:G&lt;&gt;"-"),ROW(),"-")</f>
        <v>-</v>
      </c>
      <c r="C303" s="153" t="str">
        <f t="shared" si="5"/>
        <v/>
      </c>
      <c r="D303" s="154" t="str">
        <f>IFERROR(INDEX(客户应收数据库!$C:$G,SMALL($B:$B,ROW(B301)),MATCH(D$3,$D$3:$H$3,0)),"")</f>
        <v/>
      </c>
      <c r="E303" s="154" t="str">
        <f>IFERROR(INDEX(客户应收数据库!$C:$G,SMALL($B:$B,ROW(C301)),MATCH(E$3,$D$3:$H$3,0)),"")</f>
        <v/>
      </c>
      <c r="F303" s="154" t="str">
        <f>IFERROR(INDEX(客户应收数据库!$C:$G,SMALL($B:$B,ROW(D301)),MATCH(F$3,$D$3:$H$3,0)),"")</f>
        <v/>
      </c>
      <c r="G303" s="154" t="str">
        <f>IFERROR(INDEX(客户应收数据库!$C:$G,SMALL($B:$B,ROW(E301)),MATCH(G$3,$D$3:$H$3,0)),"")</f>
        <v/>
      </c>
      <c r="H303" s="155" t="str">
        <f>IFERROR(INDEX(客户应收数据库!$C:$G,SMALL($B:$B,ROW(F301)),MATCH(H$3,$D$3:$H$3,0)),"")</f>
        <v/>
      </c>
      <c r="I303" s="150"/>
    </row>
    <row r="304" customHeight="1" spans="2:2">
      <c r="B304" s="151" t="str">
        <f>IF(AND(客户应收数据库!G:G&gt;1,客户应收数据库!G:G&lt;&gt;"-"),ROW(),"-")</f>
        <v>-</v>
      </c>
    </row>
    <row r="305" customHeight="1" spans="2:2">
      <c r="B305" s="151" t="str">
        <f>IF(AND(客户应收数据库!G:G&gt;1,客户应收数据库!G:G&lt;&gt;"-"),ROW(),"-")</f>
        <v>-</v>
      </c>
    </row>
    <row r="306" customHeight="1" spans="2:2">
      <c r="B306" s="151" t="str">
        <f>IF(AND(客户应收数据库!G:G&gt;1,客户应收数据库!G:G&lt;&gt;"-"),ROW(),"-")</f>
        <v>-</v>
      </c>
    </row>
    <row r="307" customHeight="1" spans="2:2">
      <c r="B307" s="151" t="str">
        <f>IF(AND(客户应收数据库!G:G&gt;1,客户应收数据库!G:G&lt;&gt;"-"),ROW(),"-")</f>
        <v>-</v>
      </c>
    </row>
    <row r="308" customHeight="1" spans="2:2">
      <c r="B308" s="151" t="str">
        <f>IF(AND(客户应收数据库!G:G&gt;1,客户应收数据库!G:G&lt;&gt;"-"),ROW(),"-")</f>
        <v>-</v>
      </c>
    </row>
    <row r="309" customHeight="1" spans="2:2">
      <c r="B309" s="151" t="str">
        <f>IF(AND(客户应收数据库!G:G&gt;1,客户应收数据库!G:G&lt;&gt;"-"),ROW(),"-")</f>
        <v>-</v>
      </c>
    </row>
    <row r="310" customHeight="1" spans="2:2">
      <c r="B310" s="151" t="str">
        <f>IF(AND(客户应收数据库!G:G&gt;1,客户应收数据库!G:G&lt;&gt;"-"),ROW(),"-")</f>
        <v>-</v>
      </c>
    </row>
    <row r="311" customHeight="1" spans="2:2">
      <c r="B311" s="151" t="str">
        <f>IF(AND(客户应收数据库!G:G&gt;1,客户应收数据库!G:G&lt;&gt;"-"),ROW(),"-")</f>
        <v>-</v>
      </c>
    </row>
  </sheetData>
  <sheetProtection sheet="1" objects="1"/>
  <mergeCells count="1">
    <mergeCell ref="C2:H2"/>
  </mergeCells>
  <conditionalFormatting sqref="C4">
    <cfRule type="notContainsBlanks" dxfId="0" priority="900">
      <formula>LEN(TRIM(C4))&gt;0</formula>
    </cfRule>
    <cfRule type="notContainsBlanks" dxfId="1" priority="600">
      <formula>LEN(TRIM(C4))&gt;0</formula>
    </cfRule>
  </conditionalFormatting>
  <conditionalFormatting sqref="D4:H4">
    <cfRule type="notContainsBlanks" dxfId="2" priority="300">
      <formula>LEN(TRIM(D4))&gt;0</formula>
    </cfRule>
  </conditionalFormatting>
  <conditionalFormatting sqref="C5">
    <cfRule type="notContainsBlanks" dxfId="0" priority="899">
      <formula>LEN(TRIM(C5))&gt;0</formula>
    </cfRule>
    <cfRule type="notContainsBlanks" dxfId="1" priority="599">
      <formula>LEN(TRIM(C5))&gt;0</formula>
    </cfRule>
  </conditionalFormatting>
  <conditionalFormatting sqref="D5:H5">
    <cfRule type="notContainsBlanks" dxfId="2" priority="299">
      <formula>LEN(TRIM(D5))&gt;0</formula>
    </cfRule>
  </conditionalFormatting>
  <conditionalFormatting sqref="C6">
    <cfRule type="notContainsBlanks" dxfId="0" priority="898">
      <formula>LEN(TRIM(C6))&gt;0</formula>
    </cfRule>
    <cfRule type="notContainsBlanks" dxfId="1" priority="598">
      <formula>LEN(TRIM(C6))&gt;0</formula>
    </cfRule>
  </conditionalFormatting>
  <conditionalFormatting sqref="D6:H6">
    <cfRule type="notContainsBlanks" dxfId="2" priority="298">
      <formula>LEN(TRIM(D6))&gt;0</formula>
    </cfRule>
  </conditionalFormatting>
  <conditionalFormatting sqref="C7">
    <cfRule type="notContainsBlanks" dxfId="0" priority="897">
      <formula>LEN(TRIM(C7))&gt;0</formula>
    </cfRule>
    <cfRule type="notContainsBlanks" dxfId="1" priority="597">
      <formula>LEN(TRIM(C7))&gt;0</formula>
    </cfRule>
  </conditionalFormatting>
  <conditionalFormatting sqref="D7:H7">
    <cfRule type="notContainsBlanks" dxfId="2" priority="297">
      <formula>LEN(TRIM(D7))&gt;0</formula>
    </cfRule>
  </conditionalFormatting>
  <conditionalFormatting sqref="C8">
    <cfRule type="notContainsBlanks" dxfId="0" priority="896">
      <formula>LEN(TRIM(C8))&gt;0</formula>
    </cfRule>
    <cfRule type="notContainsBlanks" dxfId="1" priority="596">
      <formula>LEN(TRIM(C8))&gt;0</formula>
    </cfRule>
  </conditionalFormatting>
  <conditionalFormatting sqref="D8:H8">
    <cfRule type="notContainsBlanks" dxfId="2" priority="296">
      <formula>LEN(TRIM(D8))&gt;0</formula>
    </cfRule>
  </conditionalFormatting>
  <conditionalFormatting sqref="C9">
    <cfRule type="notContainsBlanks" dxfId="0" priority="895">
      <formula>LEN(TRIM(C9))&gt;0</formula>
    </cfRule>
    <cfRule type="notContainsBlanks" dxfId="1" priority="595">
      <formula>LEN(TRIM(C9))&gt;0</formula>
    </cfRule>
  </conditionalFormatting>
  <conditionalFormatting sqref="D9:H9">
    <cfRule type="notContainsBlanks" dxfId="2" priority="295">
      <formula>LEN(TRIM(D9))&gt;0</formula>
    </cfRule>
  </conditionalFormatting>
  <conditionalFormatting sqref="C10">
    <cfRule type="notContainsBlanks" dxfId="0" priority="894">
      <formula>LEN(TRIM(C10))&gt;0</formula>
    </cfRule>
    <cfRule type="notContainsBlanks" dxfId="1" priority="594">
      <formula>LEN(TRIM(C10))&gt;0</formula>
    </cfRule>
  </conditionalFormatting>
  <conditionalFormatting sqref="D10:H10">
    <cfRule type="notContainsBlanks" dxfId="2" priority="294">
      <formula>LEN(TRIM(D10))&gt;0</formula>
    </cfRule>
  </conditionalFormatting>
  <conditionalFormatting sqref="C11">
    <cfRule type="notContainsBlanks" dxfId="0" priority="893">
      <formula>LEN(TRIM(C11))&gt;0</formula>
    </cfRule>
    <cfRule type="notContainsBlanks" dxfId="1" priority="593">
      <formula>LEN(TRIM(C11))&gt;0</formula>
    </cfRule>
  </conditionalFormatting>
  <conditionalFormatting sqref="D11:H11">
    <cfRule type="notContainsBlanks" dxfId="2" priority="293">
      <formula>LEN(TRIM(D11))&gt;0</formula>
    </cfRule>
  </conditionalFormatting>
  <conditionalFormatting sqref="C12">
    <cfRule type="notContainsBlanks" dxfId="0" priority="892">
      <formula>LEN(TRIM(C12))&gt;0</formula>
    </cfRule>
    <cfRule type="notContainsBlanks" dxfId="1" priority="592">
      <formula>LEN(TRIM(C12))&gt;0</formula>
    </cfRule>
  </conditionalFormatting>
  <conditionalFormatting sqref="D12:H12">
    <cfRule type="notContainsBlanks" dxfId="2" priority="292">
      <formula>LEN(TRIM(D12))&gt;0</formula>
    </cfRule>
  </conditionalFormatting>
  <conditionalFormatting sqref="C13">
    <cfRule type="notContainsBlanks" dxfId="0" priority="891">
      <formula>LEN(TRIM(C13))&gt;0</formula>
    </cfRule>
    <cfRule type="notContainsBlanks" dxfId="1" priority="591">
      <formula>LEN(TRIM(C13))&gt;0</formula>
    </cfRule>
  </conditionalFormatting>
  <conditionalFormatting sqref="D13:H13">
    <cfRule type="notContainsBlanks" dxfId="2" priority="291">
      <formula>LEN(TRIM(D13))&gt;0</formula>
    </cfRule>
  </conditionalFormatting>
  <conditionalFormatting sqref="C14">
    <cfRule type="notContainsBlanks" dxfId="0" priority="890">
      <formula>LEN(TRIM(C14))&gt;0</formula>
    </cfRule>
    <cfRule type="notContainsBlanks" dxfId="1" priority="590">
      <formula>LEN(TRIM(C14))&gt;0</formula>
    </cfRule>
  </conditionalFormatting>
  <conditionalFormatting sqref="D14:H14">
    <cfRule type="notContainsBlanks" dxfId="2" priority="290">
      <formula>LEN(TRIM(D14))&gt;0</formula>
    </cfRule>
  </conditionalFormatting>
  <conditionalFormatting sqref="C15">
    <cfRule type="notContainsBlanks" dxfId="0" priority="889">
      <formula>LEN(TRIM(C15))&gt;0</formula>
    </cfRule>
    <cfRule type="notContainsBlanks" dxfId="1" priority="589">
      <formula>LEN(TRIM(C15))&gt;0</formula>
    </cfRule>
  </conditionalFormatting>
  <conditionalFormatting sqref="D15:H15">
    <cfRule type="notContainsBlanks" dxfId="2" priority="289">
      <formula>LEN(TRIM(D15))&gt;0</formula>
    </cfRule>
  </conditionalFormatting>
  <conditionalFormatting sqref="C16">
    <cfRule type="notContainsBlanks" dxfId="0" priority="888">
      <formula>LEN(TRIM(C16))&gt;0</formula>
    </cfRule>
    <cfRule type="notContainsBlanks" dxfId="1" priority="588">
      <formula>LEN(TRIM(C16))&gt;0</formula>
    </cfRule>
  </conditionalFormatting>
  <conditionalFormatting sqref="D16:H16">
    <cfRule type="notContainsBlanks" dxfId="2" priority="288">
      <formula>LEN(TRIM(D16))&gt;0</formula>
    </cfRule>
  </conditionalFormatting>
  <conditionalFormatting sqref="C17">
    <cfRule type="notContainsBlanks" dxfId="0" priority="887">
      <formula>LEN(TRIM(C17))&gt;0</formula>
    </cfRule>
    <cfRule type="notContainsBlanks" dxfId="1" priority="587">
      <formula>LEN(TRIM(C17))&gt;0</formula>
    </cfRule>
  </conditionalFormatting>
  <conditionalFormatting sqref="D17:H17">
    <cfRule type="notContainsBlanks" dxfId="2" priority="287">
      <formula>LEN(TRIM(D17))&gt;0</formula>
    </cfRule>
  </conditionalFormatting>
  <conditionalFormatting sqref="C18">
    <cfRule type="notContainsBlanks" dxfId="0" priority="886">
      <formula>LEN(TRIM(C18))&gt;0</formula>
    </cfRule>
    <cfRule type="notContainsBlanks" dxfId="1" priority="586">
      <formula>LEN(TRIM(C18))&gt;0</formula>
    </cfRule>
  </conditionalFormatting>
  <conditionalFormatting sqref="D18:H18">
    <cfRule type="notContainsBlanks" dxfId="2" priority="286">
      <formula>LEN(TRIM(D18))&gt;0</formula>
    </cfRule>
  </conditionalFormatting>
  <conditionalFormatting sqref="C19">
    <cfRule type="notContainsBlanks" dxfId="0" priority="885">
      <formula>LEN(TRIM(C19))&gt;0</formula>
    </cfRule>
    <cfRule type="notContainsBlanks" dxfId="1" priority="585">
      <formula>LEN(TRIM(C19))&gt;0</formula>
    </cfRule>
  </conditionalFormatting>
  <conditionalFormatting sqref="D19:H19">
    <cfRule type="notContainsBlanks" dxfId="2" priority="285">
      <formula>LEN(TRIM(D19))&gt;0</formula>
    </cfRule>
  </conditionalFormatting>
  <conditionalFormatting sqref="C20">
    <cfRule type="notContainsBlanks" dxfId="0" priority="884">
      <formula>LEN(TRIM(C20))&gt;0</formula>
    </cfRule>
    <cfRule type="notContainsBlanks" dxfId="1" priority="584">
      <formula>LEN(TRIM(C20))&gt;0</formula>
    </cfRule>
  </conditionalFormatting>
  <conditionalFormatting sqref="D20:H20">
    <cfRule type="notContainsBlanks" dxfId="2" priority="284">
      <formula>LEN(TRIM(D20))&gt;0</formula>
    </cfRule>
  </conditionalFormatting>
  <conditionalFormatting sqref="C21">
    <cfRule type="notContainsBlanks" dxfId="0" priority="883">
      <formula>LEN(TRIM(C21))&gt;0</formula>
    </cfRule>
    <cfRule type="notContainsBlanks" dxfId="1" priority="583">
      <formula>LEN(TRIM(C21))&gt;0</formula>
    </cfRule>
  </conditionalFormatting>
  <conditionalFormatting sqref="D21:H21">
    <cfRule type="notContainsBlanks" dxfId="2" priority="283">
      <formula>LEN(TRIM(D21))&gt;0</formula>
    </cfRule>
  </conditionalFormatting>
  <conditionalFormatting sqref="C22">
    <cfRule type="notContainsBlanks" dxfId="0" priority="882">
      <formula>LEN(TRIM(C22))&gt;0</formula>
    </cfRule>
    <cfRule type="notContainsBlanks" dxfId="1" priority="582">
      <formula>LEN(TRIM(C22))&gt;0</formula>
    </cfRule>
  </conditionalFormatting>
  <conditionalFormatting sqref="D22:H22">
    <cfRule type="notContainsBlanks" dxfId="2" priority="282">
      <formula>LEN(TRIM(D22))&gt;0</formula>
    </cfRule>
  </conditionalFormatting>
  <conditionalFormatting sqref="C23">
    <cfRule type="notContainsBlanks" dxfId="0" priority="881">
      <formula>LEN(TRIM(C23))&gt;0</formula>
    </cfRule>
    <cfRule type="notContainsBlanks" dxfId="1" priority="581">
      <formula>LEN(TRIM(C23))&gt;0</formula>
    </cfRule>
  </conditionalFormatting>
  <conditionalFormatting sqref="D23:H23">
    <cfRule type="notContainsBlanks" dxfId="2" priority="281">
      <formula>LEN(TRIM(D23))&gt;0</formula>
    </cfRule>
  </conditionalFormatting>
  <conditionalFormatting sqref="C24">
    <cfRule type="notContainsBlanks" dxfId="0" priority="880">
      <formula>LEN(TRIM(C24))&gt;0</formula>
    </cfRule>
    <cfRule type="notContainsBlanks" dxfId="1" priority="580">
      <formula>LEN(TRIM(C24))&gt;0</formula>
    </cfRule>
  </conditionalFormatting>
  <conditionalFormatting sqref="D24:H24">
    <cfRule type="notContainsBlanks" dxfId="2" priority="280">
      <formula>LEN(TRIM(D24))&gt;0</formula>
    </cfRule>
  </conditionalFormatting>
  <conditionalFormatting sqref="C25">
    <cfRule type="notContainsBlanks" dxfId="0" priority="879">
      <formula>LEN(TRIM(C25))&gt;0</formula>
    </cfRule>
    <cfRule type="notContainsBlanks" dxfId="1" priority="579">
      <formula>LEN(TRIM(C25))&gt;0</formula>
    </cfRule>
  </conditionalFormatting>
  <conditionalFormatting sqref="D25:H25">
    <cfRule type="notContainsBlanks" dxfId="2" priority="279">
      <formula>LEN(TRIM(D25))&gt;0</formula>
    </cfRule>
  </conditionalFormatting>
  <conditionalFormatting sqref="C26">
    <cfRule type="notContainsBlanks" dxfId="0" priority="878">
      <formula>LEN(TRIM(C26))&gt;0</formula>
    </cfRule>
    <cfRule type="notContainsBlanks" dxfId="1" priority="578">
      <formula>LEN(TRIM(C26))&gt;0</formula>
    </cfRule>
  </conditionalFormatting>
  <conditionalFormatting sqref="D26:H26">
    <cfRule type="notContainsBlanks" dxfId="2" priority="278">
      <formula>LEN(TRIM(D26))&gt;0</formula>
    </cfRule>
  </conditionalFormatting>
  <conditionalFormatting sqref="C27">
    <cfRule type="notContainsBlanks" dxfId="0" priority="877">
      <formula>LEN(TRIM(C27))&gt;0</formula>
    </cfRule>
    <cfRule type="notContainsBlanks" dxfId="1" priority="577">
      <formula>LEN(TRIM(C27))&gt;0</formula>
    </cfRule>
  </conditionalFormatting>
  <conditionalFormatting sqref="D27:H27">
    <cfRule type="notContainsBlanks" dxfId="2" priority="277">
      <formula>LEN(TRIM(D27))&gt;0</formula>
    </cfRule>
  </conditionalFormatting>
  <conditionalFormatting sqref="C28">
    <cfRule type="notContainsBlanks" dxfId="0" priority="876">
      <formula>LEN(TRIM(C28))&gt;0</formula>
    </cfRule>
    <cfRule type="notContainsBlanks" dxfId="1" priority="576">
      <formula>LEN(TRIM(C28))&gt;0</formula>
    </cfRule>
  </conditionalFormatting>
  <conditionalFormatting sqref="D28:H28">
    <cfRule type="notContainsBlanks" dxfId="2" priority="276">
      <formula>LEN(TRIM(D28))&gt;0</formula>
    </cfRule>
  </conditionalFormatting>
  <conditionalFormatting sqref="C29">
    <cfRule type="notContainsBlanks" dxfId="0" priority="875">
      <formula>LEN(TRIM(C29))&gt;0</formula>
    </cfRule>
    <cfRule type="notContainsBlanks" dxfId="1" priority="575">
      <formula>LEN(TRIM(C29))&gt;0</formula>
    </cfRule>
  </conditionalFormatting>
  <conditionalFormatting sqref="D29:H29">
    <cfRule type="notContainsBlanks" dxfId="2" priority="275">
      <formula>LEN(TRIM(D29))&gt;0</formula>
    </cfRule>
  </conditionalFormatting>
  <conditionalFormatting sqref="C30">
    <cfRule type="notContainsBlanks" dxfId="0" priority="874">
      <formula>LEN(TRIM(C30))&gt;0</formula>
    </cfRule>
    <cfRule type="notContainsBlanks" dxfId="1" priority="574">
      <formula>LEN(TRIM(C30))&gt;0</formula>
    </cfRule>
  </conditionalFormatting>
  <conditionalFormatting sqref="D30:H30">
    <cfRule type="notContainsBlanks" dxfId="2" priority="274">
      <formula>LEN(TRIM(D30))&gt;0</formula>
    </cfRule>
  </conditionalFormatting>
  <conditionalFormatting sqref="C31">
    <cfRule type="notContainsBlanks" dxfId="0" priority="873">
      <formula>LEN(TRIM(C31))&gt;0</formula>
    </cfRule>
    <cfRule type="notContainsBlanks" dxfId="1" priority="573">
      <formula>LEN(TRIM(C31))&gt;0</formula>
    </cfRule>
  </conditionalFormatting>
  <conditionalFormatting sqref="D31:H31">
    <cfRule type="notContainsBlanks" dxfId="2" priority="273">
      <formula>LEN(TRIM(D31))&gt;0</formula>
    </cfRule>
  </conditionalFormatting>
  <conditionalFormatting sqref="C32">
    <cfRule type="notContainsBlanks" dxfId="0" priority="872">
      <formula>LEN(TRIM(C32))&gt;0</formula>
    </cfRule>
    <cfRule type="notContainsBlanks" dxfId="1" priority="572">
      <formula>LEN(TRIM(C32))&gt;0</formula>
    </cfRule>
  </conditionalFormatting>
  <conditionalFormatting sqref="D32:H32">
    <cfRule type="notContainsBlanks" dxfId="2" priority="272">
      <formula>LEN(TRIM(D32))&gt;0</formula>
    </cfRule>
  </conditionalFormatting>
  <conditionalFormatting sqref="C33">
    <cfRule type="notContainsBlanks" dxfId="0" priority="871">
      <formula>LEN(TRIM(C33))&gt;0</formula>
    </cfRule>
    <cfRule type="notContainsBlanks" dxfId="1" priority="571">
      <formula>LEN(TRIM(C33))&gt;0</formula>
    </cfRule>
  </conditionalFormatting>
  <conditionalFormatting sqref="D33:H33">
    <cfRule type="notContainsBlanks" dxfId="2" priority="271">
      <formula>LEN(TRIM(D33))&gt;0</formula>
    </cfRule>
  </conditionalFormatting>
  <conditionalFormatting sqref="C34">
    <cfRule type="notContainsBlanks" dxfId="0" priority="870">
      <formula>LEN(TRIM(C34))&gt;0</formula>
    </cfRule>
    <cfRule type="notContainsBlanks" dxfId="1" priority="570">
      <formula>LEN(TRIM(C34))&gt;0</formula>
    </cfRule>
  </conditionalFormatting>
  <conditionalFormatting sqref="D34:H34">
    <cfRule type="notContainsBlanks" dxfId="2" priority="270">
      <formula>LEN(TRIM(D34))&gt;0</formula>
    </cfRule>
  </conditionalFormatting>
  <conditionalFormatting sqref="C35">
    <cfRule type="notContainsBlanks" dxfId="0" priority="869">
      <formula>LEN(TRIM(C35))&gt;0</formula>
    </cfRule>
    <cfRule type="notContainsBlanks" dxfId="1" priority="569">
      <formula>LEN(TRIM(C35))&gt;0</formula>
    </cfRule>
  </conditionalFormatting>
  <conditionalFormatting sqref="D35:H35">
    <cfRule type="notContainsBlanks" dxfId="2" priority="269">
      <formula>LEN(TRIM(D35))&gt;0</formula>
    </cfRule>
  </conditionalFormatting>
  <conditionalFormatting sqref="C36">
    <cfRule type="notContainsBlanks" dxfId="0" priority="868">
      <formula>LEN(TRIM(C36))&gt;0</formula>
    </cfRule>
    <cfRule type="notContainsBlanks" dxfId="1" priority="568">
      <formula>LEN(TRIM(C36))&gt;0</formula>
    </cfRule>
  </conditionalFormatting>
  <conditionalFormatting sqref="D36:H36">
    <cfRule type="notContainsBlanks" dxfId="2" priority="268">
      <formula>LEN(TRIM(D36))&gt;0</formula>
    </cfRule>
  </conditionalFormatting>
  <conditionalFormatting sqref="C37">
    <cfRule type="notContainsBlanks" dxfId="0" priority="867">
      <formula>LEN(TRIM(C37))&gt;0</formula>
    </cfRule>
    <cfRule type="notContainsBlanks" dxfId="1" priority="567">
      <formula>LEN(TRIM(C37))&gt;0</formula>
    </cfRule>
  </conditionalFormatting>
  <conditionalFormatting sqref="D37:H37">
    <cfRule type="notContainsBlanks" dxfId="2" priority="267">
      <formula>LEN(TRIM(D37))&gt;0</formula>
    </cfRule>
  </conditionalFormatting>
  <conditionalFormatting sqref="C38">
    <cfRule type="notContainsBlanks" dxfId="0" priority="866">
      <formula>LEN(TRIM(C38))&gt;0</formula>
    </cfRule>
    <cfRule type="notContainsBlanks" dxfId="1" priority="566">
      <formula>LEN(TRIM(C38))&gt;0</formula>
    </cfRule>
  </conditionalFormatting>
  <conditionalFormatting sqref="D38:H38">
    <cfRule type="notContainsBlanks" dxfId="2" priority="266">
      <formula>LEN(TRIM(D38))&gt;0</formula>
    </cfRule>
  </conditionalFormatting>
  <conditionalFormatting sqref="C39">
    <cfRule type="notContainsBlanks" dxfId="0" priority="865">
      <formula>LEN(TRIM(C39))&gt;0</formula>
    </cfRule>
    <cfRule type="notContainsBlanks" dxfId="1" priority="565">
      <formula>LEN(TRIM(C39))&gt;0</formula>
    </cfRule>
  </conditionalFormatting>
  <conditionalFormatting sqref="D39:H39">
    <cfRule type="notContainsBlanks" dxfId="2" priority="265">
      <formula>LEN(TRIM(D39))&gt;0</formula>
    </cfRule>
  </conditionalFormatting>
  <conditionalFormatting sqref="C40">
    <cfRule type="notContainsBlanks" dxfId="0" priority="864">
      <formula>LEN(TRIM(C40))&gt;0</formula>
    </cfRule>
    <cfRule type="notContainsBlanks" dxfId="1" priority="564">
      <formula>LEN(TRIM(C40))&gt;0</formula>
    </cfRule>
  </conditionalFormatting>
  <conditionalFormatting sqref="D40:H40">
    <cfRule type="notContainsBlanks" dxfId="2" priority="264">
      <formula>LEN(TRIM(D40))&gt;0</formula>
    </cfRule>
  </conditionalFormatting>
  <conditionalFormatting sqref="C41">
    <cfRule type="notContainsBlanks" dxfId="0" priority="863">
      <formula>LEN(TRIM(C41))&gt;0</formula>
    </cfRule>
    <cfRule type="notContainsBlanks" dxfId="1" priority="563">
      <formula>LEN(TRIM(C41))&gt;0</formula>
    </cfRule>
  </conditionalFormatting>
  <conditionalFormatting sqref="D41:H41">
    <cfRule type="notContainsBlanks" dxfId="2" priority="263">
      <formula>LEN(TRIM(D41))&gt;0</formula>
    </cfRule>
  </conditionalFormatting>
  <conditionalFormatting sqref="C42">
    <cfRule type="notContainsBlanks" dxfId="0" priority="862">
      <formula>LEN(TRIM(C42))&gt;0</formula>
    </cfRule>
    <cfRule type="notContainsBlanks" dxfId="1" priority="562">
      <formula>LEN(TRIM(C42))&gt;0</formula>
    </cfRule>
  </conditionalFormatting>
  <conditionalFormatting sqref="D42:H42">
    <cfRule type="notContainsBlanks" dxfId="2" priority="262">
      <formula>LEN(TRIM(D42))&gt;0</formula>
    </cfRule>
  </conditionalFormatting>
  <conditionalFormatting sqref="C43">
    <cfRule type="notContainsBlanks" dxfId="0" priority="861">
      <formula>LEN(TRIM(C43))&gt;0</formula>
    </cfRule>
    <cfRule type="notContainsBlanks" dxfId="1" priority="561">
      <formula>LEN(TRIM(C43))&gt;0</formula>
    </cfRule>
  </conditionalFormatting>
  <conditionalFormatting sqref="D43:H43">
    <cfRule type="notContainsBlanks" dxfId="2" priority="261">
      <formula>LEN(TRIM(D43))&gt;0</formula>
    </cfRule>
  </conditionalFormatting>
  <conditionalFormatting sqref="C44">
    <cfRule type="notContainsBlanks" dxfId="0" priority="860">
      <formula>LEN(TRIM(C44))&gt;0</formula>
    </cfRule>
    <cfRule type="notContainsBlanks" dxfId="1" priority="560">
      <formula>LEN(TRIM(C44))&gt;0</formula>
    </cfRule>
  </conditionalFormatting>
  <conditionalFormatting sqref="D44:H44">
    <cfRule type="notContainsBlanks" dxfId="2" priority="260">
      <formula>LEN(TRIM(D44))&gt;0</formula>
    </cfRule>
  </conditionalFormatting>
  <conditionalFormatting sqref="C45">
    <cfRule type="notContainsBlanks" dxfId="0" priority="859">
      <formula>LEN(TRIM(C45))&gt;0</formula>
    </cfRule>
    <cfRule type="notContainsBlanks" dxfId="1" priority="559">
      <formula>LEN(TRIM(C45))&gt;0</formula>
    </cfRule>
  </conditionalFormatting>
  <conditionalFormatting sqref="D45:H45">
    <cfRule type="notContainsBlanks" dxfId="2" priority="259">
      <formula>LEN(TRIM(D45))&gt;0</formula>
    </cfRule>
  </conditionalFormatting>
  <conditionalFormatting sqref="C46">
    <cfRule type="notContainsBlanks" dxfId="0" priority="858">
      <formula>LEN(TRIM(C46))&gt;0</formula>
    </cfRule>
    <cfRule type="notContainsBlanks" dxfId="1" priority="558">
      <formula>LEN(TRIM(C46))&gt;0</formula>
    </cfRule>
  </conditionalFormatting>
  <conditionalFormatting sqref="D46:H46">
    <cfRule type="notContainsBlanks" dxfId="2" priority="258">
      <formula>LEN(TRIM(D46))&gt;0</formula>
    </cfRule>
  </conditionalFormatting>
  <conditionalFormatting sqref="C47">
    <cfRule type="notContainsBlanks" dxfId="0" priority="857">
      <formula>LEN(TRIM(C47))&gt;0</formula>
    </cfRule>
    <cfRule type="notContainsBlanks" dxfId="1" priority="557">
      <formula>LEN(TRIM(C47))&gt;0</formula>
    </cfRule>
  </conditionalFormatting>
  <conditionalFormatting sqref="D47:H47">
    <cfRule type="notContainsBlanks" dxfId="2" priority="257">
      <formula>LEN(TRIM(D47))&gt;0</formula>
    </cfRule>
  </conditionalFormatting>
  <conditionalFormatting sqref="C48">
    <cfRule type="notContainsBlanks" dxfId="0" priority="856">
      <formula>LEN(TRIM(C48))&gt;0</formula>
    </cfRule>
    <cfRule type="notContainsBlanks" dxfId="1" priority="556">
      <formula>LEN(TRIM(C48))&gt;0</formula>
    </cfRule>
  </conditionalFormatting>
  <conditionalFormatting sqref="D48:H48">
    <cfRule type="notContainsBlanks" dxfId="2" priority="256">
      <formula>LEN(TRIM(D48))&gt;0</formula>
    </cfRule>
  </conditionalFormatting>
  <conditionalFormatting sqref="C49">
    <cfRule type="notContainsBlanks" dxfId="0" priority="855">
      <formula>LEN(TRIM(C49))&gt;0</formula>
    </cfRule>
    <cfRule type="notContainsBlanks" dxfId="1" priority="555">
      <formula>LEN(TRIM(C49))&gt;0</formula>
    </cfRule>
  </conditionalFormatting>
  <conditionalFormatting sqref="D49:H49">
    <cfRule type="notContainsBlanks" dxfId="2" priority="255">
      <formula>LEN(TRIM(D49))&gt;0</formula>
    </cfRule>
  </conditionalFormatting>
  <conditionalFormatting sqref="C50">
    <cfRule type="notContainsBlanks" dxfId="0" priority="854">
      <formula>LEN(TRIM(C50))&gt;0</formula>
    </cfRule>
    <cfRule type="notContainsBlanks" dxfId="1" priority="554">
      <formula>LEN(TRIM(C50))&gt;0</formula>
    </cfRule>
  </conditionalFormatting>
  <conditionalFormatting sqref="D50:H50">
    <cfRule type="notContainsBlanks" dxfId="2" priority="254">
      <formula>LEN(TRIM(D50))&gt;0</formula>
    </cfRule>
  </conditionalFormatting>
  <conditionalFormatting sqref="C51">
    <cfRule type="notContainsBlanks" dxfId="0" priority="853">
      <formula>LEN(TRIM(C51))&gt;0</formula>
    </cfRule>
    <cfRule type="notContainsBlanks" dxfId="1" priority="553">
      <formula>LEN(TRIM(C51))&gt;0</formula>
    </cfRule>
  </conditionalFormatting>
  <conditionalFormatting sqref="D51:H51">
    <cfRule type="notContainsBlanks" dxfId="2" priority="253">
      <formula>LEN(TRIM(D51))&gt;0</formula>
    </cfRule>
  </conditionalFormatting>
  <conditionalFormatting sqref="C52">
    <cfRule type="notContainsBlanks" dxfId="0" priority="852">
      <formula>LEN(TRIM(C52))&gt;0</formula>
    </cfRule>
    <cfRule type="notContainsBlanks" dxfId="1" priority="552">
      <formula>LEN(TRIM(C52))&gt;0</formula>
    </cfRule>
  </conditionalFormatting>
  <conditionalFormatting sqref="D52:H52">
    <cfRule type="notContainsBlanks" dxfId="2" priority="252">
      <formula>LEN(TRIM(D52))&gt;0</formula>
    </cfRule>
  </conditionalFormatting>
  <conditionalFormatting sqref="C53">
    <cfRule type="notContainsBlanks" dxfId="0" priority="851">
      <formula>LEN(TRIM(C53))&gt;0</formula>
    </cfRule>
    <cfRule type="notContainsBlanks" dxfId="1" priority="551">
      <formula>LEN(TRIM(C53))&gt;0</formula>
    </cfRule>
  </conditionalFormatting>
  <conditionalFormatting sqref="D53:H53">
    <cfRule type="notContainsBlanks" dxfId="2" priority="251">
      <formula>LEN(TRIM(D53))&gt;0</formula>
    </cfRule>
  </conditionalFormatting>
  <conditionalFormatting sqref="C54">
    <cfRule type="notContainsBlanks" dxfId="0" priority="850">
      <formula>LEN(TRIM(C54))&gt;0</formula>
    </cfRule>
    <cfRule type="notContainsBlanks" dxfId="1" priority="550">
      <formula>LEN(TRIM(C54))&gt;0</formula>
    </cfRule>
  </conditionalFormatting>
  <conditionalFormatting sqref="D54:H54">
    <cfRule type="notContainsBlanks" dxfId="2" priority="250">
      <formula>LEN(TRIM(D54))&gt;0</formula>
    </cfRule>
  </conditionalFormatting>
  <conditionalFormatting sqref="C55">
    <cfRule type="notContainsBlanks" dxfId="0" priority="849">
      <formula>LEN(TRIM(C55))&gt;0</formula>
    </cfRule>
    <cfRule type="notContainsBlanks" dxfId="1" priority="549">
      <formula>LEN(TRIM(C55))&gt;0</formula>
    </cfRule>
  </conditionalFormatting>
  <conditionalFormatting sqref="D55:H55">
    <cfRule type="notContainsBlanks" dxfId="2" priority="249">
      <formula>LEN(TRIM(D55))&gt;0</formula>
    </cfRule>
  </conditionalFormatting>
  <conditionalFormatting sqref="C56">
    <cfRule type="notContainsBlanks" dxfId="0" priority="848">
      <formula>LEN(TRIM(C56))&gt;0</formula>
    </cfRule>
    <cfRule type="notContainsBlanks" dxfId="1" priority="548">
      <formula>LEN(TRIM(C56))&gt;0</formula>
    </cfRule>
  </conditionalFormatting>
  <conditionalFormatting sqref="D56:H56">
    <cfRule type="notContainsBlanks" dxfId="2" priority="248">
      <formula>LEN(TRIM(D56))&gt;0</formula>
    </cfRule>
  </conditionalFormatting>
  <conditionalFormatting sqref="C57">
    <cfRule type="notContainsBlanks" dxfId="0" priority="847">
      <formula>LEN(TRIM(C57))&gt;0</formula>
    </cfRule>
    <cfRule type="notContainsBlanks" dxfId="1" priority="547">
      <formula>LEN(TRIM(C57))&gt;0</formula>
    </cfRule>
  </conditionalFormatting>
  <conditionalFormatting sqref="D57:H57">
    <cfRule type="notContainsBlanks" dxfId="2" priority="247">
      <formula>LEN(TRIM(D57))&gt;0</formula>
    </cfRule>
  </conditionalFormatting>
  <conditionalFormatting sqref="C58">
    <cfRule type="notContainsBlanks" dxfId="0" priority="846">
      <formula>LEN(TRIM(C58))&gt;0</formula>
    </cfRule>
    <cfRule type="notContainsBlanks" dxfId="1" priority="546">
      <formula>LEN(TRIM(C58))&gt;0</formula>
    </cfRule>
  </conditionalFormatting>
  <conditionalFormatting sqref="D58:H58">
    <cfRule type="notContainsBlanks" dxfId="2" priority="246">
      <formula>LEN(TRIM(D58))&gt;0</formula>
    </cfRule>
  </conditionalFormatting>
  <conditionalFormatting sqref="C59">
    <cfRule type="notContainsBlanks" dxfId="0" priority="845">
      <formula>LEN(TRIM(C59))&gt;0</formula>
    </cfRule>
    <cfRule type="notContainsBlanks" dxfId="1" priority="545">
      <formula>LEN(TRIM(C59))&gt;0</formula>
    </cfRule>
  </conditionalFormatting>
  <conditionalFormatting sqref="D59:H59">
    <cfRule type="notContainsBlanks" dxfId="2" priority="245">
      <formula>LEN(TRIM(D59))&gt;0</formula>
    </cfRule>
  </conditionalFormatting>
  <conditionalFormatting sqref="C60">
    <cfRule type="notContainsBlanks" dxfId="0" priority="844">
      <formula>LEN(TRIM(C60))&gt;0</formula>
    </cfRule>
    <cfRule type="notContainsBlanks" dxfId="1" priority="544">
      <formula>LEN(TRIM(C60))&gt;0</formula>
    </cfRule>
  </conditionalFormatting>
  <conditionalFormatting sqref="D60:H60">
    <cfRule type="notContainsBlanks" dxfId="2" priority="244">
      <formula>LEN(TRIM(D60))&gt;0</formula>
    </cfRule>
  </conditionalFormatting>
  <conditionalFormatting sqref="C61">
    <cfRule type="notContainsBlanks" dxfId="0" priority="843">
      <formula>LEN(TRIM(C61))&gt;0</formula>
    </cfRule>
    <cfRule type="notContainsBlanks" dxfId="1" priority="543">
      <formula>LEN(TRIM(C61))&gt;0</formula>
    </cfRule>
  </conditionalFormatting>
  <conditionalFormatting sqref="D61:H61">
    <cfRule type="notContainsBlanks" dxfId="2" priority="243">
      <formula>LEN(TRIM(D61))&gt;0</formula>
    </cfRule>
  </conditionalFormatting>
  <conditionalFormatting sqref="C62">
    <cfRule type="notContainsBlanks" dxfId="0" priority="842">
      <formula>LEN(TRIM(C62))&gt;0</formula>
    </cfRule>
    <cfRule type="notContainsBlanks" dxfId="1" priority="542">
      <formula>LEN(TRIM(C62))&gt;0</formula>
    </cfRule>
  </conditionalFormatting>
  <conditionalFormatting sqref="D62:H62">
    <cfRule type="notContainsBlanks" dxfId="2" priority="242">
      <formula>LEN(TRIM(D62))&gt;0</formula>
    </cfRule>
  </conditionalFormatting>
  <conditionalFormatting sqref="C63">
    <cfRule type="notContainsBlanks" dxfId="0" priority="841">
      <formula>LEN(TRIM(C63))&gt;0</formula>
    </cfRule>
    <cfRule type="notContainsBlanks" dxfId="1" priority="541">
      <formula>LEN(TRIM(C63))&gt;0</formula>
    </cfRule>
  </conditionalFormatting>
  <conditionalFormatting sqref="D63:H63">
    <cfRule type="notContainsBlanks" dxfId="2" priority="241">
      <formula>LEN(TRIM(D63))&gt;0</formula>
    </cfRule>
  </conditionalFormatting>
  <conditionalFormatting sqref="C64">
    <cfRule type="notContainsBlanks" dxfId="0" priority="840">
      <formula>LEN(TRIM(C64))&gt;0</formula>
    </cfRule>
    <cfRule type="notContainsBlanks" dxfId="1" priority="540">
      <formula>LEN(TRIM(C64))&gt;0</formula>
    </cfRule>
  </conditionalFormatting>
  <conditionalFormatting sqref="D64:H64">
    <cfRule type="notContainsBlanks" dxfId="2" priority="240">
      <formula>LEN(TRIM(D64))&gt;0</formula>
    </cfRule>
  </conditionalFormatting>
  <conditionalFormatting sqref="C65">
    <cfRule type="notContainsBlanks" dxfId="0" priority="839">
      <formula>LEN(TRIM(C65))&gt;0</formula>
    </cfRule>
    <cfRule type="notContainsBlanks" dxfId="1" priority="539">
      <formula>LEN(TRIM(C65))&gt;0</formula>
    </cfRule>
  </conditionalFormatting>
  <conditionalFormatting sqref="D65:H65">
    <cfRule type="notContainsBlanks" dxfId="2" priority="239">
      <formula>LEN(TRIM(D65))&gt;0</formula>
    </cfRule>
  </conditionalFormatting>
  <conditionalFormatting sqref="C66">
    <cfRule type="notContainsBlanks" dxfId="0" priority="838">
      <formula>LEN(TRIM(C66))&gt;0</formula>
    </cfRule>
    <cfRule type="notContainsBlanks" dxfId="1" priority="538">
      <formula>LEN(TRIM(C66))&gt;0</formula>
    </cfRule>
  </conditionalFormatting>
  <conditionalFormatting sqref="D66:H66">
    <cfRule type="notContainsBlanks" dxfId="2" priority="238">
      <formula>LEN(TRIM(D66))&gt;0</formula>
    </cfRule>
  </conditionalFormatting>
  <conditionalFormatting sqref="C67">
    <cfRule type="notContainsBlanks" dxfId="0" priority="837">
      <formula>LEN(TRIM(C67))&gt;0</formula>
    </cfRule>
    <cfRule type="notContainsBlanks" dxfId="1" priority="537">
      <formula>LEN(TRIM(C67))&gt;0</formula>
    </cfRule>
  </conditionalFormatting>
  <conditionalFormatting sqref="D67:H67">
    <cfRule type="notContainsBlanks" dxfId="2" priority="237">
      <formula>LEN(TRIM(D67))&gt;0</formula>
    </cfRule>
  </conditionalFormatting>
  <conditionalFormatting sqref="C68">
    <cfRule type="notContainsBlanks" dxfId="0" priority="836">
      <formula>LEN(TRIM(C68))&gt;0</formula>
    </cfRule>
    <cfRule type="notContainsBlanks" dxfId="1" priority="536">
      <formula>LEN(TRIM(C68))&gt;0</formula>
    </cfRule>
  </conditionalFormatting>
  <conditionalFormatting sqref="D68:H68">
    <cfRule type="notContainsBlanks" dxfId="2" priority="236">
      <formula>LEN(TRIM(D68))&gt;0</formula>
    </cfRule>
  </conditionalFormatting>
  <conditionalFormatting sqref="C69">
    <cfRule type="notContainsBlanks" dxfId="0" priority="835">
      <formula>LEN(TRIM(C69))&gt;0</formula>
    </cfRule>
    <cfRule type="notContainsBlanks" dxfId="1" priority="535">
      <formula>LEN(TRIM(C69))&gt;0</formula>
    </cfRule>
  </conditionalFormatting>
  <conditionalFormatting sqref="D69:H69">
    <cfRule type="notContainsBlanks" dxfId="2" priority="235">
      <formula>LEN(TRIM(D69))&gt;0</formula>
    </cfRule>
  </conditionalFormatting>
  <conditionalFormatting sqref="C70">
    <cfRule type="notContainsBlanks" dxfId="0" priority="834">
      <formula>LEN(TRIM(C70))&gt;0</formula>
    </cfRule>
    <cfRule type="notContainsBlanks" dxfId="1" priority="534">
      <formula>LEN(TRIM(C70))&gt;0</formula>
    </cfRule>
  </conditionalFormatting>
  <conditionalFormatting sqref="D70:H70">
    <cfRule type="notContainsBlanks" dxfId="2" priority="234">
      <formula>LEN(TRIM(D70))&gt;0</formula>
    </cfRule>
  </conditionalFormatting>
  <conditionalFormatting sqref="C71">
    <cfRule type="notContainsBlanks" dxfId="0" priority="833">
      <formula>LEN(TRIM(C71))&gt;0</formula>
    </cfRule>
    <cfRule type="notContainsBlanks" dxfId="1" priority="533">
      <formula>LEN(TRIM(C71))&gt;0</formula>
    </cfRule>
  </conditionalFormatting>
  <conditionalFormatting sqref="D71:H71">
    <cfRule type="notContainsBlanks" dxfId="2" priority="233">
      <formula>LEN(TRIM(D71))&gt;0</formula>
    </cfRule>
  </conditionalFormatting>
  <conditionalFormatting sqref="C72">
    <cfRule type="notContainsBlanks" dxfId="0" priority="832">
      <formula>LEN(TRIM(C72))&gt;0</formula>
    </cfRule>
    <cfRule type="notContainsBlanks" dxfId="1" priority="532">
      <formula>LEN(TRIM(C72))&gt;0</formula>
    </cfRule>
  </conditionalFormatting>
  <conditionalFormatting sqref="D72:H72">
    <cfRule type="notContainsBlanks" dxfId="2" priority="232">
      <formula>LEN(TRIM(D72))&gt;0</formula>
    </cfRule>
  </conditionalFormatting>
  <conditionalFormatting sqref="C73">
    <cfRule type="notContainsBlanks" dxfId="0" priority="831">
      <formula>LEN(TRIM(C73))&gt;0</formula>
    </cfRule>
    <cfRule type="notContainsBlanks" dxfId="1" priority="531">
      <formula>LEN(TRIM(C73))&gt;0</formula>
    </cfRule>
  </conditionalFormatting>
  <conditionalFormatting sqref="D73:H73">
    <cfRule type="notContainsBlanks" dxfId="2" priority="231">
      <formula>LEN(TRIM(D73))&gt;0</formula>
    </cfRule>
  </conditionalFormatting>
  <conditionalFormatting sqref="C74">
    <cfRule type="notContainsBlanks" dxfId="0" priority="830">
      <formula>LEN(TRIM(C74))&gt;0</formula>
    </cfRule>
    <cfRule type="notContainsBlanks" dxfId="1" priority="530">
      <formula>LEN(TRIM(C74))&gt;0</formula>
    </cfRule>
  </conditionalFormatting>
  <conditionalFormatting sqref="D74:H74">
    <cfRule type="notContainsBlanks" dxfId="2" priority="230">
      <formula>LEN(TRIM(D74))&gt;0</formula>
    </cfRule>
  </conditionalFormatting>
  <conditionalFormatting sqref="C75">
    <cfRule type="notContainsBlanks" dxfId="0" priority="829">
      <formula>LEN(TRIM(C75))&gt;0</formula>
    </cfRule>
    <cfRule type="notContainsBlanks" dxfId="1" priority="529">
      <formula>LEN(TRIM(C75))&gt;0</formula>
    </cfRule>
  </conditionalFormatting>
  <conditionalFormatting sqref="D75:H75">
    <cfRule type="notContainsBlanks" dxfId="2" priority="229">
      <formula>LEN(TRIM(D75))&gt;0</formula>
    </cfRule>
  </conditionalFormatting>
  <conditionalFormatting sqref="C76">
    <cfRule type="notContainsBlanks" dxfId="0" priority="828">
      <formula>LEN(TRIM(C76))&gt;0</formula>
    </cfRule>
    <cfRule type="notContainsBlanks" dxfId="1" priority="528">
      <formula>LEN(TRIM(C76))&gt;0</formula>
    </cfRule>
  </conditionalFormatting>
  <conditionalFormatting sqref="D76:H76">
    <cfRule type="notContainsBlanks" dxfId="2" priority="228">
      <formula>LEN(TRIM(D76))&gt;0</formula>
    </cfRule>
  </conditionalFormatting>
  <conditionalFormatting sqref="C77">
    <cfRule type="notContainsBlanks" dxfId="0" priority="827">
      <formula>LEN(TRIM(C77))&gt;0</formula>
    </cfRule>
    <cfRule type="notContainsBlanks" dxfId="1" priority="527">
      <formula>LEN(TRIM(C77))&gt;0</formula>
    </cfRule>
  </conditionalFormatting>
  <conditionalFormatting sqref="D77:H77">
    <cfRule type="notContainsBlanks" dxfId="2" priority="227">
      <formula>LEN(TRIM(D77))&gt;0</formula>
    </cfRule>
  </conditionalFormatting>
  <conditionalFormatting sqref="C78">
    <cfRule type="notContainsBlanks" dxfId="0" priority="826">
      <formula>LEN(TRIM(C78))&gt;0</formula>
    </cfRule>
    <cfRule type="notContainsBlanks" dxfId="1" priority="526">
      <formula>LEN(TRIM(C78))&gt;0</formula>
    </cfRule>
  </conditionalFormatting>
  <conditionalFormatting sqref="D78:H78">
    <cfRule type="notContainsBlanks" dxfId="2" priority="226">
      <formula>LEN(TRIM(D78))&gt;0</formula>
    </cfRule>
  </conditionalFormatting>
  <conditionalFormatting sqref="C79">
    <cfRule type="notContainsBlanks" dxfId="0" priority="825">
      <formula>LEN(TRIM(C79))&gt;0</formula>
    </cfRule>
    <cfRule type="notContainsBlanks" dxfId="1" priority="525">
      <formula>LEN(TRIM(C79))&gt;0</formula>
    </cfRule>
  </conditionalFormatting>
  <conditionalFormatting sqref="D79:H79">
    <cfRule type="notContainsBlanks" dxfId="2" priority="225">
      <formula>LEN(TRIM(D79))&gt;0</formula>
    </cfRule>
  </conditionalFormatting>
  <conditionalFormatting sqref="C80">
    <cfRule type="notContainsBlanks" dxfId="0" priority="824">
      <formula>LEN(TRIM(C80))&gt;0</formula>
    </cfRule>
    <cfRule type="notContainsBlanks" dxfId="1" priority="524">
      <formula>LEN(TRIM(C80))&gt;0</formula>
    </cfRule>
  </conditionalFormatting>
  <conditionalFormatting sqref="D80:H80">
    <cfRule type="notContainsBlanks" dxfId="2" priority="224">
      <formula>LEN(TRIM(D80))&gt;0</formula>
    </cfRule>
  </conditionalFormatting>
  <conditionalFormatting sqref="C81">
    <cfRule type="notContainsBlanks" dxfId="0" priority="823">
      <formula>LEN(TRIM(C81))&gt;0</formula>
    </cfRule>
    <cfRule type="notContainsBlanks" dxfId="1" priority="523">
      <formula>LEN(TRIM(C81))&gt;0</formula>
    </cfRule>
  </conditionalFormatting>
  <conditionalFormatting sqref="D81:H81">
    <cfRule type="notContainsBlanks" dxfId="2" priority="223">
      <formula>LEN(TRIM(D81))&gt;0</formula>
    </cfRule>
  </conditionalFormatting>
  <conditionalFormatting sqref="C82">
    <cfRule type="notContainsBlanks" dxfId="0" priority="822">
      <formula>LEN(TRIM(C82))&gt;0</formula>
    </cfRule>
    <cfRule type="notContainsBlanks" dxfId="1" priority="522">
      <formula>LEN(TRIM(C82))&gt;0</formula>
    </cfRule>
  </conditionalFormatting>
  <conditionalFormatting sqref="D82:H82">
    <cfRule type="notContainsBlanks" dxfId="2" priority="222">
      <formula>LEN(TRIM(D82))&gt;0</formula>
    </cfRule>
  </conditionalFormatting>
  <conditionalFormatting sqref="C83">
    <cfRule type="notContainsBlanks" dxfId="0" priority="821">
      <formula>LEN(TRIM(C83))&gt;0</formula>
    </cfRule>
    <cfRule type="notContainsBlanks" dxfId="1" priority="521">
      <formula>LEN(TRIM(C83))&gt;0</formula>
    </cfRule>
  </conditionalFormatting>
  <conditionalFormatting sqref="D83:H83">
    <cfRule type="notContainsBlanks" dxfId="2" priority="221">
      <formula>LEN(TRIM(D83))&gt;0</formula>
    </cfRule>
  </conditionalFormatting>
  <conditionalFormatting sqref="C84">
    <cfRule type="notContainsBlanks" dxfId="0" priority="820">
      <formula>LEN(TRIM(C84))&gt;0</formula>
    </cfRule>
    <cfRule type="notContainsBlanks" dxfId="1" priority="520">
      <formula>LEN(TRIM(C84))&gt;0</formula>
    </cfRule>
  </conditionalFormatting>
  <conditionalFormatting sqref="D84:H84">
    <cfRule type="notContainsBlanks" dxfId="2" priority="220">
      <formula>LEN(TRIM(D84))&gt;0</formula>
    </cfRule>
  </conditionalFormatting>
  <conditionalFormatting sqref="C85">
    <cfRule type="notContainsBlanks" dxfId="0" priority="819">
      <formula>LEN(TRIM(C85))&gt;0</formula>
    </cfRule>
    <cfRule type="notContainsBlanks" dxfId="1" priority="519">
      <formula>LEN(TRIM(C85))&gt;0</formula>
    </cfRule>
  </conditionalFormatting>
  <conditionalFormatting sqref="D85:H85">
    <cfRule type="notContainsBlanks" dxfId="2" priority="219">
      <formula>LEN(TRIM(D85))&gt;0</formula>
    </cfRule>
  </conditionalFormatting>
  <conditionalFormatting sqref="C86">
    <cfRule type="notContainsBlanks" dxfId="0" priority="818">
      <formula>LEN(TRIM(C86))&gt;0</formula>
    </cfRule>
    <cfRule type="notContainsBlanks" dxfId="1" priority="518">
      <formula>LEN(TRIM(C86))&gt;0</formula>
    </cfRule>
  </conditionalFormatting>
  <conditionalFormatting sqref="D86:H86">
    <cfRule type="notContainsBlanks" dxfId="2" priority="218">
      <formula>LEN(TRIM(D86))&gt;0</formula>
    </cfRule>
  </conditionalFormatting>
  <conditionalFormatting sqref="C87">
    <cfRule type="notContainsBlanks" dxfId="0" priority="817">
      <formula>LEN(TRIM(C87))&gt;0</formula>
    </cfRule>
    <cfRule type="notContainsBlanks" dxfId="1" priority="517">
      <formula>LEN(TRIM(C87))&gt;0</formula>
    </cfRule>
  </conditionalFormatting>
  <conditionalFormatting sqref="D87:H87">
    <cfRule type="notContainsBlanks" dxfId="2" priority="217">
      <formula>LEN(TRIM(D87))&gt;0</formula>
    </cfRule>
  </conditionalFormatting>
  <conditionalFormatting sqref="C88">
    <cfRule type="notContainsBlanks" dxfId="0" priority="816">
      <formula>LEN(TRIM(C88))&gt;0</formula>
    </cfRule>
    <cfRule type="notContainsBlanks" dxfId="1" priority="516">
      <formula>LEN(TRIM(C88))&gt;0</formula>
    </cfRule>
  </conditionalFormatting>
  <conditionalFormatting sqref="D88:H88">
    <cfRule type="notContainsBlanks" dxfId="2" priority="216">
      <formula>LEN(TRIM(D88))&gt;0</formula>
    </cfRule>
  </conditionalFormatting>
  <conditionalFormatting sqref="C89">
    <cfRule type="notContainsBlanks" dxfId="0" priority="815">
      <formula>LEN(TRIM(C89))&gt;0</formula>
    </cfRule>
    <cfRule type="notContainsBlanks" dxfId="1" priority="515">
      <formula>LEN(TRIM(C89))&gt;0</formula>
    </cfRule>
  </conditionalFormatting>
  <conditionalFormatting sqref="D89:H89">
    <cfRule type="notContainsBlanks" dxfId="2" priority="215">
      <formula>LEN(TRIM(D89))&gt;0</formula>
    </cfRule>
  </conditionalFormatting>
  <conditionalFormatting sqref="C90">
    <cfRule type="notContainsBlanks" dxfId="0" priority="814">
      <formula>LEN(TRIM(C90))&gt;0</formula>
    </cfRule>
    <cfRule type="notContainsBlanks" dxfId="1" priority="514">
      <formula>LEN(TRIM(C90))&gt;0</formula>
    </cfRule>
  </conditionalFormatting>
  <conditionalFormatting sqref="D90:H90">
    <cfRule type="notContainsBlanks" dxfId="2" priority="214">
      <formula>LEN(TRIM(D90))&gt;0</formula>
    </cfRule>
  </conditionalFormatting>
  <conditionalFormatting sqref="C91">
    <cfRule type="notContainsBlanks" dxfId="0" priority="813">
      <formula>LEN(TRIM(C91))&gt;0</formula>
    </cfRule>
    <cfRule type="notContainsBlanks" dxfId="1" priority="513">
      <formula>LEN(TRIM(C91))&gt;0</formula>
    </cfRule>
  </conditionalFormatting>
  <conditionalFormatting sqref="D91:H91">
    <cfRule type="notContainsBlanks" dxfId="2" priority="213">
      <formula>LEN(TRIM(D91))&gt;0</formula>
    </cfRule>
  </conditionalFormatting>
  <conditionalFormatting sqref="C92">
    <cfRule type="notContainsBlanks" dxfId="0" priority="812">
      <formula>LEN(TRIM(C92))&gt;0</formula>
    </cfRule>
    <cfRule type="notContainsBlanks" dxfId="1" priority="512">
      <formula>LEN(TRIM(C92))&gt;0</formula>
    </cfRule>
  </conditionalFormatting>
  <conditionalFormatting sqref="D92:H92">
    <cfRule type="notContainsBlanks" dxfId="2" priority="212">
      <formula>LEN(TRIM(D92))&gt;0</formula>
    </cfRule>
  </conditionalFormatting>
  <conditionalFormatting sqref="C93">
    <cfRule type="notContainsBlanks" dxfId="0" priority="811">
      <formula>LEN(TRIM(C93))&gt;0</formula>
    </cfRule>
    <cfRule type="notContainsBlanks" dxfId="1" priority="511">
      <formula>LEN(TRIM(C93))&gt;0</formula>
    </cfRule>
  </conditionalFormatting>
  <conditionalFormatting sqref="D93:H93">
    <cfRule type="notContainsBlanks" dxfId="2" priority="211">
      <formula>LEN(TRIM(D93))&gt;0</formula>
    </cfRule>
  </conditionalFormatting>
  <conditionalFormatting sqref="C94">
    <cfRule type="notContainsBlanks" dxfId="0" priority="810">
      <formula>LEN(TRIM(C94))&gt;0</formula>
    </cfRule>
    <cfRule type="notContainsBlanks" dxfId="1" priority="510">
      <formula>LEN(TRIM(C94))&gt;0</formula>
    </cfRule>
  </conditionalFormatting>
  <conditionalFormatting sqref="D94:H94">
    <cfRule type="notContainsBlanks" dxfId="2" priority="210">
      <formula>LEN(TRIM(D94))&gt;0</formula>
    </cfRule>
  </conditionalFormatting>
  <conditionalFormatting sqref="C95">
    <cfRule type="notContainsBlanks" dxfId="0" priority="809">
      <formula>LEN(TRIM(C95))&gt;0</formula>
    </cfRule>
    <cfRule type="notContainsBlanks" dxfId="1" priority="509">
      <formula>LEN(TRIM(C95))&gt;0</formula>
    </cfRule>
  </conditionalFormatting>
  <conditionalFormatting sqref="D95:H95">
    <cfRule type="notContainsBlanks" dxfId="2" priority="209">
      <formula>LEN(TRIM(D95))&gt;0</formula>
    </cfRule>
  </conditionalFormatting>
  <conditionalFormatting sqref="C96">
    <cfRule type="notContainsBlanks" dxfId="0" priority="808">
      <formula>LEN(TRIM(C96))&gt;0</formula>
    </cfRule>
    <cfRule type="notContainsBlanks" dxfId="1" priority="508">
      <formula>LEN(TRIM(C96))&gt;0</formula>
    </cfRule>
  </conditionalFormatting>
  <conditionalFormatting sqref="D96:H96">
    <cfRule type="notContainsBlanks" dxfId="2" priority="208">
      <formula>LEN(TRIM(D96))&gt;0</formula>
    </cfRule>
  </conditionalFormatting>
  <conditionalFormatting sqref="C97">
    <cfRule type="notContainsBlanks" dxfId="0" priority="807">
      <formula>LEN(TRIM(C97))&gt;0</formula>
    </cfRule>
    <cfRule type="notContainsBlanks" dxfId="1" priority="507">
      <formula>LEN(TRIM(C97))&gt;0</formula>
    </cfRule>
  </conditionalFormatting>
  <conditionalFormatting sqref="D97:H97">
    <cfRule type="notContainsBlanks" dxfId="2" priority="207">
      <formula>LEN(TRIM(D97))&gt;0</formula>
    </cfRule>
  </conditionalFormatting>
  <conditionalFormatting sqref="C98">
    <cfRule type="notContainsBlanks" dxfId="0" priority="806">
      <formula>LEN(TRIM(C98))&gt;0</formula>
    </cfRule>
    <cfRule type="notContainsBlanks" dxfId="1" priority="506">
      <formula>LEN(TRIM(C98))&gt;0</formula>
    </cfRule>
  </conditionalFormatting>
  <conditionalFormatting sqref="D98:H98">
    <cfRule type="notContainsBlanks" dxfId="2" priority="206">
      <formula>LEN(TRIM(D98))&gt;0</formula>
    </cfRule>
  </conditionalFormatting>
  <conditionalFormatting sqref="C99">
    <cfRule type="notContainsBlanks" dxfId="0" priority="805">
      <formula>LEN(TRIM(C99))&gt;0</formula>
    </cfRule>
    <cfRule type="notContainsBlanks" dxfId="1" priority="505">
      <formula>LEN(TRIM(C99))&gt;0</formula>
    </cfRule>
  </conditionalFormatting>
  <conditionalFormatting sqref="D99:H99">
    <cfRule type="notContainsBlanks" dxfId="2" priority="205">
      <formula>LEN(TRIM(D99))&gt;0</formula>
    </cfRule>
  </conditionalFormatting>
  <conditionalFormatting sqref="C100">
    <cfRule type="notContainsBlanks" dxfId="0" priority="804">
      <formula>LEN(TRIM(C100))&gt;0</formula>
    </cfRule>
    <cfRule type="notContainsBlanks" dxfId="1" priority="504">
      <formula>LEN(TRIM(C100))&gt;0</formula>
    </cfRule>
  </conditionalFormatting>
  <conditionalFormatting sqref="D100:H100">
    <cfRule type="notContainsBlanks" dxfId="2" priority="204">
      <formula>LEN(TRIM(D100))&gt;0</formula>
    </cfRule>
  </conditionalFormatting>
  <conditionalFormatting sqref="C101">
    <cfRule type="notContainsBlanks" dxfId="0" priority="803">
      <formula>LEN(TRIM(C101))&gt;0</formula>
    </cfRule>
    <cfRule type="notContainsBlanks" dxfId="1" priority="503">
      <formula>LEN(TRIM(C101))&gt;0</formula>
    </cfRule>
  </conditionalFormatting>
  <conditionalFormatting sqref="D101:H101">
    <cfRule type="notContainsBlanks" dxfId="2" priority="203">
      <formula>LEN(TRIM(D101))&gt;0</formula>
    </cfRule>
  </conditionalFormatting>
  <conditionalFormatting sqref="C102">
    <cfRule type="notContainsBlanks" dxfId="0" priority="802">
      <formula>LEN(TRIM(C102))&gt;0</formula>
    </cfRule>
    <cfRule type="notContainsBlanks" dxfId="1" priority="502">
      <formula>LEN(TRIM(C102))&gt;0</formula>
    </cfRule>
  </conditionalFormatting>
  <conditionalFormatting sqref="D102:H102">
    <cfRule type="notContainsBlanks" dxfId="2" priority="202">
      <formula>LEN(TRIM(D102))&gt;0</formula>
    </cfRule>
  </conditionalFormatting>
  <conditionalFormatting sqref="C103">
    <cfRule type="notContainsBlanks" dxfId="0" priority="801">
      <formula>LEN(TRIM(C103))&gt;0</formula>
    </cfRule>
    <cfRule type="notContainsBlanks" dxfId="1" priority="501">
      <formula>LEN(TRIM(C103))&gt;0</formula>
    </cfRule>
  </conditionalFormatting>
  <conditionalFormatting sqref="D103:H103">
    <cfRule type="notContainsBlanks" dxfId="2" priority="201">
      <formula>LEN(TRIM(D103))&gt;0</formula>
    </cfRule>
  </conditionalFormatting>
  <conditionalFormatting sqref="C104">
    <cfRule type="notContainsBlanks" dxfId="0" priority="800">
      <formula>LEN(TRIM(C104))&gt;0</formula>
    </cfRule>
    <cfRule type="notContainsBlanks" dxfId="1" priority="500">
      <formula>LEN(TRIM(C104))&gt;0</formula>
    </cfRule>
  </conditionalFormatting>
  <conditionalFormatting sqref="D104:H104">
    <cfRule type="notContainsBlanks" dxfId="2" priority="200">
      <formula>LEN(TRIM(D104))&gt;0</formula>
    </cfRule>
  </conditionalFormatting>
  <conditionalFormatting sqref="C105">
    <cfRule type="notContainsBlanks" dxfId="0" priority="799">
      <formula>LEN(TRIM(C105))&gt;0</formula>
    </cfRule>
    <cfRule type="notContainsBlanks" dxfId="1" priority="499">
      <formula>LEN(TRIM(C105))&gt;0</formula>
    </cfRule>
  </conditionalFormatting>
  <conditionalFormatting sqref="D105:H105">
    <cfRule type="notContainsBlanks" dxfId="2" priority="199">
      <formula>LEN(TRIM(D105))&gt;0</formula>
    </cfRule>
  </conditionalFormatting>
  <conditionalFormatting sqref="C106">
    <cfRule type="notContainsBlanks" dxfId="0" priority="798">
      <formula>LEN(TRIM(C106))&gt;0</formula>
    </cfRule>
    <cfRule type="notContainsBlanks" dxfId="1" priority="498">
      <formula>LEN(TRIM(C106))&gt;0</formula>
    </cfRule>
  </conditionalFormatting>
  <conditionalFormatting sqref="D106:H106">
    <cfRule type="notContainsBlanks" dxfId="2" priority="198">
      <formula>LEN(TRIM(D106))&gt;0</formula>
    </cfRule>
  </conditionalFormatting>
  <conditionalFormatting sqref="C107">
    <cfRule type="notContainsBlanks" dxfId="0" priority="797">
      <formula>LEN(TRIM(C107))&gt;0</formula>
    </cfRule>
    <cfRule type="notContainsBlanks" dxfId="1" priority="497">
      <formula>LEN(TRIM(C107))&gt;0</formula>
    </cfRule>
  </conditionalFormatting>
  <conditionalFormatting sqref="D107:H107">
    <cfRule type="notContainsBlanks" dxfId="2" priority="197">
      <formula>LEN(TRIM(D107))&gt;0</formula>
    </cfRule>
  </conditionalFormatting>
  <conditionalFormatting sqref="C108">
    <cfRule type="notContainsBlanks" dxfId="0" priority="796">
      <formula>LEN(TRIM(C108))&gt;0</formula>
    </cfRule>
    <cfRule type="notContainsBlanks" dxfId="1" priority="496">
      <formula>LEN(TRIM(C108))&gt;0</formula>
    </cfRule>
  </conditionalFormatting>
  <conditionalFormatting sqref="D108:H108">
    <cfRule type="notContainsBlanks" dxfId="2" priority="196">
      <formula>LEN(TRIM(D108))&gt;0</formula>
    </cfRule>
  </conditionalFormatting>
  <conditionalFormatting sqref="C109">
    <cfRule type="notContainsBlanks" dxfId="0" priority="795">
      <formula>LEN(TRIM(C109))&gt;0</formula>
    </cfRule>
    <cfRule type="notContainsBlanks" dxfId="1" priority="495">
      <formula>LEN(TRIM(C109))&gt;0</formula>
    </cfRule>
  </conditionalFormatting>
  <conditionalFormatting sqref="D109:H109">
    <cfRule type="notContainsBlanks" dxfId="2" priority="195">
      <formula>LEN(TRIM(D109))&gt;0</formula>
    </cfRule>
  </conditionalFormatting>
  <conditionalFormatting sqref="C110">
    <cfRule type="notContainsBlanks" dxfId="0" priority="794">
      <formula>LEN(TRIM(C110))&gt;0</formula>
    </cfRule>
    <cfRule type="notContainsBlanks" dxfId="1" priority="494">
      <formula>LEN(TRIM(C110))&gt;0</formula>
    </cfRule>
  </conditionalFormatting>
  <conditionalFormatting sqref="D110:H110">
    <cfRule type="notContainsBlanks" dxfId="2" priority="194">
      <formula>LEN(TRIM(D110))&gt;0</formula>
    </cfRule>
  </conditionalFormatting>
  <conditionalFormatting sqref="C111">
    <cfRule type="notContainsBlanks" dxfId="0" priority="793">
      <formula>LEN(TRIM(C111))&gt;0</formula>
    </cfRule>
    <cfRule type="notContainsBlanks" dxfId="1" priority="493">
      <formula>LEN(TRIM(C111))&gt;0</formula>
    </cfRule>
  </conditionalFormatting>
  <conditionalFormatting sqref="D111:H111">
    <cfRule type="notContainsBlanks" dxfId="2" priority="193">
      <formula>LEN(TRIM(D111))&gt;0</formula>
    </cfRule>
  </conditionalFormatting>
  <conditionalFormatting sqref="C112">
    <cfRule type="notContainsBlanks" dxfId="0" priority="792">
      <formula>LEN(TRIM(C112))&gt;0</formula>
    </cfRule>
    <cfRule type="notContainsBlanks" dxfId="1" priority="492">
      <formula>LEN(TRIM(C112))&gt;0</formula>
    </cfRule>
  </conditionalFormatting>
  <conditionalFormatting sqref="D112:H112">
    <cfRule type="notContainsBlanks" dxfId="2" priority="192">
      <formula>LEN(TRIM(D112))&gt;0</formula>
    </cfRule>
  </conditionalFormatting>
  <conditionalFormatting sqref="C113">
    <cfRule type="notContainsBlanks" dxfId="0" priority="791">
      <formula>LEN(TRIM(C113))&gt;0</formula>
    </cfRule>
    <cfRule type="notContainsBlanks" dxfId="1" priority="491">
      <formula>LEN(TRIM(C113))&gt;0</formula>
    </cfRule>
  </conditionalFormatting>
  <conditionalFormatting sqref="D113:H113">
    <cfRule type="notContainsBlanks" dxfId="2" priority="191">
      <formula>LEN(TRIM(D113))&gt;0</formula>
    </cfRule>
  </conditionalFormatting>
  <conditionalFormatting sqref="C114">
    <cfRule type="notContainsBlanks" dxfId="0" priority="790">
      <formula>LEN(TRIM(C114))&gt;0</formula>
    </cfRule>
    <cfRule type="notContainsBlanks" dxfId="1" priority="490">
      <formula>LEN(TRIM(C114))&gt;0</formula>
    </cfRule>
  </conditionalFormatting>
  <conditionalFormatting sqref="D114:H114">
    <cfRule type="notContainsBlanks" dxfId="2" priority="190">
      <formula>LEN(TRIM(D114))&gt;0</formula>
    </cfRule>
  </conditionalFormatting>
  <conditionalFormatting sqref="C115">
    <cfRule type="notContainsBlanks" dxfId="0" priority="789">
      <formula>LEN(TRIM(C115))&gt;0</formula>
    </cfRule>
    <cfRule type="notContainsBlanks" dxfId="1" priority="489">
      <formula>LEN(TRIM(C115))&gt;0</formula>
    </cfRule>
  </conditionalFormatting>
  <conditionalFormatting sqref="D115:H115">
    <cfRule type="notContainsBlanks" dxfId="2" priority="189">
      <formula>LEN(TRIM(D115))&gt;0</formula>
    </cfRule>
  </conditionalFormatting>
  <conditionalFormatting sqref="C116">
    <cfRule type="notContainsBlanks" dxfId="0" priority="788">
      <formula>LEN(TRIM(C116))&gt;0</formula>
    </cfRule>
    <cfRule type="notContainsBlanks" dxfId="1" priority="488">
      <formula>LEN(TRIM(C116))&gt;0</formula>
    </cfRule>
  </conditionalFormatting>
  <conditionalFormatting sqref="D116:H116">
    <cfRule type="notContainsBlanks" dxfId="2" priority="188">
      <formula>LEN(TRIM(D116))&gt;0</formula>
    </cfRule>
  </conditionalFormatting>
  <conditionalFormatting sqref="C117">
    <cfRule type="notContainsBlanks" dxfId="0" priority="787">
      <formula>LEN(TRIM(C117))&gt;0</formula>
    </cfRule>
    <cfRule type="notContainsBlanks" dxfId="1" priority="487">
      <formula>LEN(TRIM(C117))&gt;0</formula>
    </cfRule>
  </conditionalFormatting>
  <conditionalFormatting sqref="D117:H117">
    <cfRule type="notContainsBlanks" dxfId="2" priority="187">
      <formula>LEN(TRIM(D117))&gt;0</formula>
    </cfRule>
  </conditionalFormatting>
  <conditionalFormatting sqref="C118">
    <cfRule type="notContainsBlanks" dxfId="0" priority="786">
      <formula>LEN(TRIM(C118))&gt;0</formula>
    </cfRule>
    <cfRule type="notContainsBlanks" dxfId="1" priority="486">
      <formula>LEN(TRIM(C118))&gt;0</formula>
    </cfRule>
  </conditionalFormatting>
  <conditionalFormatting sqref="D118:H118">
    <cfRule type="notContainsBlanks" dxfId="2" priority="186">
      <formula>LEN(TRIM(D118))&gt;0</formula>
    </cfRule>
  </conditionalFormatting>
  <conditionalFormatting sqref="C119">
    <cfRule type="notContainsBlanks" dxfId="0" priority="785">
      <formula>LEN(TRIM(C119))&gt;0</formula>
    </cfRule>
    <cfRule type="notContainsBlanks" dxfId="1" priority="485">
      <formula>LEN(TRIM(C119))&gt;0</formula>
    </cfRule>
  </conditionalFormatting>
  <conditionalFormatting sqref="D119:H119">
    <cfRule type="notContainsBlanks" dxfId="2" priority="185">
      <formula>LEN(TRIM(D119))&gt;0</formula>
    </cfRule>
  </conditionalFormatting>
  <conditionalFormatting sqref="C120">
    <cfRule type="notContainsBlanks" dxfId="0" priority="784">
      <formula>LEN(TRIM(C120))&gt;0</formula>
    </cfRule>
    <cfRule type="notContainsBlanks" dxfId="1" priority="484">
      <formula>LEN(TRIM(C120))&gt;0</formula>
    </cfRule>
  </conditionalFormatting>
  <conditionalFormatting sqref="D120:H120">
    <cfRule type="notContainsBlanks" dxfId="2" priority="184">
      <formula>LEN(TRIM(D120))&gt;0</formula>
    </cfRule>
  </conditionalFormatting>
  <conditionalFormatting sqref="C121">
    <cfRule type="notContainsBlanks" dxfId="0" priority="783">
      <formula>LEN(TRIM(C121))&gt;0</formula>
    </cfRule>
    <cfRule type="notContainsBlanks" dxfId="1" priority="483">
      <formula>LEN(TRIM(C121))&gt;0</formula>
    </cfRule>
  </conditionalFormatting>
  <conditionalFormatting sqref="D121:H121">
    <cfRule type="notContainsBlanks" dxfId="2" priority="183">
      <formula>LEN(TRIM(D121))&gt;0</formula>
    </cfRule>
  </conditionalFormatting>
  <conditionalFormatting sqref="C122">
    <cfRule type="notContainsBlanks" dxfId="0" priority="782">
      <formula>LEN(TRIM(C122))&gt;0</formula>
    </cfRule>
    <cfRule type="notContainsBlanks" dxfId="1" priority="482">
      <formula>LEN(TRIM(C122))&gt;0</formula>
    </cfRule>
  </conditionalFormatting>
  <conditionalFormatting sqref="D122:H122">
    <cfRule type="notContainsBlanks" dxfId="2" priority="182">
      <formula>LEN(TRIM(D122))&gt;0</formula>
    </cfRule>
  </conditionalFormatting>
  <conditionalFormatting sqref="C123">
    <cfRule type="notContainsBlanks" dxfId="0" priority="781">
      <formula>LEN(TRIM(C123))&gt;0</formula>
    </cfRule>
    <cfRule type="notContainsBlanks" dxfId="1" priority="481">
      <formula>LEN(TRIM(C123))&gt;0</formula>
    </cfRule>
  </conditionalFormatting>
  <conditionalFormatting sqref="D123:H123">
    <cfRule type="notContainsBlanks" dxfId="2" priority="181">
      <formula>LEN(TRIM(D123))&gt;0</formula>
    </cfRule>
  </conditionalFormatting>
  <conditionalFormatting sqref="C124">
    <cfRule type="notContainsBlanks" dxfId="0" priority="780">
      <formula>LEN(TRIM(C124))&gt;0</formula>
    </cfRule>
    <cfRule type="notContainsBlanks" dxfId="1" priority="480">
      <formula>LEN(TRIM(C124))&gt;0</formula>
    </cfRule>
  </conditionalFormatting>
  <conditionalFormatting sqref="D124:H124">
    <cfRule type="notContainsBlanks" dxfId="2" priority="180">
      <formula>LEN(TRIM(D124))&gt;0</formula>
    </cfRule>
  </conditionalFormatting>
  <conditionalFormatting sqref="C125">
    <cfRule type="notContainsBlanks" dxfId="0" priority="779">
      <formula>LEN(TRIM(C125))&gt;0</formula>
    </cfRule>
    <cfRule type="notContainsBlanks" dxfId="1" priority="479">
      <formula>LEN(TRIM(C125))&gt;0</formula>
    </cfRule>
  </conditionalFormatting>
  <conditionalFormatting sqref="D125:H125">
    <cfRule type="notContainsBlanks" dxfId="2" priority="179">
      <formula>LEN(TRIM(D125))&gt;0</formula>
    </cfRule>
  </conditionalFormatting>
  <conditionalFormatting sqref="C126">
    <cfRule type="notContainsBlanks" dxfId="0" priority="778">
      <formula>LEN(TRIM(C126))&gt;0</formula>
    </cfRule>
    <cfRule type="notContainsBlanks" dxfId="1" priority="478">
      <formula>LEN(TRIM(C126))&gt;0</formula>
    </cfRule>
  </conditionalFormatting>
  <conditionalFormatting sqref="D126:H126">
    <cfRule type="notContainsBlanks" dxfId="2" priority="178">
      <formula>LEN(TRIM(D126))&gt;0</formula>
    </cfRule>
  </conditionalFormatting>
  <conditionalFormatting sqref="C127">
    <cfRule type="notContainsBlanks" dxfId="0" priority="777">
      <formula>LEN(TRIM(C127))&gt;0</formula>
    </cfRule>
    <cfRule type="notContainsBlanks" dxfId="1" priority="477">
      <formula>LEN(TRIM(C127))&gt;0</formula>
    </cfRule>
  </conditionalFormatting>
  <conditionalFormatting sqref="D127:H127">
    <cfRule type="notContainsBlanks" dxfId="2" priority="177">
      <formula>LEN(TRIM(D127))&gt;0</formula>
    </cfRule>
  </conditionalFormatting>
  <conditionalFormatting sqref="C128">
    <cfRule type="notContainsBlanks" dxfId="0" priority="776">
      <formula>LEN(TRIM(C128))&gt;0</formula>
    </cfRule>
    <cfRule type="notContainsBlanks" dxfId="1" priority="476">
      <formula>LEN(TRIM(C128))&gt;0</formula>
    </cfRule>
  </conditionalFormatting>
  <conditionalFormatting sqref="D128:H128">
    <cfRule type="notContainsBlanks" dxfId="2" priority="176">
      <formula>LEN(TRIM(D128))&gt;0</formula>
    </cfRule>
  </conditionalFormatting>
  <conditionalFormatting sqref="C129">
    <cfRule type="notContainsBlanks" dxfId="0" priority="775">
      <formula>LEN(TRIM(C129))&gt;0</formula>
    </cfRule>
    <cfRule type="notContainsBlanks" dxfId="1" priority="475">
      <formula>LEN(TRIM(C129))&gt;0</formula>
    </cfRule>
  </conditionalFormatting>
  <conditionalFormatting sqref="D129:H129">
    <cfRule type="notContainsBlanks" dxfId="2" priority="175">
      <formula>LEN(TRIM(D129))&gt;0</formula>
    </cfRule>
  </conditionalFormatting>
  <conditionalFormatting sqref="C130">
    <cfRule type="notContainsBlanks" dxfId="0" priority="774">
      <formula>LEN(TRIM(C130))&gt;0</formula>
    </cfRule>
    <cfRule type="notContainsBlanks" dxfId="1" priority="474">
      <formula>LEN(TRIM(C130))&gt;0</formula>
    </cfRule>
  </conditionalFormatting>
  <conditionalFormatting sqref="D130:H130">
    <cfRule type="notContainsBlanks" dxfId="2" priority="174">
      <formula>LEN(TRIM(D130))&gt;0</formula>
    </cfRule>
  </conditionalFormatting>
  <conditionalFormatting sqref="C131">
    <cfRule type="notContainsBlanks" dxfId="0" priority="773">
      <formula>LEN(TRIM(C131))&gt;0</formula>
    </cfRule>
    <cfRule type="notContainsBlanks" dxfId="1" priority="473">
      <formula>LEN(TRIM(C131))&gt;0</formula>
    </cfRule>
  </conditionalFormatting>
  <conditionalFormatting sqref="D131:H131">
    <cfRule type="notContainsBlanks" dxfId="2" priority="173">
      <formula>LEN(TRIM(D131))&gt;0</formula>
    </cfRule>
  </conditionalFormatting>
  <conditionalFormatting sqref="C132">
    <cfRule type="notContainsBlanks" dxfId="0" priority="772">
      <formula>LEN(TRIM(C132))&gt;0</formula>
    </cfRule>
    <cfRule type="notContainsBlanks" dxfId="1" priority="472">
      <formula>LEN(TRIM(C132))&gt;0</formula>
    </cfRule>
  </conditionalFormatting>
  <conditionalFormatting sqref="D132:H132">
    <cfRule type="notContainsBlanks" dxfId="2" priority="172">
      <formula>LEN(TRIM(D132))&gt;0</formula>
    </cfRule>
  </conditionalFormatting>
  <conditionalFormatting sqref="C133">
    <cfRule type="notContainsBlanks" dxfId="0" priority="771">
      <formula>LEN(TRIM(C133))&gt;0</formula>
    </cfRule>
    <cfRule type="notContainsBlanks" dxfId="1" priority="471">
      <formula>LEN(TRIM(C133))&gt;0</formula>
    </cfRule>
  </conditionalFormatting>
  <conditionalFormatting sqref="D133:H133">
    <cfRule type="notContainsBlanks" dxfId="2" priority="171">
      <formula>LEN(TRIM(D133))&gt;0</formula>
    </cfRule>
  </conditionalFormatting>
  <conditionalFormatting sqref="C134">
    <cfRule type="notContainsBlanks" dxfId="0" priority="770">
      <formula>LEN(TRIM(C134))&gt;0</formula>
    </cfRule>
    <cfRule type="notContainsBlanks" dxfId="1" priority="470">
      <formula>LEN(TRIM(C134))&gt;0</formula>
    </cfRule>
  </conditionalFormatting>
  <conditionalFormatting sqref="D134:H134">
    <cfRule type="notContainsBlanks" dxfId="2" priority="170">
      <formula>LEN(TRIM(D134))&gt;0</formula>
    </cfRule>
  </conditionalFormatting>
  <conditionalFormatting sqref="C135">
    <cfRule type="notContainsBlanks" dxfId="0" priority="769">
      <formula>LEN(TRIM(C135))&gt;0</formula>
    </cfRule>
    <cfRule type="notContainsBlanks" dxfId="1" priority="469">
      <formula>LEN(TRIM(C135))&gt;0</formula>
    </cfRule>
  </conditionalFormatting>
  <conditionalFormatting sqref="D135:H135">
    <cfRule type="notContainsBlanks" dxfId="2" priority="169">
      <formula>LEN(TRIM(D135))&gt;0</formula>
    </cfRule>
  </conditionalFormatting>
  <conditionalFormatting sqref="C136">
    <cfRule type="notContainsBlanks" dxfId="0" priority="768">
      <formula>LEN(TRIM(C136))&gt;0</formula>
    </cfRule>
    <cfRule type="notContainsBlanks" dxfId="1" priority="468">
      <formula>LEN(TRIM(C136))&gt;0</formula>
    </cfRule>
  </conditionalFormatting>
  <conditionalFormatting sqref="D136:H136">
    <cfRule type="notContainsBlanks" dxfId="2" priority="168">
      <formula>LEN(TRIM(D136))&gt;0</formula>
    </cfRule>
  </conditionalFormatting>
  <conditionalFormatting sqref="C137">
    <cfRule type="notContainsBlanks" dxfId="0" priority="767">
      <formula>LEN(TRIM(C137))&gt;0</formula>
    </cfRule>
    <cfRule type="notContainsBlanks" dxfId="1" priority="467">
      <formula>LEN(TRIM(C137))&gt;0</formula>
    </cfRule>
  </conditionalFormatting>
  <conditionalFormatting sqref="D137:H137">
    <cfRule type="notContainsBlanks" dxfId="2" priority="167">
      <formula>LEN(TRIM(D137))&gt;0</formula>
    </cfRule>
  </conditionalFormatting>
  <conditionalFormatting sqref="C138">
    <cfRule type="notContainsBlanks" dxfId="0" priority="766">
      <formula>LEN(TRIM(C138))&gt;0</formula>
    </cfRule>
    <cfRule type="notContainsBlanks" dxfId="1" priority="466">
      <formula>LEN(TRIM(C138))&gt;0</formula>
    </cfRule>
  </conditionalFormatting>
  <conditionalFormatting sqref="D138:H138">
    <cfRule type="notContainsBlanks" dxfId="2" priority="166">
      <formula>LEN(TRIM(D138))&gt;0</formula>
    </cfRule>
  </conditionalFormatting>
  <conditionalFormatting sqref="C139">
    <cfRule type="notContainsBlanks" dxfId="0" priority="765">
      <formula>LEN(TRIM(C139))&gt;0</formula>
    </cfRule>
    <cfRule type="notContainsBlanks" dxfId="1" priority="465">
      <formula>LEN(TRIM(C139))&gt;0</formula>
    </cfRule>
  </conditionalFormatting>
  <conditionalFormatting sqref="D139:H139">
    <cfRule type="notContainsBlanks" dxfId="2" priority="165">
      <formula>LEN(TRIM(D139))&gt;0</formula>
    </cfRule>
  </conditionalFormatting>
  <conditionalFormatting sqref="C140">
    <cfRule type="notContainsBlanks" dxfId="0" priority="764">
      <formula>LEN(TRIM(C140))&gt;0</formula>
    </cfRule>
    <cfRule type="notContainsBlanks" dxfId="1" priority="464">
      <formula>LEN(TRIM(C140))&gt;0</formula>
    </cfRule>
  </conditionalFormatting>
  <conditionalFormatting sqref="D140:H140">
    <cfRule type="notContainsBlanks" dxfId="2" priority="164">
      <formula>LEN(TRIM(D140))&gt;0</formula>
    </cfRule>
  </conditionalFormatting>
  <conditionalFormatting sqref="C141">
    <cfRule type="notContainsBlanks" dxfId="0" priority="763">
      <formula>LEN(TRIM(C141))&gt;0</formula>
    </cfRule>
    <cfRule type="notContainsBlanks" dxfId="1" priority="463">
      <formula>LEN(TRIM(C141))&gt;0</formula>
    </cfRule>
  </conditionalFormatting>
  <conditionalFormatting sqref="D141:H141">
    <cfRule type="notContainsBlanks" dxfId="2" priority="163">
      <formula>LEN(TRIM(D141))&gt;0</formula>
    </cfRule>
  </conditionalFormatting>
  <conditionalFormatting sqref="C142">
    <cfRule type="notContainsBlanks" dxfId="0" priority="762">
      <formula>LEN(TRIM(C142))&gt;0</formula>
    </cfRule>
    <cfRule type="notContainsBlanks" dxfId="1" priority="462">
      <formula>LEN(TRIM(C142))&gt;0</formula>
    </cfRule>
  </conditionalFormatting>
  <conditionalFormatting sqref="D142:H142">
    <cfRule type="notContainsBlanks" dxfId="2" priority="162">
      <formula>LEN(TRIM(D142))&gt;0</formula>
    </cfRule>
  </conditionalFormatting>
  <conditionalFormatting sqref="C143">
    <cfRule type="notContainsBlanks" dxfId="0" priority="761">
      <formula>LEN(TRIM(C143))&gt;0</formula>
    </cfRule>
    <cfRule type="notContainsBlanks" dxfId="1" priority="461">
      <formula>LEN(TRIM(C143))&gt;0</formula>
    </cfRule>
  </conditionalFormatting>
  <conditionalFormatting sqref="D143:H143">
    <cfRule type="notContainsBlanks" dxfId="2" priority="161">
      <formula>LEN(TRIM(D143))&gt;0</formula>
    </cfRule>
  </conditionalFormatting>
  <conditionalFormatting sqref="C144">
    <cfRule type="notContainsBlanks" dxfId="0" priority="760">
      <formula>LEN(TRIM(C144))&gt;0</formula>
    </cfRule>
    <cfRule type="notContainsBlanks" dxfId="1" priority="460">
      <formula>LEN(TRIM(C144))&gt;0</formula>
    </cfRule>
  </conditionalFormatting>
  <conditionalFormatting sqref="D144:H144">
    <cfRule type="notContainsBlanks" dxfId="2" priority="160">
      <formula>LEN(TRIM(D144))&gt;0</formula>
    </cfRule>
  </conditionalFormatting>
  <conditionalFormatting sqref="C145">
    <cfRule type="notContainsBlanks" dxfId="0" priority="759">
      <formula>LEN(TRIM(C145))&gt;0</formula>
    </cfRule>
    <cfRule type="notContainsBlanks" dxfId="1" priority="459">
      <formula>LEN(TRIM(C145))&gt;0</formula>
    </cfRule>
  </conditionalFormatting>
  <conditionalFormatting sqref="D145:H145">
    <cfRule type="notContainsBlanks" dxfId="2" priority="159">
      <formula>LEN(TRIM(D145))&gt;0</formula>
    </cfRule>
  </conditionalFormatting>
  <conditionalFormatting sqref="C146">
    <cfRule type="notContainsBlanks" dxfId="0" priority="758">
      <formula>LEN(TRIM(C146))&gt;0</formula>
    </cfRule>
    <cfRule type="notContainsBlanks" dxfId="1" priority="458">
      <formula>LEN(TRIM(C146))&gt;0</formula>
    </cfRule>
  </conditionalFormatting>
  <conditionalFormatting sqref="D146:H146">
    <cfRule type="notContainsBlanks" dxfId="2" priority="158">
      <formula>LEN(TRIM(D146))&gt;0</formula>
    </cfRule>
  </conditionalFormatting>
  <conditionalFormatting sqref="C147">
    <cfRule type="notContainsBlanks" dxfId="0" priority="757">
      <formula>LEN(TRIM(C147))&gt;0</formula>
    </cfRule>
    <cfRule type="notContainsBlanks" dxfId="1" priority="457">
      <formula>LEN(TRIM(C147))&gt;0</formula>
    </cfRule>
  </conditionalFormatting>
  <conditionalFormatting sqref="D147:H147">
    <cfRule type="notContainsBlanks" dxfId="2" priority="157">
      <formula>LEN(TRIM(D147))&gt;0</formula>
    </cfRule>
  </conditionalFormatting>
  <conditionalFormatting sqref="C148">
    <cfRule type="notContainsBlanks" dxfId="0" priority="756">
      <formula>LEN(TRIM(C148))&gt;0</formula>
    </cfRule>
    <cfRule type="notContainsBlanks" dxfId="1" priority="456">
      <formula>LEN(TRIM(C148))&gt;0</formula>
    </cfRule>
  </conditionalFormatting>
  <conditionalFormatting sqref="D148:H148">
    <cfRule type="notContainsBlanks" dxfId="2" priority="156">
      <formula>LEN(TRIM(D148))&gt;0</formula>
    </cfRule>
  </conditionalFormatting>
  <conditionalFormatting sqref="C149">
    <cfRule type="notContainsBlanks" dxfId="0" priority="755">
      <formula>LEN(TRIM(C149))&gt;0</formula>
    </cfRule>
    <cfRule type="notContainsBlanks" dxfId="1" priority="455">
      <formula>LEN(TRIM(C149))&gt;0</formula>
    </cfRule>
  </conditionalFormatting>
  <conditionalFormatting sqref="D149:H149">
    <cfRule type="notContainsBlanks" dxfId="2" priority="155">
      <formula>LEN(TRIM(D149))&gt;0</formula>
    </cfRule>
  </conditionalFormatting>
  <conditionalFormatting sqref="C150">
    <cfRule type="notContainsBlanks" dxfId="0" priority="754">
      <formula>LEN(TRIM(C150))&gt;0</formula>
    </cfRule>
    <cfRule type="notContainsBlanks" dxfId="1" priority="454">
      <formula>LEN(TRIM(C150))&gt;0</formula>
    </cfRule>
  </conditionalFormatting>
  <conditionalFormatting sqref="D150:H150">
    <cfRule type="notContainsBlanks" dxfId="2" priority="154">
      <formula>LEN(TRIM(D150))&gt;0</formula>
    </cfRule>
  </conditionalFormatting>
  <conditionalFormatting sqref="C151">
    <cfRule type="notContainsBlanks" dxfId="0" priority="753">
      <formula>LEN(TRIM(C151))&gt;0</formula>
    </cfRule>
    <cfRule type="notContainsBlanks" dxfId="1" priority="453">
      <formula>LEN(TRIM(C151))&gt;0</formula>
    </cfRule>
  </conditionalFormatting>
  <conditionalFormatting sqref="D151:H151">
    <cfRule type="notContainsBlanks" dxfId="2" priority="153">
      <formula>LEN(TRIM(D151))&gt;0</formula>
    </cfRule>
  </conditionalFormatting>
  <conditionalFormatting sqref="C152">
    <cfRule type="notContainsBlanks" dxfId="0" priority="752">
      <formula>LEN(TRIM(C152))&gt;0</formula>
    </cfRule>
    <cfRule type="notContainsBlanks" dxfId="1" priority="452">
      <formula>LEN(TRIM(C152))&gt;0</formula>
    </cfRule>
  </conditionalFormatting>
  <conditionalFormatting sqref="D152:H152">
    <cfRule type="notContainsBlanks" dxfId="2" priority="152">
      <formula>LEN(TRIM(D152))&gt;0</formula>
    </cfRule>
  </conditionalFormatting>
  <conditionalFormatting sqref="C153">
    <cfRule type="notContainsBlanks" dxfId="0" priority="751">
      <formula>LEN(TRIM(C153))&gt;0</formula>
    </cfRule>
    <cfRule type="notContainsBlanks" dxfId="1" priority="451">
      <formula>LEN(TRIM(C153))&gt;0</formula>
    </cfRule>
  </conditionalFormatting>
  <conditionalFormatting sqref="D153:H153">
    <cfRule type="notContainsBlanks" dxfId="2" priority="151">
      <formula>LEN(TRIM(D153))&gt;0</formula>
    </cfRule>
  </conditionalFormatting>
  <conditionalFormatting sqref="C154">
    <cfRule type="notContainsBlanks" dxfId="0" priority="750">
      <formula>LEN(TRIM(C154))&gt;0</formula>
    </cfRule>
    <cfRule type="notContainsBlanks" dxfId="1" priority="450">
      <formula>LEN(TRIM(C154))&gt;0</formula>
    </cfRule>
  </conditionalFormatting>
  <conditionalFormatting sqref="D154:H154">
    <cfRule type="notContainsBlanks" dxfId="2" priority="150">
      <formula>LEN(TRIM(D154))&gt;0</formula>
    </cfRule>
  </conditionalFormatting>
  <conditionalFormatting sqref="C155">
    <cfRule type="notContainsBlanks" dxfId="0" priority="749">
      <formula>LEN(TRIM(C155))&gt;0</formula>
    </cfRule>
    <cfRule type="notContainsBlanks" dxfId="1" priority="449">
      <formula>LEN(TRIM(C155))&gt;0</formula>
    </cfRule>
  </conditionalFormatting>
  <conditionalFormatting sqref="D155:H155">
    <cfRule type="notContainsBlanks" dxfId="2" priority="149">
      <formula>LEN(TRIM(D155))&gt;0</formula>
    </cfRule>
  </conditionalFormatting>
  <conditionalFormatting sqref="C156">
    <cfRule type="notContainsBlanks" dxfId="0" priority="748">
      <formula>LEN(TRIM(C156))&gt;0</formula>
    </cfRule>
    <cfRule type="notContainsBlanks" dxfId="1" priority="448">
      <formula>LEN(TRIM(C156))&gt;0</formula>
    </cfRule>
  </conditionalFormatting>
  <conditionalFormatting sqref="D156:H156">
    <cfRule type="notContainsBlanks" dxfId="2" priority="148">
      <formula>LEN(TRIM(D156))&gt;0</formula>
    </cfRule>
  </conditionalFormatting>
  <conditionalFormatting sqref="C157">
    <cfRule type="notContainsBlanks" dxfId="0" priority="747">
      <formula>LEN(TRIM(C157))&gt;0</formula>
    </cfRule>
    <cfRule type="notContainsBlanks" dxfId="1" priority="447">
      <formula>LEN(TRIM(C157))&gt;0</formula>
    </cfRule>
  </conditionalFormatting>
  <conditionalFormatting sqref="D157:H157">
    <cfRule type="notContainsBlanks" dxfId="2" priority="147">
      <formula>LEN(TRIM(D157))&gt;0</formula>
    </cfRule>
  </conditionalFormatting>
  <conditionalFormatting sqref="C158">
    <cfRule type="notContainsBlanks" dxfId="0" priority="746">
      <formula>LEN(TRIM(C158))&gt;0</formula>
    </cfRule>
    <cfRule type="notContainsBlanks" dxfId="1" priority="446">
      <formula>LEN(TRIM(C158))&gt;0</formula>
    </cfRule>
  </conditionalFormatting>
  <conditionalFormatting sqref="D158:H158">
    <cfRule type="notContainsBlanks" dxfId="2" priority="146">
      <formula>LEN(TRIM(D158))&gt;0</formula>
    </cfRule>
  </conditionalFormatting>
  <conditionalFormatting sqref="C159">
    <cfRule type="notContainsBlanks" dxfId="0" priority="745">
      <formula>LEN(TRIM(C159))&gt;0</formula>
    </cfRule>
    <cfRule type="notContainsBlanks" dxfId="1" priority="445">
      <formula>LEN(TRIM(C159))&gt;0</formula>
    </cfRule>
  </conditionalFormatting>
  <conditionalFormatting sqref="D159:H159">
    <cfRule type="notContainsBlanks" dxfId="2" priority="145">
      <formula>LEN(TRIM(D159))&gt;0</formula>
    </cfRule>
  </conditionalFormatting>
  <conditionalFormatting sqref="C160">
    <cfRule type="notContainsBlanks" dxfId="0" priority="744">
      <formula>LEN(TRIM(C160))&gt;0</formula>
    </cfRule>
    <cfRule type="notContainsBlanks" dxfId="1" priority="444">
      <formula>LEN(TRIM(C160))&gt;0</formula>
    </cfRule>
  </conditionalFormatting>
  <conditionalFormatting sqref="D160:H160">
    <cfRule type="notContainsBlanks" dxfId="2" priority="144">
      <formula>LEN(TRIM(D160))&gt;0</formula>
    </cfRule>
  </conditionalFormatting>
  <conditionalFormatting sqref="C161">
    <cfRule type="notContainsBlanks" dxfId="0" priority="743">
      <formula>LEN(TRIM(C161))&gt;0</formula>
    </cfRule>
    <cfRule type="notContainsBlanks" dxfId="1" priority="443">
      <formula>LEN(TRIM(C161))&gt;0</formula>
    </cfRule>
  </conditionalFormatting>
  <conditionalFormatting sqref="D161:H161">
    <cfRule type="notContainsBlanks" dxfId="2" priority="143">
      <formula>LEN(TRIM(D161))&gt;0</formula>
    </cfRule>
  </conditionalFormatting>
  <conditionalFormatting sqref="C162">
    <cfRule type="notContainsBlanks" dxfId="0" priority="742">
      <formula>LEN(TRIM(C162))&gt;0</formula>
    </cfRule>
    <cfRule type="notContainsBlanks" dxfId="1" priority="442">
      <formula>LEN(TRIM(C162))&gt;0</formula>
    </cfRule>
  </conditionalFormatting>
  <conditionalFormatting sqref="D162:H162">
    <cfRule type="notContainsBlanks" dxfId="2" priority="142">
      <formula>LEN(TRIM(D162))&gt;0</formula>
    </cfRule>
  </conditionalFormatting>
  <conditionalFormatting sqref="C163">
    <cfRule type="notContainsBlanks" dxfId="0" priority="741">
      <formula>LEN(TRIM(C163))&gt;0</formula>
    </cfRule>
    <cfRule type="notContainsBlanks" dxfId="1" priority="441">
      <formula>LEN(TRIM(C163))&gt;0</formula>
    </cfRule>
  </conditionalFormatting>
  <conditionalFormatting sqref="D163:H163">
    <cfRule type="notContainsBlanks" dxfId="2" priority="141">
      <formula>LEN(TRIM(D163))&gt;0</formula>
    </cfRule>
  </conditionalFormatting>
  <conditionalFormatting sqref="C164">
    <cfRule type="notContainsBlanks" dxfId="0" priority="740">
      <formula>LEN(TRIM(C164))&gt;0</formula>
    </cfRule>
    <cfRule type="notContainsBlanks" dxfId="1" priority="440">
      <formula>LEN(TRIM(C164))&gt;0</formula>
    </cfRule>
  </conditionalFormatting>
  <conditionalFormatting sqref="D164:H164">
    <cfRule type="notContainsBlanks" dxfId="2" priority="140">
      <formula>LEN(TRIM(D164))&gt;0</formula>
    </cfRule>
  </conditionalFormatting>
  <conditionalFormatting sqref="C165">
    <cfRule type="notContainsBlanks" dxfId="0" priority="739">
      <formula>LEN(TRIM(C165))&gt;0</formula>
    </cfRule>
    <cfRule type="notContainsBlanks" dxfId="1" priority="439">
      <formula>LEN(TRIM(C165))&gt;0</formula>
    </cfRule>
  </conditionalFormatting>
  <conditionalFormatting sqref="D165:H165">
    <cfRule type="notContainsBlanks" dxfId="2" priority="139">
      <formula>LEN(TRIM(D165))&gt;0</formula>
    </cfRule>
  </conditionalFormatting>
  <conditionalFormatting sqref="C166">
    <cfRule type="notContainsBlanks" dxfId="0" priority="738">
      <formula>LEN(TRIM(C166))&gt;0</formula>
    </cfRule>
    <cfRule type="notContainsBlanks" dxfId="1" priority="438">
      <formula>LEN(TRIM(C166))&gt;0</formula>
    </cfRule>
  </conditionalFormatting>
  <conditionalFormatting sqref="D166:H166">
    <cfRule type="notContainsBlanks" dxfId="2" priority="138">
      <formula>LEN(TRIM(D166))&gt;0</formula>
    </cfRule>
  </conditionalFormatting>
  <conditionalFormatting sqref="C167">
    <cfRule type="notContainsBlanks" dxfId="0" priority="737">
      <formula>LEN(TRIM(C167))&gt;0</formula>
    </cfRule>
    <cfRule type="notContainsBlanks" dxfId="1" priority="437">
      <formula>LEN(TRIM(C167))&gt;0</formula>
    </cfRule>
  </conditionalFormatting>
  <conditionalFormatting sqref="D167:H167">
    <cfRule type="notContainsBlanks" dxfId="2" priority="137">
      <formula>LEN(TRIM(D167))&gt;0</formula>
    </cfRule>
  </conditionalFormatting>
  <conditionalFormatting sqref="C168">
    <cfRule type="notContainsBlanks" dxfId="0" priority="736">
      <formula>LEN(TRIM(C168))&gt;0</formula>
    </cfRule>
    <cfRule type="notContainsBlanks" dxfId="1" priority="436">
      <formula>LEN(TRIM(C168))&gt;0</formula>
    </cfRule>
  </conditionalFormatting>
  <conditionalFormatting sqref="D168:H168">
    <cfRule type="notContainsBlanks" dxfId="2" priority="136">
      <formula>LEN(TRIM(D168))&gt;0</formula>
    </cfRule>
  </conditionalFormatting>
  <conditionalFormatting sqref="C169">
    <cfRule type="notContainsBlanks" dxfId="0" priority="735">
      <formula>LEN(TRIM(C169))&gt;0</formula>
    </cfRule>
    <cfRule type="notContainsBlanks" dxfId="1" priority="435">
      <formula>LEN(TRIM(C169))&gt;0</formula>
    </cfRule>
  </conditionalFormatting>
  <conditionalFormatting sqref="D169:H169">
    <cfRule type="notContainsBlanks" dxfId="2" priority="135">
      <formula>LEN(TRIM(D169))&gt;0</formula>
    </cfRule>
  </conditionalFormatting>
  <conditionalFormatting sqref="C170">
    <cfRule type="notContainsBlanks" dxfId="0" priority="734">
      <formula>LEN(TRIM(C170))&gt;0</formula>
    </cfRule>
    <cfRule type="notContainsBlanks" dxfId="1" priority="434">
      <formula>LEN(TRIM(C170))&gt;0</formula>
    </cfRule>
  </conditionalFormatting>
  <conditionalFormatting sqref="D170:H170">
    <cfRule type="notContainsBlanks" dxfId="2" priority="134">
      <formula>LEN(TRIM(D170))&gt;0</formula>
    </cfRule>
  </conditionalFormatting>
  <conditionalFormatting sqref="C171">
    <cfRule type="notContainsBlanks" dxfId="0" priority="733">
      <formula>LEN(TRIM(C171))&gt;0</formula>
    </cfRule>
    <cfRule type="notContainsBlanks" dxfId="1" priority="433">
      <formula>LEN(TRIM(C171))&gt;0</formula>
    </cfRule>
  </conditionalFormatting>
  <conditionalFormatting sqref="D171:H171">
    <cfRule type="notContainsBlanks" dxfId="2" priority="133">
      <formula>LEN(TRIM(D171))&gt;0</formula>
    </cfRule>
  </conditionalFormatting>
  <conditionalFormatting sqref="C172">
    <cfRule type="notContainsBlanks" dxfId="0" priority="732">
      <formula>LEN(TRIM(C172))&gt;0</formula>
    </cfRule>
    <cfRule type="notContainsBlanks" dxfId="1" priority="432">
      <formula>LEN(TRIM(C172))&gt;0</formula>
    </cfRule>
  </conditionalFormatting>
  <conditionalFormatting sqref="D172:H172">
    <cfRule type="notContainsBlanks" dxfId="2" priority="132">
      <formula>LEN(TRIM(D172))&gt;0</formula>
    </cfRule>
  </conditionalFormatting>
  <conditionalFormatting sqref="C173">
    <cfRule type="notContainsBlanks" dxfId="0" priority="731">
      <formula>LEN(TRIM(C173))&gt;0</formula>
    </cfRule>
    <cfRule type="notContainsBlanks" dxfId="1" priority="431">
      <formula>LEN(TRIM(C173))&gt;0</formula>
    </cfRule>
  </conditionalFormatting>
  <conditionalFormatting sqref="D173:H173">
    <cfRule type="notContainsBlanks" dxfId="2" priority="131">
      <formula>LEN(TRIM(D173))&gt;0</formula>
    </cfRule>
  </conditionalFormatting>
  <conditionalFormatting sqref="C174">
    <cfRule type="notContainsBlanks" dxfId="0" priority="730">
      <formula>LEN(TRIM(C174))&gt;0</formula>
    </cfRule>
    <cfRule type="notContainsBlanks" dxfId="1" priority="430">
      <formula>LEN(TRIM(C174))&gt;0</formula>
    </cfRule>
  </conditionalFormatting>
  <conditionalFormatting sqref="D174:H174">
    <cfRule type="notContainsBlanks" dxfId="2" priority="130">
      <formula>LEN(TRIM(D174))&gt;0</formula>
    </cfRule>
  </conditionalFormatting>
  <conditionalFormatting sqref="C175">
    <cfRule type="notContainsBlanks" dxfId="0" priority="729">
      <formula>LEN(TRIM(C175))&gt;0</formula>
    </cfRule>
    <cfRule type="notContainsBlanks" dxfId="1" priority="429">
      <formula>LEN(TRIM(C175))&gt;0</formula>
    </cfRule>
  </conditionalFormatting>
  <conditionalFormatting sqref="D175:H175">
    <cfRule type="notContainsBlanks" dxfId="2" priority="129">
      <formula>LEN(TRIM(D175))&gt;0</formula>
    </cfRule>
  </conditionalFormatting>
  <conditionalFormatting sqref="C176">
    <cfRule type="notContainsBlanks" dxfId="0" priority="728">
      <formula>LEN(TRIM(C176))&gt;0</formula>
    </cfRule>
    <cfRule type="notContainsBlanks" dxfId="1" priority="428">
      <formula>LEN(TRIM(C176))&gt;0</formula>
    </cfRule>
  </conditionalFormatting>
  <conditionalFormatting sqref="D176:H176">
    <cfRule type="notContainsBlanks" dxfId="2" priority="128">
      <formula>LEN(TRIM(D176))&gt;0</formula>
    </cfRule>
  </conditionalFormatting>
  <conditionalFormatting sqref="C177">
    <cfRule type="notContainsBlanks" dxfId="0" priority="727">
      <formula>LEN(TRIM(C177))&gt;0</formula>
    </cfRule>
    <cfRule type="notContainsBlanks" dxfId="1" priority="427">
      <formula>LEN(TRIM(C177))&gt;0</formula>
    </cfRule>
  </conditionalFormatting>
  <conditionalFormatting sqref="D177:H177">
    <cfRule type="notContainsBlanks" dxfId="2" priority="127">
      <formula>LEN(TRIM(D177))&gt;0</formula>
    </cfRule>
  </conditionalFormatting>
  <conditionalFormatting sqref="C178">
    <cfRule type="notContainsBlanks" dxfId="0" priority="726">
      <formula>LEN(TRIM(C178))&gt;0</formula>
    </cfRule>
    <cfRule type="notContainsBlanks" dxfId="1" priority="426">
      <formula>LEN(TRIM(C178))&gt;0</formula>
    </cfRule>
  </conditionalFormatting>
  <conditionalFormatting sqref="D178:H178">
    <cfRule type="notContainsBlanks" dxfId="2" priority="126">
      <formula>LEN(TRIM(D178))&gt;0</formula>
    </cfRule>
  </conditionalFormatting>
  <conditionalFormatting sqref="C179">
    <cfRule type="notContainsBlanks" dxfId="0" priority="725">
      <formula>LEN(TRIM(C179))&gt;0</formula>
    </cfRule>
    <cfRule type="notContainsBlanks" dxfId="1" priority="425">
      <formula>LEN(TRIM(C179))&gt;0</formula>
    </cfRule>
  </conditionalFormatting>
  <conditionalFormatting sqref="D179:H179">
    <cfRule type="notContainsBlanks" dxfId="2" priority="125">
      <formula>LEN(TRIM(D179))&gt;0</formula>
    </cfRule>
  </conditionalFormatting>
  <conditionalFormatting sqref="C180">
    <cfRule type="notContainsBlanks" dxfId="0" priority="724">
      <formula>LEN(TRIM(C180))&gt;0</formula>
    </cfRule>
    <cfRule type="notContainsBlanks" dxfId="1" priority="424">
      <formula>LEN(TRIM(C180))&gt;0</formula>
    </cfRule>
  </conditionalFormatting>
  <conditionalFormatting sqref="D180:H180">
    <cfRule type="notContainsBlanks" dxfId="2" priority="124">
      <formula>LEN(TRIM(D180))&gt;0</formula>
    </cfRule>
  </conditionalFormatting>
  <conditionalFormatting sqref="C181">
    <cfRule type="notContainsBlanks" dxfId="0" priority="723">
      <formula>LEN(TRIM(C181))&gt;0</formula>
    </cfRule>
    <cfRule type="notContainsBlanks" dxfId="1" priority="423">
      <formula>LEN(TRIM(C181))&gt;0</formula>
    </cfRule>
  </conditionalFormatting>
  <conditionalFormatting sqref="D181:H181">
    <cfRule type="notContainsBlanks" dxfId="2" priority="123">
      <formula>LEN(TRIM(D181))&gt;0</formula>
    </cfRule>
  </conditionalFormatting>
  <conditionalFormatting sqref="C182">
    <cfRule type="notContainsBlanks" dxfId="0" priority="722">
      <formula>LEN(TRIM(C182))&gt;0</formula>
    </cfRule>
    <cfRule type="notContainsBlanks" dxfId="1" priority="422">
      <formula>LEN(TRIM(C182))&gt;0</formula>
    </cfRule>
  </conditionalFormatting>
  <conditionalFormatting sqref="D182:H182">
    <cfRule type="notContainsBlanks" dxfId="2" priority="122">
      <formula>LEN(TRIM(D182))&gt;0</formula>
    </cfRule>
  </conditionalFormatting>
  <conditionalFormatting sqref="C183">
    <cfRule type="notContainsBlanks" dxfId="0" priority="721">
      <formula>LEN(TRIM(C183))&gt;0</formula>
    </cfRule>
    <cfRule type="notContainsBlanks" dxfId="1" priority="421">
      <formula>LEN(TRIM(C183))&gt;0</formula>
    </cfRule>
  </conditionalFormatting>
  <conditionalFormatting sqref="D183:H183">
    <cfRule type="notContainsBlanks" dxfId="2" priority="121">
      <formula>LEN(TRIM(D183))&gt;0</formula>
    </cfRule>
  </conditionalFormatting>
  <conditionalFormatting sqref="C184">
    <cfRule type="notContainsBlanks" dxfId="0" priority="720">
      <formula>LEN(TRIM(C184))&gt;0</formula>
    </cfRule>
    <cfRule type="notContainsBlanks" dxfId="1" priority="420">
      <formula>LEN(TRIM(C184))&gt;0</formula>
    </cfRule>
  </conditionalFormatting>
  <conditionalFormatting sqref="D184:H184">
    <cfRule type="notContainsBlanks" dxfId="2" priority="120">
      <formula>LEN(TRIM(D184))&gt;0</formula>
    </cfRule>
  </conditionalFormatting>
  <conditionalFormatting sqref="C185">
    <cfRule type="notContainsBlanks" dxfId="0" priority="719">
      <formula>LEN(TRIM(C185))&gt;0</formula>
    </cfRule>
    <cfRule type="notContainsBlanks" dxfId="1" priority="419">
      <formula>LEN(TRIM(C185))&gt;0</formula>
    </cfRule>
  </conditionalFormatting>
  <conditionalFormatting sqref="D185:H185">
    <cfRule type="notContainsBlanks" dxfId="2" priority="119">
      <formula>LEN(TRIM(D185))&gt;0</formula>
    </cfRule>
  </conditionalFormatting>
  <conditionalFormatting sqref="C186">
    <cfRule type="notContainsBlanks" dxfId="0" priority="718">
      <formula>LEN(TRIM(C186))&gt;0</formula>
    </cfRule>
    <cfRule type="notContainsBlanks" dxfId="1" priority="418">
      <formula>LEN(TRIM(C186))&gt;0</formula>
    </cfRule>
  </conditionalFormatting>
  <conditionalFormatting sqref="D186:H186">
    <cfRule type="notContainsBlanks" dxfId="2" priority="118">
      <formula>LEN(TRIM(D186))&gt;0</formula>
    </cfRule>
  </conditionalFormatting>
  <conditionalFormatting sqref="C187">
    <cfRule type="notContainsBlanks" dxfId="0" priority="717">
      <formula>LEN(TRIM(C187))&gt;0</formula>
    </cfRule>
    <cfRule type="notContainsBlanks" dxfId="1" priority="417">
      <formula>LEN(TRIM(C187))&gt;0</formula>
    </cfRule>
  </conditionalFormatting>
  <conditionalFormatting sqref="D187:H187">
    <cfRule type="notContainsBlanks" dxfId="2" priority="117">
      <formula>LEN(TRIM(D187))&gt;0</formula>
    </cfRule>
  </conditionalFormatting>
  <conditionalFormatting sqref="C188">
    <cfRule type="notContainsBlanks" dxfId="0" priority="716">
      <formula>LEN(TRIM(C188))&gt;0</formula>
    </cfRule>
    <cfRule type="notContainsBlanks" dxfId="1" priority="416">
      <formula>LEN(TRIM(C188))&gt;0</formula>
    </cfRule>
  </conditionalFormatting>
  <conditionalFormatting sqref="D188:H188">
    <cfRule type="notContainsBlanks" dxfId="2" priority="116">
      <formula>LEN(TRIM(D188))&gt;0</formula>
    </cfRule>
  </conditionalFormatting>
  <conditionalFormatting sqref="C189">
    <cfRule type="notContainsBlanks" dxfId="0" priority="715">
      <formula>LEN(TRIM(C189))&gt;0</formula>
    </cfRule>
    <cfRule type="notContainsBlanks" dxfId="1" priority="415">
      <formula>LEN(TRIM(C189))&gt;0</formula>
    </cfRule>
  </conditionalFormatting>
  <conditionalFormatting sqref="D189:H189">
    <cfRule type="notContainsBlanks" dxfId="2" priority="115">
      <formula>LEN(TRIM(D189))&gt;0</formula>
    </cfRule>
  </conditionalFormatting>
  <conditionalFormatting sqref="C190">
    <cfRule type="notContainsBlanks" dxfId="0" priority="714">
      <formula>LEN(TRIM(C190))&gt;0</formula>
    </cfRule>
    <cfRule type="notContainsBlanks" dxfId="1" priority="414">
      <formula>LEN(TRIM(C190))&gt;0</formula>
    </cfRule>
  </conditionalFormatting>
  <conditionalFormatting sqref="D190:H190">
    <cfRule type="notContainsBlanks" dxfId="2" priority="114">
      <formula>LEN(TRIM(D190))&gt;0</formula>
    </cfRule>
  </conditionalFormatting>
  <conditionalFormatting sqref="C191">
    <cfRule type="notContainsBlanks" dxfId="0" priority="713">
      <formula>LEN(TRIM(C191))&gt;0</formula>
    </cfRule>
    <cfRule type="notContainsBlanks" dxfId="1" priority="413">
      <formula>LEN(TRIM(C191))&gt;0</formula>
    </cfRule>
  </conditionalFormatting>
  <conditionalFormatting sqref="D191:H191">
    <cfRule type="notContainsBlanks" dxfId="2" priority="113">
      <formula>LEN(TRIM(D191))&gt;0</formula>
    </cfRule>
  </conditionalFormatting>
  <conditionalFormatting sqref="C192">
    <cfRule type="notContainsBlanks" dxfId="0" priority="712">
      <formula>LEN(TRIM(C192))&gt;0</formula>
    </cfRule>
    <cfRule type="notContainsBlanks" dxfId="1" priority="412">
      <formula>LEN(TRIM(C192))&gt;0</formula>
    </cfRule>
  </conditionalFormatting>
  <conditionalFormatting sqref="D192:H192">
    <cfRule type="notContainsBlanks" dxfId="2" priority="112">
      <formula>LEN(TRIM(D192))&gt;0</formula>
    </cfRule>
  </conditionalFormatting>
  <conditionalFormatting sqref="C193">
    <cfRule type="notContainsBlanks" dxfId="0" priority="711">
      <formula>LEN(TRIM(C193))&gt;0</formula>
    </cfRule>
    <cfRule type="notContainsBlanks" dxfId="1" priority="411">
      <formula>LEN(TRIM(C193))&gt;0</formula>
    </cfRule>
  </conditionalFormatting>
  <conditionalFormatting sqref="D193:H193">
    <cfRule type="notContainsBlanks" dxfId="2" priority="111">
      <formula>LEN(TRIM(D193))&gt;0</formula>
    </cfRule>
  </conditionalFormatting>
  <conditionalFormatting sqref="C194">
    <cfRule type="notContainsBlanks" dxfId="0" priority="710">
      <formula>LEN(TRIM(C194))&gt;0</formula>
    </cfRule>
    <cfRule type="notContainsBlanks" dxfId="1" priority="410">
      <formula>LEN(TRIM(C194))&gt;0</formula>
    </cfRule>
  </conditionalFormatting>
  <conditionalFormatting sqref="D194:H194">
    <cfRule type="notContainsBlanks" dxfId="2" priority="110">
      <formula>LEN(TRIM(D194))&gt;0</formula>
    </cfRule>
  </conditionalFormatting>
  <conditionalFormatting sqref="C195">
    <cfRule type="notContainsBlanks" dxfId="0" priority="709">
      <formula>LEN(TRIM(C195))&gt;0</formula>
    </cfRule>
    <cfRule type="notContainsBlanks" dxfId="1" priority="409">
      <formula>LEN(TRIM(C195))&gt;0</formula>
    </cfRule>
  </conditionalFormatting>
  <conditionalFormatting sqref="D195:H195">
    <cfRule type="notContainsBlanks" dxfId="2" priority="109">
      <formula>LEN(TRIM(D195))&gt;0</formula>
    </cfRule>
  </conditionalFormatting>
  <conditionalFormatting sqref="C196">
    <cfRule type="notContainsBlanks" dxfId="0" priority="708">
      <formula>LEN(TRIM(C196))&gt;0</formula>
    </cfRule>
    <cfRule type="notContainsBlanks" dxfId="1" priority="408">
      <formula>LEN(TRIM(C196))&gt;0</formula>
    </cfRule>
  </conditionalFormatting>
  <conditionalFormatting sqref="D196:H196">
    <cfRule type="notContainsBlanks" dxfId="2" priority="108">
      <formula>LEN(TRIM(D196))&gt;0</formula>
    </cfRule>
  </conditionalFormatting>
  <conditionalFormatting sqref="C197">
    <cfRule type="notContainsBlanks" dxfId="0" priority="707">
      <formula>LEN(TRIM(C197))&gt;0</formula>
    </cfRule>
    <cfRule type="notContainsBlanks" dxfId="1" priority="407">
      <formula>LEN(TRIM(C197))&gt;0</formula>
    </cfRule>
  </conditionalFormatting>
  <conditionalFormatting sqref="D197:H197">
    <cfRule type="notContainsBlanks" dxfId="2" priority="107">
      <formula>LEN(TRIM(D197))&gt;0</formula>
    </cfRule>
  </conditionalFormatting>
  <conditionalFormatting sqref="C198">
    <cfRule type="notContainsBlanks" dxfId="0" priority="706">
      <formula>LEN(TRIM(C198))&gt;0</formula>
    </cfRule>
    <cfRule type="notContainsBlanks" dxfId="1" priority="406">
      <formula>LEN(TRIM(C198))&gt;0</formula>
    </cfRule>
  </conditionalFormatting>
  <conditionalFormatting sqref="D198:H198">
    <cfRule type="notContainsBlanks" dxfId="2" priority="106">
      <formula>LEN(TRIM(D198))&gt;0</formula>
    </cfRule>
  </conditionalFormatting>
  <conditionalFormatting sqref="C199">
    <cfRule type="notContainsBlanks" dxfId="0" priority="705">
      <formula>LEN(TRIM(C199))&gt;0</formula>
    </cfRule>
    <cfRule type="notContainsBlanks" dxfId="1" priority="405">
      <formula>LEN(TRIM(C199))&gt;0</formula>
    </cfRule>
  </conditionalFormatting>
  <conditionalFormatting sqref="D199:H199">
    <cfRule type="notContainsBlanks" dxfId="2" priority="105">
      <formula>LEN(TRIM(D199))&gt;0</formula>
    </cfRule>
  </conditionalFormatting>
  <conditionalFormatting sqref="C200">
    <cfRule type="notContainsBlanks" dxfId="0" priority="704">
      <formula>LEN(TRIM(C200))&gt;0</formula>
    </cfRule>
    <cfRule type="notContainsBlanks" dxfId="1" priority="404">
      <formula>LEN(TRIM(C200))&gt;0</formula>
    </cfRule>
  </conditionalFormatting>
  <conditionalFormatting sqref="D200:H200">
    <cfRule type="notContainsBlanks" dxfId="2" priority="104">
      <formula>LEN(TRIM(D200))&gt;0</formula>
    </cfRule>
  </conditionalFormatting>
  <conditionalFormatting sqref="C201">
    <cfRule type="notContainsBlanks" dxfId="0" priority="703">
      <formula>LEN(TRIM(C201))&gt;0</formula>
    </cfRule>
    <cfRule type="notContainsBlanks" dxfId="1" priority="403">
      <formula>LEN(TRIM(C201))&gt;0</formula>
    </cfRule>
  </conditionalFormatting>
  <conditionalFormatting sqref="D201:H201">
    <cfRule type="notContainsBlanks" dxfId="2" priority="103">
      <formula>LEN(TRIM(D201))&gt;0</formula>
    </cfRule>
  </conditionalFormatting>
  <conditionalFormatting sqref="C202">
    <cfRule type="notContainsBlanks" dxfId="0" priority="702">
      <formula>LEN(TRIM(C202))&gt;0</formula>
    </cfRule>
    <cfRule type="notContainsBlanks" dxfId="1" priority="402">
      <formula>LEN(TRIM(C202))&gt;0</formula>
    </cfRule>
  </conditionalFormatting>
  <conditionalFormatting sqref="D202:H202">
    <cfRule type="notContainsBlanks" dxfId="2" priority="102">
      <formula>LEN(TRIM(D202))&gt;0</formula>
    </cfRule>
  </conditionalFormatting>
  <conditionalFormatting sqref="C203">
    <cfRule type="notContainsBlanks" dxfId="0" priority="701">
      <formula>LEN(TRIM(C203))&gt;0</formula>
    </cfRule>
    <cfRule type="notContainsBlanks" dxfId="1" priority="401">
      <formula>LEN(TRIM(C203))&gt;0</formula>
    </cfRule>
  </conditionalFormatting>
  <conditionalFormatting sqref="D203:H203">
    <cfRule type="notContainsBlanks" dxfId="2" priority="101">
      <formula>LEN(TRIM(D203))&gt;0</formula>
    </cfRule>
  </conditionalFormatting>
  <conditionalFormatting sqref="C204">
    <cfRule type="notContainsBlanks" dxfId="0" priority="700">
      <formula>LEN(TRIM(C204))&gt;0</formula>
    </cfRule>
    <cfRule type="notContainsBlanks" dxfId="1" priority="400">
      <formula>LEN(TRIM(C204))&gt;0</formula>
    </cfRule>
  </conditionalFormatting>
  <conditionalFormatting sqref="D204:H204">
    <cfRule type="notContainsBlanks" dxfId="2" priority="100">
      <formula>LEN(TRIM(D204))&gt;0</formula>
    </cfRule>
  </conditionalFormatting>
  <conditionalFormatting sqref="C205">
    <cfRule type="notContainsBlanks" dxfId="0" priority="699">
      <formula>LEN(TRIM(C205))&gt;0</formula>
    </cfRule>
    <cfRule type="notContainsBlanks" dxfId="1" priority="399">
      <formula>LEN(TRIM(C205))&gt;0</formula>
    </cfRule>
  </conditionalFormatting>
  <conditionalFormatting sqref="D205:H205">
    <cfRule type="notContainsBlanks" dxfId="2" priority="99">
      <formula>LEN(TRIM(D205))&gt;0</formula>
    </cfRule>
  </conditionalFormatting>
  <conditionalFormatting sqref="C206">
    <cfRule type="notContainsBlanks" dxfId="0" priority="698">
      <formula>LEN(TRIM(C206))&gt;0</formula>
    </cfRule>
    <cfRule type="notContainsBlanks" dxfId="1" priority="398">
      <formula>LEN(TRIM(C206))&gt;0</formula>
    </cfRule>
  </conditionalFormatting>
  <conditionalFormatting sqref="D206:H206">
    <cfRule type="notContainsBlanks" dxfId="2" priority="98">
      <formula>LEN(TRIM(D206))&gt;0</formula>
    </cfRule>
  </conditionalFormatting>
  <conditionalFormatting sqref="C207">
    <cfRule type="notContainsBlanks" dxfId="0" priority="697">
      <formula>LEN(TRIM(C207))&gt;0</formula>
    </cfRule>
    <cfRule type="notContainsBlanks" dxfId="1" priority="397">
      <formula>LEN(TRIM(C207))&gt;0</formula>
    </cfRule>
  </conditionalFormatting>
  <conditionalFormatting sqref="D207:H207">
    <cfRule type="notContainsBlanks" dxfId="2" priority="97">
      <formula>LEN(TRIM(D207))&gt;0</formula>
    </cfRule>
  </conditionalFormatting>
  <conditionalFormatting sqref="C208">
    <cfRule type="notContainsBlanks" dxfId="0" priority="696">
      <formula>LEN(TRIM(C208))&gt;0</formula>
    </cfRule>
    <cfRule type="notContainsBlanks" dxfId="1" priority="396">
      <formula>LEN(TRIM(C208))&gt;0</formula>
    </cfRule>
  </conditionalFormatting>
  <conditionalFormatting sqref="D208:H208">
    <cfRule type="notContainsBlanks" dxfId="2" priority="96">
      <formula>LEN(TRIM(D208))&gt;0</formula>
    </cfRule>
  </conditionalFormatting>
  <conditionalFormatting sqref="C209">
    <cfRule type="notContainsBlanks" dxfId="0" priority="695">
      <formula>LEN(TRIM(C209))&gt;0</formula>
    </cfRule>
    <cfRule type="notContainsBlanks" dxfId="1" priority="395">
      <formula>LEN(TRIM(C209))&gt;0</formula>
    </cfRule>
  </conditionalFormatting>
  <conditionalFormatting sqref="D209:H209">
    <cfRule type="notContainsBlanks" dxfId="2" priority="95">
      <formula>LEN(TRIM(D209))&gt;0</formula>
    </cfRule>
  </conditionalFormatting>
  <conditionalFormatting sqref="C210">
    <cfRule type="notContainsBlanks" dxfId="0" priority="694">
      <formula>LEN(TRIM(C210))&gt;0</formula>
    </cfRule>
    <cfRule type="notContainsBlanks" dxfId="1" priority="394">
      <formula>LEN(TRIM(C210))&gt;0</formula>
    </cfRule>
  </conditionalFormatting>
  <conditionalFormatting sqref="D210:H210">
    <cfRule type="notContainsBlanks" dxfId="2" priority="94">
      <formula>LEN(TRIM(D210))&gt;0</formula>
    </cfRule>
  </conditionalFormatting>
  <conditionalFormatting sqref="C211">
    <cfRule type="notContainsBlanks" dxfId="0" priority="693">
      <formula>LEN(TRIM(C211))&gt;0</formula>
    </cfRule>
    <cfRule type="notContainsBlanks" dxfId="1" priority="393">
      <formula>LEN(TRIM(C211))&gt;0</formula>
    </cfRule>
  </conditionalFormatting>
  <conditionalFormatting sqref="D211:H211">
    <cfRule type="notContainsBlanks" dxfId="2" priority="93">
      <formula>LEN(TRIM(D211))&gt;0</formula>
    </cfRule>
  </conditionalFormatting>
  <conditionalFormatting sqref="C212">
    <cfRule type="notContainsBlanks" dxfId="0" priority="692">
      <formula>LEN(TRIM(C212))&gt;0</formula>
    </cfRule>
    <cfRule type="notContainsBlanks" dxfId="1" priority="392">
      <formula>LEN(TRIM(C212))&gt;0</formula>
    </cfRule>
  </conditionalFormatting>
  <conditionalFormatting sqref="D212:H212">
    <cfRule type="notContainsBlanks" dxfId="2" priority="92">
      <formula>LEN(TRIM(D212))&gt;0</formula>
    </cfRule>
  </conditionalFormatting>
  <conditionalFormatting sqref="C213">
    <cfRule type="notContainsBlanks" dxfId="0" priority="691">
      <formula>LEN(TRIM(C213))&gt;0</formula>
    </cfRule>
    <cfRule type="notContainsBlanks" dxfId="1" priority="391">
      <formula>LEN(TRIM(C213))&gt;0</formula>
    </cfRule>
  </conditionalFormatting>
  <conditionalFormatting sqref="D213:H213">
    <cfRule type="notContainsBlanks" dxfId="2" priority="91">
      <formula>LEN(TRIM(D213))&gt;0</formula>
    </cfRule>
  </conditionalFormatting>
  <conditionalFormatting sqref="C214">
    <cfRule type="notContainsBlanks" dxfId="0" priority="690">
      <formula>LEN(TRIM(C214))&gt;0</formula>
    </cfRule>
    <cfRule type="notContainsBlanks" dxfId="1" priority="390">
      <formula>LEN(TRIM(C214))&gt;0</formula>
    </cfRule>
  </conditionalFormatting>
  <conditionalFormatting sqref="D214:H214">
    <cfRule type="notContainsBlanks" dxfId="2" priority="90">
      <formula>LEN(TRIM(D214))&gt;0</formula>
    </cfRule>
  </conditionalFormatting>
  <conditionalFormatting sqref="C215">
    <cfRule type="notContainsBlanks" dxfId="0" priority="689">
      <formula>LEN(TRIM(C215))&gt;0</formula>
    </cfRule>
    <cfRule type="notContainsBlanks" dxfId="1" priority="389">
      <formula>LEN(TRIM(C215))&gt;0</formula>
    </cfRule>
  </conditionalFormatting>
  <conditionalFormatting sqref="D215:H215">
    <cfRule type="notContainsBlanks" dxfId="2" priority="89">
      <formula>LEN(TRIM(D215))&gt;0</formula>
    </cfRule>
  </conditionalFormatting>
  <conditionalFormatting sqref="C216">
    <cfRule type="notContainsBlanks" dxfId="0" priority="688">
      <formula>LEN(TRIM(C216))&gt;0</formula>
    </cfRule>
    <cfRule type="notContainsBlanks" dxfId="1" priority="388">
      <formula>LEN(TRIM(C216))&gt;0</formula>
    </cfRule>
  </conditionalFormatting>
  <conditionalFormatting sqref="D216:H216">
    <cfRule type="notContainsBlanks" dxfId="2" priority="88">
      <formula>LEN(TRIM(D216))&gt;0</formula>
    </cfRule>
  </conditionalFormatting>
  <conditionalFormatting sqref="C217">
    <cfRule type="notContainsBlanks" dxfId="0" priority="687">
      <formula>LEN(TRIM(C217))&gt;0</formula>
    </cfRule>
    <cfRule type="notContainsBlanks" dxfId="1" priority="387">
      <formula>LEN(TRIM(C217))&gt;0</formula>
    </cfRule>
  </conditionalFormatting>
  <conditionalFormatting sqref="D217:H217">
    <cfRule type="notContainsBlanks" dxfId="2" priority="87">
      <formula>LEN(TRIM(D217))&gt;0</formula>
    </cfRule>
  </conditionalFormatting>
  <conditionalFormatting sqref="C218">
    <cfRule type="notContainsBlanks" dxfId="0" priority="686">
      <formula>LEN(TRIM(C218))&gt;0</formula>
    </cfRule>
    <cfRule type="notContainsBlanks" dxfId="1" priority="386">
      <formula>LEN(TRIM(C218))&gt;0</formula>
    </cfRule>
  </conditionalFormatting>
  <conditionalFormatting sqref="D218:H218">
    <cfRule type="notContainsBlanks" dxfId="2" priority="86">
      <formula>LEN(TRIM(D218))&gt;0</formula>
    </cfRule>
  </conditionalFormatting>
  <conditionalFormatting sqref="C219">
    <cfRule type="notContainsBlanks" dxfId="0" priority="685">
      <formula>LEN(TRIM(C219))&gt;0</formula>
    </cfRule>
    <cfRule type="notContainsBlanks" dxfId="1" priority="385">
      <formula>LEN(TRIM(C219))&gt;0</formula>
    </cfRule>
  </conditionalFormatting>
  <conditionalFormatting sqref="D219:H219">
    <cfRule type="notContainsBlanks" dxfId="2" priority="85">
      <formula>LEN(TRIM(D219))&gt;0</formula>
    </cfRule>
  </conditionalFormatting>
  <conditionalFormatting sqref="C220">
    <cfRule type="notContainsBlanks" dxfId="0" priority="684">
      <formula>LEN(TRIM(C220))&gt;0</formula>
    </cfRule>
    <cfRule type="notContainsBlanks" dxfId="1" priority="384">
      <formula>LEN(TRIM(C220))&gt;0</formula>
    </cfRule>
  </conditionalFormatting>
  <conditionalFormatting sqref="D220:H220">
    <cfRule type="notContainsBlanks" dxfId="2" priority="84">
      <formula>LEN(TRIM(D220))&gt;0</formula>
    </cfRule>
  </conditionalFormatting>
  <conditionalFormatting sqref="C221">
    <cfRule type="notContainsBlanks" dxfId="0" priority="683">
      <formula>LEN(TRIM(C221))&gt;0</formula>
    </cfRule>
    <cfRule type="notContainsBlanks" dxfId="1" priority="383">
      <formula>LEN(TRIM(C221))&gt;0</formula>
    </cfRule>
  </conditionalFormatting>
  <conditionalFormatting sqref="D221:H221">
    <cfRule type="notContainsBlanks" dxfId="2" priority="83">
      <formula>LEN(TRIM(D221))&gt;0</formula>
    </cfRule>
  </conditionalFormatting>
  <conditionalFormatting sqref="C222">
    <cfRule type="notContainsBlanks" dxfId="0" priority="682">
      <formula>LEN(TRIM(C222))&gt;0</formula>
    </cfRule>
    <cfRule type="notContainsBlanks" dxfId="1" priority="382">
      <formula>LEN(TRIM(C222))&gt;0</formula>
    </cfRule>
  </conditionalFormatting>
  <conditionalFormatting sqref="D222:H222">
    <cfRule type="notContainsBlanks" dxfId="2" priority="82">
      <formula>LEN(TRIM(D222))&gt;0</formula>
    </cfRule>
  </conditionalFormatting>
  <conditionalFormatting sqref="C223">
    <cfRule type="notContainsBlanks" dxfId="0" priority="681">
      <formula>LEN(TRIM(C223))&gt;0</formula>
    </cfRule>
    <cfRule type="notContainsBlanks" dxfId="1" priority="381">
      <formula>LEN(TRIM(C223))&gt;0</formula>
    </cfRule>
  </conditionalFormatting>
  <conditionalFormatting sqref="D223:H223">
    <cfRule type="notContainsBlanks" dxfId="2" priority="81">
      <formula>LEN(TRIM(D223))&gt;0</formula>
    </cfRule>
  </conditionalFormatting>
  <conditionalFormatting sqref="C224">
    <cfRule type="notContainsBlanks" dxfId="0" priority="680">
      <formula>LEN(TRIM(C224))&gt;0</formula>
    </cfRule>
    <cfRule type="notContainsBlanks" dxfId="1" priority="380">
      <formula>LEN(TRIM(C224))&gt;0</formula>
    </cfRule>
  </conditionalFormatting>
  <conditionalFormatting sqref="D224:H224">
    <cfRule type="notContainsBlanks" dxfId="2" priority="80">
      <formula>LEN(TRIM(D224))&gt;0</formula>
    </cfRule>
  </conditionalFormatting>
  <conditionalFormatting sqref="C225">
    <cfRule type="notContainsBlanks" dxfId="0" priority="679">
      <formula>LEN(TRIM(C225))&gt;0</formula>
    </cfRule>
    <cfRule type="notContainsBlanks" dxfId="1" priority="379">
      <formula>LEN(TRIM(C225))&gt;0</formula>
    </cfRule>
  </conditionalFormatting>
  <conditionalFormatting sqref="D225:H225">
    <cfRule type="notContainsBlanks" dxfId="2" priority="79">
      <formula>LEN(TRIM(D225))&gt;0</formula>
    </cfRule>
  </conditionalFormatting>
  <conditionalFormatting sqref="C226">
    <cfRule type="notContainsBlanks" dxfId="0" priority="678">
      <formula>LEN(TRIM(C226))&gt;0</formula>
    </cfRule>
    <cfRule type="notContainsBlanks" dxfId="1" priority="378">
      <formula>LEN(TRIM(C226))&gt;0</formula>
    </cfRule>
  </conditionalFormatting>
  <conditionalFormatting sqref="D226:H226">
    <cfRule type="notContainsBlanks" dxfId="2" priority="78">
      <formula>LEN(TRIM(D226))&gt;0</formula>
    </cfRule>
  </conditionalFormatting>
  <conditionalFormatting sqref="C227">
    <cfRule type="notContainsBlanks" dxfId="0" priority="677">
      <formula>LEN(TRIM(C227))&gt;0</formula>
    </cfRule>
    <cfRule type="notContainsBlanks" dxfId="1" priority="377">
      <formula>LEN(TRIM(C227))&gt;0</formula>
    </cfRule>
  </conditionalFormatting>
  <conditionalFormatting sqref="D227:H227">
    <cfRule type="notContainsBlanks" dxfId="2" priority="77">
      <formula>LEN(TRIM(D227))&gt;0</formula>
    </cfRule>
  </conditionalFormatting>
  <conditionalFormatting sqref="C228">
    <cfRule type="notContainsBlanks" dxfId="0" priority="676">
      <formula>LEN(TRIM(C228))&gt;0</formula>
    </cfRule>
    <cfRule type="notContainsBlanks" dxfId="1" priority="376">
      <formula>LEN(TRIM(C228))&gt;0</formula>
    </cfRule>
  </conditionalFormatting>
  <conditionalFormatting sqref="D228:H228">
    <cfRule type="notContainsBlanks" dxfId="2" priority="76">
      <formula>LEN(TRIM(D228))&gt;0</formula>
    </cfRule>
  </conditionalFormatting>
  <conditionalFormatting sqref="C229">
    <cfRule type="notContainsBlanks" dxfId="0" priority="675">
      <formula>LEN(TRIM(C229))&gt;0</formula>
    </cfRule>
    <cfRule type="notContainsBlanks" dxfId="1" priority="375">
      <formula>LEN(TRIM(C229))&gt;0</formula>
    </cfRule>
  </conditionalFormatting>
  <conditionalFormatting sqref="D229:H229">
    <cfRule type="notContainsBlanks" dxfId="2" priority="75">
      <formula>LEN(TRIM(D229))&gt;0</formula>
    </cfRule>
  </conditionalFormatting>
  <conditionalFormatting sqref="C230">
    <cfRule type="notContainsBlanks" dxfId="0" priority="674">
      <formula>LEN(TRIM(C230))&gt;0</formula>
    </cfRule>
    <cfRule type="notContainsBlanks" dxfId="1" priority="374">
      <formula>LEN(TRIM(C230))&gt;0</formula>
    </cfRule>
  </conditionalFormatting>
  <conditionalFormatting sqref="D230:H230">
    <cfRule type="notContainsBlanks" dxfId="2" priority="74">
      <formula>LEN(TRIM(D230))&gt;0</formula>
    </cfRule>
  </conditionalFormatting>
  <conditionalFormatting sqref="C231">
    <cfRule type="notContainsBlanks" dxfId="0" priority="673">
      <formula>LEN(TRIM(C231))&gt;0</formula>
    </cfRule>
    <cfRule type="notContainsBlanks" dxfId="1" priority="373">
      <formula>LEN(TRIM(C231))&gt;0</formula>
    </cfRule>
  </conditionalFormatting>
  <conditionalFormatting sqref="D231:H231">
    <cfRule type="notContainsBlanks" dxfId="2" priority="73">
      <formula>LEN(TRIM(D231))&gt;0</formula>
    </cfRule>
  </conditionalFormatting>
  <conditionalFormatting sqref="C232">
    <cfRule type="notContainsBlanks" dxfId="0" priority="672">
      <formula>LEN(TRIM(C232))&gt;0</formula>
    </cfRule>
    <cfRule type="notContainsBlanks" dxfId="1" priority="372">
      <formula>LEN(TRIM(C232))&gt;0</formula>
    </cfRule>
  </conditionalFormatting>
  <conditionalFormatting sqref="D232:H232">
    <cfRule type="notContainsBlanks" dxfId="2" priority="72">
      <formula>LEN(TRIM(D232))&gt;0</formula>
    </cfRule>
  </conditionalFormatting>
  <conditionalFormatting sqref="C233">
    <cfRule type="notContainsBlanks" dxfId="0" priority="671">
      <formula>LEN(TRIM(C233))&gt;0</formula>
    </cfRule>
    <cfRule type="notContainsBlanks" dxfId="1" priority="371">
      <formula>LEN(TRIM(C233))&gt;0</formula>
    </cfRule>
  </conditionalFormatting>
  <conditionalFormatting sqref="D233:H233">
    <cfRule type="notContainsBlanks" dxfId="2" priority="71">
      <formula>LEN(TRIM(D233))&gt;0</formula>
    </cfRule>
  </conditionalFormatting>
  <conditionalFormatting sqref="C234">
    <cfRule type="notContainsBlanks" dxfId="0" priority="670">
      <formula>LEN(TRIM(C234))&gt;0</formula>
    </cfRule>
    <cfRule type="notContainsBlanks" dxfId="1" priority="370">
      <formula>LEN(TRIM(C234))&gt;0</formula>
    </cfRule>
  </conditionalFormatting>
  <conditionalFormatting sqref="D234:H234">
    <cfRule type="notContainsBlanks" dxfId="2" priority="70">
      <formula>LEN(TRIM(D234))&gt;0</formula>
    </cfRule>
  </conditionalFormatting>
  <conditionalFormatting sqref="C235">
    <cfRule type="notContainsBlanks" dxfId="0" priority="669">
      <formula>LEN(TRIM(C235))&gt;0</formula>
    </cfRule>
    <cfRule type="notContainsBlanks" dxfId="1" priority="369">
      <formula>LEN(TRIM(C235))&gt;0</formula>
    </cfRule>
  </conditionalFormatting>
  <conditionalFormatting sqref="D235:H235">
    <cfRule type="notContainsBlanks" dxfId="2" priority="69">
      <formula>LEN(TRIM(D235))&gt;0</formula>
    </cfRule>
  </conditionalFormatting>
  <conditionalFormatting sqref="C236">
    <cfRule type="notContainsBlanks" dxfId="0" priority="668">
      <formula>LEN(TRIM(C236))&gt;0</formula>
    </cfRule>
    <cfRule type="notContainsBlanks" dxfId="1" priority="368">
      <formula>LEN(TRIM(C236))&gt;0</formula>
    </cfRule>
  </conditionalFormatting>
  <conditionalFormatting sqref="D236:H236">
    <cfRule type="notContainsBlanks" dxfId="2" priority="68">
      <formula>LEN(TRIM(D236))&gt;0</formula>
    </cfRule>
  </conditionalFormatting>
  <conditionalFormatting sqref="C237">
    <cfRule type="notContainsBlanks" dxfId="0" priority="667">
      <formula>LEN(TRIM(C237))&gt;0</formula>
    </cfRule>
    <cfRule type="notContainsBlanks" dxfId="1" priority="367">
      <formula>LEN(TRIM(C237))&gt;0</formula>
    </cfRule>
  </conditionalFormatting>
  <conditionalFormatting sqref="D237:H237">
    <cfRule type="notContainsBlanks" dxfId="2" priority="67">
      <formula>LEN(TRIM(D237))&gt;0</formula>
    </cfRule>
  </conditionalFormatting>
  <conditionalFormatting sqref="C238">
    <cfRule type="notContainsBlanks" dxfId="0" priority="666">
      <formula>LEN(TRIM(C238))&gt;0</formula>
    </cfRule>
    <cfRule type="notContainsBlanks" dxfId="1" priority="366">
      <formula>LEN(TRIM(C238))&gt;0</formula>
    </cfRule>
  </conditionalFormatting>
  <conditionalFormatting sqref="D238:H238">
    <cfRule type="notContainsBlanks" dxfId="2" priority="66">
      <formula>LEN(TRIM(D238))&gt;0</formula>
    </cfRule>
  </conditionalFormatting>
  <conditionalFormatting sqref="C239">
    <cfRule type="notContainsBlanks" dxfId="0" priority="665">
      <formula>LEN(TRIM(C239))&gt;0</formula>
    </cfRule>
    <cfRule type="notContainsBlanks" dxfId="1" priority="365">
      <formula>LEN(TRIM(C239))&gt;0</formula>
    </cfRule>
  </conditionalFormatting>
  <conditionalFormatting sqref="D239:H239">
    <cfRule type="notContainsBlanks" dxfId="2" priority="65">
      <formula>LEN(TRIM(D239))&gt;0</formula>
    </cfRule>
  </conditionalFormatting>
  <conditionalFormatting sqref="C240">
    <cfRule type="notContainsBlanks" dxfId="0" priority="664">
      <formula>LEN(TRIM(C240))&gt;0</formula>
    </cfRule>
    <cfRule type="notContainsBlanks" dxfId="1" priority="364">
      <formula>LEN(TRIM(C240))&gt;0</formula>
    </cfRule>
  </conditionalFormatting>
  <conditionalFormatting sqref="D240:H240">
    <cfRule type="notContainsBlanks" dxfId="2" priority="64">
      <formula>LEN(TRIM(D240))&gt;0</formula>
    </cfRule>
  </conditionalFormatting>
  <conditionalFormatting sqref="C241">
    <cfRule type="notContainsBlanks" dxfId="0" priority="663">
      <formula>LEN(TRIM(C241))&gt;0</formula>
    </cfRule>
    <cfRule type="notContainsBlanks" dxfId="1" priority="363">
      <formula>LEN(TRIM(C241))&gt;0</formula>
    </cfRule>
  </conditionalFormatting>
  <conditionalFormatting sqref="D241:H241">
    <cfRule type="notContainsBlanks" dxfId="2" priority="63">
      <formula>LEN(TRIM(D241))&gt;0</formula>
    </cfRule>
  </conditionalFormatting>
  <conditionalFormatting sqref="C242">
    <cfRule type="notContainsBlanks" dxfId="0" priority="662">
      <formula>LEN(TRIM(C242))&gt;0</formula>
    </cfRule>
    <cfRule type="notContainsBlanks" dxfId="1" priority="362">
      <formula>LEN(TRIM(C242))&gt;0</formula>
    </cfRule>
  </conditionalFormatting>
  <conditionalFormatting sqref="D242:H242">
    <cfRule type="notContainsBlanks" dxfId="2" priority="62">
      <formula>LEN(TRIM(D242))&gt;0</formula>
    </cfRule>
  </conditionalFormatting>
  <conditionalFormatting sqref="C243">
    <cfRule type="notContainsBlanks" dxfId="0" priority="661">
      <formula>LEN(TRIM(C243))&gt;0</formula>
    </cfRule>
    <cfRule type="notContainsBlanks" dxfId="1" priority="361">
      <formula>LEN(TRIM(C243))&gt;0</formula>
    </cfRule>
  </conditionalFormatting>
  <conditionalFormatting sqref="D243:H243">
    <cfRule type="notContainsBlanks" dxfId="2" priority="61">
      <formula>LEN(TRIM(D243))&gt;0</formula>
    </cfRule>
  </conditionalFormatting>
  <conditionalFormatting sqref="C244">
    <cfRule type="notContainsBlanks" dxfId="0" priority="660">
      <formula>LEN(TRIM(C244))&gt;0</formula>
    </cfRule>
    <cfRule type="notContainsBlanks" dxfId="1" priority="360">
      <formula>LEN(TRIM(C244))&gt;0</formula>
    </cfRule>
  </conditionalFormatting>
  <conditionalFormatting sqref="D244:H244">
    <cfRule type="notContainsBlanks" dxfId="2" priority="60">
      <formula>LEN(TRIM(D244))&gt;0</formula>
    </cfRule>
  </conditionalFormatting>
  <conditionalFormatting sqref="C245">
    <cfRule type="notContainsBlanks" dxfId="0" priority="659">
      <formula>LEN(TRIM(C245))&gt;0</formula>
    </cfRule>
    <cfRule type="notContainsBlanks" dxfId="1" priority="359">
      <formula>LEN(TRIM(C245))&gt;0</formula>
    </cfRule>
  </conditionalFormatting>
  <conditionalFormatting sqref="D245:H245">
    <cfRule type="notContainsBlanks" dxfId="2" priority="59">
      <formula>LEN(TRIM(D245))&gt;0</formula>
    </cfRule>
  </conditionalFormatting>
  <conditionalFormatting sqref="C246">
    <cfRule type="notContainsBlanks" dxfId="0" priority="658">
      <formula>LEN(TRIM(C246))&gt;0</formula>
    </cfRule>
    <cfRule type="notContainsBlanks" dxfId="1" priority="358">
      <formula>LEN(TRIM(C246))&gt;0</formula>
    </cfRule>
  </conditionalFormatting>
  <conditionalFormatting sqref="D246:H246">
    <cfRule type="notContainsBlanks" dxfId="2" priority="58">
      <formula>LEN(TRIM(D246))&gt;0</formula>
    </cfRule>
  </conditionalFormatting>
  <conditionalFormatting sqref="C247">
    <cfRule type="notContainsBlanks" dxfId="0" priority="657">
      <formula>LEN(TRIM(C247))&gt;0</formula>
    </cfRule>
    <cfRule type="notContainsBlanks" dxfId="1" priority="357">
      <formula>LEN(TRIM(C247))&gt;0</formula>
    </cfRule>
  </conditionalFormatting>
  <conditionalFormatting sqref="D247:H247">
    <cfRule type="notContainsBlanks" dxfId="2" priority="57">
      <formula>LEN(TRIM(D247))&gt;0</formula>
    </cfRule>
  </conditionalFormatting>
  <conditionalFormatting sqref="C248">
    <cfRule type="notContainsBlanks" dxfId="0" priority="656">
      <formula>LEN(TRIM(C248))&gt;0</formula>
    </cfRule>
    <cfRule type="notContainsBlanks" dxfId="1" priority="356">
      <formula>LEN(TRIM(C248))&gt;0</formula>
    </cfRule>
  </conditionalFormatting>
  <conditionalFormatting sqref="D248:H248">
    <cfRule type="notContainsBlanks" dxfId="2" priority="56">
      <formula>LEN(TRIM(D248))&gt;0</formula>
    </cfRule>
  </conditionalFormatting>
  <conditionalFormatting sqref="C249">
    <cfRule type="notContainsBlanks" dxfId="0" priority="655">
      <formula>LEN(TRIM(C249))&gt;0</formula>
    </cfRule>
    <cfRule type="notContainsBlanks" dxfId="1" priority="355">
      <formula>LEN(TRIM(C249))&gt;0</formula>
    </cfRule>
  </conditionalFormatting>
  <conditionalFormatting sqref="D249:H249">
    <cfRule type="notContainsBlanks" dxfId="2" priority="55">
      <formula>LEN(TRIM(D249))&gt;0</formula>
    </cfRule>
  </conditionalFormatting>
  <conditionalFormatting sqref="C250">
    <cfRule type="notContainsBlanks" dxfId="0" priority="654">
      <formula>LEN(TRIM(C250))&gt;0</formula>
    </cfRule>
    <cfRule type="notContainsBlanks" dxfId="1" priority="354">
      <formula>LEN(TRIM(C250))&gt;0</formula>
    </cfRule>
  </conditionalFormatting>
  <conditionalFormatting sqref="D250:H250">
    <cfRule type="notContainsBlanks" dxfId="2" priority="54">
      <formula>LEN(TRIM(D250))&gt;0</formula>
    </cfRule>
  </conditionalFormatting>
  <conditionalFormatting sqref="C251">
    <cfRule type="notContainsBlanks" dxfId="0" priority="653">
      <formula>LEN(TRIM(C251))&gt;0</formula>
    </cfRule>
    <cfRule type="notContainsBlanks" dxfId="1" priority="353">
      <formula>LEN(TRIM(C251))&gt;0</formula>
    </cfRule>
  </conditionalFormatting>
  <conditionalFormatting sqref="D251:H251">
    <cfRule type="notContainsBlanks" dxfId="2" priority="53">
      <formula>LEN(TRIM(D251))&gt;0</formula>
    </cfRule>
  </conditionalFormatting>
  <conditionalFormatting sqref="C252">
    <cfRule type="notContainsBlanks" dxfId="0" priority="652">
      <formula>LEN(TRIM(C252))&gt;0</formula>
    </cfRule>
    <cfRule type="notContainsBlanks" dxfId="1" priority="352">
      <formula>LEN(TRIM(C252))&gt;0</formula>
    </cfRule>
  </conditionalFormatting>
  <conditionalFormatting sqref="D252:H252">
    <cfRule type="notContainsBlanks" dxfId="2" priority="52">
      <formula>LEN(TRIM(D252))&gt;0</formula>
    </cfRule>
  </conditionalFormatting>
  <conditionalFormatting sqref="C253">
    <cfRule type="notContainsBlanks" dxfId="0" priority="651">
      <formula>LEN(TRIM(C253))&gt;0</formula>
    </cfRule>
    <cfRule type="notContainsBlanks" dxfId="1" priority="351">
      <formula>LEN(TRIM(C253))&gt;0</formula>
    </cfRule>
  </conditionalFormatting>
  <conditionalFormatting sqref="D253:H253">
    <cfRule type="notContainsBlanks" dxfId="2" priority="51">
      <formula>LEN(TRIM(D253))&gt;0</formula>
    </cfRule>
  </conditionalFormatting>
  <conditionalFormatting sqref="C254">
    <cfRule type="notContainsBlanks" dxfId="0" priority="650">
      <formula>LEN(TRIM(C254))&gt;0</formula>
    </cfRule>
    <cfRule type="notContainsBlanks" dxfId="1" priority="350">
      <formula>LEN(TRIM(C254))&gt;0</formula>
    </cfRule>
  </conditionalFormatting>
  <conditionalFormatting sqref="D254:H254">
    <cfRule type="notContainsBlanks" dxfId="2" priority="50">
      <formula>LEN(TRIM(D254))&gt;0</formula>
    </cfRule>
  </conditionalFormatting>
  <conditionalFormatting sqref="C255">
    <cfRule type="notContainsBlanks" dxfId="0" priority="649">
      <formula>LEN(TRIM(C255))&gt;0</formula>
    </cfRule>
    <cfRule type="notContainsBlanks" dxfId="1" priority="349">
      <formula>LEN(TRIM(C255))&gt;0</formula>
    </cfRule>
  </conditionalFormatting>
  <conditionalFormatting sqref="D255:H255">
    <cfRule type="notContainsBlanks" dxfId="2" priority="49">
      <formula>LEN(TRIM(D255))&gt;0</formula>
    </cfRule>
  </conditionalFormatting>
  <conditionalFormatting sqref="C256">
    <cfRule type="notContainsBlanks" dxfId="0" priority="648">
      <formula>LEN(TRIM(C256))&gt;0</formula>
    </cfRule>
    <cfRule type="notContainsBlanks" dxfId="1" priority="348">
      <formula>LEN(TRIM(C256))&gt;0</formula>
    </cfRule>
  </conditionalFormatting>
  <conditionalFormatting sqref="D256:H256">
    <cfRule type="notContainsBlanks" dxfId="2" priority="48">
      <formula>LEN(TRIM(D256))&gt;0</formula>
    </cfRule>
  </conditionalFormatting>
  <conditionalFormatting sqref="C257">
    <cfRule type="notContainsBlanks" dxfId="0" priority="647">
      <formula>LEN(TRIM(C257))&gt;0</formula>
    </cfRule>
    <cfRule type="notContainsBlanks" dxfId="1" priority="347">
      <formula>LEN(TRIM(C257))&gt;0</formula>
    </cfRule>
  </conditionalFormatting>
  <conditionalFormatting sqref="D257:H257">
    <cfRule type="notContainsBlanks" dxfId="2" priority="47">
      <formula>LEN(TRIM(D257))&gt;0</formula>
    </cfRule>
  </conditionalFormatting>
  <conditionalFormatting sqref="C258">
    <cfRule type="notContainsBlanks" dxfId="0" priority="646">
      <formula>LEN(TRIM(C258))&gt;0</formula>
    </cfRule>
    <cfRule type="notContainsBlanks" dxfId="1" priority="346">
      <formula>LEN(TRIM(C258))&gt;0</formula>
    </cfRule>
  </conditionalFormatting>
  <conditionalFormatting sqref="D258:H258">
    <cfRule type="notContainsBlanks" dxfId="2" priority="46">
      <formula>LEN(TRIM(D258))&gt;0</formula>
    </cfRule>
  </conditionalFormatting>
  <conditionalFormatting sqref="C259">
    <cfRule type="notContainsBlanks" dxfId="0" priority="645">
      <formula>LEN(TRIM(C259))&gt;0</formula>
    </cfRule>
    <cfRule type="notContainsBlanks" dxfId="1" priority="345">
      <formula>LEN(TRIM(C259))&gt;0</formula>
    </cfRule>
  </conditionalFormatting>
  <conditionalFormatting sqref="D259:H259">
    <cfRule type="notContainsBlanks" dxfId="2" priority="45">
      <formula>LEN(TRIM(D259))&gt;0</formula>
    </cfRule>
  </conditionalFormatting>
  <conditionalFormatting sqref="C260">
    <cfRule type="notContainsBlanks" dxfId="0" priority="644">
      <formula>LEN(TRIM(C260))&gt;0</formula>
    </cfRule>
    <cfRule type="notContainsBlanks" dxfId="1" priority="344">
      <formula>LEN(TRIM(C260))&gt;0</formula>
    </cfRule>
  </conditionalFormatting>
  <conditionalFormatting sqref="D260:H260">
    <cfRule type="notContainsBlanks" dxfId="2" priority="44">
      <formula>LEN(TRIM(D260))&gt;0</formula>
    </cfRule>
  </conditionalFormatting>
  <conditionalFormatting sqref="C261">
    <cfRule type="notContainsBlanks" dxfId="0" priority="643">
      <formula>LEN(TRIM(C261))&gt;0</formula>
    </cfRule>
    <cfRule type="notContainsBlanks" dxfId="1" priority="343">
      <formula>LEN(TRIM(C261))&gt;0</formula>
    </cfRule>
  </conditionalFormatting>
  <conditionalFormatting sqref="D261:H261">
    <cfRule type="notContainsBlanks" dxfId="2" priority="43">
      <formula>LEN(TRIM(D261))&gt;0</formula>
    </cfRule>
  </conditionalFormatting>
  <conditionalFormatting sqref="C262">
    <cfRule type="notContainsBlanks" dxfId="0" priority="642">
      <formula>LEN(TRIM(C262))&gt;0</formula>
    </cfRule>
    <cfRule type="notContainsBlanks" dxfId="1" priority="342">
      <formula>LEN(TRIM(C262))&gt;0</formula>
    </cfRule>
  </conditionalFormatting>
  <conditionalFormatting sqref="D262:H262">
    <cfRule type="notContainsBlanks" dxfId="2" priority="42">
      <formula>LEN(TRIM(D262))&gt;0</formula>
    </cfRule>
  </conditionalFormatting>
  <conditionalFormatting sqref="C263">
    <cfRule type="notContainsBlanks" dxfId="0" priority="641">
      <formula>LEN(TRIM(C263))&gt;0</formula>
    </cfRule>
    <cfRule type="notContainsBlanks" dxfId="1" priority="341">
      <formula>LEN(TRIM(C263))&gt;0</formula>
    </cfRule>
  </conditionalFormatting>
  <conditionalFormatting sqref="D263:H263">
    <cfRule type="notContainsBlanks" dxfId="2" priority="41">
      <formula>LEN(TRIM(D263))&gt;0</formula>
    </cfRule>
  </conditionalFormatting>
  <conditionalFormatting sqref="C264">
    <cfRule type="notContainsBlanks" dxfId="0" priority="640">
      <formula>LEN(TRIM(C264))&gt;0</formula>
    </cfRule>
    <cfRule type="notContainsBlanks" dxfId="1" priority="340">
      <formula>LEN(TRIM(C264))&gt;0</formula>
    </cfRule>
  </conditionalFormatting>
  <conditionalFormatting sqref="D264:H264">
    <cfRule type="notContainsBlanks" dxfId="2" priority="40">
      <formula>LEN(TRIM(D264))&gt;0</formula>
    </cfRule>
  </conditionalFormatting>
  <conditionalFormatting sqref="C265">
    <cfRule type="notContainsBlanks" dxfId="0" priority="639">
      <formula>LEN(TRIM(C265))&gt;0</formula>
    </cfRule>
    <cfRule type="notContainsBlanks" dxfId="1" priority="339">
      <formula>LEN(TRIM(C265))&gt;0</formula>
    </cfRule>
  </conditionalFormatting>
  <conditionalFormatting sqref="D265:H265">
    <cfRule type="notContainsBlanks" dxfId="2" priority="39">
      <formula>LEN(TRIM(D265))&gt;0</formula>
    </cfRule>
  </conditionalFormatting>
  <conditionalFormatting sqref="C266">
    <cfRule type="notContainsBlanks" dxfId="0" priority="638">
      <formula>LEN(TRIM(C266))&gt;0</formula>
    </cfRule>
    <cfRule type="notContainsBlanks" dxfId="1" priority="338">
      <formula>LEN(TRIM(C266))&gt;0</formula>
    </cfRule>
  </conditionalFormatting>
  <conditionalFormatting sqref="D266:H266">
    <cfRule type="notContainsBlanks" dxfId="2" priority="38">
      <formula>LEN(TRIM(D266))&gt;0</formula>
    </cfRule>
  </conditionalFormatting>
  <conditionalFormatting sqref="C267">
    <cfRule type="notContainsBlanks" dxfId="0" priority="637">
      <formula>LEN(TRIM(C267))&gt;0</formula>
    </cfRule>
    <cfRule type="notContainsBlanks" dxfId="1" priority="337">
      <formula>LEN(TRIM(C267))&gt;0</formula>
    </cfRule>
  </conditionalFormatting>
  <conditionalFormatting sqref="D267:H267">
    <cfRule type="notContainsBlanks" dxfId="2" priority="37">
      <formula>LEN(TRIM(D267))&gt;0</formula>
    </cfRule>
  </conditionalFormatting>
  <conditionalFormatting sqref="C268">
    <cfRule type="notContainsBlanks" dxfId="0" priority="636">
      <formula>LEN(TRIM(C268))&gt;0</formula>
    </cfRule>
    <cfRule type="notContainsBlanks" dxfId="1" priority="336">
      <formula>LEN(TRIM(C268))&gt;0</formula>
    </cfRule>
  </conditionalFormatting>
  <conditionalFormatting sqref="D268:H268">
    <cfRule type="notContainsBlanks" dxfId="2" priority="36">
      <formula>LEN(TRIM(D268))&gt;0</formula>
    </cfRule>
  </conditionalFormatting>
  <conditionalFormatting sqref="C269">
    <cfRule type="notContainsBlanks" dxfId="0" priority="635">
      <formula>LEN(TRIM(C269))&gt;0</formula>
    </cfRule>
    <cfRule type="notContainsBlanks" dxfId="1" priority="335">
      <formula>LEN(TRIM(C269))&gt;0</formula>
    </cfRule>
  </conditionalFormatting>
  <conditionalFormatting sqref="D269:H269">
    <cfRule type="notContainsBlanks" dxfId="2" priority="35">
      <formula>LEN(TRIM(D269))&gt;0</formula>
    </cfRule>
  </conditionalFormatting>
  <conditionalFormatting sqref="C270">
    <cfRule type="notContainsBlanks" dxfId="0" priority="634">
      <formula>LEN(TRIM(C270))&gt;0</formula>
    </cfRule>
    <cfRule type="notContainsBlanks" dxfId="1" priority="334">
      <formula>LEN(TRIM(C270))&gt;0</formula>
    </cfRule>
  </conditionalFormatting>
  <conditionalFormatting sqref="D270:H270">
    <cfRule type="notContainsBlanks" dxfId="2" priority="34">
      <formula>LEN(TRIM(D270))&gt;0</formula>
    </cfRule>
  </conditionalFormatting>
  <conditionalFormatting sqref="C271">
    <cfRule type="notContainsBlanks" dxfId="0" priority="633">
      <formula>LEN(TRIM(C271))&gt;0</formula>
    </cfRule>
    <cfRule type="notContainsBlanks" dxfId="1" priority="333">
      <formula>LEN(TRIM(C271))&gt;0</formula>
    </cfRule>
  </conditionalFormatting>
  <conditionalFormatting sqref="D271:H271">
    <cfRule type="notContainsBlanks" dxfId="2" priority="33">
      <formula>LEN(TRIM(D271))&gt;0</formula>
    </cfRule>
  </conditionalFormatting>
  <conditionalFormatting sqref="C272">
    <cfRule type="notContainsBlanks" dxfId="0" priority="632">
      <formula>LEN(TRIM(C272))&gt;0</formula>
    </cfRule>
    <cfRule type="notContainsBlanks" dxfId="1" priority="332">
      <formula>LEN(TRIM(C272))&gt;0</formula>
    </cfRule>
  </conditionalFormatting>
  <conditionalFormatting sqref="D272:H272">
    <cfRule type="notContainsBlanks" dxfId="2" priority="32">
      <formula>LEN(TRIM(D272))&gt;0</formula>
    </cfRule>
  </conditionalFormatting>
  <conditionalFormatting sqref="C273">
    <cfRule type="notContainsBlanks" dxfId="0" priority="631">
      <formula>LEN(TRIM(C273))&gt;0</formula>
    </cfRule>
    <cfRule type="notContainsBlanks" dxfId="1" priority="331">
      <formula>LEN(TRIM(C273))&gt;0</formula>
    </cfRule>
  </conditionalFormatting>
  <conditionalFormatting sqref="D273:H273">
    <cfRule type="notContainsBlanks" dxfId="2" priority="31">
      <formula>LEN(TRIM(D273))&gt;0</formula>
    </cfRule>
  </conditionalFormatting>
  <conditionalFormatting sqref="C274">
    <cfRule type="notContainsBlanks" dxfId="0" priority="630">
      <formula>LEN(TRIM(C274))&gt;0</formula>
    </cfRule>
    <cfRule type="notContainsBlanks" dxfId="1" priority="330">
      <formula>LEN(TRIM(C274))&gt;0</formula>
    </cfRule>
  </conditionalFormatting>
  <conditionalFormatting sqref="D274:H274">
    <cfRule type="notContainsBlanks" dxfId="2" priority="30">
      <formula>LEN(TRIM(D274))&gt;0</formula>
    </cfRule>
  </conditionalFormatting>
  <conditionalFormatting sqref="C275">
    <cfRule type="notContainsBlanks" dxfId="0" priority="629">
      <formula>LEN(TRIM(C275))&gt;0</formula>
    </cfRule>
    <cfRule type="notContainsBlanks" dxfId="1" priority="329">
      <formula>LEN(TRIM(C275))&gt;0</formula>
    </cfRule>
  </conditionalFormatting>
  <conditionalFormatting sqref="D275:H275">
    <cfRule type="notContainsBlanks" dxfId="2" priority="29">
      <formula>LEN(TRIM(D275))&gt;0</formula>
    </cfRule>
  </conditionalFormatting>
  <conditionalFormatting sqref="C276">
    <cfRule type="notContainsBlanks" dxfId="0" priority="628">
      <formula>LEN(TRIM(C276))&gt;0</formula>
    </cfRule>
    <cfRule type="notContainsBlanks" dxfId="1" priority="328">
      <formula>LEN(TRIM(C276))&gt;0</formula>
    </cfRule>
  </conditionalFormatting>
  <conditionalFormatting sqref="D276:H276">
    <cfRule type="notContainsBlanks" dxfId="2" priority="28">
      <formula>LEN(TRIM(D276))&gt;0</formula>
    </cfRule>
  </conditionalFormatting>
  <conditionalFormatting sqref="C277">
    <cfRule type="notContainsBlanks" dxfId="0" priority="627">
      <formula>LEN(TRIM(C277))&gt;0</formula>
    </cfRule>
    <cfRule type="notContainsBlanks" dxfId="1" priority="327">
      <formula>LEN(TRIM(C277))&gt;0</formula>
    </cfRule>
  </conditionalFormatting>
  <conditionalFormatting sqref="D277:H277">
    <cfRule type="notContainsBlanks" dxfId="2" priority="27">
      <formula>LEN(TRIM(D277))&gt;0</formula>
    </cfRule>
  </conditionalFormatting>
  <conditionalFormatting sqref="C278">
    <cfRule type="notContainsBlanks" dxfId="0" priority="626">
      <formula>LEN(TRIM(C278))&gt;0</formula>
    </cfRule>
    <cfRule type="notContainsBlanks" dxfId="1" priority="326">
      <formula>LEN(TRIM(C278))&gt;0</formula>
    </cfRule>
  </conditionalFormatting>
  <conditionalFormatting sqref="D278:H278">
    <cfRule type="notContainsBlanks" dxfId="2" priority="26">
      <formula>LEN(TRIM(D278))&gt;0</formula>
    </cfRule>
  </conditionalFormatting>
  <conditionalFormatting sqref="C279">
    <cfRule type="notContainsBlanks" dxfId="0" priority="625">
      <formula>LEN(TRIM(C279))&gt;0</formula>
    </cfRule>
    <cfRule type="notContainsBlanks" dxfId="1" priority="325">
      <formula>LEN(TRIM(C279))&gt;0</formula>
    </cfRule>
  </conditionalFormatting>
  <conditionalFormatting sqref="D279:H279">
    <cfRule type="notContainsBlanks" dxfId="2" priority="25">
      <formula>LEN(TRIM(D279))&gt;0</formula>
    </cfRule>
  </conditionalFormatting>
  <conditionalFormatting sqref="C280">
    <cfRule type="notContainsBlanks" dxfId="0" priority="624">
      <formula>LEN(TRIM(C280))&gt;0</formula>
    </cfRule>
    <cfRule type="notContainsBlanks" dxfId="1" priority="324">
      <formula>LEN(TRIM(C280))&gt;0</formula>
    </cfRule>
  </conditionalFormatting>
  <conditionalFormatting sqref="D280:H280">
    <cfRule type="notContainsBlanks" dxfId="2" priority="24">
      <formula>LEN(TRIM(D280))&gt;0</formula>
    </cfRule>
  </conditionalFormatting>
  <conditionalFormatting sqref="C281">
    <cfRule type="notContainsBlanks" dxfId="0" priority="623">
      <formula>LEN(TRIM(C281))&gt;0</formula>
    </cfRule>
    <cfRule type="notContainsBlanks" dxfId="1" priority="323">
      <formula>LEN(TRIM(C281))&gt;0</formula>
    </cfRule>
  </conditionalFormatting>
  <conditionalFormatting sqref="D281:H281">
    <cfRule type="notContainsBlanks" dxfId="2" priority="23">
      <formula>LEN(TRIM(D281))&gt;0</formula>
    </cfRule>
  </conditionalFormatting>
  <conditionalFormatting sqref="C282">
    <cfRule type="notContainsBlanks" dxfId="0" priority="622">
      <formula>LEN(TRIM(C282))&gt;0</formula>
    </cfRule>
    <cfRule type="notContainsBlanks" dxfId="1" priority="322">
      <formula>LEN(TRIM(C282))&gt;0</formula>
    </cfRule>
  </conditionalFormatting>
  <conditionalFormatting sqref="D282:H282">
    <cfRule type="notContainsBlanks" dxfId="2" priority="22">
      <formula>LEN(TRIM(D282))&gt;0</formula>
    </cfRule>
  </conditionalFormatting>
  <conditionalFormatting sqref="C283">
    <cfRule type="notContainsBlanks" dxfId="0" priority="621">
      <formula>LEN(TRIM(C283))&gt;0</formula>
    </cfRule>
    <cfRule type="notContainsBlanks" dxfId="1" priority="321">
      <formula>LEN(TRIM(C283))&gt;0</formula>
    </cfRule>
  </conditionalFormatting>
  <conditionalFormatting sqref="D283:H283">
    <cfRule type="notContainsBlanks" dxfId="2" priority="21">
      <formula>LEN(TRIM(D283))&gt;0</formula>
    </cfRule>
  </conditionalFormatting>
  <conditionalFormatting sqref="C284">
    <cfRule type="notContainsBlanks" dxfId="0" priority="620">
      <formula>LEN(TRIM(C284))&gt;0</formula>
    </cfRule>
    <cfRule type="notContainsBlanks" dxfId="1" priority="320">
      <formula>LEN(TRIM(C284))&gt;0</formula>
    </cfRule>
  </conditionalFormatting>
  <conditionalFormatting sqref="D284:H284">
    <cfRule type="notContainsBlanks" dxfId="2" priority="20">
      <formula>LEN(TRIM(D284))&gt;0</formula>
    </cfRule>
  </conditionalFormatting>
  <conditionalFormatting sqref="C285">
    <cfRule type="notContainsBlanks" dxfId="0" priority="619">
      <formula>LEN(TRIM(C285))&gt;0</formula>
    </cfRule>
    <cfRule type="notContainsBlanks" dxfId="1" priority="319">
      <formula>LEN(TRIM(C285))&gt;0</formula>
    </cfRule>
  </conditionalFormatting>
  <conditionalFormatting sqref="D285:H285">
    <cfRule type="notContainsBlanks" dxfId="2" priority="19">
      <formula>LEN(TRIM(D285))&gt;0</formula>
    </cfRule>
  </conditionalFormatting>
  <conditionalFormatting sqref="C286">
    <cfRule type="notContainsBlanks" dxfId="0" priority="618">
      <formula>LEN(TRIM(C286))&gt;0</formula>
    </cfRule>
    <cfRule type="notContainsBlanks" dxfId="1" priority="318">
      <formula>LEN(TRIM(C286))&gt;0</formula>
    </cfRule>
  </conditionalFormatting>
  <conditionalFormatting sqref="D286:H286">
    <cfRule type="notContainsBlanks" dxfId="2" priority="18">
      <formula>LEN(TRIM(D286))&gt;0</formula>
    </cfRule>
  </conditionalFormatting>
  <conditionalFormatting sqref="C287">
    <cfRule type="notContainsBlanks" dxfId="0" priority="617">
      <formula>LEN(TRIM(C287))&gt;0</formula>
    </cfRule>
    <cfRule type="notContainsBlanks" dxfId="1" priority="317">
      <formula>LEN(TRIM(C287))&gt;0</formula>
    </cfRule>
  </conditionalFormatting>
  <conditionalFormatting sqref="D287:H287">
    <cfRule type="notContainsBlanks" dxfId="2" priority="17">
      <formula>LEN(TRIM(D287))&gt;0</formula>
    </cfRule>
  </conditionalFormatting>
  <conditionalFormatting sqref="C288">
    <cfRule type="notContainsBlanks" dxfId="0" priority="616">
      <formula>LEN(TRIM(C288))&gt;0</formula>
    </cfRule>
    <cfRule type="notContainsBlanks" dxfId="1" priority="316">
      <formula>LEN(TRIM(C288))&gt;0</formula>
    </cfRule>
  </conditionalFormatting>
  <conditionalFormatting sqref="D288:H288">
    <cfRule type="notContainsBlanks" dxfId="2" priority="16">
      <formula>LEN(TRIM(D288))&gt;0</formula>
    </cfRule>
  </conditionalFormatting>
  <conditionalFormatting sqref="C289">
    <cfRule type="notContainsBlanks" dxfId="0" priority="615">
      <formula>LEN(TRIM(C289))&gt;0</formula>
    </cfRule>
    <cfRule type="notContainsBlanks" dxfId="1" priority="315">
      <formula>LEN(TRIM(C289))&gt;0</formula>
    </cfRule>
  </conditionalFormatting>
  <conditionalFormatting sqref="D289:H289">
    <cfRule type="notContainsBlanks" dxfId="2" priority="15">
      <formula>LEN(TRIM(D289))&gt;0</formula>
    </cfRule>
  </conditionalFormatting>
  <conditionalFormatting sqref="C290">
    <cfRule type="notContainsBlanks" dxfId="0" priority="614">
      <formula>LEN(TRIM(C290))&gt;0</formula>
    </cfRule>
    <cfRule type="notContainsBlanks" dxfId="1" priority="314">
      <formula>LEN(TRIM(C290))&gt;0</formula>
    </cfRule>
  </conditionalFormatting>
  <conditionalFormatting sqref="D290:H290">
    <cfRule type="notContainsBlanks" dxfId="2" priority="14">
      <formula>LEN(TRIM(D290))&gt;0</formula>
    </cfRule>
  </conditionalFormatting>
  <conditionalFormatting sqref="C291">
    <cfRule type="notContainsBlanks" dxfId="0" priority="613">
      <formula>LEN(TRIM(C291))&gt;0</formula>
    </cfRule>
    <cfRule type="notContainsBlanks" dxfId="1" priority="313">
      <formula>LEN(TRIM(C291))&gt;0</formula>
    </cfRule>
  </conditionalFormatting>
  <conditionalFormatting sqref="D291:H291">
    <cfRule type="notContainsBlanks" dxfId="2" priority="13">
      <formula>LEN(TRIM(D291))&gt;0</formula>
    </cfRule>
  </conditionalFormatting>
  <conditionalFormatting sqref="C292">
    <cfRule type="notContainsBlanks" dxfId="0" priority="612">
      <formula>LEN(TRIM(C292))&gt;0</formula>
    </cfRule>
    <cfRule type="notContainsBlanks" dxfId="1" priority="312">
      <formula>LEN(TRIM(C292))&gt;0</formula>
    </cfRule>
  </conditionalFormatting>
  <conditionalFormatting sqref="D292:H292">
    <cfRule type="notContainsBlanks" dxfId="2" priority="12">
      <formula>LEN(TRIM(D292))&gt;0</formula>
    </cfRule>
  </conditionalFormatting>
  <conditionalFormatting sqref="C293">
    <cfRule type="notContainsBlanks" dxfId="0" priority="611">
      <formula>LEN(TRIM(C293))&gt;0</formula>
    </cfRule>
    <cfRule type="notContainsBlanks" dxfId="1" priority="311">
      <formula>LEN(TRIM(C293))&gt;0</formula>
    </cfRule>
  </conditionalFormatting>
  <conditionalFormatting sqref="D293:H293">
    <cfRule type="notContainsBlanks" dxfId="2" priority="11">
      <formula>LEN(TRIM(D293))&gt;0</formula>
    </cfRule>
  </conditionalFormatting>
  <conditionalFormatting sqref="C294">
    <cfRule type="notContainsBlanks" dxfId="0" priority="610">
      <formula>LEN(TRIM(C294))&gt;0</formula>
    </cfRule>
    <cfRule type="notContainsBlanks" dxfId="1" priority="310">
      <formula>LEN(TRIM(C294))&gt;0</formula>
    </cfRule>
  </conditionalFormatting>
  <conditionalFormatting sqref="D294:H294">
    <cfRule type="notContainsBlanks" dxfId="2" priority="10">
      <formula>LEN(TRIM(D294))&gt;0</formula>
    </cfRule>
  </conditionalFormatting>
  <conditionalFormatting sqref="C295">
    <cfRule type="notContainsBlanks" dxfId="0" priority="609">
      <formula>LEN(TRIM(C295))&gt;0</formula>
    </cfRule>
    <cfRule type="notContainsBlanks" dxfId="1" priority="309">
      <formula>LEN(TRIM(C295))&gt;0</formula>
    </cfRule>
  </conditionalFormatting>
  <conditionalFormatting sqref="D295:H295">
    <cfRule type="notContainsBlanks" dxfId="2" priority="9">
      <formula>LEN(TRIM(D295))&gt;0</formula>
    </cfRule>
  </conditionalFormatting>
  <conditionalFormatting sqref="C296">
    <cfRule type="notContainsBlanks" dxfId="0" priority="608">
      <formula>LEN(TRIM(C296))&gt;0</formula>
    </cfRule>
    <cfRule type="notContainsBlanks" dxfId="1" priority="308">
      <formula>LEN(TRIM(C296))&gt;0</formula>
    </cfRule>
  </conditionalFormatting>
  <conditionalFormatting sqref="D296:H296">
    <cfRule type="notContainsBlanks" dxfId="2" priority="8">
      <formula>LEN(TRIM(D296))&gt;0</formula>
    </cfRule>
  </conditionalFormatting>
  <conditionalFormatting sqref="C297">
    <cfRule type="notContainsBlanks" dxfId="0" priority="607">
      <formula>LEN(TRIM(C297))&gt;0</formula>
    </cfRule>
    <cfRule type="notContainsBlanks" dxfId="1" priority="307">
      <formula>LEN(TRIM(C297))&gt;0</formula>
    </cfRule>
  </conditionalFormatting>
  <conditionalFormatting sqref="D297:H297">
    <cfRule type="notContainsBlanks" dxfId="2" priority="7">
      <formula>LEN(TRIM(D297))&gt;0</formula>
    </cfRule>
  </conditionalFormatting>
  <conditionalFormatting sqref="C298">
    <cfRule type="notContainsBlanks" dxfId="0" priority="606">
      <formula>LEN(TRIM(C298))&gt;0</formula>
    </cfRule>
    <cfRule type="notContainsBlanks" dxfId="1" priority="306">
      <formula>LEN(TRIM(C298))&gt;0</formula>
    </cfRule>
  </conditionalFormatting>
  <conditionalFormatting sqref="D298:H298">
    <cfRule type="notContainsBlanks" dxfId="2" priority="6">
      <formula>LEN(TRIM(D298))&gt;0</formula>
    </cfRule>
  </conditionalFormatting>
  <conditionalFormatting sqref="C299">
    <cfRule type="notContainsBlanks" dxfId="0" priority="605">
      <formula>LEN(TRIM(C299))&gt;0</formula>
    </cfRule>
    <cfRule type="notContainsBlanks" dxfId="1" priority="305">
      <formula>LEN(TRIM(C299))&gt;0</formula>
    </cfRule>
  </conditionalFormatting>
  <conditionalFormatting sqref="D299:H299">
    <cfRule type="notContainsBlanks" dxfId="2" priority="5">
      <formula>LEN(TRIM(D299))&gt;0</formula>
    </cfRule>
  </conditionalFormatting>
  <conditionalFormatting sqref="C300">
    <cfRule type="notContainsBlanks" dxfId="0" priority="604">
      <formula>LEN(TRIM(C300))&gt;0</formula>
    </cfRule>
    <cfRule type="notContainsBlanks" dxfId="1" priority="304">
      <formula>LEN(TRIM(C300))&gt;0</formula>
    </cfRule>
  </conditionalFormatting>
  <conditionalFormatting sqref="D300:H300">
    <cfRule type="notContainsBlanks" dxfId="2" priority="4">
      <formula>LEN(TRIM(D300))&gt;0</formula>
    </cfRule>
  </conditionalFormatting>
  <conditionalFormatting sqref="C301">
    <cfRule type="notContainsBlanks" dxfId="0" priority="603">
      <formula>LEN(TRIM(C301))&gt;0</formula>
    </cfRule>
    <cfRule type="notContainsBlanks" dxfId="1" priority="303">
      <formula>LEN(TRIM(C301))&gt;0</formula>
    </cfRule>
  </conditionalFormatting>
  <conditionalFormatting sqref="D301:H301">
    <cfRule type="notContainsBlanks" dxfId="2" priority="3">
      <formula>LEN(TRIM(D301))&gt;0</formula>
    </cfRule>
  </conditionalFormatting>
  <conditionalFormatting sqref="C302">
    <cfRule type="notContainsBlanks" dxfId="0" priority="602">
      <formula>LEN(TRIM(C302))&gt;0</formula>
    </cfRule>
    <cfRule type="notContainsBlanks" dxfId="1" priority="302">
      <formula>LEN(TRIM(C302))&gt;0</formula>
    </cfRule>
  </conditionalFormatting>
  <conditionalFormatting sqref="D302:H302">
    <cfRule type="notContainsBlanks" dxfId="2" priority="2">
      <formula>LEN(TRIM(D302))&gt;0</formula>
    </cfRule>
  </conditionalFormatting>
  <conditionalFormatting sqref="C303">
    <cfRule type="notContainsBlanks" dxfId="0" priority="601">
      <formula>LEN(TRIM(C303))&gt;0</formula>
    </cfRule>
    <cfRule type="notContainsBlanks" dxfId="1" priority="301">
      <formula>LEN(TRIM(C303))&gt;0</formula>
    </cfRule>
  </conditionalFormatting>
  <conditionalFormatting sqref="D303:H303">
    <cfRule type="notContainsBlanks" dxfId="2" priority="1">
      <formula>LEN(TRIM(D303))&gt;0</formula>
    </cfRule>
  </conditionalFormatting>
  <pageMargins left="0.699305555555556" right="0.699305555555556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303"/>
  <sheetViews>
    <sheetView showGridLines="0" workbookViewId="0">
      <pane ySplit="3" topLeftCell="A4" activePane="bottomLeft" state="frozen"/>
      <selection/>
      <selection pane="bottomLeft" activeCell="D10" sqref="D10"/>
    </sheetView>
  </sheetViews>
  <sheetFormatPr defaultColWidth="9" defaultRowHeight="18.95" customHeight="1"/>
  <cols>
    <col min="1" max="1" width="9" style="119"/>
    <col min="2" max="2" width="9.12962962962963" style="119" customWidth="1"/>
    <col min="3" max="3" width="18.25" style="119" customWidth="1"/>
    <col min="4" max="4" width="16.25" style="119" customWidth="1"/>
    <col min="5" max="5" width="16.5" style="119" customWidth="1"/>
    <col min="6" max="6" width="21.5" style="119" customWidth="1"/>
    <col min="7" max="7" width="22" style="119" customWidth="1"/>
    <col min="8" max="8" width="9" style="119"/>
    <col min="9" max="9" width="9" style="120"/>
    <col min="10" max="16384" width="9" style="119"/>
  </cols>
  <sheetData>
    <row r="1" ht="9" customHeight="1" spans="1:8">
      <c r="A1" s="120"/>
      <c r="B1" s="121"/>
      <c r="C1" s="121"/>
      <c r="D1" s="121"/>
      <c r="E1" s="121"/>
      <c r="F1" s="121"/>
      <c r="G1" s="121"/>
      <c r="H1" s="120"/>
    </row>
    <row r="2" ht="24" customHeight="1" spans="1:8">
      <c r="A2" s="120"/>
      <c r="B2" s="122" t="s">
        <v>16</v>
      </c>
      <c r="C2" s="123"/>
      <c r="D2" s="123"/>
      <c r="E2" s="123"/>
      <c r="F2" s="123"/>
      <c r="G2" s="124"/>
      <c r="H2" s="120"/>
    </row>
    <row r="3" customHeight="1" spans="1:8">
      <c r="A3" s="120"/>
      <c r="B3" s="125" t="s">
        <v>10</v>
      </c>
      <c r="C3" s="125" t="s">
        <v>11</v>
      </c>
      <c r="D3" s="125" t="s">
        <v>12</v>
      </c>
      <c r="E3" s="125" t="s">
        <v>13</v>
      </c>
      <c r="F3" s="125" t="s">
        <v>14</v>
      </c>
      <c r="G3" s="148" t="s">
        <v>15</v>
      </c>
      <c r="H3" s="120"/>
    </row>
    <row r="4" customHeight="1" spans="1:8">
      <c r="A4" s="120"/>
      <c r="B4" s="125">
        <v>1</v>
      </c>
      <c r="C4" s="135" t="str">
        <f>IF('基础-客户信息 '!C4="","-",'基础-客户信息 '!C4)</f>
        <v>安居商贸（客户）</v>
      </c>
      <c r="D4" s="135" t="str">
        <f>IF('基础-客户信息 '!D4="","-",'基础-客户信息 '!D4)</f>
        <v>陈苗天</v>
      </c>
      <c r="E4" s="135">
        <f>IF('基础-客户信息 '!E4="","-",'基础-客户信息 '!E4)</f>
        <v>13123433441</v>
      </c>
      <c r="F4" s="135" t="str">
        <f>IF('基础-客户信息 '!F4="","-",'基础-客户信息 '!F4)</f>
        <v>13123433441@.qq.com</v>
      </c>
      <c r="G4" s="136">
        <f>IF(C4="-","-",SUMIFS('销售录入（明细）'!K:K,'销售录入（明细）'!D:D,C4)-SUMIFS(客户收款录入!H:H,客户收款录入!C:C,C4))</f>
        <v>10480</v>
      </c>
      <c r="H4" s="120"/>
    </row>
    <row r="5" customHeight="1" spans="1:8">
      <c r="A5" s="120"/>
      <c r="B5" s="125">
        <v>2</v>
      </c>
      <c r="C5" s="135" t="str">
        <f>IF('基础-客户信息 '!C5="","-",'基础-客户信息 '!C5)</f>
        <v>核心创辉（客户）</v>
      </c>
      <c r="D5" s="135" t="str">
        <f>IF('基础-客户信息 '!D5="","-",'基础-客户信息 '!D5)</f>
        <v>王昊月</v>
      </c>
      <c r="E5" s="135">
        <f>IF('基础-客户信息 '!E5="","-",'基础-客户信息 '!E5)</f>
        <v>13123433442</v>
      </c>
      <c r="F5" s="135" t="str">
        <f>IF('基础-客户信息 '!F5="","-",'基础-客户信息 '!F5)</f>
        <v>13123433442@.qq.com</v>
      </c>
      <c r="G5" s="136">
        <f>IF(C5="-","-",SUMIFS('销售录入（明细）'!K:K,'销售录入（明细）'!D:D,C5)-SUMIFS(客户收款录入!H:H,客户收款录入!C:C,C5))</f>
        <v>520</v>
      </c>
      <c r="H5" s="120"/>
    </row>
    <row r="6" customHeight="1" spans="1:8">
      <c r="A6" s="120"/>
      <c r="B6" s="125">
        <v>3</v>
      </c>
      <c r="C6" s="135" t="str">
        <f>IF('基础-客户信息 '!C6="","-",'基础-客户信息 '!C6)</f>
        <v>智慧谷游（客户）</v>
      </c>
      <c r="D6" s="135" t="str">
        <f>IF('基础-客户信息 '!D6="","-",'基础-客户信息 '!D6)</f>
        <v>张明欣</v>
      </c>
      <c r="E6" s="135">
        <f>IF('基础-客户信息 '!E6="","-",'基础-客户信息 '!E6)</f>
        <v>13123433443</v>
      </c>
      <c r="F6" s="135" t="str">
        <f>IF('基础-客户信息 '!F6="","-",'基础-客户信息 '!F6)</f>
        <v>13123433443@.qq.com</v>
      </c>
      <c r="G6" s="136">
        <f>IF(C6="-","-",SUMIFS('销售录入（明细）'!K:K,'销售录入（明细）'!D:D,C6)-SUMIFS(客户收款录入!H:H,客户收款录入!C:C,C6))</f>
        <v>3000</v>
      </c>
      <c r="H6" s="120"/>
    </row>
    <row r="7" customHeight="1" spans="1:8">
      <c r="A7" s="120"/>
      <c r="B7" s="125">
        <v>4</v>
      </c>
      <c r="C7" s="135" t="str">
        <f>IF('基础-客户信息 '!C7="","-",'基础-客户信息 '!C7)</f>
        <v>-</v>
      </c>
      <c r="D7" s="135" t="str">
        <f>IF('基础-客户信息 '!D7="","-",'基础-客户信息 '!D7)</f>
        <v>-</v>
      </c>
      <c r="E7" s="135" t="str">
        <f>IF('基础-客户信息 '!E7="","-",'基础-客户信息 '!E7)</f>
        <v>-</v>
      </c>
      <c r="F7" s="135" t="str">
        <f>IF('基础-客户信息 '!F7="","-",'基础-客户信息 '!F7)</f>
        <v>-</v>
      </c>
      <c r="G7" s="136" t="str">
        <f>IF(C7="-","-",SUMIFS('销售录入（明细）'!K:K,'销售录入（明细）'!D:D,C7)-SUMIFS(客户收款录入!H:H,客户收款录入!C:C,C7))</f>
        <v>-</v>
      </c>
      <c r="H7" s="120"/>
    </row>
    <row r="8" customHeight="1" spans="1:8">
      <c r="A8" s="120"/>
      <c r="B8" s="125">
        <v>5</v>
      </c>
      <c r="C8" s="135" t="str">
        <f>IF('基础-客户信息 '!C8="","-",'基础-客户信息 '!C8)</f>
        <v>-</v>
      </c>
      <c r="D8" s="135" t="str">
        <f>IF('基础-客户信息 '!D8="","-",'基础-客户信息 '!D8)</f>
        <v>-</v>
      </c>
      <c r="E8" s="135" t="str">
        <f>IF('基础-客户信息 '!E8="","-",'基础-客户信息 '!E8)</f>
        <v>-</v>
      </c>
      <c r="F8" s="135" t="str">
        <f>IF('基础-客户信息 '!F8="","-",'基础-客户信息 '!F8)</f>
        <v>-</v>
      </c>
      <c r="G8" s="136" t="str">
        <f>IF(C8="-","-",SUMIFS('销售录入（明细）'!K:K,'销售录入（明细）'!D:D,C8)-SUMIFS(客户收款录入!H:H,客户收款录入!C:C,C8))</f>
        <v>-</v>
      </c>
      <c r="H8" s="120"/>
    </row>
    <row r="9" customHeight="1" spans="1:8">
      <c r="A9" s="120"/>
      <c r="B9" s="125">
        <v>6</v>
      </c>
      <c r="C9" s="135" t="str">
        <f>IF('基础-客户信息 '!C9="","-",'基础-客户信息 '!C9)</f>
        <v>-</v>
      </c>
      <c r="D9" s="135" t="str">
        <f>IF('基础-客户信息 '!D9="","-",'基础-客户信息 '!D9)</f>
        <v>-</v>
      </c>
      <c r="E9" s="135" t="str">
        <f>IF('基础-客户信息 '!E9="","-",'基础-客户信息 '!E9)</f>
        <v>-</v>
      </c>
      <c r="F9" s="135" t="str">
        <f>IF('基础-客户信息 '!F9="","-",'基础-客户信息 '!F9)</f>
        <v>-</v>
      </c>
      <c r="G9" s="136" t="str">
        <f>IF(C9="-","-",SUMIFS('销售录入（明细）'!K:K,'销售录入（明细）'!D:D,C9)-SUMIFS(客户收款录入!H:H,客户收款录入!C:C,C9))</f>
        <v>-</v>
      </c>
      <c r="H9" s="120"/>
    </row>
    <row r="10" customHeight="1" spans="1:8">
      <c r="A10" s="120"/>
      <c r="B10" s="125">
        <v>7</v>
      </c>
      <c r="C10" s="135" t="str">
        <f>IF('基础-客户信息 '!C10="","-",'基础-客户信息 '!C10)</f>
        <v>-</v>
      </c>
      <c r="D10" s="135" t="str">
        <f>IF('基础-客户信息 '!D10="","-",'基础-客户信息 '!D10)</f>
        <v>-</v>
      </c>
      <c r="E10" s="135" t="str">
        <f>IF('基础-客户信息 '!E10="","-",'基础-客户信息 '!E10)</f>
        <v>-</v>
      </c>
      <c r="F10" s="135" t="str">
        <f>IF('基础-客户信息 '!F10="","-",'基础-客户信息 '!F10)</f>
        <v>-</v>
      </c>
      <c r="G10" s="136" t="str">
        <f>IF(C10="-","-",SUMIFS('销售录入（明细）'!K:K,'销售录入（明细）'!D:D,C10)-SUMIFS(客户收款录入!H:H,客户收款录入!C:C,C10))</f>
        <v>-</v>
      </c>
      <c r="H10" s="120"/>
    </row>
    <row r="11" customHeight="1" spans="1:8">
      <c r="A11" s="120"/>
      <c r="B11" s="125">
        <v>8</v>
      </c>
      <c r="C11" s="135" t="str">
        <f>IF('基础-客户信息 '!C11="","-",'基础-客户信息 '!C11)</f>
        <v>-</v>
      </c>
      <c r="D11" s="135" t="str">
        <f>IF('基础-客户信息 '!D11="","-",'基础-客户信息 '!D11)</f>
        <v>-</v>
      </c>
      <c r="E11" s="135" t="str">
        <f>IF('基础-客户信息 '!E11="","-",'基础-客户信息 '!E11)</f>
        <v>-</v>
      </c>
      <c r="F11" s="135" t="str">
        <f>IF('基础-客户信息 '!F11="","-",'基础-客户信息 '!F11)</f>
        <v>-</v>
      </c>
      <c r="G11" s="136" t="str">
        <f>IF(C11="-","-",SUMIFS('销售录入（明细）'!K:K,'销售录入（明细）'!D:D,C11)-SUMIFS(客户收款录入!H:H,客户收款录入!C:C,C11))</f>
        <v>-</v>
      </c>
      <c r="H11" s="120"/>
    </row>
    <row r="12" customHeight="1" spans="1:8">
      <c r="A12" s="120"/>
      <c r="B12" s="125">
        <v>9</v>
      </c>
      <c r="C12" s="135" t="str">
        <f>IF('基础-客户信息 '!C12="","-",'基础-客户信息 '!C12)</f>
        <v>-</v>
      </c>
      <c r="D12" s="135" t="str">
        <f>IF('基础-客户信息 '!D12="","-",'基础-客户信息 '!D12)</f>
        <v>-</v>
      </c>
      <c r="E12" s="135" t="str">
        <f>IF('基础-客户信息 '!E12="","-",'基础-客户信息 '!E12)</f>
        <v>-</v>
      </c>
      <c r="F12" s="135" t="str">
        <f>IF('基础-客户信息 '!F12="","-",'基础-客户信息 '!F12)</f>
        <v>-</v>
      </c>
      <c r="G12" s="136" t="str">
        <f>IF(C12="-","-",SUMIFS('销售录入（明细）'!K:K,'销售录入（明细）'!D:D,C12)-SUMIFS(客户收款录入!H:H,客户收款录入!C:C,C12))</f>
        <v>-</v>
      </c>
      <c r="H12" s="120"/>
    </row>
    <row r="13" customHeight="1" spans="1:8">
      <c r="A13" s="120"/>
      <c r="B13" s="125">
        <v>10</v>
      </c>
      <c r="C13" s="135" t="str">
        <f>IF('基础-客户信息 '!C13="","-",'基础-客户信息 '!C13)</f>
        <v>-</v>
      </c>
      <c r="D13" s="135" t="str">
        <f>IF('基础-客户信息 '!D13="","-",'基础-客户信息 '!D13)</f>
        <v>-</v>
      </c>
      <c r="E13" s="135" t="str">
        <f>IF('基础-客户信息 '!E13="","-",'基础-客户信息 '!E13)</f>
        <v>-</v>
      </c>
      <c r="F13" s="135" t="str">
        <f>IF('基础-客户信息 '!F13="","-",'基础-客户信息 '!F13)</f>
        <v>-</v>
      </c>
      <c r="G13" s="136" t="str">
        <f>IF(C13="-","-",SUMIFS('销售录入（明细）'!K:K,'销售录入（明细）'!D:D,C13)-SUMIFS(客户收款录入!H:H,客户收款录入!C:C,C13))</f>
        <v>-</v>
      </c>
      <c r="H13" s="120"/>
    </row>
    <row r="14" customHeight="1" spans="1:8">
      <c r="A14" s="120"/>
      <c r="B14" s="125">
        <v>11</v>
      </c>
      <c r="C14" s="135" t="str">
        <f>IF('基础-客户信息 '!C14="","-",'基础-客户信息 '!C14)</f>
        <v>-</v>
      </c>
      <c r="D14" s="135" t="str">
        <f>IF('基础-客户信息 '!D14="","-",'基础-客户信息 '!D14)</f>
        <v>-</v>
      </c>
      <c r="E14" s="135" t="str">
        <f>IF('基础-客户信息 '!E14="","-",'基础-客户信息 '!E14)</f>
        <v>-</v>
      </c>
      <c r="F14" s="135" t="str">
        <f>IF('基础-客户信息 '!F14="","-",'基础-客户信息 '!F14)</f>
        <v>-</v>
      </c>
      <c r="G14" s="136" t="str">
        <f>IF(C14="-","-",SUMIFS('销售录入（明细）'!K:K,'销售录入（明细）'!D:D,C14)-SUMIFS(客户收款录入!H:H,客户收款录入!C:C,C14))</f>
        <v>-</v>
      </c>
      <c r="H14" s="120"/>
    </row>
    <row r="15" customHeight="1" spans="1:8">
      <c r="A15" s="120"/>
      <c r="B15" s="125">
        <v>12</v>
      </c>
      <c r="C15" s="135" t="str">
        <f>IF('基础-客户信息 '!C15="","-",'基础-客户信息 '!C15)</f>
        <v>-</v>
      </c>
      <c r="D15" s="135" t="str">
        <f>IF('基础-客户信息 '!D15="","-",'基础-客户信息 '!D15)</f>
        <v>-</v>
      </c>
      <c r="E15" s="135" t="str">
        <f>IF('基础-客户信息 '!E15="","-",'基础-客户信息 '!E15)</f>
        <v>-</v>
      </c>
      <c r="F15" s="135" t="str">
        <f>IF('基础-客户信息 '!F15="","-",'基础-客户信息 '!F15)</f>
        <v>-</v>
      </c>
      <c r="G15" s="136" t="str">
        <f>IF(C15="-","-",SUMIFS('销售录入（明细）'!K:K,'销售录入（明细）'!D:D,C15)-SUMIFS(客户收款录入!H:H,客户收款录入!C:C,C15))</f>
        <v>-</v>
      </c>
      <c r="H15" s="120"/>
    </row>
    <row r="16" customHeight="1" spans="1:8">
      <c r="A16" s="120"/>
      <c r="B16" s="125">
        <v>13</v>
      </c>
      <c r="C16" s="135" t="str">
        <f>IF('基础-客户信息 '!C16="","-",'基础-客户信息 '!C16)</f>
        <v>-</v>
      </c>
      <c r="D16" s="135" t="str">
        <f>IF('基础-客户信息 '!D16="","-",'基础-客户信息 '!D16)</f>
        <v>-</v>
      </c>
      <c r="E16" s="135" t="str">
        <f>IF('基础-客户信息 '!E16="","-",'基础-客户信息 '!E16)</f>
        <v>-</v>
      </c>
      <c r="F16" s="135" t="str">
        <f>IF('基础-客户信息 '!F16="","-",'基础-客户信息 '!F16)</f>
        <v>-</v>
      </c>
      <c r="G16" s="136" t="str">
        <f>IF(C16="-","-",SUMIFS('销售录入（明细）'!K:K,'销售录入（明细）'!D:D,C16)-SUMIFS(客户收款录入!H:H,客户收款录入!C:C,C16))</f>
        <v>-</v>
      </c>
      <c r="H16" s="120"/>
    </row>
    <row r="17" customHeight="1" spans="1:8">
      <c r="A17" s="120"/>
      <c r="B17" s="125">
        <v>14</v>
      </c>
      <c r="C17" s="135" t="str">
        <f>IF('基础-客户信息 '!C17="","-",'基础-客户信息 '!C17)</f>
        <v>-</v>
      </c>
      <c r="D17" s="135" t="str">
        <f>IF('基础-客户信息 '!D17="","-",'基础-客户信息 '!D17)</f>
        <v>-</v>
      </c>
      <c r="E17" s="135" t="str">
        <f>IF('基础-客户信息 '!E17="","-",'基础-客户信息 '!E17)</f>
        <v>-</v>
      </c>
      <c r="F17" s="135" t="str">
        <f>IF('基础-客户信息 '!F17="","-",'基础-客户信息 '!F17)</f>
        <v>-</v>
      </c>
      <c r="G17" s="136" t="str">
        <f>IF(C17="-","-",SUMIFS('销售录入（明细）'!K:K,'销售录入（明细）'!D:D,C17)-SUMIFS(客户收款录入!H:H,客户收款录入!C:C,C17))</f>
        <v>-</v>
      </c>
      <c r="H17" s="120"/>
    </row>
    <row r="18" customHeight="1" spans="1:8">
      <c r="A18" s="120"/>
      <c r="B18" s="125">
        <v>15</v>
      </c>
      <c r="C18" s="135" t="str">
        <f>IF('基础-客户信息 '!C18="","-",'基础-客户信息 '!C18)</f>
        <v>-</v>
      </c>
      <c r="D18" s="135" t="str">
        <f>IF('基础-客户信息 '!D18="","-",'基础-客户信息 '!D18)</f>
        <v>-</v>
      </c>
      <c r="E18" s="135" t="str">
        <f>IF('基础-客户信息 '!E18="","-",'基础-客户信息 '!E18)</f>
        <v>-</v>
      </c>
      <c r="F18" s="135" t="str">
        <f>IF('基础-客户信息 '!F18="","-",'基础-客户信息 '!F18)</f>
        <v>-</v>
      </c>
      <c r="G18" s="136" t="str">
        <f>IF(C18="-","-",SUMIFS('销售录入（明细）'!K:K,'销售录入（明细）'!D:D,C18)-SUMIFS(客户收款录入!H:H,客户收款录入!C:C,C18))</f>
        <v>-</v>
      </c>
      <c r="H18" s="120"/>
    </row>
    <row r="19" customHeight="1" spans="1:8">
      <c r="A19" s="120"/>
      <c r="B19" s="125">
        <v>16</v>
      </c>
      <c r="C19" s="135" t="str">
        <f>IF('基础-客户信息 '!C19="","-",'基础-客户信息 '!C19)</f>
        <v>-</v>
      </c>
      <c r="D19" s="135" t="str">
        <f>IF('基础-客户信息 '!D19="","-",'基础-客户信息 '!D19)</f>
        <v>-</v>
      </c>
      <c r="E19" s="135" t="str">
        <f>IF('基础-客户信息 '!E19="","-",'基础-客户信息 '!E19)</f>
        <v>-</v>
      </c>
      <c r="F19" s="135" t="str">
        <f>IF('基础-客户信息 '!F19="","-",'基础-客户信息 '!F19)</f>
        <v>-</v>
      </c>
      <c r="G19" s="136" t="str">
        <f>IF(C19="-","-",SUMIFS('销售录入（明细）'!K:K,'销售录入（明细）'!D:D,C19)-SUMIFS(客户收款录入!H:H,客户收款录入!C:C,C19))</f>
        <v>-</v>
      </c>
      <c r="H19" s="120"/>
    </row>
    <row r="20" customHeight="1" spans="1:8">
      <c r="A20" s="120"/>
      <c r="B20" s="125">
        <v>17</v>
      </c>
      <c r="C20" s="135" t="str">
        <f>IF('基础-客户信息 '!C20="","-",'基础-客户信息 '!C20)</f>
        <v>-</v>
      </c>
      <c r="D20" s="135" t="str">
        <f>IF('基础-客户信息 '!D20="","-",'基础-客户信息 '!D20)</f>
        <v>-</v>
      </c>
      <c r="E20" s="135" t="str">
        <f>IF('基础-客户信息 '!E20="","-",'基础-客户信息 '!E20)</f>
        <v>-</v>
      </c>
      <c r="F20" s="135" t="str">
        <f>IF('基础-客户信息 '!F20="","-",'基础-客户信息 '!F20)</f>
        <v>-</v>
      </c>
      <c r="G20" s="136" t="str">
        <f>IF(C20="-","-",SUMIFS('销售录入（明细）'!K:K,'销售录入（明细）'!D:D,C20)-SUMIFS(客户收款录入!H:H,客户收款录入!C:C,C20))</f>
        <v>-</v>
      </c>
      <c r="H20" s="120"/>
    </row>
    <row r="21" customHeight="1" spans="1:8">
      <c r="A21" s="120"/>
      <c r="B21" s="125">
        <v>18</v>
      </c>
      <c r="C21" s="135" t="str">
        <f>IF('基础-客户信息 '!C21="","-",'基础-客户信息 '!C21)</f>
        <v>-</v>
      </c>
      <c r="D21" s="135" t="str">
        <f>IF('基础-客户信息 '!D21="","-",'基础-客户信息 '!D21)</f>
        <v>-</v>
      </c>
      <c r="E21" s="135" t="str">
        <f>IF('基础-客户信息 '!E21="","-",'基础-客户信息 '!E21)</f>
        <v>-</v>
      </c>
      <c r="F21" s="135" t="str">
        <f>IF('基础-客户信息 '!F21="","-",'基础-客户信息 '!F21)</f>
        <v>-</v>
      </c>
      <c r="G21" s="136" t="str">
        <f>IF(C21="-","-",SUMIFS('销售录入（明细）'!K:K,'销售录入（明细）'!D:D,C21)-SUMIFS(客户收款录入!H:H,客户收款录入!C:C,C21))</f>
        <v>-</v>
      </c>
      <c r="H21" s="120"/>
    </row>
    <row r="22" customHeight="1" spans="1:8">
      <c r="A22" s="120"/>
      <c r="B22" s="125">
        <v>19</v>
      </c>
      <c r="C22" s="135" t="str">
        <f>IF('基础-客户信息 '!C22="","-",'基础-客户信息 '!C22)</f>
        <v>-</v>
      </c>
      <c r="D22" s="135" t="str">
        <f>IF('基础-客户信息 '!D22="","-",'基础-客户信息 '!D22)</f>
        <v>-</v>
      </c>
      <c r="E22" s="135" t="str">
        <f>IF('基础-客户信息 '!E22="","-",'基础-客户信息 '!E22)</f>
        <v>-</v>
      </c>
      <c r="F22" s="135" t="str">
        <f>IF('基础-客户信息 '!F22="","-",'基础-客户信息 '!F22)</f>
        <v>-</v>
      </c>
      <c r="G22" s="136" t="str">
        <f>IF(C22="-","-",SUMIFS('销售录入（明细）'!K:K,'销售录入（明细）'!D:D,C22)-SUMIFS(客户收款录入!H:H,客户收款录入!C:C,C22))</f>
        <v>-</v>
      </c>
      <c r="H22" s="120"/>
    </row>
    <row r="23" customHeight="1" spans="1:8">
      <c r="A23" s="120"/>
      <c r="B23" s="125">
        <v>20</v>
      </c>
      <c r="C23" s="135" t="str">
        <f>IF('基础-客户信息 '!C23="","-",'基础-客户信息 '!C23)</f>
        <v>-</v>
      </c>
      <c r="D23" s="135" t="str">
        <f>IF('基础-客户信息 '!D23="","-",'基础-客户信息 '!D23)</f>
        <v>-</v>
      </c>
      <c r="E23" s="135" t="str">
        <f>IF('基础-客户信息 '!E23="","-",'基础-客户信息 '!E23)</f>
        <v>-</v>
      </c>
      <c r="F23" s="135" t="str">
        <f>IF('基础-客户信息 '!F23="","-",'基础-客户信息 '!F23)</f>
        <v>-</v>
      </c>
      <c r="G23" s="136" t="str">
        <f>IF(C23="-","-",SUMIFS('销售录入（明细）'!K:K,'销售录入（明细）'!D:D,C23)-SUMIFS(客户收款录入!H:H,客户收款录入!C:C,C23))</f>
        <v>-</v>
      </c>
      <c r="H23" s="120"/>
    </row>
    <row r="24" customHeight="1" spans="1:8">
      <c r="A24" s="120"/>
      <c r="B24" s="125">
        <v>21</v>
      </c>
      <c r="C24" s="135" t="str">
        <f>IF('基础-客户信息 '!C24="","-",'基础-客户信息 '!C24)</f>
        <v>-</v>
      </c>
      <c r="D24" s="135" t="str">
        <f>IF('基础-客户信息 '!D24="","-",'基础-客户信息 '!D24)</f>
        <v>-</v>
      </c>
      <c r="E24" s="135" t="str">
        <f>IF('基础-客户信息 '!E24="","-",'基础-客户信息 '!E24)</f>
        <v>-</v>
      </c>
      <c r="F24" s="135" t="str">
        <f>IF('基础-客户信息 '!F24="","-",'基础-客户信息 '!F24)</f>
        <v>-</v>
      </c>
      <c r="G24" s="136" t="str">
        <f>IF(C24="-","-",SUMIFS('销售录入（明细）'!K:K,'销售录入（明细）'!D:D,C24)-SUMIFS(客户收款录入!H:H,客户收款录入!C:C,C24))</f>
        <v>-</v>
      </c>
      <c r="H24" s="120"/>
    </row>
    <row r="25" customHeight="1" spans="1:8">
      <c r="A25" s="120"/>
      <c r="B25" s="125">
        <v>22</v>
      </c>
      <c r="C25" s="135" t="str">
        <f>IF('基础-客户信息 '!C25="","-",'基础-客户信息 '!C25)</f>
        <v>-</v>
      </c>
      <c r="D25" s="135" t="str">
        <f>IF('基础-客户信息 '!D25="","-",'基础-客户信息 '!D25)</f>
        <v>-</v>
      </c>
      <c r="E25" s="135" t="str">
        <f>IF('基础-客户信息 '!E25="","-",'基础-客户信息 '!E25)</f>
        <v>-</v>
      </c>
      <c r="F25" s="135" t="str">
        <f>IF('基础-客户信息 '!F25="","-",'基础-客户信息 '!F25)</f>
        <v>-</v>
      </c>
      <c r="G25" s="136" t="str">
        <f>IF(C25="-","-",SUMIFS('销售录入（明细）'!K:K,'销售录入（明细）'!D:D,C25)-SUMIFS(客户收款录入!H:H,客户收款录入!C:C,C25))</f>
        <v>-</v>
      </c>
      <c r="H25" s="120"/>
    </row>
    <row r="26" customHeight="1" spans="1:8">
      <c r="A26" s="120"/>
      <c r="B26" s="125">
        <v>23</v>
      </c>
      <c r="C26" s="135" t="str">
        <f>IF('基础-客户信息 '!C26="","-",'基础-客户信息 '!C26)</f>
        <v>-</v>
      </c>
      <c r="D26" s="135" t="str">
        <f>IF('基础-客户信息 '!D26="","-",'基础-客户信息 '!D26)</f>
        <v>-</v>
      </c>
      <c r="E26" s="135" t="str">
        <f>IF('基础-客户信息 '!E26="","-",'基础-客户信息 '!E26)</f>
        <v>-</v>
      </c>
      <c r="F26" s="135" t="str">
        <f>IF('基础-客户信息 '!F26="","-",'基础-客户信息 '!F26)</f>
        <v>-</v>
      </c>
      <c r="G26" s="136" t="str">
        <f>IF(C26="-","-",SUMIFS('销售录入（明细）'!K:K,'销售录入（明细）'!D:D,C26)-SUMIFS(客户收款录入!H:H,客户收款录入!C:C,C26))</f>
        <v>-</v>
      </c>
      <c r="H26" s="120"/>
    </row>
    <row r="27" customHeight="1" spans="1:8">
      <c r="A27" s="120"/>
      <c r="B27" s="125">
        <v>24</v>
      </c>
      <c r="C27" s="135" t="str">
        <f>IF('基础-客户信息 '!C27="","-",'基础-客户信息 '!C27)</f>
        <v>-</v>
      </c>
      <c r="D27" s="135" t="str">
        <f>IF('基础-客户信息 '!D27="","-",'基础-客户信息 '!D27)</f>
        <v>-</v>
      </c>
      <c r="E27" s="135" t="str">
        <f>IF('基础-客户信息 '!E27="","-",'基础-客户信息 '!E27)</f>
        <v>-</v>
      </c>
      <c r="F27" s="135" t="str">
        <f>IF('基础-客户信息 '!F27="","-",'基础-客户信息 '!F27)</f>
        <v>-</v>
      </c>
      <c r="G27" s="136" t="str">
        <f>IF(C27="-","-",SUMIFS('销售录入（明细）'!K:K,'销售录入（明细）'!D:D,C27)-SUMIFS(客户收款录入!H:H,客户收款录入!C:C,C27))</f>
        <v>-</v>
      </c>
      <c r="H27" s="120"/>
    </row>
    <row r="28" customHeight="1" spans="1:8">
      <c r="A28" s="120"/>
      <c r="B28" s="125">
        <v>25</v>
      </c>
      <c r="C28" s="135" t="str">
        <f>IF('基础-客户信息 '!C28="","-",'基础-客户信息 '!C28)</f>
        <v>-</v>
      </c>
      <c r="D28" s="135" t="str">
        <f>IF('基础-客户信息 '!D28="","-",'基础-客户信息 '!D28)</f>
        <v>-</v>
      </c>
      <c r="E28" s="135" t="str">
        <f>IF('基础-客户信息 '!E28="","-",'基础-客户信息 '!E28)</f>
        <v>-</v>
      </c>
      <c r="F28" s="135" t="str">
        <f>IF('基础-客户信息 '!F28="","-",'基础-客户信息 '!F28)</f>
        <v>-</v>
      </c>
      <c r="G28" s="136" t="str">
        <f>IF(C28="-","-",SUMIFS('销售录入（明细）'!K:K,'销售录入（明细）'!D:D,C28)-SUMIFS(客户收款录入!H:H,客户收款录入!C:C,C28))</f>
        <v>-</v>
      </c>
      <c r="H28" s="120"/>
    </row>
    <row r="29" customHeight="1" spans="1:8">
      <c r="A29" s="120"/>
      <c r="B29" s="125">
        <v>26</v>
      </c>
      <c r="C29" s="135" t="str">
        <f>IF('基础-客户信息 '!C29="","-",'基础-客户信息 '!C29)</f>
        <v>-</v>
      </c>
      <c r="D29" s="135" t="str">
        <f>IF('基础-客户信息 '!D29="","-",'基础-客户信息 '!D29)</f>
        <v>-</v>
      </c>
      <c r="E29" s="135" t="str">
        <f>IF('基础-客户信息 '!E29="","-",'基础-客户信息 '!E29)</f>
        <v>-</v>
      </c>
      <c r="F29" s="135" t="str">
        <f>IF('基础-客户信息 '!F29="","-",'基础-客户信息 '!F29)</f>
        <v>-</v>
      </c>
      <c r="G29" s="136" t="str">
        <f>IF(C29="-","-",SUMIFS('销售录入（明细）'!K:K,'销售录入（明细）'!D:D,C29)-SUMIFS(客户收款录入!H:H,客户收款录入!C:C,C29))</f>
        <v>-</v>
      </c>
      <c r="H29" s="120"/>
    </row>
    <row r="30" customHeight="1" spans="1:8">
      <c r="A30" s="120"/>
      <c r="B30" s="125">
        <v>27</v>
      </c>
      <c r="C30" s="135" t="str">
        <f>IF('基础-客户信息 '!C30="","-",'基础-客户信息 '!C30)</f>
        <v>-</v>
      </c>
      <c r="D30" s="135" t="str">
        <f>IF('基础-客户信息 '!D30="","-",'基础-客户信息 '!D30)</f>
        <v>-</v>
      </c>
      <c r="E30" s="135" t="str">
        <f>IF('基础-客户信息 '!E30="","-",'基础-客户信息 '!E30)</f>
        <v>-</v>
      </c>
      <c r="F30" s="135" t="str">
        <f>IF('基础-客户信息 '!F30="","-",'基础-客户信息 '!F30)</f>
        <v>-</v>
      </c>
      <c r="G30" s="136" t="str">
        <f>IF(C30="-","-",SUMIFS('销售录入（明细）'!K:K,'销售录入（明细）'!D:D,C30)-SUMIFS(客户收款录入!H:H,客户收款录入!C:C,C30))</f>
        <v>-</v>
      </c>
      <c r="H30" s="120"/>
    </row>
    <row r="31" customHeight="1" spans="1:8">
      <c r="A31" s="120"/>
      <c r="B31" s="125">
        <v>28</v>
      </c>
      <c r="C31" s="135" t="str">
        <f>IF('基础-客户信息 '!C31="","-",'基础-客户信息 '!C31)</f>
        <v>-</v>
      </c>
      <c r="D31" s="135" t="str">
        <f>IF('基础-客户信息 '!D31="","-",'基础-客户信息 '!D31)</f>
        <v>-</v>
      </c>
      <c r="E31" s="135" t="str">
        <f>IF('基础-客户信息 '!E31="","-",'基础-客户信息 '!E31)</f>
        <v>-</v>
      </c>
      <c r="F31" s="135" t="str">
        <f>IF('基础-客户信息 '!F31="","-",'基础-客户信息 '!F31)</f>
        <v>-</v>
      </c>
      <c r="G31" s="136" t="str">
        <f>IF(C31="-","-",SUMIFS('销售录入（明细）'!K:K,'销售录入（明细）'!D:D,C31)-SUMIFS(客户收款录入!H:H,客户收款录入!C:C,C31))</f>
        <v>-</v>
      </c>
      <c r="H31" s="120"/>
    </row>
    <row r="32" customHeight="1" spans="1:8">
      <c r="A32" s="120"/>
      <c r="B32" s="125">
        <v>29</v>
      </c>
      <c r="C32" s="135" t="str">
        <f>IF('基础-客户信息 '!C32="","-",'基础-客户信息 '!C32)</f>
        <v>-</v>
      </c>
      <c r="D32" s="135" t="str">
        <f>IF('基础-客户信息 '!D32="","-",'基础-客户信息 '!D32)</f>
        <v>-</v>
      </c>
      <c r="E32" s="135" t="str">
        <f>IF('基础-客户信息 '!E32="","-",'基础-客户信息 '!E32)</f>
        <v>-</v>
      </c>
      <c r="F32" s="135" t="str">
        <f>IF('基础-客户信息 '!F32="","-",'基础-客户信息 '!F32)</f>
        <v>-</v>
      </c>
      <c r="G32" s="136" t="str">
        <f>IF(C32="-","-",SUMIFS('销售录入（明细）'!K:K,'销售录入（明细）'!D:D,C32)-SUMIFS(客户收款录入!H:H,客户收款录入!C:C,C32))</f>
        <v>-</v>
      </c>
      <c r="H32" s="120"/>
    </row>
    <row r="33" customHeight="1" spans="1:8">
      <c r="A33" s="120"/>
      <c r="B33" s="125">
        <v>30</v>
      </c>
      <c r="C33" s="135" t="str">
        <f>IF('基础-客户信息 '!C33="","-",'基础-客户信息 '!C33)</f>
        <v>-</v>
      </c>
      <c r="D33" s="135" t="str">
        <f>IF('基础-客户信息 '!D33="","-",'基础-客户信息 '!D33)</f>
        <v>-</v>
      </c>
      <c r="E33" s="135" t="str">
        <f>IF('基础-客户信息 '!E33="","-",'基础-客户信息 '!E33)</f>
        <v>-</v>
      </c>
      <c r="F33" s="135" t="str">
        <f>IF('基础-客户信息 '!F33="","-",'基础-客户信息 '!F33)</f>
        <v>-</v>
      </c>
      <c r="G33" s="136" t="str">
        <f>IF(C33="-","-",SUMIFS('销售录入（明细）'!K:K,'销售录入（明细）'!D:D,C33)-SUMIFS(客户收款录入!H:H,客户收款录入!C:C,C33))</f>
        <v>-</v>
      </c>
      <c r="H33" s="120"/>
    </row>
    <row r="34" customHeight="1" spans="1:8">
      <c r="A34" s="120"/>
      <c r="B34" s="125">
        <v>31</v>
      </c>
      <c r="C34" s="135" t="str">
        <f>IF('基础-客户信息 '!C34="","-",'基础-客户信息 '!C34)</f>
        <v>-</v>
      </c>
      <c r="D34" s="135" t="str">
        <f>IF('基础-客户信息 '!D34="","-",'基础-客户信息 '!D34)</f>
        <v>-</v>
      </c>
      <c r="E34" s="135" t="str">
        <f>IF('基础-客户信息 '!E34="","-",'基础-客户信息 '!E34)</f>
        <v>-</v>
      </c>
      <c r="F34" s="135" t="str">
        <f>IF('基础-客户信息 '!F34="","-",'基础-客户信息 '!F34)</f>
        <v>-</v>
      </c>
      <c r="G34" s="136" t="str">
        <f>IF(C34="-","-",SUMIFS('销售录入（明细）'!K:K,'销售录入（明细）'!D:D,C34)-SUMIFS(客户收款录入!H:H,客户收款录入!C:C,C34))</f>
        <v>-</v>
      </c>
      <c r="H34" s="120"/>
    </row>
    <row r="35" customHeight="1" spans="1:8">
      <c r="A35" s="120"/>
      <c r="B35" s="125">
        <v>32</v>
      </c>
      <c r="C35" s="135" t="str">
        <f>IF('基础-客户信息 '!C35="","-",'基础-客户信息 '!C35)</f>
        <v>-</v>
      </c>
      <c r="D35" s="135" t="str">
        <f>IF('基础-客户信息 '!D35="","-",'基础-客户信息 '!D35)</f>
        <v>-</v>
      </c>
      <c r="E35" s="135" t="str">
        <f>IF('基础-客户信息 '!E35="","-",'基础-客户信息 '!E35)</f>
        <v>-</v>
      </c>
      <c r="F35" s="135" t="str">
        <f>IF('基础-客户信息 '!F35="","-",'基础-客户信息 '!F35)</f>
        <v>-</v>
      </c>
      <c r="G35" s="136" t="str">
        <f>IF(C35="-","-",SUMIFS('销售录入（明细）'!K:K,'销售录入（明细）'!D:D,C35)-SUMIFS(客户收款录入!H:H,客户收款录入!C:C,C35))</f>
        <v>-</v>
      </c>
      <c r="H35" s="120"/>
    </row>
    <row r="36" customHeight="1" spans="1:8">
      <c r="A36" s="120"/>
      <c r="B36" s="125">
        <v>33</v>
      </c>
      <c r="C36" s="135" t="str">
        <f>IF('基础-客户信息 '!C36="","-",'基础-客户信息 '!C36)</f>
        <v>-</v>
      </c>
      <c r="D36" s="135" t="str">
        <f>IF('基础-客户信息 '!D36="","-",'基础-客户信息 '!D36)</f>
        <v>-</v>
      </c>
      <c r="E36" s="135" t="str">
        <f>IF('基础-客户信息 '!E36="","-",'基础-客户信息 '!E36)</f>
        <v>-</v>
      </c>
      <c r="F36" s="135" t="str">
        <f>IF('基础-客户信息 '!F36="","-",'基础-客户信息 '!F36)</f>
        <v>-</v>
      </c>
      <c r="G36" s="136" t="str">
        <f>IF(C36="-","-",SUMIFS('销售录入（明细）'!K:K,'销售录入（明细）'!D:D,C36)-SUMIFS(客户收款录入!H:H,客户收款录入!C:C,C36))</f>
        <v>-</v>
      </c>
      <c r="H36" s="120"/>
    </row>
    <row r="37" customHeight="1" spans="1:8">
      <c r="A37" s="120"/>
      <c r="B37" s="125">
        <v>34</v>
      </c>
      <c r="C37" s="135" t="str">
        <f>IF('基础-客户信息 '!C37="","-",'基础-客户信息 '!C37)</f>
        <v>-</v>
      </c>
      <c r="D37" s="135" t="str">
        <f>IF('基础-客户信息 '!D37="","-",'基础-客户信息 '!D37)</f>
        <v>-</v>
      </c>
      <c r="E37" s="135" t="str">
        <f>IF('基础-客户信息 '!E37="","-",'基础-客户信息 '!E37)</f>
        <v>-</v>
      </c>
      <c r="F37" s="135" t="str">
        <f>IF('基础-客户信息 '!F37="","-",'基础-客户信息 '!F37)</f>
        <v>-</v>
      </c>
      <c r="G37" s="136" t="str">
        <f>IF(C37="-","-",SUMIFS('销售录入（明细）'!K:K,'销售录入（明细）'!D:D,C37)-SUMIFS(客户收款录入!H:H,客户收款录入!C:C,C37))</f>
        <v>-</v>
      </c>
      <c r="H37" s="120"/>
    </row>
    <row r="38" customHeight="1" spans="2:9">
      <c r="B38" s="125">
        <v>35</v>
      </c>
      <c r="C38" s="135" t="str">
        <f>IF('基础-客户信息 '!C38="","-",'基础-客户信息 '!C38)</f>
        <v>-</v>
      </c>
      <c r="D38" s="135" t="str">
        <f>IF('基础-客户信息 '!D38="","-",'基础-客户信息 '!D38)</f>
        <v>-</v>
      </c>
      <c r="E38" s="135" t="str">
        <f>IF('基础-客户信息 '!E38="","-",'基础-客户信息 '!E38)</f>
        <v>-</v>
      </c>
      <c r="F38" s="135" t="str">
        <f>IF('基础-客户信息 '!F38="","-",'基础-客户信息 '!F38)</f>
        <v>-</v>
      </c>
      <c r="G38" s="136" t="str">
        <f>IF(C38="-","-",SUMIFS('销售录入（明细）'!K:K,'销售录入（明细）'!D:D,C38)-SUMIFS(客户收款录入!H:H,客户收款录入!C:C,C38))</f>
        <v>-</v>
      </c>
      <c r="H38" s="120"/>
      <c r="I38" s="119"/>
    </row>
    <row r="39" customHeight="1" spans="2:9">
      <c r="B39" s="125">
        <v>36</v>
      </c>
      <c r="C39" s="135" t="str">
        <f>IF('基础-客户信息 '!C39="","-",'基础-客户信息 '!C39)</f>
        <v>-</v>
      </c>
      <c r="D39" s="135" t="str">
        <f>IF('基础-客户信息 '!D39="","-",'基础-客户信息 '!D39)</f>
        <v>-</v>
      </c>
      <c r="E39" s="135" t="str">
        <f>IF('基础-客户信息 '!E39="","-",'基础-客户信息 '!E39)</f>
        <v>-</v>
      </c>
      <c r="F39" s="135" t="str">
        <f>IF('基础-客户信息 '!F39="","-",'基础-客户信息 '!F39)</f>
        <v>-</v>
      </c>
      <c r="G39" s="136" t="str">
        <f>IF(C39="-","-",SUMIFS('销售录入（明细）'!K:K,'销售录入（明细）'!D:D,C39)-SUMIFS(客户收款录入!H:H,客户收款录入!C:C,C39))</f>
        <v>-</v>
      </c>
      <c r="H39" s="120"/>
      <c r="I39" s="119"/>
    </row>
    <row r="40" customHeight="1" spans="2:9">
      <c r="B40" s="125">
        <v>37</v>
      </c>
      <c r="C40" s="135" t="str">
        <f>IF('基础-客户信息 '!C40="","-",'基础-客户信息 '!C40)</f>
        <v>-</v>
      </c>
      <c r="D40" s="135" t="str">
        <f>IF('基础-客户信息 '!D40="","-",'基础-客户信息 '!D40)</f>
        <v>-</v>
      </c>
      <c r="E40" s="135" t="str">
        <f>IF('基础-客户信息 '!E40="","-",'基础-客户信息 '!E40)</f>
        <v>-</v>
      </c>
      <c r="F40" s="135" t="str">
        <f>IF('基础-客户信息 '!F40="","-",'基础-客户信息 '!F40)</f>
        <v>-</v>
      </c>
      <c r="G40" s="136" t="str">
        <f>IF(C40="-","-",SUMIFS('销售录入（明细）'!K:K,'销售录入（明细）'!D:D,C40)-SUMIFS(客户收款录入!H:H,客户收款录入!C:C,C40))</f>
        <v>-</v>
      </c>
      <c r="H40" s="120"/>
      <c r="I40" s="119"/>
    </row>
    <row r="41" customHeight="1" spans="2:9">
      <c r="B41" s="125">
        <v>38</v>
      </c>
      <c r="C41" s="135" t="str">
        <f>IF('基础-客户信息 '!C41="","-",'基础-客户信息 '!C41)</f>
        <v>-</v>
      </c>
      <c r="D41" s="135" t="str">
        <f>IF('基础-客户信息 '!D41="","-",'基础-客户信息 '!D41)</f>
        <v>-</v>
      </c>
      <c r="E41" s="135" t="str">
        <f>IF('基础-客户信息 '!E41="","-",'基础-客户信息 '!E41)</f>
        <v>-</v>
      </c>
      <c r="F41" s="135" t="str">
        <f>IF('基础-客户信息 '!F41="","-",'基础-客户信息 '!F41)</f>
        <v>-</v>
      </c>
      <c r="G41" s="136" t="str">
        <f>IF(C41="-","-",SUMIFS('销售录入（明细）'!K:K,'销售录入（明细）'!D:D,C41)-SUMIFS(客户收款录入!H:H,客户收款录入!C:C,C41))</f>
        <v>-</v>
      </c>
      <c r="H41" s="120"/>
      <c r="I41" s="119"/>
    </row>
    <row r="42" customHeight="1" spans="2:9">
      <c r="B42" s="125">
        <v>39</v>
      </c>
      <c r="C42" s="135" t="str">
        <f>IF('基础-客户信息 '!C42="","-",'基础-客户信息 '!C42)</f>
        <v>-</v>
      </c>
      <c r="D42" s="135" t="str">
        <f>IF('基础-客户信息 '!D42="","-",'基础-客户信息 '!D42)</f>
        <v>-</v>
      </c>
      <c r="E42" s="135" t="str">
        <f>IF('基础-客户信息 '!E42="","-",'基础-客户信息 '!E42)</f>
        <v>-</v>
      </c>
      <c r="F42" s="135" t="str">
        <f>IF('基础-客户信息 '!F42="","-",'基础-客户信息 '!F42)</f>
        <v>-</v>
      </c>
      <c r="G42" s="136" t="str">
        <f>IF(C42="-","-",SUMIFS('销售录入（明细）'!K:K,'销售录入（明细）'!D:D,C42)-SUMIFS(客户收款录入!H:H,客户收款录入!C:C,C42))</f>
        <v>-</v>
      </c>
      <c r="H42" s="120"/>
      <c r="I42" s="119"/>
    </row>
    <row r="43" customHeight="1" spans="2:9">
      <c r="B43" s="125">
        <v>40</v>
      </c>
      <c r="C43" s="135" t="str">
        <f>IF('基础-客户信息 '!C43="","-",'基础-客户信息 '!C43)</f>
        <v>-</v>
      </c>
      <c r="D43" s="135" t="str">
        <f>IF('基础-客户信息 '!D43="","-",'基础-客户信息 '!D43)</f>
        <v>-</v>
      </c>
      <c r="E43" s="135" t="str">
        <f>IF('基础-客户信息 '!E43="","-",'基础-客户信息 '!E43)</f>
        <v>-</v>
      </c>
      <c r="F43" s="135" t="str">
        <f>IF('基础-客户信息 '!F43="","-",'基础-客户信息 '!F43)</f>
        <v>-</v>
      </c>
      <c r="G43" s="136" t="str">
        <f>IF(C43="-","-",SUMIFS('销售录入（明细）'!K:K,'销售录入（明细）'!D:D,C43)-SUMIFS(客户收款录入!H:H,客户收款录入!C:C,C43))</f>
        <v>-</v>
      </c>
      <c r="H43" s="120"/>
      <c r="I43" s="119"/>
    </row>
    <row r="44" customHeight="1" spans="2:9">
      <c r="B44" s="125">
        <v>41</v>
      </c>
      <c r="C44" s="135" t="str">
        <f>IF('基础-客户信息 '!C44="","-",'基础-客户信息 '!C44)</f>
        <v>-</v>
      </c>
      <c r="D44" s="135" t="str">
        <f>IF('基础-客户信息 '!D44="","-",'基础-客户信息 '!D44)</f>
        <v>-</v>
      </c>
      <c r="E44" s="135" t="str">
        <f>IF('基础-客户信息 '!E44="","-",'基础-客户信息 '!E44)</f>
        <v>-</v>
      </c>
      <c r="F44" s="135" t="str">
        <f>IF('基础-客户信息 '!F44="","-",'基础-客户信息 '!F44)</f>
        <v>-</v>
      </c>
      <c r="G44" s="136" t="str">
        <f>IF(C44="-","-",SUMIFS('销售录入（明细）'!K:K,'销售录入（明细）'!D:D,C44)-SUMIFS(客户收款录入!H:H,客户收款录入!C:C,C44))</f>
        <v>-</v>
      </c>
      <c r="H44" s="120"/>
      <c r="I44" s="119"/>
    </row>
    <row r="45" customHeight="1" spans="2:9">
      <c r="B45" s="125">
        <v>42</v>
      </c>
      <c r="C45" s="135" t="str">
        <f>IF('基础-客户信息 '!C45="","-",'基础-客户信息 '!C45)</f>
        <v>-</v>
      </c>
      <c r="D45" s="135" t="str">
        <f>IF('基础-客户信息 '!D45="","-",'基础-客户信息 '!D45)</f>
        <v>-</v>
      </c>
      <c r="E45" s="135" t="str">
        <f>IF('基础-客户信息 '!E45="","-",'基础-客户信息 '!E45)</f>
        <v>-</v>
      </c>
      <c r="F45" s="135" t="str">
        <f>IF('基础-客户信息 '!F45="","-",'基础-客户信息 '!F45)</f>
        <v>-</v>
      </c>
      <c r="G45" s="136" t="str">
        <f>IF(C45="-","-",SUMIFS('销售录入（明细）'!K:K,'销售录入（明细）'!D:D,C45)-SUMIFS(客户收款录入!H:H,客户收款录入!C:C,C45))</f>
        <v>-</v>
      </c>
      <c r="H45" s="120"/>
      <c r="I45" s="119"/>
    </row>
    <row r="46" customHeight="1" spans="2:9">
      <c r="B46" s="125">
        <v>43</v>
      </c>
      <c r="C46" s="135" t="str">
        <f>IF('基础-客户信息 '!C46="","-",'基础-客户信息 '!C46)</f>
        <v>-</v>
      </c>
      <c r="D46" s="135" t="str">
        <f>IF('基础-客户信息 '!D46="","-",'基础-客户信息 '!D46)</f>
        <v>-</v>
      </c>
      <c r="E46" s="135" t="str">
        <f>IF('基础-客户信息 '!E46="","-",'基础-客户信息 '!E46)</f>
        <v>-</v>
      </c>
      <c r="F46" s="135" t="str">
        <f>IF('基础-客户信息 '!F46="","-",'基础-客户信息 '!F46)</f>
        <v>-</v>
      </c>
      <c r="G46" s="136" t="str">
        <f>IF(C46="-","-",SUMIFS('销售录入（明细）'!K:K,'销售录入（明细）'!D:D,C46)-SUMIFS(客户收款录入!H:H,客户收款录入!C:C,C46))</f>
        <v>-</v>
      </c>
      <c r="H46" s="120"/>
      <c r="I46" s="119"/>
    </row>
    <row r="47" customHeight="1" spans="2:9">
      <c r="B47" s="125">
        <v>44</v>
      </c>
      <c r="C47" s="135" t="str">
        <f>IF('基础-客户信息 '!C47="","-",'基础-客户信息 '!C47)</f>
        <v>-</v>
      </c>
      <c r="D47" s="135" t="str">
        <f>IF('基础-客户信息 '!D47="","-",'基础-客户信息 '!D47)</f>
        <v>-</v>
      </c>
      <c r="E47" s="135" t="str">
        <f>IF('基础-客户信息 '!E47="","-",'基础-客户信息 '!E47)</f>
        <v>-</v>
      </c>
      <c r="F47" s="135" t="str">
        <f>IF('基础-客户信息 '!F47="","-",'基础-客户信息 '!F47)</f>
        <v>-</v>
      </c>
      <c r="G47" s="136" t="str">
        <f>IF(C47="-","-",SUMIFS('销售录入（明细）'!K:K,'销售录入（明细）'!D:D,C47)-SUMIFS(客户收款录入!H:H,客户收款录入!C:C,C47))</f>
        <v>-</v>
      </c>
      <c r="H47" s="120"/>
      <c r="I47" s="119"/>
    </row>
    <row r="48" customHeight="1" spans="1:8">
      <c r="A48" s="120"/>
      <c r="B48" s="125">
        <v>45</v>
      </c>
      <c r="C48" s="135" t="str">
        <f>IF('基础-客户信息 '!C48="","-",'基础-客户信息 '!C48)</f>
        <v>-</v>
      </c>
      <c r="D48" s="135" t="str">
        <f>IF('基础-客户信息 '!D48="","-",'基础-客户信息 '!D48)</f>
        <v>-</v>
      </c>
      <c r="E48" s="135" t="str">
        <f>IF('基础-客户信息 '!E48="","-",'基础-客户信息 '!E48)</f>
        <v>-</v>
      </c>
      <c r="F48" s="135" t="str">
        <f>IF('基础-客户信息 '!F48="","-",'基础-客户信息 '!F48)</f>
        <v>-</v>
      </c>
      <c r="G48" s="136" t="str">
        <f>IF(C48="-","-",SUMIFS('销售录入（明细）'!K:K,'销售录入（明细）'!D:D,C48)-SUMIFS(客户收款录入!H:H,客户收款录入!C:C,C48))</f>
        <v>-</v>
      </c>
      <c r="H48" s="120"/>
    </row>
    <row r="49" customHeight="1" spans="1:8">
      <c r="A49" s="120"/>
      <c r="B49" s="125">
        <v>46</v>
      </c>
      <c r="C49" s="135" t="str">
        <f>IF('基础-客户信息 '!C49="","-",'基础-客户信息 '!C49)</f>
        <v>-</v>
      </c>
      <c r="D49" s="135" t="str">
        <f>IF('基础-客户信息 '!D49="","-",'基础-客户信息 '!D49)</f>
        <v>-</v>
      </c>
      <c r="E49" s="135" t="str">
        <f>IF('基础-客户信息 '!E49="","-",'基础-客户信息 '!E49)</f>
        <v>-</v>
      </c>
      <c r="F49" s="135" t="str">
        <f>IF('基础-客户信息 '!F49="","-",'基础-客户信息 '!F49)</f>
        <v>-</v>
      </c>
      <c r="G49" s="136" t="str">
        <f>IF(C49="-","-",SUMIFS('销售录入（明细）'!K:K,'销售录入（明细）'!D:D,C49)-SUMIFS(客户收款录入!H:H,客户收款录入!C:C,C49))</f>
        <v>-</v>
      </c>
      <c r="H49" s="120"/>
    </row>
    <row r="50" customHeight="1" spans="1:8">
      <c r="A50" s="120"/>
      <c r="B50" s="125">
        <v>47</v>
      </c>
      <c r="C50" s="135" t="str">
        <f>IF('基础-客户信息 '!C50="","-",'基础-客户信息 '!C50)</f>
        <v>-</v>
      </c>
      <c r="D50" s="135" t="str">
        <f>IF('基础-客户信息 '!D50="","-",'基础-客户信息 '!D50)</f>
        <v>-</v>
      </c>
      <c r="E50" s="135" t="str">
        <f>IF('基础-客户信息 '!E50="","-",'基础-客户信息 '!E50)</f>
        <v>-</v>
      </c>
      <c r="F50" s="135" t="str">
        <f>IF('基础-客户信息 '!F50="","-",'基础-客户信息 '!F50)</f>
        <v>-</v>
      </c>
      <c r="G50" s="136" t="str">
        <f>IF(C50="-","-",SUMIFS('销售录入（明细）'!K:K,'销售录入（明细）'!D:D,C50)-SUMIFS(客户收款录入!H:H,客户收款录入!C:C,C50))</f>
        <v>-</v>
      </c>
      <c r="H50" s="120"/>
    </row>
    <row r="51" customHeight="1" spans="1:8">
      <c r="A51" s="120"/>
      <c r="B51" s="125">
        <v>48</v>
      </c>
      <c r="C51" s="135" t="str">
        <f>IF('基础-客户信息 '!C51="","-",'基础-客户信息 '!C51)</f>
        <v>-</v>
      </c>
      <c r="D51" s="135" t="str">
        <f>IF('基础-客户信息 '!D51="","-",'基础-客户信息 '!D51)</f>
        <v>-</v>
      </c>
      <c r="E51" s="135" t="str">
        <f>IF('基础-客户信息 '!E51="","-",'基础-客户信息 '!E51)</f>
        <v>-</v>
      </c>
      <c r="F51" s="135" t="str">
        <f>IF('基础-客户信息 '!F51="","-",'基础-客户信息 '!F51)</f>
        <v>-</v>
      </c>
      <c r="G51" s="136" t="str">
        <f>IF(C51="-","-",SUMIFS('销售录入（明细）'!K:K,'销售录入（明细）'!D:D,C51)-SUMIFS(客户收款录入!H:H,客户收款录入!C:C,C51))</f>
        <v>-</v>
      </c>
      <c r="H51" s="120"/>
    </row>
    <row r="52" customHeight="1" spans="1:8">
      <c r="A52" s="120"/>
      <c r="B52" s="125">
        <v>49</v>
      </c>
      <c r="C52" s="135" t="str">
        <f>IF('基础-客户信息 '!C52="","-",'基础-客户信息 '!C52)</f>
        <v>-</v>
      </c>
      <c r="D52" s="135" t="str">
        <f>IF('基础-客户信息 '!D52="","-",'基础-客户信息 '!D52)</f>
        <v>-</v>
      </c>
      <c r="E52" s="135" t="str">
        <f>IF('基础-客户信息 '!E52="","-",'基础-客户信息 '!E52)</f>
        <v>-</v>
      </c>
      <c r="F52" s="135" t="str">
        <f>IF('基础-客户信息 '!F52="","-",'基础-客户信息 '!F52)</f>
        <v>-</v>
      </c>
      <c r="G52" s="136" t="str">
        <f>IF(C52="-","-",SUMIFS('销售录入（明细）'!K:K,'销售录入（明细）'!D:D,C52)-SUMIFS(客户收款录入!H:H,客户收款录入!C:C,C52))</f>
        <v>-</v>
      </c>
      <c r="H52" s="120"/>
    </row>
    <row r="53" customHeight="1" spans="1:8">
      <c r="A53" s="120"/>
      <c r="B53" s="125">
        <v>50</v>
      </c>
      <c r="C53" s="135" t="str">
        <f>IF('基础-客户信息 '!C53="","-",'基础-客户信息 '!C53)</f>
        <v>-</v>
      </c>
      <c r="D53" s="135" t="str">
        <f>IF('基础-客户信息 '!D53="","-",'基础-客户信息 '!D53)</f>
        <v>-</v>
      </c>
      <c r="E53" s="135" t="str">
        <f>IF('基础-客户信息 '!E53="","-",'基础-客户信息 '!E53)</f>
        <v>-</v>
      </c>
      <c r="F53" s="135" t="str">
        <f>IF('基础-客户信息 '!F53="","-",'基础-客户信息 '!F53)</f>
        <v>-</v>
      </c>
      <c r="G53" s="136" t="str">
        <f>IF(C53="-","-",SUMIFS('销售录入（明细）'!K:K,'销售录入（明细）'!D:D,C53)-SUMIFS(客户收款录入!H:H,客户收款录入!C:C,C53))</f>
        <v>-</v>
      </c>
      <c r="H53" s="120"/>
    </row>
    <row r="54" customHeight="1" spans="1:8">
      <c r="A54" s="120"/>
      <c r="B54" s="125">
        <v>51</v>
      </c>
      <c r="C54" s="135" t="str">
        <f>IF('基础-客户信息 '!C54="","-",'基础-客户信息 '!C54)</f>
        <v>-</v>
      </c>
      <c r="D54" s="135" t="str">
        <f>IF('基础-客户信息 '!D54="","-",'基础-客户信息 '!D54)</f>
        <v>-</v>
      </c>
      <c r="E54" s="135" t="str">
        <f>IF('基础-客户信息 '!E54="","-",'基础-客户信息 '!E54)</f>
        <v>-</v>
      </c>
      <c r="F54" s="135" t="str">
        <f>IF('基础-客户信息 '!F54="","-",'基础-客户信息 '!F54)</f>
        <v>-</v>
      </c>
      <c r="G54" s="136" t="str">
        <f>IF(C54="-","-",SUMIFS('销售录入（明细）'!K:K,'销售录入（明细）'!D:D,C54)-SUMIFS(客户收款录入!H:H,客户收款录入!C:C,C54))</f>
        <v>-</v>
      </c>
      <c r="H54" s="120"/>
    </row>
    <row r="55" customHeight="1" spans="1:8">
      <c r="A55" s="120"/>
      <c r="B55" s="125">
        <v>52</v>
      </c>
      <c r="C55" s="135" t="str">
        <f>IF('基础-客户信息 '!C55="","-",'基础-客户信息 '!C55)</f>
        <v>-</v>
      </c>
      <c r="D55" s="135" t="str">
        <f>IF('基础-客户信息 '!D55="","-",'基础-客户信息 '!D55)</f>
        <v>-</v>
      </c>
      <c r="E55" s="135" t="str">
        <f>IF('基础-客户信息 '!E55="","-",'基础-客户信息 '!E55)</f>
        <v>-</v>
      </c>
      <c r="F55" s="135" t="str">
        <f>IF('基础-客户信息 '!F55="","-",'基础-客户信息 '!F55)</f>
        <v>-</v>
      </c>
      <c r="G55" s="136" t="str">
        <f>IF(C55="-","-",SUMIFS('销售录入（明细）'!K:K,'销售录入（明细）'!D:D,C55)-SUMIFS(客户收款录入!H:H,客户收款录入!C:C,C55))</f>
        <v>-</v>
      </c>
      <c r="H55" s="120"/>
    </row>
    <row r="56" customHeight="1" spans="1:8">
      <c r="A56" s="120"/>
      <c r="B56" s="125">
        <v>53</v>
      </c>
      <c r="C56" s="135" t="str">
        <f>IF('基础-客户信息 '!C56="","-",'基础-客户信息 '!C56)</f>
        <v>-</v>
      </c>
      <c r="D56" s="135" t="str">
        <f>IF('基础-客户信息 '!D56="","-",'基础-客户信息 '!D56)</f>
        <v>-</v>
      </c>
      <c r="E56" s="135" t="str">
        <f>IF('基础-客户信息 '!E56="","-",'基础-客户信息 '!E56)</f>
        <v>-</v>
      </c>
      <c r="F56" s="135" t="str">
        <f>IF('基础-客户信息 '!F56="","-",'基础-客户信息 '!F56)</f>
        <v>-</v>
      </c>
      <c r="G56" s="136" t="str">
        <f>IF(C56="-","-",SUMIFS('销售录入（明细）'!K:K,'销售录入（明细）'!D:D,C56)-SUMIFS(客户收款录入!H:H,客户收款录入!C:C,C56))</f>
        <v>-</v>
      </c>
      <c r="H56" s="120"/>
    </row>
    <row r="57" customHeight="1" spans="1:8">
      <c r="A57" s="120"/>
      <c r="B57" s="125">
        <v>54</v>
      </c>
      <c r="C57" s="135" t="str">
        <f>IF('基础-客户信息 '!C57="","-",'基础-客户信息 '!C57)</f>
        <v>-</v>
      </c>
      <c r="D57" s="135" t="str">
        <f>IF('基础-客户信息 '!D57="","-",'基础-客户信息 '!D57)</f>
        <v>-</v>
      </c>
      <c r="E57" s="135" t="str">
        <f>IF('基础-客户信息 '!E57="","-",'基础-客户信息 '!E57)</f>
        <v>-</v>
      </c>
      <c r="F57" s="135" t="str">
        <f>IF('基础-客户信息 '!F57="","-",'基础-客户信息 '!F57)</f>
        <v>-</v>
      </c>
      <c r="G57" s="136" t="str">
        <f>IF(C57="-","-",SUMIFS('销售录入（明细）'!K:K,'销售录入（明细）'!D:D,C57)-SUMIFS(客户收款录入!H:H,客户收款录入!C:C,C57))</f>
        <v>-</v>
      </c>
      <c r="H57" s="120"/>
    </row>
    <row r="58" customHeight="1" spans="1:8">
      <c r="A58" s="120"/>
      <c r="B58" s="125">
        <v>55</v>
      </c>
      <c r="C58" s="135" t="str">
        <f>IF('基础-客户信息 '!C58="","-",'基础-客户信息 '!C58)</f>
        <v>-</v>
      </c>
      <c r="D58" s="135" t="str">
        <f>IF('基础-客户信息 '!D58="","-",'基础-客户信息 '!D58)</f>
        <v>-</v>
      </c>
      <c r="E58" s="135" t="str">
        <f>IF('基础-客户信息 '!E58="","-",'基础-客户信息 '!E58)</f>
        <v>-</v>
      </c>
      <c r="F58" s="135" t="str">
        <f>IF('基础-客户信息 '!F58="","-",'基础-客户信息 '!F58)</f>
        <v>-</v>
      </c>
      <c r="G58" s="136" t="str">
        <f>IF(C58="-","-",SUMIFS('销售录入（明细）'!K:K,'销售录入（明细）'!D:D,C58)-SUMIFS(客户收款录入!H:H,客户收款录入!C:C,C58))</f>
        <v>-</v>
      </c>
      <c r="H58" s="120"/>
    </row>
    <row r="59" customHeight="1" spans="1:8">
      <c r="A59" s="120"/>
      <c r="B59" s="125">
        <v>56</v>
      </c>
      <c r="C59" s="135" t="str">
        <f>IF('基础-客户信息 '!C59="","-",'基础-客户信息 '!C59)</f>
        <v>-</v>
      </c>
      <c r="D59" s="135" t="str">
        <f>IF('基础-客户信息 '!D59="","-",'基础-客户信息 '!D59)</f>
        <v>-</v>
      </c>
      <c r="E59" s="135" t="str">
        <f>IF('基础-客户信息 '!E59="","-",'基础-客户信息 '!E59)</f>
        <v>-</v>
      </c>
      <c r="F59" s="135" t="str">
        <f>IF('基础-客户信息 '!F59="","-",'基础-客户信息 '!F59)</f>
        <v>-</v>
      </c>
      <c r="G59" s="136" t="str">
        <f>IF(C59="-","-",SUMIFS('销售录入（明细）'!K:K,'销售录入（明细）'!D:D,C59)-SUMIFS(客户收款录入!H:H,客户收款录入!C:C,C59))</f>
        <v>-</v>
      </c>
      <c r="H59" s="120"/>
    </row>
    <row r="60" customHeight="1" spans="1:8">
      <c r="A60" s="120"/>
      <c r="B60" s="125">
        <v>57</v>
      </c>
      <c r="C60" s="135" t="str">
        <f>IF('基础-客户信息 '!C60="","-",'基础-客户信息 '!C60)</f>
        <v>-</v>
      </c>
      <c r="D60" s="135" t="str">
        <f>IF('基础-客户信息 '!D60="","-",'基础-客户信息 '!D60)</f>
        <v>-</v>
      </c>
      <c r="E60" s="135" t="str">
        <f>IF('基础-客户信息 '!E60="","-",'基础-客户信息 '!E60)</f>
        <v>-</v>
      </c>
      <c r="F60" s="135" t="str">
        <f>IF('基础-客户信息 '!F60="","-",'基础-客户信息 '!F60)</f>
        <v>-</v>
      </c>
      <c r="G60" s="136" t="str">
        <f>IF(C60="-","-",SUMIFS('销售录入（明细）'!K:K,'销售录入（明细）'!D:D,C60)-SUMIFS(客户收款录入!H:H,客户收款录入!C:C,C60))</f>
        <v>-</v>
      </c>
      <c r="H60" s="120"/>
    </row>
    <row r="61" customHeight="1" spans="1:8">
      <c r="A61" s="120"/>
      <c r="B61" s="125">
        <v>58</v>
      </c>
      <c r="C61" s="135" t="str">
        <f>IF('基础-客户信息 '!C61="","-",'基础-客户信息 '!C61)</f>
        <v>-</v>
      </c>
      <c r="D61" s="135" t="str">
        <f>IF('基础-客户信息 '!D61="","-",'基础-客户信息 '!D61)</f>
        <v>-</v>
      </c>
      <c r="E61" s="135" t="str">
        <f>IF('基础-客户信息 '!E61="","-",'基础-客户信息 '!E61)</f>
        <v>-</v>
      </c>
      <c r="F61" s="135" t="str">
        <f>IF('基础-客户信息 '!F61="","-",'基础-客户信息 '!F61)</f>
        <v>-</v>
      </c>
      <c r="G61" s="136" t="str">
        <f>IF(C61="-","-",SUMIFS('销售录入（明细）'!K:K,'销售录入（明细）'!D:D,C61)-SUMIFS(客户收款录入!H:H,客户收款录入!C:C,C61))</f>
        <v>-</v>
      </c>
      <c r="H61" s="120"/>
    </row>
    <row r="62" customHeight="1" spans="1:8">
      <c r="A62" s="120"/>
      <c r="B62" s="125">
        <v>59</v>
      </c>
      <c r="C62" s="135" t="str">
        <f>IF('基础-客户信息 '!C62="","-",'基础-客户信息 '!C62)</f>
        <v>-</v>
      </c>
      <c r="D62" s="135" t="str">
        <f>IF('基础-客户信息 '!D62="","-",'基础-客户信息 '!D62)</f>
        <v>-</v>
      </c>
      <c r="E62" s="135" t="str">
        <f>IF('基础-客户信息 '!E62="","-",'基础-客户信息 '!E62)</f>
        <v>-</v>
      </c>
      <c r="F62" s="135" t="str">
        <f>IF('基础-客户信息 '!F62="","-",'基础-客户信息 '!F62)</f>
        <v>-</v>
      </c>
      <c r="G62" s="136" t="str">
        <f>IF(C62="-","-",SUMIFS('销售录入（明细）'!K:K,'销售录入（明细）'!D:D,C62)-SUMIFS(客户收款录入!H:H,客户收款录入!C:C,C62))</f>
        <v>-</v>
      </c>
      <c r="H62" s="120"/>
    </row>
    <row r="63" customHeight="1" spans="1:8">
      <c r="A63" s="120"/>
      <c r="B63" s="125">
        <v>60</v>
      </c>
      <c r="C63" s="135" t="str">
        <f>IF('基础-客户信息 '!C63="","-",'基础-客户信息 '!C63)</f>
        <v>-</v>
      </c>
      <c r="D63" s="135" t="str">
        <f>IF('基础-客户信息 '!D63="","-",'基础-客户信息 '!D63)</f>
        <v>-</v>
      </c>
      <c r="E63" s="135" t="str">
        <f>IF('基础-客户信息 '!E63="","-",'基础-客户信息 '!E63)</f>
        <v>-</v>
      </c>
      <c r="F63" s="135" t="str">
        <f>IF('基础-客户信息 '!F63="","-",'基础-客户信息 '!F63)</f>
        <v>-</v>
      </c>
      <c r="G63" s="136" t="str">
        <f>IF(C63="-","-",SUMIFS('销售录入（明细）'!K:K,'销售录入（明细）'!D:D,C63)-SUMIFS(客户收款录入!H:H,客户收款录入!C:C,C63))</f>
        <v>-</v>
      </c>
      <c r="H63" s="120"/>
    </row>
    <row r="64" customHeight="1" spans="1:8">
      <c r="A64" s="120"/>
      <c r="B64" s="125">
        <v>61</v>
      </c>
      <c r="C64" s="135" t="str">
        <f>IF('基础-客户信息 '!C64="","-",'基础-客户信息 '!C64)</f>
        <v>-</v>
      </c>
      <c r="D64" s="135" t="str">
        <f>IF('基础-客户信息 '!D64="","-",'基础-客户信息 '!D64)</f>
        <v>-</v>
      </c>
      <c r="E64" s="135" t="str">
        <f>IF('基础-客户信息 '!E64="","-",'基础-客户信息 '!E64)</f>
        <v>-</v>
      </c>
      <c r="F64" s="135" t="str">
        <f>IF('基础-客户信息 '!F64="","-",'基础-客户信息 '!F64)</f>
        <v>-</v>
      </c>
      <c r="G64" s="136" t="str">
        <f>IF(C64="-","-",SUMIFS('销售录入（明细）'!K:K,'销售录入（明细）'!D:D,C64)-SUMIFS(客户收款录入!H:H,客户收款录入!C:C,C64))</f>
        <v>-</v>
      </c>
      <c r="H64" s="120"/>
    </row>
    <row r="65" customHeight="1" spans="1:8">
      <c r="A65" s="120"/>
      <c r="B65" s="125">
        <v>62</v>
      </c>
      <c r="C65" s="135" t="str">
        <f>IF('基础-客户信息 '!C65="","-",'基础-客户信息 '!C65)</f>
        <v>-</v>
      </c>
      <c r="D65" s="135" t="str">
        <f>IF('基础-客户信息 '!D65="","-",'基础-客户信息 '!D65)</f>
        <v>-</v>
      </c>
      <c r="E65" s="135" t="str">
        <f>IF('基础-客户信息 '!E65="","-",'基础-客户信息 '!E65)</f>
        <v>-</v>
      </c>
      <c r="F65" s="135" t="str">
        <f>IF('基础-客户信息 '!F65="","-",'基础-客户信息 '!F65)</f>
        <v>-</v>
      </c>
      <c r="G65" s="136" t="str">
        <f>IF(C65="-","-",SUMIFS('销售录入（明细）'!K:K,'销售录入（明细）'!D:D,C65)-SUMIFS(客户收款录入!H:H,客户收款录入!C:C,C65))</f>
        <v>-</v>
      </c>
      <c r="H65" s="120"/>
    </row>
    <row r="66" customHeight="1" spans="1:8">
      <c r="A66" s="120"/>
      <c r="B66" s="125">
        <v>63</v>
      </c>
      <c r="C66" s="135" t="str">
        <f>IF('基础-客户信息 '!C66="","-",'基础-客户信息 '!C66)</f>
        <v>-</v>
      </c>
      <c r="D66" s="135" t="str">
        <f>IF('基础-客户信息 '!D66="","-",'基础-客户信息 '!D66)</f>
        <v>-</v>
      </c>
      <c r="E66" s="135" t="str">
        <f>IF('基础-客户信息 '!E66="","-",'基础-客户信息 '!E66)</f>
        <v>-</v>
      </c>
      <c r="F66" s="135" t="str">
        <f>IF('基础-客户信息 '!F66="","-",'基础-客户信息 '!F66)</f>
        <v>-</v>
      </c>
      <c r="G66" s="136" t="str">
        <f>IF(C66="-","-",SUMIFS('销售录入（明细）'!K:K,'销售录入（明细）'!D:D,C66)-SUMIFS(客户收款录入!H:H,客户收款录入!C:C,C66))</f>
        <v>-</v>
      </c>
      <c r="H66" s="120"/>
    </row>
    <row r="67" customHeight="1" spans="1:8">
      <c r="A67" s="120"/>
      <c r="B67" s="125">
        <v>64</v>
      </c>
      <c r="C67" s="135" t="str">
        <f>IF('基础-客户信息 '!C67="","-",'基础-客户信息 '!C67)</f>
        <v>-</v>
      </c>
      <c r="D67" s="135" t="str">
        <f>IF('基础-客户信息 '!D67="","-",'基础-客户信息 '!D67)</f>
        <v>-</v>
      </c>
      <c r="E67" s="135" t="str">
        <f>IF('基础-客户信息 '!E67="","-",'基础-客户信息 '!E67)</f>
        <v>-</v>
      </c>
      <c r="F67" s="135" t="str">
        <f>IF('基础-客户信息 '!F67="","-",'基础-客户信息 '!F67)</f>
        <v>-</v>
      </c>
      <c r="G67" s="136" t="str">
        <f>IF(C67="-","-",SUMIFS('销售录入（明细）'!K:K,'销售录入（明细）'!D:D,C67)-SUMIFS(客户收款录入!H:H,客户收款录入!C:C,C67))</f>
        <v>-</v>
      </c>
      <c r="H67" s="120"/>
    </row>
    <row r="68" customHeight="1" spans="1:8">
      <c r="A68" s="120"/>
      <c r="B68" s="125">
        <v>65</v>
      </c>
      <c r="C68" s="135" t="str">
        <f>IF('基础-客户信息 '!C68="","-",'基础-客户信息 '!C68)</f>
        <v>-</v>
      </c>
      <c r="D68" s="135" t="str">
        <f>IF('基础-客户信息 '!D68="","-",'基础-客户信息 '!D68)</f>
        <v>-</v>
      </c>
      <c r="E68" s="135" t="str">
        <f>IF('基础-客户信息 '!E68="","-",'基础-客户信息 '!E68)</f>
        <v>-</v>
      </c>
      <c r="F68" s="135" t="str">
        <f>IF('基础-客户信息 '!F68="","-",'基础-客户信息 '!F68)</f>
        <v>-</v>
      </c>
      <c r="G68" s="136" t="str">
        <f>IF(C68="-","-",SUMIFS('销售录入（明细）'!K:K,'销售录入（明细）'!D:D,C68)-SUMIFS(客户收款录入!H:H,客户收款录入!C:C,C68))</f>
        <v>-</v>
      </c>
      <c r="H68" s="120"/>
    </row>
    <row r="69" customHeight="1" spans="1:8">
      <c r="A69" s="120"/>
      <c r="B69" s="125">
        <v>66</v>
      </c>
      <c r="C69" s="135" t="str">
        <f>IF('基础-客户信息 '!C69="","-",'基础-客户信息 '!C69)</f>
        <v>-</v>
      </c>
      <c r="D69" s="135" t="str">
        <f>IF('基础-客户信息 '!D69="","-",'基础-客户信息 '!D69)</f>
        <v>-</v>
      </c>
      <c r="E69" s="135" t="str">
        <f>IF('基础-客户信息 '!E69="","-",'基础-客户信息 '!E69)</f>
        <v>-</v>
      </c>
      <c r="F69" s="135" t="str">
        <f>IF('基础-客户信息 '!F69="","-",'基础-客户信息 '!F69)</f>
        <v>-</v>
      </c>
      <c r="G69" s="136" t="str">
        <f>IF(C69="-","-",SUMIFS('销售录入（明细）'!K:K,'销售录入（明细）'!D:D,C69)-SUMIFS(客户收款录入!H:H,客户收款录入!C:C,C69))</f>
        <v>-</v>
      </c>
      <c r="H69" s="120"/>
    </row>
    <row r="70" customHeight="1" spans="1:8">
      <c r="A70" s="120"/>
      <c r="B70" s="125">
        <v>67</v>
      </c>
      <c r="C70" s="135" t="str">
        <f>IF('基础-客户信息 '!C70="","-",'基础-客户信息 '!C70)</f>
        <v>-</v>
      </c>
      <c r="D70" s="135" t="str">
        <f>IF('基础-客户信息 '!D70="","-",'基础-客户信息 '!D70)</f>
        <v>-</v>
      </c>
      <c r="E70" s="135" t="str">
        <f>IF('基础-客户信息 '!E70="","-",'基础-客户信息 '!E70)</f>
        <v>-</v>
      </c>
      <c r="F70" s="135" t="str">
        <f>IF('基础-客户信息 '!F70="","-",'基础-客户信息 '!F70)</f>
        <v>-</v>
      </c>
      <c r="G70" s="136" t="str">
        <f>IF(C70="-","-",SUMIFS('销售录入（明细）'!K:K,'销售录入（明细）'!D:D,C70)-SUMIFS(客户收款录入!H:H,客户收款录入!C:C,C70))</f>
        <v>-</v>
      </c>
      <c r="H70" s="120"/>
    </row>
    <row r="71" customHeight="1" spans="1:8">
      <c r="A71" s="120"/>
      <c r="B71" s="125">
        <v>68</v>
      </c>
      <c r="C71" s="135" t="str">
        <f>IF('基础-客户信息 '!C71="","-",'基础-客户信息 '!C71)</f>
        <v>-</v>
      </c>
      <c r="D71" s="135" t="str">
        <f>IF('基础-客户信息 '!D71="","-",'基础-客户信息 '!D71)</f>
        <v>-</v>
      </c>
      <c r="E71" s="135" t="str">
        <f>IF('基础-客户信息 '!E71="","-",'基础-客户信息 '!E71)</f>
        <v>-</v>
      </c>
      <c r="F71" s="135" t="str">
        <f>IF('基础-客户信息 '!F71="","-",'基础-客户信息 '!F71)</f>
        <v>-</v>
      </c>
      <c r="G71" s="136" t="str">
        <f>IF(C71="-","-",SUMIFS('销售录入（明细）'!K:K,'销售录入（明细）'!D:D,C71)-SUMIFS(客户收款录入!H:H,客户收款录入!C:C,C71))</f>
        <v>-</v>
      </c>
      <c r="H71" s="120"/>
    </row>
    <row r="72" customHeight="1" spans="1:8">
      <c r="A72" s="120"/>
      <c r="B72" s="125">
        <v>69</v>
      </c>
      <c r="C72" s="135" t="str">
        <f>IF('基础-客户信息 '!C72="","-",'基础-客户信息 '!C72)</f>
        <v>-</v>
      </c>
      <c r="D72" s="135" t="str">
        <f>IF('基础-客户信息 '!D72="","-",'基础-客户信息 '!D72)</f>
        <v>-</v>
      </c>
      <c r="E72" s="135" t="str">
        <f>IF('基础-客户信息 '!E72="","-",'基础-客户信息 '!E72)</f>
        <v>-</v>
      </c>
      <c r="F72" s="135" t="str">
        <f>IF('基础-客户信息 '!F72="","-",'基础-客户信息 '!F72)</f>
        <v>-</v>
      </c>
      <c r="G72" s="136" t="str">
        <f>IF(C72="-","-",SUMIFS('销售录入（明细）'!K:K,'销售录入（明细）'!D:D,C72)-SUMIFS(客户收款录入!H:H,客户收款录入!C:C,C72))</f>
        <v>-</v>
      </c>
      <c r="H72" s="120"/>
    </row>
    <row r="73" customHeight="1" spans="1:8">
      <c r="A73" s="120"/>
      <c r="B73" s="125">
        <v>70</v>
      </c>
      <c r="C73" s="135" t="str">
        <f>IF('基础-客户信息 '!C73="","-",'基础-客户信息 '!C73)</f>
        <v>-</v>
      </c>
      <c r="D73" s="135" t="str">
        <f>IF('基础-客户信息 '!D73="","-",'基础-客户信息 '!D73)</f>
        <v>-</v>
      </c>
      <c r="E73" s="135" t="str">
        <f>IF('基础-客户信息 '!E73="","-",'基础-客户信息 '!E73)</f>
        <v>-</v>
      </c>
      <c r="F73" s="135" t="str">
        <f>IF('基础-客户信息 '!F73="","-",'基础-客户信息 '!F73)</f>
        <v>-</v>
      </c>
      <c r="G73" s="136" t="str">
        <f>IF(C73="-","-",SUMIFS('销售录入（明细）'!K:K,'销售录入（明细）'!D:D,C73)-SUMIFS(客户收款录入!H:H,客户收款录入!C:C,C73))</f>
        <v>-</v>
      </c>
      <c r="H73" s="120"/>
    </row>
    <row r="74" customHeight="1" spans="1:8">
      <c r="A74" s="120"/>
      <c r="B74" s="125">
        <v>71</v>
      </c>
      <c r="C74" s="135" t="str">
        <f>IF('基础-客户信息 '!C74="","-",'基础-客户信息 '!C74)</f>
        <v>-</v>
      </c>
      <c r="D74" s="135" t="str">
        <f>IF('基础-客户信息 '!D74="","-",'基础-客户信息 '!D74)</f>
        <v>-</v>
      </c>
      <c r="E74" s="135" t="str">
        <f>IF('基础-客户信息 '!E74="","-",'基础-客户信息 '!E74)</f>
        <v>-</v>
      </c>
      <c r="F74" s="135" t="str">
        <f>IF('基础-客户信息 '!F74="","-",'基础-客户信息 '!F74)</f>
        <v>-</v>
      </c>
      <c r="G74" s="136" t="str">
        <f>IF(C74="-","-",SUMIFS('销售录入（明细）'!K:K,'销售录入（明细）'!D:D,C74)-SUMIFS(客户收款录入!H:H,客户收款录入!C:C,C74))</f>
        <v>-</v>
      </c>
      <c r="H74" s="120"/>
    </row>
    <row r="75" customHeight="1" spans="1:8">
      <c r="A75" s="120"/>
      <c r="B75" s="125">
        <v>72</v>
      </c>
      <c r="C75" s="135" t="str">
        <f>IF('基础-客户信息 '!C75="","-",'基础-客户信息 '!C75)</f>
        <v>-</v>
      </c>
      <c r="D75" s="135" t="str">
        <f>IF('基础-客户信息 '!D75="","-",'基础-客户信息 '!D75)</f>
        <v>-</v>
      </c>
      <c r="E75" s="135" t="str">
        <f>IF('基础-客户信息 '!E75="","-",'基础-客户信息 '!E75)</f>
        <v>-</v>
      </c>
      <c r="F75" s="135" t="str">
        <f>IF('基础-客户信息 '!F75="","-",'基础-客户信息 '!F75)</f>
        <v>-</v>
      </c>
      <c r="G75" s="136" t="str">
        <f>IF(C75="-","-",SUMIFS('销售录入（明细）'!K:K,'销售录入（明细）'!D:D,C75)-SUMIFS(客户收款录入!H:H,客户收款录入!C:C,C75))</f>
        <v>-</v>
      </c>
      <c r="H75" s="120"/>
    </row>
    <row r="76" customHeight="1" spans="1:8">
      <c r="A76" s="120"/>
      <c r="B76" s="125">
        <v>73</v>
      </c>
      <c r="C76" s="135" t="str">
        <f>IF('基础-客户信息 '!C76="","-",'基础-客户信息 '!C76)</f>
        <v>-</v>
      </c>
      <c r="D76" s="135" t="str">
        <f>IF('基础-客户信息 '!D76="","-",'基础-客户信息 '!D76)</f>
        <v>-</v>
      </c>
      <c r="E76" s="135" t="str">
        <f>IF('基础-客户信息 '!E76="","-",'基础-客户信息 '!E76)</f>
        <v>-</v>
      </c>
      <c r="F76" s="135" t="str">
        <f>IF('基础-客户信息 '!F76="","-",'基础-客户信息 '!F76)</f>
        <v>-</v>
      </c>
      <c r="G76" s="136" t="str">
        <f>IF(C76="-","-",SUMIFS('销售录入（明细）'!K:K,'销售录入（明细）'!D:D,C76)-SUMIFS(客户收款录入!H:H,客户收款录入!C:C,C76))</f>
        <v>-</v>
      </c>
      <c r="H76" s="120"/>
    </row>
    <row r="77" customHeight="1" spans="1:8">
      <c r="A77" s="120"/>
      <c r="B77" s="125">
        <v>74</v>
      </c>
      <c r="C77" s="135" t="str">
        <f>IF('基础-客户信息 '!C77="","-",'基础-客户信息 '!C77)</f>
        <v>-</v>
      </c>
      <c r="D77" s="135" t="str">
        <f>IF('基础-客户信息 '!D77="","-",'基础-客户信息 '!D77)</f>
        <v>-</v>
      </c>
      <c r="E77" s="135" t="str">
        <f>IF('基础-客户信息 '!E77="","-",'基础-客户信息 '!E77)</f>
        <v>-</v>
      </c>
      <c r="F77" s="135" t="str">
        <f>IF('基础-客户信息 '!F77="","-",'基础-客户信息 '!F77)</f>
        <v>-</v>
      </c>
      <c r="G77" s="136" t="str">
        <f>IF(C77="-","-",SUMIFS('销售录入（明细）'!K:K,'销售录入（明细）'!D:D,C77)-SUMIFS(客户收款录入!H:H,客户收款录入!C:C,C77))</f>
        <v>-</v>
      </c>
      <c r="H77" s="120"/>
    </row>
    <row r="78" customHeight="1" spans="1:8">
      <c r="A78" s="120"/>
      <c r="B78" s="125">
        <v>75</v>
      </c>
      <c r="C78" s="135" t="str">
        <f>IF('基础-客户信息 '!C78="","-",'基础-客户信息 '!C78)</f>
        <v>-</v>
      </c>
      <c r="D78" s="135" t="str">
        <f>IF('基础-客户信息 '!D78="","-",'基础-客户信息 '!D78)</f>
        <v>-</v>
      </c>
      <c r="E78" s="135" t="str">
        <f>IF('基础-客户信息 '!E78="","-",'基础-客户信息 '!E78)</f>
        <v>-</v>
      </c>
      <c r="F78" s="135" t="str">
        <f>IF('基础-客户信息 '!F78="","-",'基础-客户信息 '!F78)</f>
        <v>-</v>
      </c>
      <c r="G78" s="136" t="str">
        <f>IF(C78="-","-",SUMIFS('销售录入（明细）'!K:K,'销售录入（明细）'!D:D,C78)-SUMIFS(客户收款录入!H:H,客户收款录入!C:C,C78))</f>
        <v>-</v>
      </c>
      <c r="H78" s="120"/>
    </row>
    <row r="79" customHeight="1" spans="1:8">
      <c r="A79" s="120"/>
      <c r="B79" s="125">
        <v>76</v>
      </c>
      <c r="C79" s="135" t="str">
        <f>IF('基础-客户信息 '!C79="","-",'基础-客户信息 '!C79)</f>
        <v>-</v>
      </c>
      <c r="D79" s="135" t="str">
        <f>IF('基础-客户信息 '!D79="","-",'基础-客户信息 '!D79)</f>
        <v>-</v>
      </c>
      <c r="E79" s="135" t="str">
        <f>IF('基础-客户信息 '!E79="","-",'基础-客户信息 '!E79)</f>
        <v>-</v>
      </c>
      <c r="F79" s="135" t="str">
        <f>IF('基础-客户信息 '!F79="","-",'基础-客户信息 '!F79)</f>
        <v>-</v>
      </c>
      <c r="G79" s="136" t="str">
        <f>IF(C79="-","-",SUMIFS('销售录入（明细）'!K:K,'销售录入（明细）'!D:D,C79)-SUMIFS(客户收款录入!H:H,客户收款录入!C:C,C79))</f>
        <v>-</v>
      </c>
      <c r="H79" s="120"/>
    </row>
    <row r="80" customHeight="1" spans="1:8">
      <c r="A80" s="120"/>
      <c r="B80" s="125">
        <v>77</v>
      </c>
      <c r="C80" s="135" t="str">
        <f>IF('基础-客户信息 '!C80="","-",'基础-客户信息 '!C80)</f>
        <v>-</v>
      </c>
      <c r="D80" s="135" t="str">
        <f>IF('基础-客户信息 '!D80="","-",'基础-客户信息 '!D80)</f>
        <v>-</v>
      </c>
      <c r="E80" s="135" t="str">
        <f>IF('基础-客户信息 '!E80="","-",'基础-客户信息 '!E80)</f>
        <v>-</v>
      </c>
      <c r="F80" s="135" t="str">
        <f>IF('基础-客户信息 '!F80="","-",'基础-客户信息 '!F80)</f>
        <v>-</v>
      </c>
      <c r="G80" s="136" t="str">
        <f>IF(C80="-","-",SUMIFS('销售录入（明细）'!K:K,'销售录入（明细）'!D:D,C80)-SUMIFS(客户收款录入!H:H,客户收款录入!C:C,C80))</f>
        <v>-</v>
      </c>
      <c r="H80" s="120"/>
    </row>
    <row r="81" customHeight="1" spans="1:8">
      <c r="A81" s="120"/>
      <c r="B81" s="125">
        <v>78</v>
      </c>
      <c r="C81" s="135" t="str">
        <f>IF('基础-客户信息 '!C81="","-",'基础-客户信息 '!C81)</f>
        <v>-</v>
      </c>
      <c r="D81" s="135" t="str">
        <f>IF('基础-客户信息 '!D81="","-",'基础-客户信息 '!D81)</f>
        <v>-</v>
      </c>
      <c r="E81" s="135" t="str">
        <f>IF('基础-客户信息 '!E81="","-",'基础-客户信息 '!E81)</f>
        <v>-</v>
      </c>
      <c r="F81" s="135" t="str">
        <f>IF('基础-客户信息 '!F81="","-",'基础-客户信息 '!F81)</f>
        <v>-</v>
      </c>
      <c r="G81" s="136" t="str">
        <f>IF(C81="-","-",SUMIFS('销售录入（明细）'!K:K,'销售录入（明细）'!D:D,C81)-SUMIFS(客户收款录入!H:H,客户收款录入!C:C,C81))</f>
        <v>-</v>
      </c>
      <c r="H81" s="120"/>
    </row>
    <row r="82" customHeight="1" spans="1:8">
      <c r="A82" s="120"/>
      <c r="B82" s="125">
        <v>79</v>
      </c>
      <c r="C82" s="135" t="str">
        <f>IF('基础-客户信息 '!C82="","-",'基础-客户信息 '!C82)</f>
        <v>-</v>
      </c>
      <c r="D82" s="135" t="str">
        <f>IF('基础-客户信息 '!D82="","-",'基础-客户信息 '!D82)</f>
        <v>-</v>
      </c>
      <c r="E82" s="135" t="str">
        <f>IF('基础-客户信息 '!E82="","-",'基础-客户信息 '!E82)</f>
        <v>-</v>
      </c>
      <c r="F82" s="135" t="str">
        <f>IF('基础-客户信息 '!F82="","-",'基础-客户信息 '!F82)</f>
        <v>-</v>
      </c>
      <c r="G82" s="136" t="str">
        <f>IF(C82="-","-",SUMIFS('销售录入（明细）'!K:K,'销售录入（明细）'!D:D,C82)-SUMIFS(客户收款录入!H:H,客户收款录入!C:C,C82))</f>
        <v>-</v>
      </c>
      <c r="H82" s="120"/>
    </row>
    <row r="83" customHeight="1" spans="1:8">
      <c r="A83" s="120"/>
      <c r="B83" s="125">
        <v>80</v>
      </c>
      <c r="C83" s="135" t="str">
        <f>IF('基础-客户信息 '!C83="","-",'基础-客户信息 '!C83)</f>
        <v>-</v>
      </c>
      <c r="D83" s="135" t="str">
        <f>IF('基础-客户信息 '!D83="","-",'基础-客户信息 '!D83)</f>
        <v>-</v>
      </c>
      <c r="E83" s="135" t="str">
        <f>IF('基础-客户信息 '!E83="","-",'基础-客户信息 '!E83)</f>
        <v>-</v>
      </c>
      <c r="F83" s="135" t="str">
        <f>IF('基础-客户信息 '!F83="","-",'基础-客户信息 '!F83)</f>
        <v>-</v>
      </c>
      <c r="G83" s="136" t="str">
        <f>IF(C83="-","-",SUMIFS('销售录入（明细）'!K:K,'销售录入（明细）'!D:D,C83)-SUMIFS(客户收款录入!H:H,客户收款录入!C:C,C83))</f>
        <v>-</v>
      </c>
      <c r="H83" s="120"/>
    </row>
    <row r="84" customHeight="1" spans="1:8">
      <c r="A84" s="120"/>
      <c r="B84" s="125">
        <v>81</v>
      </c>
      <c r="C84" s="135" t="str">
        <f>IF('基础-客户信息 '!C84="","-",'基础-客户信息 '!C84)</f>
        <v>-</v>
      </c>
      <c r="D84" s="135" t="str">
        <f>IF('基础-客户信息 '!D84="","-",'基础-客户信息 '!D84)</f>
        <v>-</v>
      </c>
      <c r="E84" s="135" t="str">
        <f>IF('基础-客户信息 '!E84="","-",'基础-客户信息 '!E84)</f>
        <v>-</v>
      </c>
      <c r="F84" s="135" t="str">
        <f>IF('基础-客户信息 '!F84="","-",'基础-客户信息 '!F84)</f>
        <v>-</v>
      </c>
      <c r="G84" s="136" t="str">
        <f>IF(C84="-","-",SUMIFS('销售录入（明细）'!K:K,'销售录入（明细）'!D:D,C84)-SUMIFS(客户收款录入!H:H,客户收款录入!C:C,C84))</f>
        <v>-</v>
      </c>
      <c r="H84" s="120"/>
    </row>
    <row r="85" customHeight="1" spans="1:8">
      <c r="A85" s="120"/>
      <c r="B85" s="125">
        <v>82</v>
      </c>
      <c r="C85" s="135" t="str">
        <f>IF('基础-客户信息 '!C85="","-",'基础-客户信息 '!C85)</f>
        <v>-</v>
      </c>
      <c r="D85" s="135" t="str">
        <f>IF('基础-客户信息 '!D85="","-",'基础-客户信息 '!D85)</f>
        <v>-</v>
      </c>
      <c r="E85" s="135" t="str">
        <f>IF('基础-客户信息 '!E85="","-",'基础-客户信息 '!E85)</f>
        <v>-</v>
      </c>
      <c r="F85" s="135" t="str">
        <f>IF('基础-客户信息 '!F85="","-",'基础-客户信息 '!F85)</f>
        <v>-</v>
      </c>
      <c r="G85" s="136" t="str">
        <f>IF(C85="-","-",SUMIFS('销售录入（明细）'!K:K,'销售录入（明细）'!D:D,C85)-SUMIFS(客户收款录入!H:H,客户收款录入!C:C,C85))</f>
        <v>-</v>
      </c>
      <c r="H85" s="120"/>
    </row>
    <row r="86" customHeight="1" spans="1:8">
      <c r="A86" s="120"/>
      <c r="B86" s="125">
        <v>83</v>
      </c>
      <c r="C86" s="135" t="str">
        <f>IF('基础-客户信息 '!C86="","-",'基础-客户信息 '!C86)</f>
        <v>-</v>
      </c>
      <c r="D86" s="135" t="str">
        <f>IF('基础-客户信息 '!D86="","-",'基础-客户信息 '!D86)</f>
        <v>-</v>
      </c>
      <c r="E86" s="135" t="str">
        <f>IF('基础-客户信息 '!E86="","-",'基础-客户信息 '!E86)</f>
        <v>-</v>
      </c>
      <c r="F86" s="135" t="str">
        <f>IF('基础-客户信息 '!F86="","-",'基础-客户信息 '!F86)</f>
        <v>-</v>
      </c>
      <c r="G86" s="136" t="str">
        <f>IF(C86="-","-",SUMIFS('销售录入（明细）'!K:K,'销售录入（明细）'!D:D,C86)-SUMIFS(客户收款录入!H:H,客户收款录入!C:C,C86))</f>
        <v>-</v>
      </c>
      <c r="H86" s="120"/>
    </row>
    <row r="87" customHeight="1" spans="1:8">
      <c r="A87" s="120"/>
      <c r="B87" s="125">
        <v>84</v>
      </c>
      <c r="C87" s="135" t="str">
        <f>IF('基础-客户信息 '!C87="","-",'基础-客户信息 '!C87)</f>
        <v>-</v>
      </c>
      <c r="D87" s="135" t="str">
        <f>IF('基础-客户信息 '!D87="","-",'基础-客户信息 '!D87)</f>
        <v>-</v>
      </c>
      <c r="E87" s="135" t="str">
        <f>IF('基础-客户信息 '!E87="","-",'基础-客户信息 '!E87)</f>
        <v>-</v>
      </c>
      <c r="F87" s="135" t="str">
        <f>IF('基础-客户信息 '!F87="","-",'基础-客户信息 '!F87)</f>
        <v>-</v>
      </c>
      <c r="G87" s="136" t="str">
        <f>IF(C87="-","-",SUMIFS('销售录入（明细）'!K:K,'销售录入（明细）'!D:D,C87)-SUMIFS(客户收款录入!H:H,客户收款录入!C:C,C87))</f>
        <v>-</v>
      </c>
      <c r="H87" s="120"/>
    </row>
    <row r="88" customHeight="1" spans="1:8">
      <c r="A88" s="120"/>
      <c r="B88" s="125">
        <v>85</v>
      </c>
      <c r="C88" s="135" t="str">
        <f>IF('基础-客户信息 '!C88="","-",'基础-客户信息 '!C88)</f>
        <v>-</v>
      </c>
      <c r="D88" s="135" t="str">
        <f>IF('基础-客户信息 '!D88="","-",'基础-客户信息 '!D88)</f>
        <v>-</v>
      </c>
      <c r="E88" s="135" t="str">
        <f>IF('基础-客户信息 '!E88="","-",'基础-客户信息 '!E88)</f>
        <v>-</v>
      </c>
      <c r="F88" s="135" t="str">
        <f>IF('基础-客户信息 '!F88="","-",'基础-客户信息 '!F88)</f>
        <v>-</v>
      </c>
      <c r="G88" s="136" t="str">
        <f>IF(C88="-","-",SUMIFS('销售录入（明细）'!K:K,'销售录入（明细）'!D:D,C88)-SUMIFS(客户收款录入!H:H,客户收款录入!C:C,C88))</f>
        <v>-</v>
      </c>
      <c r="H88" s="120"/>
    </row>
    <row r="89" customHeight="1" spans="1:8">
      <c r="A89" s="120"/>
      <c r="B89" s="125">
        <v>86</v>
      </c>
      <c r="C89" s="135" t="str">
        <f>IF('基础-客户信息 '!C89="","-",'基础-客户信息 '!C89)</f>
        <v>-</v>
      </c>
      <c r="D89" s="135" t="str">
        <f>IF('基础-客户信息 '!D89="","-",'基础-客户信息 '!D89)</f>
        <v>-</v>
      </c>
      <c r="E89" s="135" t="str">
        <f>IF('基础-客户信息 '!E89="","-",'基础-客户信息 '!E89)</f>
        <v>-</v>
      </c>
      <c r="F89" s="135" t="str">
        <f>IF('基础-客户信息 '!F89="","-",'基础-客户信息 '!F89)</f>
        <v>-</v>
      </c>
      <c r="G89" s="136" t="str">
        <f>IF(C89="-","-",SUMIFS('销售录入（明细）'!K:K,'销售录入（明细）'!D:D,C89)-SUMIFS(客户收款录入!H:H,客户收款录入!C:C,C89))</f>
        <v>-</v>
      </c>
      <c r="H89" s="120"/>
    </row>
    <row r="90" customHeight="1" spans="1:8">
      <c r="A90" s="120"/>
      <c r="B90" s="125">
        <v>87</v>
      </c>
      <c r="C90" s="135" t="str">
        <f>IF('基础-客户信息 '!C90="","-",'基础-客户信息 '!C90)</f>
        <v>-</v>
      </c>
      <c r="D90" s="135" t="str">
        <f>IF('基础-客户信息 '!D90="","-",'基础-客户信息 '!D90)</f>
        <v>-</v>
      </c>
      <c r="E90" s="135" t="str">
        <f>IF('基础-客户信息 '!E90="","-",'基础-客户信息 '!E90)</f>
        <v>-</v>
      </c>
      <c r="F90" s="135" t="str">
        <f>IF('基础-客户信息 '!F90="","-",'基础-客户信息 '!F90)</f>
        <v>-</v>
      </c>
      <c r="G90" s="136" t="str">
        <f>IF(C90="-","-",SUMIFS('销售录入（明细）'!K:K,'销售录入（明细）'!D:D,C90)-SUMIFS(客户收款录入!H:H,客户收款录入!C:C,C90))</f>
        <v>-</v>
      </c>
      <c r="H90" s="120"/>
    </row>
    <row r="91" customHeight="1" spans="1:8">
      <c r="A91" s="120"/>
      <c r="B91" s="125">
        <v>88</v>
      </c>
      <c r="C91" s="135" t="str">
        <f>IF('基础-客户信息 '!C91="","-",'基础-客户信息 '!C91)</f>
        <v>-</v>
      </c>
      <c r="D91" s="135" t="str">
        <f>IF('基础-客户信息 '!D91="","-",'基础-客户信息 '!D91)</f>
        <v>-</v>
      </c>
      <c r="E91" s="135" t="str">
        <f>IF('基础-客户信息 '!E91="","-",'基础-客户信息 '!E91)</f>
        <v>-</v>
      </c>
      <c r="F91" s="135" t="str">
        <f>IF('基础-客户信息 '!F91="","-",'基础-客户信息 '!F91)</f>
        <v>-</v>
      </c>
      <c r="G91" s="136" t="str">
        <f>IF(C91="-","-",SUMIFS('销售录入（明细）'!K:K,'销售录入（明细）'!D:D,C91)-SUMIFS(客户收款录入!H:H,客户收款录入!C:C,C91))</f>
        <v>-</v>
      </c>
      <c r="H91" s="120"/>
    </row>
    <row r="92" customHeight="1" spans="1:8">
      <c r="A92" s="120"/>
      <c r="B92" s="125">
        <v>89</v>
      </c>
      <c r="C92" s="135" t="str">
        <f>IF('基础-客户信息 '!C92="","-",'基础-客户信息 '!C92)</f>
        <v>-</v>
      </c>
      <c r="D92" s="135" t="str">
        <f>IF('基础-客户信息 '!D92="","-",'基础-客户信息 '!D92)</f>
        <v>-</v>
      </c>
      <c r="E92" s="135" t="str">
        <f>IF('基础-客户信息 '!E92="","-",'基础-客户信息 '!E92)</f>
        <v>-</v>
      </c>
      <c r="F92" s="135" t="str">
        <f>IF('基础-客户信息 '!F92="","-",'基础-客户信息 '!F92)</f>
        <v>-</v>
      </c>
      <c r="G92" s="136" t="str">
        <f>IF(C92="-","-",SUMIFS('销售录入（明细）'!K:K,'销售录入（明细）'!D:D,C92)-SUMIFS(客户收款录入!H:H,客户收款录入!C:C,C92))</f>
        <v>-</v>
      </c>
      <c r="H92" s="120"/>
    </row>
    <row r="93" customHeight="1" spans="1:8">
      <c r="A93" s="120"/>
      <c r="B93" s="125">
        <v>90</v>
      </c>
      <c r="C93" s="135" t="str">
        <f>IF('基础-客户信息 '!C93="","-",'基础-客户信息 '!C93)</f>
        <v>-</v>
      </c>
      <c r="D93" s="135" t="str">
        <f>IF('基础-客户信息 '!D93="","-",'基础-客户信息 '!D93)</f>
        <v>-</v>
      </c>
      <c r="E93" s="135" t="str">
        <f>IF('基础-客户信息 '!E93="","-",'基础-客户信息 '!E93)</f>
        <v>-</v>
      </c>
      <c r="F93" s="135" t="str">
        <f>IF('基础-客户信息 '!F93="","-",'基础-客户信息 '!F93)</f>
        <v>-</v>
      </c>
      <c r="G93" s="136" t="str">
        <f>IF(C93="-","-",SUMIFS('销售录入（明细）'!K:K,'销售录入（明细）'!D:D,C93)-SUMIFS(客户收款录入!H:H,客户收款录入!C:C,C93))</f>
        <v>-</v>
      </c>
      <c r="H93" s="120"/>
    </row>
    <row r="94" customHeight="1" spans="1:8">
      <c r="A94" s="120"/>
      <c r="B94" s="125">
        <v>91</v>
      </c>
      <c r="C94" s="135" t="str">
        <f>IF('基础-客户信息 '!C94="","-",'基础-客户信息 '!C94)</f>
        <v>-</v>
      </c>
      <c r="D94" s="135" t="str">
        <f>IF('基础-客户信息 '!D94="","-",'基础-客户信息 '!D94)</f>
        <v>-</v>
      </c>
      <c r="E94" s="135" t="str">
        <f>IF('基础-客户信息 '!E94="","-",'基础-客户信息 '!E94)</f>
        <v>-</v>
      </c>
      <c r="F94" s="135" t="str">
        <f>IF('基础-客户信息 '!F94="","-",'基础-客户信息 '!F94)</f>
        <v>-</v>
      </c>
      <c r="G94" s="136" t="str">
        <f>IF(C94="-","-",SUMIFS('销售录入（明细）'!K:K,'销售录入（明细）'!D:D,C94)-SUMIFS(客户收款录入!H:H,客户收款录入!C:C,C94))</f>
        <v>-</v>
      </c>
      <c r="H94" s="120"/>
    </row>
    <row r="95" customHeight="1" spans="1:8">
      <c r="A95" s="120"/>
      <c r="B95" s="125">
        <v>92</v>
      </c>
      <c r="C95" s="135" t="str">
        <f>IF('基础-客户信息 '!C95="","-",'基础-客户信息 '!C95)</f>
        <v>-</v>
      </c>
      <c r="D95" s="135" t="str">
        <f>IF('基础-客户信息 '!D95="","-",'基础-客户信息 '!D95)</f>
        <v>-</v>
      </c>
      <c r="E95" s="135" t="str">
        <f>IF('基础-客户信息 '!E95="","-",'基础-客户信息 '!E95)</f>
        <v>-</v>
      </c>
      <c r="F95" s="135" t="str">
        <f>IF('基础-客户信息 '!F95="","-",'基础-客户信息 '!F95)</f>
        <v>-</v>
      </c>
      <c r="G95" s="136" t="str">
        <f>IF(C95="-","-",SUMIFS('销售录入（明细）'!K:K,'销售录入（明细）'!D:D,C95)-SUMIFS(客户收款录入!H:H,客户收款录入!C:C,C95))</f>
        <v>-</v>
      </c>
      <c r="H95" s="120"/>
    </row>
    <row r="96" customHeight="1" spans="1:8">
      <c r="A96" s="120"/>
      <c r="B96" s="125">
        <v>93</v>
      </c>
      <c r="C96" s="135" t="str">
        <f>IF('基础-客户信息 '!C96="","-",'基础-客户信息 '!C96)</f>
        <v>-</v>
      </c>
      <c r="D96" s="135" t="str">
        <f>IF('基础-客户信息 '!D96="","-",'基础-客户信息 '!D96)</f>
        <v>-</v>
      </c>
      <c r="E96" s="135" t="str">
        <f>IF('基础-客户信息 '!E96="","-",'基础-客户信息 '!E96)</f>
        <v>-</v>
      </c>
      <c r="F96" s="135" t="str">
        <f>IF('基础-客户信息 '!F96="","-",'基础-客户信息 '!F96)</f>
        <v>-</v>
      </c>
      <c r="G96" s="136" t="str">
        <f>IF(C96="-","-",SUMIFS('销售录入（明细）'!K:K,'销售录入（明细）'!D:D,C96)-SUMIFS(客户收款录入!H:H,客户收款录入!C:C,C96))</f>
        <v>-</v>
      </c>
      <c r="H96" s="120"/>
    </row>
    <row r="97" customHeight="1" spans="1:8">
      <c r="A97" s="120"/>
      <c r="B97" s="125">
        <v>94</v>
      </c>
      <c r="C97" s="135" t="str">
        <f>IF('基础-客户信息 '!C97="","-",'基础-客户信息 '!C97)</f>
        <v>-</v>
      </c>
      <c r="D97" s="135" t="str">
        <f>IF('基础-客户信息 '!D97="","-",'基础-客户信息 '!D97)</f>
        <v>-</v>
      </c>
      <c r="E97" s="135" t="str">
        <f>IF('基础-客户信息 '!E97="","-",'基础-客户信息 '!E97)</f>
        <v>-</v>
      </c>
      <c r="F97" s="135" t="str">
        <f>IF('基础-客户信息 '!F97="","-",'基础-客户信息 '!F97)</f>
        <v>-</v>
      </c>
      <c r="G97" s="136" t="str">
        <f>IF(C97="-","-",SUMIFS('销售录入（明细）'!K:K,'销售录入（明细）'!D:D,C97)-SUMIFS(客户收款录入!H:H,客户收款录入!C:C,C97))</f>
        <v>-</v>
      </c>
      <c r="H97" s="120"/>
    </row>
    <row r="98" customHeight="1" spans="1:8">
      <c r="A98" s="120"/>
      <c r="B98" s="125">
        <v>95</v>
      </c>
      <c r="C98" s="135" t="str">
        <f>IF('基础-客户信息 '!C98="","-",'基础-客户信息 '!C98)</f>
        <v>-</v>
      </c>
      <c r="D98" s="135" t="str">
        <f>IF('基础-客户信息 '!D98="","-",'基础-客户信息 '!D98)</f>
        <v>-</v>
      </c>
      <c r="E98" s="135" t="str">
        <f>IF('基础-客户信息 '!E98="","-",'基础-客户信息 '!E98)</f>
        <v>-</v>
      </c>
      <c r="F98" s="135" t="str">
        <f>IF('基础-客户信息 '!F98="","-",'基础-客户信息 '!F98)</f>
        <v>-</v>
      </c>
      <c r="G98" s="136" t="str">
        <f>IF(C98="-","-",SUMIFS('销售录入（明细）'!K:K,'销售录入（明细）'!D:D,C98)-SUMIFS(客户收款录入!H:H,客户收款录入!C:C,C98))</f>
        <v>-</v>
      </c>
      <c r="H98" s="120"/>
    </row>
    <row r="99" customHeight="1" spans="1:8">
      <c r="A99" s="120"/>
      <c r="B99" s="125">
        <v>96</v>
      </c>
      <c r="C99" s="135" t="str">
        <f>IF('基础-客户信息 '!C99="","-",'基础-客户信息 '!C99)</f>
        <v>-</v>
      </c>
      <c r="D99" s="135" t="str">
        <f>IF('基础-客户信息 '!D99="","-",'基础-客户信息 '!D99)</f>
        <v>-</v>
      </c>
      <c r="E99" s="135" t="str">
        <f>IF('基础-客户信息 '!E99="","-",'基础-客户信息 '!E99)</f>
        <v>-</v>
      </c>
      <c r="F99" s="135" t="str">
        <f>IF('基础-客户信息 '!F99="","-",'基础-客户信息 '!F99)</f>
        <v>-</v>
      </c>
      <c r="G99" s="136" t="str">
        <f>IF(C99="-","-",SUMIFS('销售录入（明细）'!K:K,'销售录入（明细）'!D:D,C99)-SUMIFS(客户收款录入!H:H,客户收款录入!C:C,C99))</f>
        <v>-</v>
      </c>
      <c r="H99" s="120"/>
    </row>
    <row r="100" customHeight="1" spans="1:8">
      <c r="A100" s="120"/>
      <c r="B100" s="125">
        <v>97</v>
      </c>
      <c r="C100" s="135" t="str">
        <f>IF('基础-客户信息 '!C100="","-",'基础-客户信息 '!C100)</f>
        <v>-</v>
      </c>
      <c r="D100" s="135" t="str">
        <f>IF('基础-客户信息 '!D100="","-",'基础-客户信息 '!D100)</f>
        <v>-</v>
      </c>
      <c r="E100" s="135" t="str">
        <f>IF('基础-客户信息 '!E100="","-",'基础-客户信息 '!E100)</f>
        <v>-</v>
      </c>
      <c r="F100" s="135" t="str">
        <f>IF('基础-客户信息 '!F100="","-",'基础-客户信息 '!F100)</f>
        <v>-</v>
      </c>
      <c r="G100" s="136" t="str">
        <f>IF(C100="-","-",SUMIFS('销售录入（明细）'!K:K,'销售录入（明细）'!D:D,C100)-SUMIFS(客户收款录入!H:H,客户收款录入!C:C,C100))</f>
        <v>-</v>
      </c>
      <c r="H100" s="120"/>
    </row>
    <row r="101" customHeight="1" spans="1:8">
      <c r="A101" s="120"/>
      <c r="B101" s="125">
        <v>98</v>
      </c>
      <c r="C101" s="135" t="str">
        <f>IF('基础-客户信息 '!C101="","-",'基础-客户信息 '!C101)</f>
        <v>-</v>
      </c>
      <c r="D101" s="135" t="str">
        <f>IF('基础-客户信息 '!D101="","-",'基础-客户信息 '!D101)</f>
        <v>-</v>
      </c>
      <c r="E101" s="135" t="str">
        <f>IF('基础-客户信息 '!E101="","-",'基础-客户信息 '!E101)</f>
        <v>-</v>
      </c>
      <c r="F101" s="135" t="str">
        <f>IF('基础-客户信息 '!F101="","-",'基础-客户信息 '!F101)</f>
        <v>-</v>
      </c>
      <c r="G101" s="136" t="str">
        <f>IF(C101="-","-",SUMIFS('销售录入（明细）'!K:K,'销售录入（明细）'!D:D,C101)-SUMIFS(客户收款录入!H:H,客户收款录入!C:C,C101))</f>
        <v>-</v>
      </c>
      <c r="H101" s="120"/>
    </row>
    <row r="102" customHeight="1" spans="1:8">
      <c r="A102" s="120"/>
      <c r="B102" s="125">
        <v>99</v>
      </c>
      <c r="C102" s="135" t="str">
        <f>IF('基础-客户信息 '!C102="","-",'基础-客户信息 '!C102)</f>
        <v>-</v>
      </c>
      <c r="D102" s="135" t="str">
        <f>IF('基础-客户信息 '!D102="","-",'基础-客户信息 '!D102)</f>
        <v>-</v>
      </c>
      <c r="E102" s="135" t="str">
        <f>IF('基础-客户信息 '!E102="","-",'基础-客户信息 '!E102)</f>
        <v>-</v>
      </c>
      <c r="F102" s="135" t="str">
        <f>IF('基础-客户信息 '!F102="","-",'基础-客户信息 '!F102)</f>
        <v>-</v>
      </c>
      <c r="G102" s="136" t="str">
        <f>IF(C102="-","-",SUMIFS('销售录入（明细）'!K:K,'销售录入（明细）'!D:D,C102)-SUMIFS(客户收款录入!H:H,客户收款录入!C:C,C102))</f>
        <v>-</v>
      </c>
      <c r="H102" s="120"/>
    </row>
    <row r="103" customHeight="1" spans="1:8">
      <c r="A103" s="120"/>
      <c r="B103" s="125">
        <v>100</v>
      </c>
      <c r="C103" s="135" t="str">
        <f>IF('基础-客户信息 '!C103="","-",'基础-客户信息 '!C103)</f>
        <v>-</v>
      </c>
      <c r="D103" s="135" t="str">
        <f>IF('基础-客户信息 '!D103="","-",'基础-客户信息 '!D103)</f>
        <v>-</v>
      </c>
      <c r="E103" s="135" t="str">
        <f>IF('基础-客户信息 '!E103="","-",'基础-客户信息 '!E103)</f>
        <v>-</v>
      </c>
      <c r="F103" s="135" t="str">
        <f>IF('基础-客户信息 '!F103="","-",'基础-客户信息 '!F103)</f>
        <v>-</v>
      </c>
      <c r="G103" s="136" t="str">
        <f>IF(C103="-","-",SUMIFS('销售录入（明细）'!K:K,'销售录入（明细）'!D:D,C103)-SUMIFS(客户收款录入!H:H,客户收款录入!C:C,C103))</f>
        <v>-</v>
      </c>
      <c r="H103" s="120"/>
    </row>
    <row r="104" customHeight="1" spans="1:8">
      <c r="A104" s="120"/>
      <c r="B104" s="125">
        <v>101</v>
      </c>
      <c r="C104" s="135" t="str">
        <f>IF('基础-客户信息 '!C104="","-",'基础-客户信息 '!C104)</f>
        <v>-</v>
      </c>
      <c r="D104" s="135" t="str">
        <f>IF('基础-客户信息 '!D104="","-",'基础-客户信息 '!D104)</f>
        <v>-</v>
      </c>
      <c r="E104" s="135" t="str">
        <f>IF('基础-客户信息 '!E104="","-",'基础-客户信息 '!E104)</f>
        <v>-</v>
      </c>
      <c r="F104" s="135" t="str">
        <f>IF('基础-客户信息 '!F104="","-",'基础-客户信息 '!F104)</f>
        <v>-</v>
      </c>
      <c r="G104" s="136" t="str">
        <f>IF(C104="-","-",SUMIFS('销售录入（明细）'!K:K,'销售录入（明细）'!D:D,C104)-SUMIFS(客户收款录入!H:H,客户收款录入!C:C,C104))</f>
        <v>-</v>
      </c>
      <c r="H104" s="120"/>
    </row>
    <row r="105" customHeight="1" spans="1:8">
      <c r="A105" s="120"/>
      <c r="B105" s="125">
        <v>102</v>
      </c>
      <c r="C105" s="135" t="str">
        <f>IF('基础-客户信息 '!C105="","-",'基础-客户信息 '!C105)</f>
        <v>-</v>
      </c>
      <c r="D105" s="135" t="str">
        <f>IF('基础-客户信息 '!D105="","-",'基础-客户信息 '!D105)</f>
        <v>-</v>
      </c>
      <c r="E105" s="135" t="str">
        <f>IF('基础-客户信息 '!E105="","-",'基础-客户信息 '!E105)</f>
        <v>-</v>
      </c>
      <c r="F105" s="135" t="str">
        <f>IF('基础-客户信息 '!F105="","-",'基础-客户信息 '!F105)</f>
        <v>-</v>
      </c>
      <c r="G105" s="136" t="str">
        <f>IF(C105="-","-",SUMIFS('销售录入（明细）'!K:K,'销售录入（明细）'!D:D,C105)-SUMIFS(客户收款录入!H:H,客户收款录入!C:C,C105))</f>
        <v>-</v>
      </c>
      <c r="H105" s="120"/>
    </row>
    <row r="106" customHeight="1" spans="1:8">
      <c r="A106" s="120"/>
      <c r="B106" s="125">
        <v>103</v>
      </c>
      <c r="C106" s="135" t="str">
        <f>IF('基础-客户信息 '!C106="","-",'基础-客户信息 '!C106)</f>
        <v>-</v>
      </c>
      <c r="D106" s="135" t="str">
        <f>IF('基础-客户信息 '!D106="","-",'基础-客户信息 '!D106)</f>
        <v>-</v>
      </c>
      <c r="E106" s="135" t="str">
        <f>IF('基础-客户信息 '!E106="","-",'基础-客户信息 '!E106)</f>
        <v>-</v>
      </c>
      <c r="F106" s="135" t="str">
        <f>IF('基础-客户信息 '!F106="","-",'基础-客户信息 '!F106)</f>
        <v>-</v>
      </c>
      <c r="G106" s="136" t="str">
        <f>IF(C106="-","-",SUMIFS('销售录入（明细）'!K:K,'销售录入（明细）'!D:D,C106)-SUMIFS(客户收款录入!H:H,客户收款录入!C:C,C106))</f>
        <v>-</v>
      </c>
      <c r="H106" s="120"/>
    </row>
    <row r="107" customHeight="1" spans="1:8">
      <c r="A107" s="120"/>
      <c r="B107" s="125">
        <v>104</v>
      </c>
      <c r="C107" s="135" t="str">
        <f>IF('基础-客户信息 '!C107="","-",'基础-客户信息 '!C107)</f>
        <v>-</v>
      </c>
      <c r="D107" s="135" t="str">
        <f>IF('基础-客户信息 '!D107="","-",'基础-客户信息 '!D107)</f>
        <v>-</v>
      </c>
      <c r="E107" s="135" t="str">
        <f>IF('基础-客户信息 '!E107="","-",'基础-客户信息 '!E107)</f>
        <v>-</v>
      </c>
      <c r="F107" s="135" t="str">
        <f>IF('基础-客户信息 '!F107="","-",'基础-客户信息 '!F107)</f>
        <v>-</v>
      </c>
      <c r="G107" s="136" t="str">
        <f>IF(C107="-","-",SUMIFS('销售录入（明细）'!K:K,'销售录入（明细）'!D:D,C107)-SUMIFS(客户收款录入!H:H,客户收款录入!C:C,C107))</f>
        <v>-</v>
      </c>
      <c r="H107" s="120"/>
    </row>
    <row r="108" customHeight="1" spans="1:8">
      <c r="A108" s="120"/>
      <c r="B108" s="125">
        <v>105</v>
      </c>
      <c r="C108" s="135" t="str">
        <f>IF('基础-客户信息 '!C108="","-",'基础-客户信息 '!C108)</f>
        <v>-</v>
      </c>
      <c r="D108" s="135" t="str">
        <f>IF('基础-客户信息 '!D108="","-",'基础-客户信息 '!D108)</f>
        <v>-</v>
      </c>
      <c r="E108" s="135" t="str">
        <f>IF('基础-客户信息 '!E108="","-",'基础-客户信息 '!E108)</f>
        <v>-</v>
      </c>
      <c r="F108" s="135" t="str">
        <f>IF('基础-客户信息 '!F108="","-",'基础-客户信息 '!F108)</f>
        <v>-</v>
      </c>
      <c r="G108" s="136" t="str">
        <f>IF(C108="-","-",SUMIFS('销售录入（明细）'!K:K,'销售录入（明细）'!D:D,C108)-SUMIFS(客户收款录入!H:H,客户收款录入!C:C,C108))</f>
        <v>-</v>
      </c>
      <c r="H108" s="120"/>
    </row>
    <row r="109" customHeight="1" spans="1:8">
      <c r="A109" s="120"/>
      <c r="B109" s="125">
        <v>106</v>
      </c>
      <c r="C109" s="135" t="str">
        <f>IF('基础-客户信息 '!C109="","-",'基础-客户信息 '!C109)</f>
        <v>-</v>
      </c>
      <c r="D109" s="135" t="str">
        <f>IF('基础-客户信息 '!D109="","-",'基础-客户信息 '!D109)</f>
        <v>-</v>
      </c>
      <c r="E109" s="135" t="str">
        <f>IF('基础-客户信息 '!E109="","-",'基础-客户信息 '!E109)</f>
        <v>-</v>
      </c>
      <c r="F109" s="135" t="str">
        <f>IF('基础-客户信息 '!F109="","-",'基础-客户信息 '!F109)</f>
        <v>-</v>
      </c>
      <c r="G109" s="136" t="str">
        <f>IF(C109="-","-",SUMIFS('销售录入（明细）'!K:K,'销售录入（明细）'!D:D,C109)-SUMIFS(客户收款录入!H:H,客户收款录入!C:C,C109))</f>
        <v>-</v>
      </c>
      <c r="H109" s="120"/>
    </row>
    <row r="110" customHeight="1" spans="1:8">
      <c r="A110" s="120"/>
      <c r="B110" s="125">
        <v>107</v>
      </c>
      <c r="C110" s="135" t="str">
        <f>IF('基础-客户信息 '!C110="","-",'基础-客户信息 '!C110)</f>
        <v>-</v>
      </c>
      <c r="D110" s="135" t="str">
        <f>IF('基础-客户信息 '!D110="","-",'基础-客户信息 '!D110)</f>
        <v>-</v>
      </c>
      <c r="E110" s="135" t="str">
        <f>IF('基础-客户信息 '!E110="","-",'基础-客户信息 '!E110)</f>
        <v>-</v>
      </c>
      <c r="F110" s="135" t="str">
        <f>IF('基础-客户信息 '!F110="","-",'基础-客户信息 '!F110)</f>
        <v>-</v>
      </c>
      <c r="G110" s="136" t="str">
        <f>IF(C110="-","-",SUMIFS('销售录入（明细）'!K:K,'销售录入（明细）'!D:D,C110)-SUMIFS(客户收款录入!H:H,客户收款录入!C:C,C110))</f>
        <v>-</v>
      </c>
      <c r="H110" s="120"/>
    </row>
    <row r="111" customHeight="1" spans="1:8">
      <c r="A111" s="120"/>
      <c r="B111" s="125">
        <v>108</v>
      </c>
      <c r="C111" s="135" t="str">
        <f>IF('基础-客户信息 '!C111="","-",'基础-客户信息 '!C111)</f>
        <v>-</v>
      </c>
      <c r="D111" s="135" t="str">
        <f>IF('基础-客户信息 '!D111="","-",'基础-客户信息 '!D111)</f>
        <v>-</v>
      </c>
      <c r="E111" s="135" t="str">
        <f>IF('基础-客户信息 '!E111="","-",'基础-客户信息 '!E111)</f>
        <v>-</v>
      </c>
      <c r="F111" s="135" t="str">
        <f>IF('基础-客户信息 '!F111="","-",'基础-客户信息 '!F111)</f>
        <v>-</v>
      </c>
      <c r="G111" s="136" t="str">
        <f>IF(C111="-","-",SUMIFS('销售录入（明细）'!K:K,'销售录入（明细）'!D:D,C111)-SUMIFS(客户收款录入!H:H,客户收款录入!C:C,C111))</f>
        <v>-</v>
      </c>
      <c r="H111" s="120"/>
    </row>
    <row r="112" customHeight="1" spans="1:8">
      <c r="A112" s="120"/>
      <c r="B112" s="125">
        <v>109</v>
      </c>
      <c r="C112" s="135" t="str">
        <f>IF('基础-客户信息 '!C112="","-",'基础-客户信息 '!C112)</f>
        <v>-</v>
      </c>
      <c r="D112" s="135" t="str">
        <f>IF('基础-客户信息 '!D112="","-",'基础-客户信息 '!D112)</f>
        <v>-</v>
      </c>
      <c r="E112" s="135" t="str">
        <f>IF('基础-客户信息 '!E112="","-",'基础-客户信息 '!E112)</f>
        <v>-</v>
      </c>
      <c r="F112" s="135" t="str">
        <f>IF('基础-客户信息 '!F112="","-",'基础-客户信息 '!F112)</f>
        <v>-</v>
      </c>
      <c r="G112" s="136" t="str">
        <f>IF(C112="-","-",SUMIFS('销售录入（明细）'!K:K,'销售录入（明细）'!D:D,C112)-SUMIFS(客户收款录入!H:H,客户收款录入!C:C,C112))</f>
        <v>-</v>
      </c>
      <c r="H112" s="120"/>
    </row>
    <row r="113" customHeight="1" spans="1:8">
      <c r="A113" s="120"/>
      <c r="B113" s="125">
        <v>110</v>
      </c>
      <c r="C113" s="135" t="str">
        <f>IF('基础-客户信息 '!C113="","-",'基础-客户信息 '!C113)</f>
        <v>-</v>
      </c>
      <c r="D113" s="135" t="str">
        <f>IF('基础-客户信息 '!D113="","-",'基础-客户信息 '!D113)</f>
        <v>-</v>
      </c>
      <c r="E113" s="135" t="str">
        <f>IF('基础-客户信息 '!E113="","-",'基础-客户信息 '!E113)</f>
        <v>-</v>
      </c>
      <c r="F113" s="135" t="str">
        <f>IF('基础-客户信息 '!F113="","-",'基础-客户信息 '!F113)</f>
        <v>-</v>
      </c>
      <c r="G113" s="136" t="str">
        <f>IF(C113="-","-",SUMIFS('销售录入（明细）'!K:K,'销售录入（明细）'!D:D,C113)-SUMIFS(客户收款录入!H:H,客户收款录入!C:C,C113))</f>
        <v>-</v>
      </c>
      <c r="H113" s="120"/>
    </row>
    <row r="114" customHeight="1" spans="1:8">
      <c r="A114" s="120"/>
      <c r="B114" s="125">
        <v>111</v>
      </c>
      <c r="C114" s="135" t="str">
        <f>IF('基础-客户信息 '!C114="","-",'基础-客户信息 '!C114)</f>
        <v>-</v>
      </c>
      <c r="D114" s="135" t="str">
        <f>IF('基础-客户信息 '!D114="","-",'基础-客户信息 '!D114)</f>
        <v>-</v>
      </c>
      <c r="E114" s="135" t="str">
        <f>IF('基础-客户信息 '!E114="","-",'基础-客户信息 '!E114)</f>
        <v>-</v>
      </c>
      <c r="F114" s="135" t="str">
        <f>IF('基础-客户信息 '!F114="","-",'基础-客户信息 '!F114)</f>
        <v>-</v>
      </c>
      <c r="G114" s="136" t="str">
        <f>IF(C114="-","-",SUMIFS('销售录入（明细）'!K:K,'销售录入（明细）'!D:D,C114)-SUMIFS(客户收款录入!H:H,客户收款录入!C:C,C114))</f>
        <v>-</v>
      </c>
      <c r="H114" s="120"/>
    </row>
    <row r="115" customHeight="1" spans="1:8">
      <c r="A115" s="120"/>
      <c r="B115" s="125">
        <v>112</v>
      </c>
      <c r="C115" s="135" t="str">
        <f>IF('基础-客户信息 '!C115="","-",'基础-客户信息 '!C115)</f>
        <v>-</v>
      </c>
      <c r="D115" s="135" t="str">
        <f>IF('基础-客户信息 '!D115="","-",'基础-客户信息 '!D115)</f>
        <v>-</v>
      </c>
      <c r="E115" s="135" t="str">
        <f>IF('基础-客户信息 '!E115="","-",'基础-客户信息 '!E115)</f>
        <v>-</v>
      </c>
      <c r="F115" s="135" t="str">
        <f>IF('基础-客户信息 '!F115="","-",'基础-客户信息 '!F115)</f>
        <v>-</v>
      </c>
      <c r="G115" s="136" t="str">
        <f>IF(C115="-","-",SUMIFS('销售录入（明细）'!K:K,'销售录入（明细）'!D:D,C115)-SUMIFS(客户收款录入!H:H,客户收款录入!C:C,C115))</f>
        <v>-</v>
      </c>
      <c r="H115" s="120"/>
    </row>
    <row r="116" customHeight="1" spans="1:8">
      <c r="A116" s="120"/>
      <c r="B116" s="125">
        <v>113</v>
      </c>
      <c r="C116" s="135" t="str">
        <f>IF('基础-客户信息 '!C116="","-",'基础-客户信息 '!C116)</f>
        <v>-</v>
      </c>
      <c r="D116" s="135" t="str">
        <f>IF('基础-客户信息 '!D116="","-",'基础-客户信息 '!D116)</f>
        <v>-</v>
      </c>
      <c r="E116" s="135" t="str">
        <f>IF('基础-客户信息 '!E116="","-",'基础-客户信息 '!E116)</f>
        <v>-</v>
      </c>
      <c r="F116" s="135" t="str">
        <f>IF('基础-客户信息 '!F116="","-",'基础-客户信息 '!F116)</f>
        <v>-</v>
      </c>
      <c r="G116" s="136" t="str">
        <f>IF(C116="-","-",SUMIFS('销售录入（明细）'!K:K,'销售录入（明细）'!D:D,C116)-SUMIFS(客户收款录入!H:H,客户收款录入!C:C,C116))</f>
        <v>-</v>
      </c>
      <c r="H116" s="120"/>
    </row>
    <row r="117" customHeight="1" spans="1:8">
      <c r="A117" s="120"/>
      <c r="B117" s="125">
        <v>114</v>
      </c>
      <c r="C117" s="135" t="str">
        <f>IF('基础-客户信息 '!C117="","-",'基础-客户信息 '!C117)</f>
        <v>-</v>
      </c>
      <c r="D117" s="135" t="str">
        <f>IF('基础-客户信息 '!D117="","-",'基础-客户信息 '!D117)</f>
        <v>-</v>
      </c>
      <c r="E117" s="135" t="str">
        <f>IF('基础-客户信息 '!E117="","-",'基础-客户信息 '!E117)</f>
        <v>-</v>
      </c>
      <c r="F117" s="135" t="str">
        <f>IF('基础-客户信息 '!F117="","-",'基础-客户信息 '!F117)</f>
        <v>-</v>
      </c>
      <c r="G117" s="136" t="str">
        <f>IF(C117="-","-",SUMIFS('销售录入（明细）'!K:K,'销售录入（明细）'!D:D,C117)-SUMIFS(客户收款录入!H:H,客户收款录入!C:C,C117))</f>
        <v>-</v>
      </c>
      <c r="H117" s="120"/>
    </row>
    <row r="118" customHeight="1" spans="1:8">
      <c r="A118" s="120"/>
      <c r="B118" s="125">
        <v>115</v>
      </c>
      <c r="C118" s="135" t="str">
        <f>IF('基础-客户信息 '!C118="","-",'基础-客户信息 '!C118)</f>
        <v>-</v>
      </c>
      <c r="D118" s="135" t="str">
        <f>IF('基础-客户信息 '!D118="","-",'基础-客户信息 '!D118)</f>
        <v>-</v>
      </c>
      <c r="E118" s="135" t="str">
        <f>IF('基础-客户信息 '!E118="","-",'基础-客户信息 '!E118)</f>
        <v>-</v>
      </c>
      <c r="F118" s="135" t="str">
        <f>IF('基础-客户信息 '!F118="","-",'基础-客户信息 '!F118)</f>
        <v>-</v>
      </c>
      <c r="G118" s="136" t="str">
        <f>IF(C118="-","-",SUMIFS('销售录入（明细）'!K:K,'销售录入（明细）'!D:D,C118)-SUMIFS(客户收款录入!H:H,客户收款录入!C:C,C118))</f>
        <v>-</v>
      </c>
      <c r="H118" s="120"/>
    </row>
    <row r="119" customHeight="1" spans="1:8">
      <c r="A119" s="120"/>
      <c r="B119" s="125">
        <v>116</v>
      </c>
      <c r="C119" s="135" t="str">
        <f>IF('基础-客户信息 '!C119="","-",'基础-客户信息 '!C119)</f>
        <v>-</v>
      </c>
      <c r="D119" s="135" t="str">
        <f>IF('基础-客户信息 '!D119="","-",'基础-客户信息 '!D119)</f>
        <v>-</v>
      </c>
      <c r="E119" s="135" t="str">
        <f>IF('基础-客户信息 '!E119="","-",'基础-客户信息 '!E119)</f>
        <v>-</v>
      </c>
      <c r="F119" s="135" t="str">
        <f>IF('基础-客户信息 '!F119="","-",'基础-客户信息 '!F119)</f>
        <v>-</v>
      </c>
      <c r="G119" s="136" t="str">
        <f>IF(C119="-","-",SUMIFS('销售录入（明细）'!K:K,'销售录入（明细）'!D:D,C119)-SUMIFS(客户收款录入!H:H,客户收款录入!C:C,C119))</f>
        <v>-</v>
      </c>
      <c r="H119" s="120"/>
    </row>
    <row r="120" customHeight="1" spans="1:8">
      <c r="A120" s="120"/>
      <c r="B120" s="125">
        <v>117</v>
      </c>
      <c r="C120" s="135" t="str">
        <f>IF('基础-客户信息 '!C120="","-",'基础-客户信息 '!C120)</f>
        <v>-</v>
      </c>
      <c r="D120" s="135" t="str">
        <f>IF('基础-客户信息 '!D120="","-",'基础-客户信息 '!D120)</f>
        <v>-</v>
      </c>
      <c r="E120" s="135" t="str">
        <f>IF('基础-客户信息 '!E120="","-",'基础-客户信息 '!E120)</f>
        <v>-</v>
      </c>
      <c r="F120" s="135" t="str">
        <f>IF('基础-客户信息 '!F120="","-",'基础-客户信息 '!F120)</f>
        <v>-</v>
      </c>
      <c r="G120" s="136" t="str">
        <f>IF(C120="-","-",SUMIFS('销售录入（明细）'!K:K,'销售录入（明细）'!D:D,C120)-SUMIFS(客户收款录入!H:H,客户收款录入!C:C,C120))</f>
        <v>-</v>
      </c>
      <c r="H120" s="120"/>
    </row>
    <row r="121" customHeight="1" spans="1:8">
      <c r="A121" s="120"/>
      <c r="B121" s="125">
        <v>118</v>
      </c>
      <c r="C121" s="135" t="str">
        <f>IF('基础-客户信息 '!C121="","-",'基础-客户信息 '!C121)</f>
        <v>-</v>
      </c>
      <c r="D121" s="135" t="str">
        <f>IF('基础-客户信息 '!D121="","-",'基础-客户信息 '!D121)</f>
        <v>-</v>
      </c>
      <c r="E121" s="135" t="str">
        <f>IF('基础-客户信息 '!E121="","-",'基础-客户信息 '!E121)</f>
        <v>-</v>
      </c>
      <c r="F121" s="135" t="str">
        <f>IF('基础-客户信息 '!F121="","-",'基础-客户信息 '!F121)</f>
        <v>-</v>
      </c>
      <c r="G121" s="136" t="str">
        <f>IF(C121="-","-",SUMIFS('销售录入（明细）'!K:K,'销售录入（明细）'!D:D,C121)-SUMIFS(客户收款录入!H:H,客户收款录入!C:C,C121))</f>
        <v>-</v>
      </c>
      <c r="H121" s="120"/>
    </row>
    <row r="122" customHeight="1" spans="1:8">
      <c r="A122" s="120"/>
      <c r="B122" s="125">
        <v>119</v>
      </c>
      <c r="C122" s="135" t="str">
        <f>IF('基础-客户信息 '!C122="","-",'基础-客户信息 '!C122)</f>
        <v>-</v>
      </c>
      <c r="D122" s="135" t="str">
        <f>IF('基础-客户信息 '!D122="","-",'基础-客户信息 '!D122)</f>
        <v>-</v>
      </c>
      <c r="E122" s="135" t="str">
        <f>IF('基础-客户信息 '!E122="","-",'基础-客户信息 '!E122)</f>
        <v>-</v>
      </c>
      <c r="F122" s="135" t="str">
        <f>IF('基础-客户信息 '!F122="","-",'基础-客户信息 '!F122)</f>
        <v>-</v>
      </c>
      <c r="G122" s="136" t="str">
        <f>IF(C122="-","-",SUMIFS('销售录入（明细）'!K:K,'销售录入（明细）'!D:D,C122)-SUMIFS(客户收款录入!H:H,客户收款录入!C:C,C122))</f>
        <v>-</v>
      </c>
      <c r="H122" s="120"/>
    </row>
    <row r="123" customHeight="1" spans="1:8">
      <c r="A123" s="120"/>
      <c r="B123" s="125">
        <v>120</v>
      </c>
      <c r="C123" s="135" t="str">
        <f>IF('基础-客户信息 '!C123="","-",'基础-客户信息 '!C123)</f>
        <v>-</v>
      </c>
      <c r="D123" s="135" t="str">
        <f>IF('基础-客户信息 '!D123="","-",'基础-客户信息 '!D123)</f>
        <v>-</v>
      </c>
      <c r="E123" s="135" t="str">
        <f>IF('基础-客户信息 '!E123="","-",'基础-客户信息 '!E123)</f>
        <v>-</v>
      </c>
      <c r="F123" s="135" t="str">
        <f>IF('基础-客户信息 '!F123="","-",'基础-客户信息 '!F123)</f>
        <v>-</v>
      </c>
      <c r="G123" s="136" t="str">
        <f>IF(C123="-","-",SUMIFS('销售录入（明细）'!K:K,'销售录入（明细）'!D:D,C123)-SUMIFS(客户收款录入!H:H,客户收款录入!C:C,C123))</f>
        <v>-</v>
      </c>
      <c r="H123" s="120"/>
    </row>
    <row r="124" customHeight="1" spans="1:8">
      <c r="A124" s="120"/>
      <c r="B124" s="125">
        <v>121</v>
      </c>
      <c r="C124" s="135" t="str">
        <f>IF('基础-客户信息 '!C124="","-",'基础-客户信息 '!C124)</f>
        <v>-</v>
      </c>
      <c r="D124" s="135" t="str">
        <f>IF('基础-客户信息 '!D124="","-",'基础-客户信息 '!D124)</f>
        <v>-</v>
      </c>
      <c r="E124" s="135" t="str">
        <f>IF('基础-客户信息 '!E124="","-",'基础-客户信息 '!E124)</f>
        <v>-</v>
      </c>
      <c r="F124" s="135" t="str">
        <f>IF('基础-客户信息 '!F124="","-",'基础-客户信息 '!F124)</f>
        <v>-</v>
      </c>
      <c r="G124" s="136" t="str">
        <f>IF(C124="-","-",SUMIFS('销售录入（明细）'!K:K,'销售录入（明细）'!D:D,C124)-SUMIFS(客户收款录入!H:H,客户收款录入!C:C,C124))</f>
        <v>-</v>
      </c>
      <c r="H124" s="120"/>
    </row>
    <row r="125" customHeight="1" spans="1:8">
      <c r="A125" s="120"/>
      <c r="B125" s="125">
        <v>122</v>
      </c>
      <c r="C125" s="135" t="str">
        <f>IF('基础-客户信息 '!C125="","-",'基础-客户信息 '!C125)</f>
        <v>-</v>
      </c>
      <c r="D125" s="135" t="str">
        <f>IF('基础-客户信息 '!D125="","-",'基础-客户信息 '!D125)</f>
        <v>-</v>
      </c>
      <c r="E125" s="135" t="str">
        <f>IF('基础-客户信息 '!E125="","-",'基础-客户信息 '!E125)</f>
        <v>-</v>
      </c>
      <c r="F125" s="135" t="str">
        <f>IF('基础-客户信息 '!F125="","-",'基础-客户信息 '!F125)</f>
        <v>-</v>
      </c>
      <c r="G125" s="136" t="str">
        <f>IF(C125="-","-",SUMIFS('销售录入（明细）'!K:K,'销售录入（明细）'!D:D,C125)-SUMIFS(客户收款录入!H:H,客户收款录入!C:C,C125))</f>
        <v>-</v>
      </c>
      <c r="H125" s="120"/>
    </row>
    <row r="126" customHeight="1" spans="1:8">
      <c r="A126" s="120"/>
      <c r="B126" s="125">
        <v>123</v>
      </c>
      <c r="C126" s="135" t="str">
        <f>IF('基础-客户信息 '!C126="","-",'基础-客户信息 '!C126)</f>
        <v>-</v>
      </c>
      <c r="D126" s="135" t="str">
        <f>IF('基础-客户信息 '!D126="","-",'基础-客户信息 '!D126)</f>
        <v>-</v>
      </c>
      <c r="E126" s="135" t="str">
        <f>IF('基础-客户信息 '!E126="","-",'基础-客户信息 '!E126)</f>
        <v>-</v>
      </c>
      <c r="F126" s="135" t="str">
        <f>IF('基础-客户信息 '!F126="","-",'基础-客户信息 '!F126)</f>
        <v>-</v>
      </c>
      <c r="G126" s="136" t="str">
        <f>IF(C126="-","-",SUMIFS('销售录入（明细）'!K:K,'销售录入（明细）'!D:D,C126)-SUMIFS(客户收款录入!H:H,客户收款录入!C:C,C126))</f>
        <v>-</v>
      </c>
      <c r="H126" s="120"/>
    </row>
    <row r="127" customHeight="1" spans="1:8">
      <c r="A127" s="120"/>
      <c r="B127" s="125">
        <v>124</v>
      </c>
      <c r="C127" s="135" t="str">
        <f>IF('基础-客户信息 '!C127="","-",'基础-客户信息 '!C127)</f>
        <v>-</v>
      </c>
      <c r="D127" s="135" t="str">
        <f>IF('基础-客户信息 '!D127="","-",'基础-客户信息 '!D127)</f>
        <v>-</v>
      </c>
      <c r="E127" s="135" t="str">
        <f>IF('基础-客户信息 '!E127="","-",'基础-客户信息 '!E127)</f>
        <v>-</v>
      </c>
      <c r="F127" s="135" t="str">
        <f>IF('基础-客户信息 '!F127="","-",'基础-客户信息 '!F127)</f>
        <v>-</v>
      </c>
      <c r="G127" s="136" t="str">
        <f>IF(C127="-","-",SUMIFS('销售录入（明细）'!K:K,'销售录入（明细）'!D:D,C127)-SUMIFS(客户收款录入!H:H,客户收款录入!C:C,C127))</f>
        <v>-</v>
      </c>
      <c r="H127" s="120"/>
    </row>
    <row r="128" customHeight="1" spans="1:8">
      <c r="A128" s="120"/>
      <c r="B128" s="125">
        <v>125</v>
      </c>
      <c r="C128" s="135" t="str">
        <f>IF('基础-客户信息 '!C128="","-",'基础-客户信息 '!C128)</f>
        <v>-</v>
      </c>
      <c r="D128" s="135" t="str">
        <f>IF('基础-客户信息 '!D128="","-",'基础-客户信息 '!D128)</f>
        <v>-</v>
      </c>
      <c r="E128" s="135" t="str">
        <f>IF('基础-客户信息 '!E128="","-",'基础-客户信息 '!E128)</f>
        <v>-</v>
      </c>
      <c r="F128" s="135" t="str">
        <f>IF('基础-客户信息 '!F128="","-",'基础-客户信息 '!F128)</f>
        <v>-</v>
      </c>
      <c r="G128" s="136" t="str">
        <f>IF(C128="-","-",SUMIFS('销售录入（明细）'!K:K,'销售录入（明细）'!D:D,C128)-SUMIFS(客户收款录入!H:H,客户收款录入!C:C,C128))</f>
        <v>-</v>
      </c>
      <c r="H128" s="120"/>
    </row>
    <row r="129" customHeight="1" spans="1:8">
      <c r="A129" s="120"/>
      <c r="B129" s="125">
        <v>126</v>
      </c>
      <c r="C129" s="135" t="str">
        <f>IF('基础-客户信息 '!C129="","-",'基础-客户信息 '!C129)</f>
        <v>-</v>
      </c>
      <c r="D129" s="135" t="str">
        <f>IF('基础-客户信息 '!D129="","-",'基础-客户信息 '!D129)</f>
        <v>-</v>
      </c>
      <c r="E129" s="135" t="str">
        <f>IF('基础-客户信息 '!E129="","-",'基础-客户信息 '!E129)</f>
        <v>-</v>
      </c>
      <c r="F129" s="135" t="str">
        <f>IF('基础-客户信息 '!F129="","-",'基础-客户信息 '!F129)</f>
        <v>-</v>
      </c>
      <c r="G129" s="136" t="str">
        <f>IF(C129="-","-",SUMIFS('销售录入（明细）'!K:K,'销售录入（明细）'!D:D,C129)-SUMIFS(客户收款录入!H:H,客户收款录入!C:C,C129))</f>
        <v>-</v>
      </c>
      <c r="H129" s="120"/>
    </row>
    <row r="130" customHeight="1" spans="1:8">
      <c r="A130" s="120"/>
      <c r="B130" s="125">
        <v>127</v>
      </c>
      <c r="C130" s="135" t="str">
        <f>IF('基础-客户信息 '!C130="","-",'基础-客户信息 '!C130)</f>
        <v>-</v>
      </c>
      <c r="D130" s="135" t="str">
        <f>IF('基础-客户信息 '!D130="","-",'基础-客户信息 '!D130)</f>
        <v>-</v>
      </c>
      <c r="E130" s="135" t="str">
        <f>IF('基础-客户信息 '!E130="","-",'基础-客户信息 '!E130)</f>
        <v>-</v>
      </c>
      <c r="F130" s="135" t="str">
        <f>IF('基础-客户信息 '!F130="","-",'基础-客户信息 '!F130)</f>
        <v>-</v>
      </c>
      <c r="G130" s="136" t="str">
        <f>IF(C130="-","-",SUMIFS('销售录入（明细）'!K:K,'销售录入（明细）'!D:D,C130)-SUMIFS(客户收款录入!H:H,客户收款录入!C:C,C130))</f>
        <v>-</v>
      </c>
      <c r="H130" s="120"/>
    </row>
    <row r="131" customHeight="1" spans="1:8">
      <c r="A131" s="120"/>
      <c r="B131" s="125">
        <v>128</v>
      </c>
      <c r="C131" s="135" t="str">
        <f>IF('基础-客户信息 '!C131="","-",'基础-客户信息 '!C131)</f>
        <v>-</v>
      </c>
      <c r="D131" s="135" t="str">
        <f>IF('基础-客户信息 '!D131="","-",'基础-客户信息 '!D131)</f>
        <v>-</v>
      </c>
      <c r="E131" s="135" t="str">
        <f>IF('基础-客户信息 '!E131="","-",'基础-客户信息 '!E131)</f>
        <v>-</v>
      </c>
      <c r="F131" s="135" t="str">
        <f>IF('基础-客户信息 '!F131="","-",'基础-客户信息 '!F131)</f>
        <v>-</v>
      </c>
      <c r="G131" s="136" t="str">
        <f>IF(C131="-","-",SUMIFS('销售录入（明细）'!K:K,'销售录入（明细）'!D:D,C131)-SUMIFS(客户收款录入!H:H,客户收款录入!C:C,C131))</f>
        <v>-</v>
      </c>
      <c r="H131" s="120"/>
    </row>
    <row r="132" customHeight="1" spans="1:8">
      <c r="A132" s="120"/>
      <c r="B132" s="125">
        <v>129</v>
      </c>
      <c r="C132" s="135" t="str">
        <f>IF('基础-客户信息 '!C132="","-",'基础-客户信息 '!C132)</f>
        <v>-</v>
      </c>
      <c r="D132" s="135" t="str">
        <f>IF('基础-客户信息 '!D132="","-",'基础-客户信息 '!D132)</f>
        <v>-</v>
      </c>
      <c r="E132" s="135" t="str">
        <f>IF('基础-客户信息 '!E132="","-",'基础-客户信息 '!E132)</f>
        <v>-</v>
      </c>
      <c r="F132" s="135" t="str">
        <f>IF('基础-客户信息 '!F132="","-",'基础-客户信息 '!F132)</f>
        <v>-</v>
      </c>
      <c r="G132" s="136" t="str">
        <f>IF(C132="-","-",SUMIFS('销售录入（明细）'!K:K,'销售录入（明细）'!D:D,C132)-SUMIFS(客户收款录入!H:H,客户收款录入!C:C,C132))</f>
        <v>-</v>
      </c>
      <c r="H132" s="120"/>
    </row>
    <row r="133" customHeight="1" spans="1:8">
      <c r="A133" s="120"/>
      <c r="B133" s="125">
        <v>130</v>
      </c>
      <c r="C133" s="135" t="str">
        <f>IF('基础-客户信息 '!C133="","-",'基础-客户信息 '!C133)</f>
        <v>-</v>
      </c>
      <c r="D133" s="135" t="str">
        <f>IF('基础-客户信息 '!D133="","-",'基础-客户信息 '!D133)</f>
        <v>-</v>
      </c>
      <c r="E133" s="135" t="str">
        <f>IF('基础-客户信息 '!E133="","-",'基础-客户信息 '!E133)</f>
        <v>-</v>
      </c>
      <c r="F133" s="135" t="str">
        <f>IF('基础-客户信息 '!F133="","-",'基础-客户信息 '!F133)</f>
        <v>-</v>
      </c>
      <c r="G133" s="136" t="str">
        <f>IF(C133="-","-",SUMIFS('销售录入（明细）'!K:K,'销售录入（明细）'!D:D,C133)-SUMIFS(客户收款录入!H:H,客户收款录入!C:C,C133))</f>
        <v>-</v>
      </c>
      <c r="H133" s="120"/>
    </row>
    <row r="134" customHeight="1" spans="1:8">
      <c r="A134" s="120"/>
      <c r="B134" s="125">
        <v>131</v>
      </c>
      <c r="C134" s="135" t="str">
        <f>IF('基础-客户信息 '!C134="","-",'基础-客户信息 '!C134)</f>
        <v>-</v>
      </c>
      <c r="D134" s="135" t="str">
        <f>IF('基础-客户信息 '!D134="","-",'基础-客户信息 '!D134)</f>
        <v>-</v>
      </c>
      <c r="E134" s="135" t="str">
        <f>IF('基础-客户信息 '!E134="","-",'基础-客户信息 '!E134)</f>
        <v>-</v>
      </c>
      <c r="F134" s="135" t="str">
        <f>IF('基础-客户信息 '!F134="","-",'基础-客户信息 '!F134)</f>
        <v>-</v>
      </c>
      <c r="G134" s="136" t="str">
        <f>IF(C134="-","-",SUMIFS('销售录入（明细）'!K:K,'销售录入（明细）'!D:D,C134)-SUMIFS(客户收款录入!H:H,客户收款录入!C:C,C134))</f>
        <v>-</v>
      </c>
      <c r="H134" s="120"/>
    </row>
    <row r="135" customHeight="1" spans="1:8">
      <c r="A135" s="120"/>
      <c r="B135" s="125">
        <v>132</v>
      </c>
      <c r="C135" s="135" t="str">
        <f>IF('基础-客户信息 '!C135="","-",'基础-客户信息 '!C135)</f>
        <v>-</v>
      </c>
      <c r="D135" s="135" t="str">
        <f>IF('基础-客户信息 '!D135="","-",'基础-客户信息 '!D135)</f>
        <v>-</v>
      </c>
      <c r="E135" s="135" t="str">
        <f>IF('基础-客户信息 '!E135="","-",'基础-客户信息 '!E135)</f>
        <v>-</v>
      </c>
      <c r="F135" s="135" t="str">
        <f>IF('基础-客户信息 '!F135="","-",'基础-客户信息 '!F135)</f>
        <v>-</v>
      </c>
      <c r="G135" s="136" t="str">
        <f>IF(C135="-","-",SUMIFS('销售录入（明细）'!K:K,'销售录入（明细）'!D:D,C135)-SUMIFS(客户收款录入!H:H,客户收款录入!C:C,C135))</f>
        <v>-</v>
      </c>
      <c r="H135" s="120"/>
    </row>
    <row r="136" customHeight="1" spans="1:8">
      <c r="A136" s="120"/>
      <c r="B136" s="125">
        <v>133</v>
      </c>
      <c r="C136" s="135" t="str">
        <f>IF('基础-客户信息 '!C136="","-",'基础-客户信息 '!C136)</f>
        <v>-</v>
      </c>
      <c r="D136" s="135" t="str">
        <f>IF('基础-客户信息 '!D136="","-",'基础-客户信息 '!D136)</f>
        <v>-</v>
      </c>
      <c r="E136" s="135" t="str">
        <f>IF('基础-客户信息 '!E136="","-",'基础-客户信息 '!E136)</f>
        <v>-</v>
      </c>
      <c r="F136" s="135" t="str">
        <f>IF('基础-客户信息 '!F136="","-",'基础-客户信息 '!F136)</f>
        <v>-</v>
      </c>
      <c r="G136" s="136" t="str">
        <f>IF(C136="-","-",SUMIFS('销售录入（明细）'!K:K,'销售录入（明细）'!D:D,C136)-SUMIFS(客户收款录入!H:H,客户收款录入!C:C,C136))</f>
        <v>-</v>
      </c>
      <c r="H136" s="120"/>
    </row>
    <row r="137" customHeight="1" spans="1:8">
      <c r="A137" s="120"/>
      <c r="B137" s="125">
        <v>134</v>
      </c>
      <c r="C137" s="135" t="str">
        <f>IF('基础-客户信息 '!C137="","-",'基础-客户信息 '!C137)</f>
        <v>-</v>
      </c>
      <c r="D137" s="135" t="str">
        <f>IF('基础-客户信息 '!D137="","-",'基础-客户信息 '!D137)</f>
        <v>-</v>
      </c>
      <c r="E137" s="135" t="str">
        <f>IF('基础-客户信息 '!E137="","-",'基础-客户信息 '!E137)</f>
        <v>-</v>
      </c>
      <c r="F137" s="135" t="str">
        <f>IF('基础-客户信息 '!F137="","-",'基础-客户信息 '!F137)</f>
        <v>-</v>
      </c>
      <c r="G137" s="136" t="str">
        <f>IF(C137="-","-",SUMIFS('销售录入（明细）'!K:K,'销售录入（明细）'!D:D,C137)-SUMIFS(客户收款录入!H:H,客户收款录入!C:C,C137))</f>
        <v>-</v>
      </c>
      <c r="H137" s="120"/>
    </row>
    <row r="138" customHeight="1" spans="1:8">
      <c r="A138" s="120"/>
      <c r="B138" s="125">
        <v>135</v>
      </c>
      <c r="C138" s="135" t="str">
        <f>IF('基础-客户信息 '!C138="","-",'基础-客户信息 '!C138)</f>
        <v>-</v>
      </c>
      <c r="D138" s="135" t="str">
        <f>IF('基础-客户信息 '!D138="","-",'基础-客户信息 '!D138)</f>
        <v>-</v>
      </c>
      <c r="E138" s="135" t="str">
        <f>IF('基础-客户信息 '!E138="","-",'基础-客户信息 '!E138)</f>
        <v>-</v>
      </c>
      <c r="F138" s="135" t="str">
        <f>IF('基础-客户信息 '!F138="","-",'基础-客户信息 '!F138)</f>
        <v>-</v>
      </c>
      <c r="G138" s="136" t="str">
        <f>IF(C138="-","-",SUMIFS('销售录入（明细）'!K:K,'销售录入（明细）'!D:D,C138)-SUMIFS(客户收款录入!H:H,客户收款录入!C:C,C138))</f>
        <v>-</v>
      </c>
      <c r="H138" s="120"/>
    </row>
    <row r="139" customHeight="1" spans="1:8">
      <c r="A139" s="120"/>
      <c r="B139" s="125">
        <v>136</v>
      </c>
      <c r="C139" s="135" t="str">
        <f>IF('基础-客户信息 '!C139="","-",'基础-客户信息 '!C139)</f>
        <v>-</v>
      </c>
      <c r="D139" s="135" t="str">
        <f>IF('基础-客户信息 '!D139="","-",'基础-客户信息 '!D139)</f>
        <v>-</v>
      </c>
      <c r="E139" s="135" t="str">
        <f>IF('基础-客户信息 '!E139="","-",'基础-客户信息 '!E139)</f>
        <v>-</v>
      </c>
      <c r="F139" s="135" t="str">
        <f>IF('基础-客户信息 '!F139="","-",'基础-客户信息 '!F139)</f>
        <v>-</v>
      </c>
      <c r="G139" s="136" t="str">
        <f>IF(C139="-","-",SUMIFS('销售录入（明细）'!K:K,'销售录入（明细）'!D:D,C139)-SUMIFS(客户收款录入!H:H,客户收款录入!C:C,C139))</f>
        <v>-</v>
      </c>
      <c r="H139" s="120"/>
    </row>
    <row r="140" customHeight="1" spans="1:8">
      <c r="A140" s="120"/>
      <c r="B140" s="125">
        <v>137</v>
      </c>
      <c r="C140" s="135" t="str">
        <f>IF('基础-客户信息 '!C140="","-",'基础-客户信息 '!C140)</f>
        <v>-</v>
      </c>
      <c r="D140" s="135" t="str">
        <f>IF('基础-客户信息 '!D140="","-",'基础-客户信息 '!D140)</f>
        <v>-</v>
      </c>
      <c r="E140" s="135" t="str">
        <f>IF('基础-客户信息 '!E140="","-",'基础-客户信息 '!E140)</f>
        <v>-</v>
      </c>
      <c r="F140" s="135" t="str">
        <f>IF('基础-客户信息 '!F140="","-",'基础-客户信息 '!F140)</f>
        <v>-</v>
      </c>
      <c r="G140" s="136" t="str">
        <f>IF(C140="-","-",SUMIFS('销售录入（明细）'!K:K,'销售录入（明细）'!D:D,C140)-SUMIFS(客户收款录入!H:H,客户收款录入!C:C,C140))</f>
        <v>-</v>
      </c>
      <c r="H140" s="120"/>
    </row>
    <row r="141" customHeight="1" spans="1:8">
      <c r="A141" s="120"/>
      <c r="B141" s="125">
        <v>138</v>
      </c>
      <c r="C141" s="135" t="str">
        <f>IF('基础-客户信息 '!C141="","-",'基础-客户信息 '!C141)</f>
        <v>-</v>
      </c>
      <c r="D141" s="135" t="str">
        <f>IF('基础-客户信息 '!D141="","-",'基础-客户信息 '!D141)</f>
        <v>-</v>
      </c>
      <c r="E141" s="135" t="str">
        <f>IF('基础-客户信息 '!E141="","-",'基础-客户信息 '!E141)</f>
        <v>-</v>
      </c>
      <c r="F141" s="135" t="str">
        <f>IF('基础-客户信息 '!F141="","-",'基础-客户信息 '!F141)</f>
        <v>-</v>
      </c>
      <c r="G141" s="136" t="str">
        <f>IF(C141="-","-",SUMIFS('销售录入（明细）'!K:K,'销售录入（明细）'!D:D,C141)-SUMIFS(客户收款录入!H:H,客户收款录入!C:C,C141))</f>
        <v>-</v>
      </c>
      <c r="H141" s="120"/>
    </row>
    <row r="142" customHeight="1" spans="1:8">
      <c r="A142" s="120"/>
      <c r="B142" s="125">
        <v>139</v>
      </c>
      <c r="C142" s="135" t="str">
        <f>IF('基础-客户信息 '!C142="","-",'基础-客户信息 '!C142)</f>
        <v>-</v>
      </c>
      <c r="D142" s="135" t="str">
        <f>IF('基础-客户信息 '!D142="","-",'基础-客户信息 '!D142)</f>
        <v>-</v>
      </c>
      <c r="E142" s="135" t="str">
        <f>IF('基础-客户信息 '!E142="","-",'基础-客户信息 '!E142)</f>
        <v>-</v>
      </c>
      <c r="F142" s="135" t="str">
        <f>IF('基础-客户信息 '!F142="","-",'基础-客户信息 '!F142)</f>
        <v>-</v>
      </c>
      <c r="G142" s="136" t="str">
        <f>IF(C142="-","-",SUMIFS('销售录入（明细）'!K:K,'销售录入（明细）'!D:D,C142)-SUMIFS(客户收款录入!H:H,客户收款录入!C:C,C142))</f>
        <v>-</v>
      </c>
      <c r="H142" s="120"/>
    </row>
    <row r="143" customHeight="1" spans="1:8">
      <c r="A143" s="120"/>
      <c r="B143" s="125">
        <v>140</v>
      </c>
      <c r="C143" s="135" t="str">
        <f>IF('基础-客户信息 '!C143="","-",'基础-客户信息 '!C143)</f>
        <v>-</v>
      </c>
      <c r="D143" s="135" t="str">
        <f>IF('基础-客户信息 '!D143="","-",'基础-客户信息 '!D143)</f>
        <v>-</v>
      </c>
      <c r="E143" s="135" t="str">
        <f>IF('基础-客户信息 '!E143="","-",'基础-客户信息 '!E143)</f>
        <v>-</v>
      </c>
      <c r="F143" s="135" t="str">
        <f>IF('基础-客户信息 '!F143="","-",'基础-客户信息 '!F143)</f>
        <v>-</v>
      </c>
      <c r="G143" s="136" t="str">
        <f>IF(C143="-","-",SUMIFS('销售录入（明细）'!K:K,'销售录入（明细）'!D:D,C143)-SUMIFS(客户收款录入!H:H,客户收款录入!C:C,C143))</f>
        <v>-</v>
      </c>
      <c r="H143" s="120"/>
    </row>
    <row r="144" customHeight="1" spans="1:8">
      <c r="A144" s="120"/>
      <c r="B144" s="125">
        <v>141</v>
      </c>
      <c r="C144" s="135" t="str">
        <f>IF('基础-客户信息 '!C144="","-",'基础-客户信息 '!C144)</f>
        <v>-</v>
      </c>
      <c r="D144" s="135" t="str">
        <f>IF('基础-客户信息 '!D144="","-",'基础-客户信息 '!D144)</f>
        <v>-</v>
      </c>
      <c r="E144" s="135" t="str">
        <f>IF('基础-客户信息 '!E144="","-",'基础-客户信息 '!E144)</f>
        <v>-</v>
      </c>
      <c r="F144" s="135" t="str">
        <f>IF('基础-客户信息 '!F144="","-",'基础-客户信息 '!F144)</f>
        <v>-</v>
      </c>
      <c r="G144" s="136" t="str">
        <f>IF(C144="-","-",SUMIFS('销售录入（明细）'!K:K,'销售录入（明细）'!D:D,C144)-SUMIFS(客户收款录入!H:H,客户收款录入!C:C,C144))</f>
        <v>-</v>
      </c>
      <c r="H144" s="120"/>
    </row>
    <row r="145" customHeight="1" spans="1:8">
      <c r="A145" s="120"/>
      <c r="B145" s="125">
        <v>142</v>
      </c>
      <c r="C145" s="135" t="str">
        <f>IF('基础-客户信息 '!C145="","-",'基础-客户信息 '!C145)</f>
        <v>-</v>
      </c>
      <c r="D145" s="135" t="str">
        <f>IF('基础-客户信息 '!D145="","-",'基础-客户信息 '!D145)</f>
        <v>-</v>
      </c>
      <c r="E145" s="135" t="str">
        <f>IF('基础-客户信息 '!E145="","-",'基础-客户信息 '!E145)</f>
        <v>-</v>
      </c>
      <c r="F145" s="135" t="str">
        <f>IF('基础-客户信息 '!F145="","-",'基础-客户信息 '!F145)</f>
        <v>-</v>
      </c>
      <c r="G145" s="136" t="str">
        <f>IF(C145="-","-",SUMIFS('销售录入（明细）'!K:K,'销售录入（明细）'!D:D,C145)-SUMIFS(客户收款录入!H:H,客户收款录入!C:C,C145))</f>
        <v>-</v>
      </c>
      <c r="H145" s="120"/>
    </row>
    <row r="146" customHeight="1" spans="1:8">
      <c r="A146" s="120"/>
      <c r="B146" s="125">
        <v>143</v>
      </c>
      <c r="C146" s="135" t="str">
        <f>IF('基础-客户信息 '!C146="","-",'基础-客户信息 '!C146)</f>
        <v>-</v>
      </c>
      <c r="D146" s="135" t="str">
        <f>IF('基础-客户信息 '!D146="","-",'基础-客户信息 '!D146)</f>
        <v>-</v>
      </c>
      <c r="E146" s="135" t="str">
        <f>IF('基础-客户信息 '!E146="","-",'基础-客户信息 '!E146)</f>
        <v>-</v>
      </c>
      <c r="F146" s="135" t="str">
        <f>IF('基础-客户信息 '!F146="","-",'基础-客户信息 '!F146)</f>
        <v>-</v>
      </c>
      <c r="G146" s="136" t="str">
        <f>IF(C146="-","-",SUMIFS('销售录入（明细）'!K:K,'销售录入（明细）'!D:D,C146)-SUMIFS(客户收款录入!H:H,客户收款录入!C:C,C146))</f>
        <v>-</v>
      </c>
      <c r="H146" s="120"/>
    </row>
    <row r="147" customHeight="1" spans="1:8">
      <c r="A147" s="120"/>
      <c r="B147" s="125">
        <v>144</v>
      </c>
      <c r="C147" s="135" t="str">
        <f>IF('基础-客户信息 '!C147="","-",'基础-客户信息 '!C147)</f>
        <v>-</v>
      </c>
      <c r="D147" s="135" t="str">
        <f>IF('基础-客户信息 '!D147="","-",'基础-客户信息 '!D147)</f>
        <v>-</v>
      </c>
      <c r="E147" s="135" t="str">
        <f>IF('基础-客户信息 '!E147="","-",'基础-客户信息 '!E147)</f>
        <v>-</v>
      </c>
      <c r="F147" s="135" t="str">
        <f>IF('基础-客户信息 '!F147="","-",'基础-客户信息 '!F147)</f>
        <v>-</v>
      </c>
      <c r="G147" s="136" t="str">
        <f>IF(C147="-","-",SUMIFS('销售录入（明细）'!K:K,'销售录入（明细）'!D:D,C147)-SUMIFS(客户收款录入!H:H,客户收款录入!C:C,C147))</f>
        <v>-</v>
      </c>
      <c r="H147" s="120"/>
    </row>
    <row r="148" customHeight="1" spans="1:8">
      <c r="A148" s="120"/>
      <c r="B148" s="125">
        <v>145</v>
      </c>
      <c r="C148" s="135" t="str">
        <f>IF('基础-客户信息 '!C148="","-",'基础-客户信息 '!C148)</f>
        <v>-</v>
      </c>
      <c r="D148" s="135" t="str">
        <f>IF('基础-客户信息 '!D148="","-",'基础-客户信息 '!D148)</f>
        <v>-</v>
      </c>
      <c r="E148" s="135" t="str">
        <f>IF('基础-客户信息 '!E148="","-",'基础-客户信息 '!E148)</f>
        <v>-</v>
      </c>
      <c r="F148" s="135" t="str">
        <f>IF('基础-客户信息 '!F148="","-",'基础-客户信息 '!F148)</f>
        <v>-</v>
      </c>
      <c r="G148" s="136" t="str">
        <f>IF(C148="-","-",SUMIFS('销售录入（明细）'!K:K,'销售录入（明细）'!D:D,C148)-SUMIFS(客户收款录入!H:H,客户收款录入!C:C,C148))</f>
        <v>-</v>
      </c>
      <c r="H148" s="120"/>
    </row>
    <row r="149" customHeight="1" spans="1:8">
      <c r="A149" s="120"/>
      <c r="B149" s="125">
        <v>146</v>
      </c>
      <c r="C149" s="135" t="str">
        <f>IF('基础-客户信息 '!C149="","-",'基础-客户信息 '!C149)</f>
        <v>-</v>
      </c>
      <c r="D149" s="135" t="str">
        <f>IF('基础-客户信息 '!D149="","-",'基础-客户信息 '!D149)</f>
        <v>-</v>
      </c>
      <c r="E149" s="135" t="str">
        <f>IF('基础-客户信息 '!E149="","-",'基础-客户信息 '!E149)</f>
        <v>-</v>
      </c>
      <c r="F149" s="135" t="str">
        <f>IF('基础-客户信息 '!F149="","-",'基础-客户信息 '!F149)</f>
        <v>-</v>
      </c>
      <c r="G149" s="136" t="str">
        <f>IF(C149="-","-",SUMIFS('销售录入（明细）'!K:K,'销售录入（明细）'!D:D,C149)-SUMIFS(客户收款录入!H:H,客户收款录入!C:C,C149))</f>
        <v>-</v>
      </c>
      <c r="H149" s="120"/>
    </row>
    <row r="150" customHeight="1" spans="1:8">
      <c r="A150" s="120"/>
      <c r="B150" s="125">
        <v>147</v>
      </c>
      <c r="C150" s="135" t="str">
        <f>IF('基础-客户信息 '!C150="","-",'基础-客户信息 '!C150)</f>
        <v>-</v>
      </c>
      <c r="D150" s="135" t="str">
        <f>IF('基础-客户信息 '!D150="","-",'基础-客户信息 '!D150)</f>
        <v>-</v>
      </c>
      <c r="E150" s="135" t="str">
        <f>IF('基础-客户信息 '!E150="","-",'基础-客户信息 '!E150)</f>
        <v>-</v>
      </c>
      <c r="F150" s="135" t="str">
        <f>IF('基础-客户信息 '!F150="","-",'基础-客户信息 '!F150)</f>
        <v>-</v>
      </c>
      <c r="G150" s="136" t="str">
        <f>IF(C150="-","-",SUMIFS('销售录入（明细）'!K:K,'销售录入（明细）'!D:D,C150)-SUMIFS(客户收款录入!H:H,客户收款录入!C:C,C150))</f>
        <v>-</v>
      </c>
      <c r="H150" s="120"/>
    </row>
    <row r="151" customHeight="1" spans="1:8">
      <c r="A151" s="120"/>
      <c r="B151" s="125">
        <v>148</v>
      </c>
      <c r="C151" s="135" t="str">
        <f>IF('基础-客户信息 '!C151="","-",'基础-客户信息 '!C151)</f>
        <v>-</v>
      </c>
      <c r="D151" s="135" t="str">
        <f>IF('基础-客户信息 '!D151="","-",'基础-客户信息 '!D151)</f>
        <v>-</v>
      </c>
      <c r="E151" s="135" t="str">
        <f>IF('基础-客户信息 '!E151="","-",'基础-客户信息 '!E151)</f>
        <v>-</v>
      </c>
      <c r="F151" s="135" t="str">
        <f>IF('基础-客户信息 '!F151="","-",'基础-客户信息 '!F151)</f>
        <v>-</v>
      </c>
      <c r="G151" s="136" t="str">
        <f>IF(C151="-","-",SUMIFS('销售录入（明细）'!K:K,'销售录入（明细）'!D:D,C151)-SUMIFS(客户收款录入!H:H,客户收款录入!C:C,C151))</f>
        <v>-</v>
      </c>
      <c r="H151" s="120"/>
    </row>
    <row r="152" customHeight="1" spans="1:8">
      <c r="A152" s="120"/>
      <c r="B152" s="125">
        <v>149</v>
      </c>
      <c r="C152" s="135" t="str">
        <f>IF('基础-客户信息 '!C152="","-",'基础-客户信息 '!C152)</f>
        <v>-</v>
      </c>
      <c r="D152" s="135" t="str">
        <f>IF('基础-客户信息 '!D152="","-",'基础-客户信息 '!D152)</f>
        <v>-</v>
      </c>
      <c r="E152" s="135" t="str">
        <f>IF('基础-客户信息 '!E152="","-",'基础-客户信息 '!E152)</f>
        <v>-</v>
      </c>
      <c r="F152" s="135" t="str">
        <f>IF('基础-客户信息 '!F152="","-",'基础-客户信息 '!F152)</f>
        <v>-</v>
      </c>
      <c r="G152" s="136" t="str">
        <f>IF(C152="-","-",SUMIFS('销售录入（明细）'!K:K,'销售录入（明细）'!D:D,C152)-SUMIFS(客户收款录入!H:H,客户收款录入!C:C,C152))</f>
        <v>-</v>
      </c>
      <c r="H152" s="120"/>
    </row>
    <row r="153" customHeight="1" spans="1:8">
      <c r="A153" s="120"/>
      <c r="B153" s="125">
        <v>150</v>
      </c>
      <c r="C153" s="135" t="str">
        <f>IF('基础-客户信息 '!C153="","-",'基础-客户信息 '!C153)</f>
        <v>-</v>
      </c>
      <c r="D153" s="135" t="str">
        <f>IF('基础-客户信息 '!D153="","-",'基础-客户信息 '!D153)</f>
        <v>-</v>
      </c>
      <c r="E153" s="135" t="str">
        <f>IF('基础-客户信息 '!E153="","-",'基础-客户信息 '!E153)</f>
        <v>-</v>
      </c>
      <c r="F153" s="135" t="str">
        <f>IF('基础-客户信息 '!F153="","-",'基础-客户信息 '!F153)</f>
        <v>-</v>
      </c>
      <c r="G153" s="136" t="str">
        <f>IF(C153="-","-",SUMIFS('销售录入（明细）'!K:K,'销售录入（明细）'!D:D,C153)-SUMIFS(客户收款录入!H:H,客户收款录入!C:C,C153))</f>
        <v>-</v>
      </c>
      <c r="H153" s="120"/>
    </row>
    <row r="154" customHeight="1" spans="1:8">
      <c r="A154" s="120"/>
      <c r="B154" s="125">
        <v>151</v>
      </c>
      <c r="C154" s="135" t="str">
        <f>IF('基础-客户信息 '!C154="","-",'基础-客户信息 '!C154)</f>
        <v>-</v>
      </c>
      <c r="D154" s="135" t="str">
        <f>IF('基础-客户信息 '!D154="","-",'基础-客户信息 '!D154)</f>
        <v>-</v>
      </c>
      <c r="E154" s="135" t="str">
        <f>IF('基础-客户信息 '!E154="","-",'基础-客户信息 '!E154)</f>
        <v>-</v>
      </c>
      <c r="F154" s="135" t="str">
        <f>IF('基础-客户信息 '!F154="","-",'基础-客户信息 '!F154)</f>
        <v>-</v>
      </c>
      <c r="G154" s="136" t="str">
        <f>IF(C154="-","-",SUMIFS('销售录入（明细）'!K:K,'销售录入（明细）'!D:D,C154)-SUMIFS(客户收款录入!H:H,客户收款录入!C:C,C154))</f>
        <v>-</v>
      </c>
      <c r="H154" s="120"/>
    </row>
    <row r="155" customHeight="1" spans="1:8">
      <c r="A155" s="120"/>
      <c r="B155" s="125">
        <v>152</v>
      </c>
      <c r="C155" s="135" t="str">
        <f>IF('基础-客户信息 '!C155="","-",'基础-客户信息 '!C155)</f>
        <v>-</v>
      </c>
      <c r="D155" s="135" t="str">
        <f>IF('基础-客户信息 '!D155="","-",'基础-客户信息 '!D155)</f>
        <v>-</v>
      </c>
      <c r="E155" s="135" t="str">
        <f>IF('基础-客户信息 '!E155="","-",'基础-客户信息 '!E155)</f>
        <v>-</v>
      </c>
      <c r="F155" s="135" t="str">
        <f>IF('基础-客户信息 '!F155="","-",'基础-客户信息 '!F155)</f>
        <v>-</v>
      </c>
      <c r="G155" s="136" t="str">
        <f>IF(C155="-","-",SUMIFS('销售录入（明细）'!K:K,'销售录入（明细）'!D:D,C155)-SUMIFS(客户收款录入!H:H,客户收款录入!C:C,C155))</f>
        <v>-</v>
      </c>
      <c r="H155" s="120"/>
    </row>
    <row r="156" customHeight="1" spans="1:8">
      <c r="A156" s="120"/>
      <c r="B156" s="125">
        <v>153</v>
      </c>
      <c r="C156" s="135" t="str">
        <f>IF('基础-客户信息 '!C156="","-",'基础-客户信息 '!C156)</f>
        <v>-</v>
      </c>
      <c r="D156" s="135" t="str">
        <f>IF('基础-客户信息 '!D156="","-",'基础-客户信息 '!D156)</f>
        <v>-</v>
      </c>
      <c r="E156" s="135" t="str">
        <f>IF('基础-客户信息 '!E156="","-",'基础-客户信息 '!E156)</f>
        <v>-</v>
      </c>
      <c r="F156" s="135" t="str">
        <f>IF('基础-客户信息 '!F156="","-",'基础-客户信息 '!F156)</f>
        <v>-</v>
      </c>
      <c r="G156" s="136" t="str">
        <f>IF(C156="-","-",SUMIFS('销售录入（明细）'!K:K,'销售录入（明细）'!D:D,C156)-SUMIFS(客户收款录入!H:H,客户收款录入!C:C,C156))</f>
        <v>-</v>
      </c>
      <c r="H156" s="120"/>
    </row>
    <row r="157" customHeight="1" spans="1:8">
      <c r="A157" s="120"/>
      <c r="B157" s="125">
        <v>154</v>
      </c>
      <c r="C157" s="135" t="str">
        <f>IF('基础-客户信息 '!C157="","-",'基础-客户信息 '!C157)</f>
        <v>-</v>
      </c>
      <c r="D157" s="135" t="str">
        <f>IF('基础-客户信息 '!D157="","-",'基础-客户信息 '!D157)</f>
        <v>-</v>
      </c>
      <c r="E157" s="135" t="str">
        <f>IF('基础-客户信息 '!E157="","-",'基础-客户信息 '!E157)</f>
        <v>-</v>
      </c>
      <c r="F157" s="135" t="str">
        <f>IF('基础-客户信息 '!F157="","-",'基础-客户信息 '!F157)</f>
        <v>-</v>
      </c>
      <c r="G157" s="136" t="str">
        <f>IF(C157="-","-",SUMIFS('销售录入（明细）'!K:K,'销售录入（明细）'!D:D,C157)-SUMIFS(客户收款录入!H:H,客户收款录入!C:C,C157))</f>
        <v>-</v>
      </c>
      <c r="H157" s="120"/>
    </row>
    <row r="158" customHeight="1" spans="1:8">
      <c r="A158" s="120"/>
      <c r="B158" s="125">
        <v>155</v>
      </c>
      <c r="C158" s="135" t="str">
        <f>IF('基础-客户信息 '!C158="","-",'基础-客户信息 '!C158)</f>
        <v>-</v>
      </c>
      <c r="D158" s="135" t="str">
        <f>IF('基础-客户信息 '!D158="","-",'基础-客户信息 '!D158)</f>
        <v>-</v>
      </c>
      <c r="E158" s="135" t="str">
        <f>IF('基础-客户信息 '!E158="","-",'基础-客户信息 '!E158)</f>
        <v>-</v>
      </c>
      <c r="F158" s="135" t="str">
        <f>IF('基础-客户信息 '!F158="","-",'基础-客户信息 '!F158)</f>
        <v>-</v>
      </c>
      <c r="G158" s="136" t="str">
        <f>IF(C158="-","-",SUMIFS('销售录入（明细）'!K:K,'销售录入（明细）'!D:D,C158)-SUMIFS(客户收款录入!H:H,客户收款录入!C:C,C158))</f>
        <v>-</v>
      </c>
      <c r="H158" s="120"/>
    </row>
    <row r="159" customHeight="1" spans="1:8">
      <c r="A159" s="120"/>
      <c r="B159" s="125">
        <v>156</v>
      </c>
      <c r="C159" s="135" t="str">
        <f>IF('基础-客户信息 '!C159="","-",'基础-客户信息 '!C159)</f>
        <v>-</v>
      </c>
      <c r="D159" s="135" t="str">
        <f>IF('基础-客户信息 '!D159="","-",'基础-客户信息 '!D159)</f>
        <v>-</v>
      </c>
      <c r="E159" s="135" t="str">
        <f>IF('基础-客户信息 '!E159="","-",'基础-客户信息 '!E159)</f>
        <v>-</v>
      </c>
      <c r="F159" s="135" t="str">
        <f>IF('基础-客户信息 '!F159="","-",'基础-客户信息 '!F159)</f>
        <v>-</v>
      </c>
      <c r="G159" s="136" t="str">
        <f>IF(C159="-","-",SUMIFS('销售录入（明细）'!K:K,'销售录入（明细）'!D:D,C159)-SUMIFS(客户收款录入!H:H,客户收款录入!C:C,C159))</f>
        <v>-</v>
      </c>
      <c r="H159" s="120"/>
    </row>
    <row r="160" customHeight="1" spans="1:8">
      <c r="A160" s="120"/>
      <c r="B160" s="125">
        <v>157</v>
      </c>
      <c r="C160" s="135" t="str">
        <f>IF('基础-客户信息 '!C160="","-",'基础-客户信息 '!C160)</f>
        <v>-</v>
      </c>
      <c r="D160" s="135" t="str">
        <f>IF('基础-客户信息 '!D160="","-",'基础-客户信息 '!D160)</f>
        <v>-</v>
      </c>
      <c r="E160" s="135" t="str">
        <f>IF('基础-客户信息 '!E160="","-",'基础-客户信息 '!E160)</f>
        <v>-</v>
      </c>
      <c r="F160" s="135" t="str">
        <f>IF('基础-客户信息 '!F160="","-",'基础-客户信息 '!F160)</f>
        <v>-</v>
      </c>
      <c r="G160" s="136" t="str">
        <f>IF(C160="-","-",SUMIFS('销售录入（明细）'!K:K,'销售录入（明细）'!D:D,C160)-SUMIFS(客户收款录入!H:H,客户收款录入!C:C,C160))</f>
        <v>-</v>
      </c>
      <c r="H160" s="120"/>
    </row>
    <row r="161" customHeight="1" spans="1:8">
      <c r="A161" s="120"/>
      <c r="B161" s="125">
        <v>158</v>
      </c>
      <c r="C161" s="135" t="str">
        <f>IF('基础-客户信息 '!C161="","-",'基础-客户信息 '!C161)</f>
        <v>-</v>
      </c>
      <c r="D161" s="135" t="str">
        <f>IF('基础-客户信息 '!D161="","-",'基础-客户信息 '!D161)</f>
        <v>-</v>
      </c>
      <c r="E161" s="135" t="str">
        <f>IF('基础-客户信息 '!E161="","-",'基础-客户信息 '!E161)</f>
        <v>-</v>
      </c>
      <c r="F161" s="135" t="str">
        <f>IF('基础-客户信息 '!F161="","-",'基础-客户信息 '!F161)</f>
        <v>-</v>
      </c>
      <c r="G161" s="136" t="str">
        <f>IF(C161="-","-",SUMIFS('销售录入（明细）'!K:K,'销售录入（明细）'!D:D,C161)-SUMIFS(客户收款录入!H:H,客户收款录入!C:C,C161))</f>
        <v>-</v>
      </c>
      <c r="H161" s="120"/>
    </row>
    <row r="162" customHeight="1" spans="1:8">
      <c r="A162" s="120"/>
      <c r="B162" s="125">
        <v>159</v>
      </c>
      <c r="C162" s="135" t="str">
        <f>IF('基础-客户信息 '!C162="","-",'基础-客户信息 '!C162)</f>
        <v>-</v>
      </c>
      <c r="D162" s="135" t="str">
        <f>IF('基础-客户信息 '!D162="","-",'基础-客户信息 '!D162)</f>
        <v>-</v>
      </c>
      <c r="E162" s="135" t="str">
        <f>IF('基础-客户信息 '!E162="","-",'基础-客户信息 '!E162)</f>
        <v>-</v>
      </c>
      <c r="F162" s="135" t="str">
        <f>IF('基础-客户信息 '!F162="","-",'基础-客户信息 '!F162)</f>
        <v>-</v>
      </c>
      <c r="G162" s="136" t="str">
        <f>IF(C162="-","-",SUMIFS('销售录入（明细）'!K:K,'销售录入（明细）'!D:D,C162)-SUMIFS(客户收款录入!H:H,客户收款录入!C:C,C162))</f>
        <v>-</v>
      </c>
      <c r="H162" s="120"/>
    </row>
    <row r="163" customHeight="1" spans="1:8">
      <c r="A163" s="120"/>
      <c r="B163" s="125">
        <v>160</v>
      </c>
      <c r="C163" s="135" t="str">
        <f>IF('基础-客户信息 '!C163="","-",'基础-客户信息 '!C163)</f>
        <v>-</v>
      </c>
      <c r="D163" s="135" t="str">
        <f>IF('基础-客户信息 '!D163="","-",'基础-客户信息 '!D163)</f>
        <v>-</v>
      </c>
      <c r="E163" s="135" t="str">
        <f>IF('基础-客户信息 '!E163="","-",'基础-客户信息 '!E163)</f>
        <v>-</v>
      </c>
      <c r="F163" s="135" t="str">
        <f>IF('基础-客户信息 '!F163="","-",'基础-客户信息 '!F163)</f>
        <v>-</v>
      </c>
      <c r="G163" s="136" t="str">
        <f>IF(C163="-","-",SUMIFS('销售录入（明细）'!K:K,'销售录入（明细）'!D:D,C163)-SUMIFS(客户收款录入!H:H,客户收款录入!C:C,C163))</f>
        <v>-</v>
      </c>
      <c r="H163" s="120"/>
    </row>
    <row r="164" customHeight="1" spans="1:8">
      <c r="A164" s="120"/>
      <c r="B164" s="125">
        <v>161</v>
      </c>
      <c r="C164" s="135" t="str">
        <f>IF('基础-客户信息 '!C164="","-",'基础-客户信息 '!C164)</f>
        <v>-</v>
      </c>
      <c r="D164" s="135" t="str">
        <f>IF('基础-客户信息 '!D164="","-",'基础-客户信息 '!D164)</f>
        <v>-</v>
      </c>
      <c r="E164" s="135" t="str">
        <f>IF('基础-客户信息 '!E164="","-",'基础-客户信息 '!E164)</f>
        <v>-</v>
      </c>
      <c r="F164" s="135" t="str">
        <f>IF('基础-客户信息 '!F164="","-",'基础-客户信息 '!F164)</f>
        <v>-</v>
      </c>
      <c r="G164" s="136" t="str">
        <f>IF(C164="-","-",SUMIFS('销售录入（明细）'!K:K,'销售录入（明细）'!D:D,C164)-SUMIFS(客户收款录入!H:H,客户收款录入!C:C,C164))</f>
        <v>-</v>
      </c>
      <c r="H164" s="120"/>
    </row>
    <row r="165" customHeight="1" spans="1:8">
      <c r="A165" s="120"/>
      <c r="B165" s="125">
        <v>162</v>
      </c>
      <c r="C165" s="135" t="str">
        <f>IF('基础-客户信息 '!C165="","-",'基础-客户信息 '!C165)</f>
        <v>-</v>
      </c>
      <c r="D165" s="135" t="str">
        <f>IF('基础-客户信息 '!D165="","-",'基础-客户信息 '!D165)</f>
        <v>-</v>
      </c>
      <c r="E165" s="135" t="str">
        <f>IF('基础-客户信息 '!E165="","-",'基础-客户信息 '!E165)</f>
        <v>-</v>
      </c>
      <c r="F165" s="135" t="str">
        <f>IF('基础-客户信息 '!F165="","-",'基础-客户信息 '!F165)</f>
        <v>-</v>
      </c>
      <c r="G165" s="136" t="str">
        <f>IF(C165="-","-",SUMIFS('销售录入（明细）'!K:K,'销售录入（明细）'!D:D,C165)-SUMIFS(客户收款录入!H:H,客户收款录入!C:C,C165))</f>
        <v>-</v>
      </c>
      <c r="H165" s="120"/>
    </row>
    <row r="166" customHeight="1" spans="1:8">
      <c r="A166" s="120"/>
      <c r="B166" s="125">
        <v>163</v>
      </c>
      <c r="C166" s="135" t="str">
        <f>IF('基础-客户信息 '!C166="","-",'基础-客户信息 '!C166)</f>
        <v>-</v>
      </c>
      <c r="D166" s="135" t="str">
        <f>IF('基础-客户信息 '!D166="","-",'基础-客户信息 '!D166)</f>
        <v>-</v>
      </c>
      <c r="E166" s="135" t="str">
        <f>IF('基础-客户信息 '!E166="","-",'基础-客户信息 '!E166)</f>
        <v>-</v>
      </c>
      <c r="F166" s="135" t="str">
        <f>IF('基础-客户信息 '!F166="","-",'基础-客户信息 '!F166)</f>
        <v>-</v>
      </c>
      <c r="G166" s="136" t="str">
        <f>IF(C166="-","-",SUMIFS('销售录入（明细）'!K:K,'销售录入（明细）'!D:D,C166)-SUMIFS(客户收款录入!H:H,客户收款录入!C:C,C166))</f>
        <v>-</v>
      </c>
      <c r="H166" s="120"/>
    </row>
    <row r="167" customHeight="1" spans="1:8">
      <c r="A167" s="120"/>
      <c r="B167" s="125">
        <v>164</v>
      </c>
      <c r="C167" s="135" t="str">
        <f>IF('基础-客户信息 '!C167="","-",'基础-客户信息 '!C167)</f>
        <v>-</v>
      </c>
      <c r="D167" s="135" t="str">
        <f>IF('基础-客户信息 '!D167="","-",'基础-客户信息 '!D167)</f>
        <v>-</v>
      </c>
      <c r="E167" s="135" t="str">
        <f>IF('基础-客户信息 '!E167="","-",'基础-客户信息 '!E167)</f>
        <v>-</v>
      </c>
      <c r="F167" s="135" t="str">
        <f>IF('基础-客户信息 '!F167="","-",'基础-客户信息 '!F167)</f>
        <v>-</v>
      </c>
      <c r="G167" s="136" t="str">
        <f>IF(C167="-","-",SUMIFS('销售录入（明细）'!K:K,'销售录入（明细）'!D:D,C167)-SUMIFS(客户收款录入!H:H,客户收款录入!C:C,C167))</f>
        <v>-</v>
      </c>
      <c r="H167" s="120"/>
    </row>
    <row r="168" customHeight="1" spans="1:8">
      <c r="A168" s="120"/>
      <c r="B168" s="125">
        <v>165</v>
      </c>
      <c r="C168" s="135" t="str">
        <f>IF('基础-客户信息 '!C168="","-",'基础-客户信息 '!C168)</f>
        <v>-</v>
      </c>
      <c r="D168" s="135" t="str">
        <f>IF('基础-客户信息 '!D168="","-",'基础-客户信息 '!D168)</f>
        <v>-</v>
      </c>
      <c r="E168" s="135" t="str">
        <f>IF('基础-客户信息 '!E168="","-",'基础-客户信息 '!E168)</f>
        <v>-</v>
      </c>
      <c r="F168" s="135" t="str">
        <f>IF('基础-客户信息 '!F168="","-",'基础-客户信息 '!F168)</f>
        <v>-</v>
      </c>
      <c r="G168" s="136" t="str">
        <f>IF(C168="-","-",SUMIFS('销售录入（明细）'!K:K,'销售录入（明细）'!D:D,C168)-SUMIFS(客户收款录入!H:H,客户收款录入!C:C,C168))</f>
        <v>-</v>
      </c>
      <c r="H168" s="120"/>
    </row>
    <row r="169" customHeight="1" spans="1:8">
      <c r="A169" s="120"/>
      <c r="B169" s="125">
        <v>166</v>
      </c>
      <c r="C169" s="135" t="str">
        <f>IF('基础-客户信息 '!C169="","-",'基础-客户信息 '!C169)</f>
        <v>-</v>
      </c>
      <c r="D169" s="135" t="str">
        <f>IF('基础-客户信息 '!D169="","-",'基础-客户信息 '!D169)</f>
        <v>-</v>
      </c>
      <c r="E169" s="135" t="str">
        <f>IF('基础-客户信息 '!E169="","-",'基础-客户信息 '!E169)</f>
        <v>-</v>
      </c>
      <c r="F169" s="135" t="str">
        <f>IF('基础-客户信息 '!F169="","-",'基础-客户信息 '!F169)</f>
        <v>-</v>
      </c>
      <c r="G169" s="136" t="str">
        <f>IF(C169="-","-",SUMIFS('销售录入（明细）'!K:K,'销售录入（明细）'!D:D,C169)-SUMIFS(客户收款录入!H:H,客户收款录入!C:C,C169))</f>
        <v>-</v>
      </c>
      <c r="H169" s="120"/>
    </row>
    <row r="170" customHeight="1" spans="1:8">
      <c r="A170" s="120"/>
      <c r="B170" s="125">
        <v>167</v>
      </c>
      <c r="C170" s="135" t="str">
        <f>IF('基础-客户信息 '!C170="","-",'基础-客户信息 '!C170)</f>
        <v>-</v>
      </c>
      <c r="D170" s="135" t="str">
        <f>IF('基础-客户信息 '!D170="","-",'基础-客户信息 '!D170)</f>
        <v>-</v>
      </c>
      <c r="E170" s="135" t="str">
        <f>IF('基础-客户信息 '!E170="","-",'基础-客户信息 '!E170)</f>
        <v>-</v>
      </c>
      <c r="F170" s="135" t="str">
        <f>IF('基础-客户信息 '!F170="","-",'基础-客户信息 '!F170)</f>
        <v>-</v>
      </c>
      <c r="G170" s="136" t="str">
        <f>IF(C170="-","-",SUMIFS('销售录入（明细）'!K:K,'销售录入（明细）'!D:D,C170)-SUMIFS(客户收款录入!H:H,客户收款录入!C:C,C170))</f>
        <v>-</v>
      </c>
      <c r="H170" s="120"/>
    </row>
    <row r="171" customHeight="1" spans="1:8">
      <c r="A171" s="120"/>
      <c r="B171" s="125">
        <v>168</v>
      </c>
      <c r="C171" s="135" t="str">
        <f>IF('基础-客户信息 '!C171="","-",'基础-客户信息 '!C171)</f>
        <v>-</v>
      </c>
      <c r="D171" s="135" t="str">
        <f>IF('基础-客户信息 '!D171="","-",'基础-客户信息 '!D171)</f>
        <v>-</v>
      </c>
      <c r="E171" s="135" t="str">
        <f>IF('基础-客户信息 '!E171="","-",'基础-客户信息 '!E171)</f>
        <v>-</v>
      </c>
      <c r="F171" s="135" t="str">
        <f>IF('基础-客户信息 '!F171="","-",'基础-客户信息 '!F171)</f>
        <v>-</v>
      </c>
      <c r="G171" s="136" t="str">
        <f>IF(C171="-","-",SUMIFS('销售录入（明细）'!K:K,'销售录入（明细）'!D:D,C171)-SUMIFS(客户收款录入!H:H,客户收款录入!C:C,C171))</f>
        <v>-</v>
      </c>
      <c r="H171" s="120"/>
    </row>
    <row r="172" customHeight="1" spans="1:8">
      <c r="A172" s="120"/>
      <c r="B172" s="125">
        <v>169</v>
      </c>
      <c r="C172" s="135" t="str">
        <f>IF('基础-客户信息 '!C172="","-",'基础-客户信息 '!C172)</f>
        <v>-</v>
      </c>
      <c r="D172" s="135" t="str">
        <f>IF('基础-客户信息 '!D172="","-",'基础-客户信息 '!D172)</f>
        <v>-</v>
      </c>
      <c r="E172" s="135" t="str">
        <f>IF('基础-客户信息 '!E172="","-",'基础-客户信息 '!E172)</f>
        <v>-</v>
      </c>
      <c r="F172" s="135" t="str">
        <f>IF('基础-客户信息 '!F172="","-",'基础-客户信息 '!F172)</f>
        <v>-</v>
      </c>
      <c r="G172" s="136" t="str">
        <f>IF(C172="-","-",SUMIFS('销售录入（明细）'!K:K,'销售录入（明细）'!D:D,C172)-SUMIFS(客户收款录入!H:H,客户收款录入!C:C,C172))</f>
        <v>-</v>
      </c>
      <c r="H172" s="120"/>
    </row>
    <row r="173" customHeight="1" spans="1:8">
      <c r="A173" s="120"/>
      <c r="B173" s="125">
        <v>170</v>
      </c>
      <c r="C173" s="135" t="str">
        <f>IF('基础-客户信息 '!C173="","-",'基础-客户信息 '!C173)</f>
        <v>-</v>
      </c>
      <c r="D173" s="135" t="str">
        <f>IF('基础-客户信息 '!D173="","-",'基础-客户信息 '!D173)</f>
        <v>-</v>
      </c>
      <c r="E173" s="135" t="str">
        <f>IF('基础-客户信息 '!E173="","-",'基础-客户信息 '!E173)</f>
        <v>-</v>
      </c>
      <c r="F173" s="135" t="str">
        <f>IF('基础-客户信息 '!F173="","-",'基础-客户信息 '!F173)</f>
        <v>-</v>
      </c>
      <c r="G173" s="136" t="str">
        <f>IF(C173="-","-",SUMIFS('销售录入（明细）'!K:K,'销售录入（明细）'!D:D,C173)-SUMIFS(客户收款录入!H:H,客户收款录入!C:C,C173))</f>
        <v>-</v>
      </c>
      <c r="H173" s="120"/>
    </row>
    <row r="174" customHeight="1" spans="1:8">
      <c r="A174" s="120"/>
      <c r="B174" s="125">
        <v>171</v>
      </c>
      <c r="C174" s="135" t="str">
        <f>IF('基础-客户信息 '!C174="","-",'基础-客户信息 '!C174)</f>
        <v>-</v>
      </c>
      <c r="D174" s="135" t="str">
        <f>IF('基础-客户信息 '!D174="","-",'基础-客户信息 '!D174)</f>
        <v>-</v>
      </c>
      <c r="E174" s="135" t="str">
        <f>IF('基础-客户信息 '!E174="","-",'基础-客户信息 '!E174)</f>
        <v>-</v>
      </c>
      <c r="F174" s="135" t="str">
        <f>IF('基础-客户信息 '!F174="","-",'基础-客户信息 '!F174)</f>
        <v>-</v>
      </c>
      <c r="G174" s="136" t="str">
        <f>IF(C174="-","-",SUMIFS('销售录入（明细）'!K:K,'销售录入（明细）'!D:D,C174)-SUMIFS(客户收款录入!H:H,客户收款录入!C:C,C174))</f>
        <v>-</v>
      </c>
      <c r="H174" s="120"/>
    </row>
    <row r="175" customHeight="1" spans="1:8">
      <c r="A175" s="120"/>
      <c r="B175" s="125">
        <v>172</v>
      </c>
      <c r="C175" s="135" t="str">
        <f>IF('基础-客户信息 '!C175="","-",'基础-客户信息 '!C175)</f>
        <v>-</v>
      </c>
      <c r="D175" s="135" t="str">
        <f>IF('基础-客户信息 '!D175="","-",'基础-客户信息 '!D175)</f>
        <v>-</v>
      </c>
      <c r="E175" s="135" t="str">
        <f>IF('基础-客户信息 '!E175="","-",'基础-客户信息 '!E175)</f>
        <v>-</v>
      </c>
      <c r="F175" s="135" t="str">
        <f>IF('基础-客户信息 '!F175="","-",'基础-客户信息 '!F175)</f>
        <v>-</v>
      </c>
      <c r="G175" s="136" t="str">
        <f>IF(C175="-","-",SUMIFS('销售录入（明细）'!K:K,'销售录入（明细）'!D:D,C175)-SUMIFS(客户收款录入!H:H,客户收款录入!C:C,C175))</f>
        <v>-</v>
      </c>
      <c r="H175" s="120"/>
    </row>
    <row r="176" customHeight="1" spans="1:8">
      <c r="A176" s="120"/>
      <c r="B176" s="125">
        <v>173</v>
      </c>
      <c r="C176" s="135" t="str">
        <f>IF('基础-客户信息 '!C176="","-",'基础-客户信息 '!C176)</f>
        <v>-</v>
      </c>
      <c r="D176" s="135" t="str">
        <f>IF('基础-客户信息 '!D176="","-",'基础-客户信息 '!D176)</f>
        <v>-</v>
      </c>
      <c r="E176" s="135" t="str">
        <f>IF('基础-客户信息 '!E176="","-",'基础-客户信息 '!E176)</f>
        <v>-</v>
      </c>
      <c r="F176" s="135" t="str">
        <f>IF('基础-客户信息 '!F176="","-",'基础-客户信息 '!F176)</f>
        <v>-</v>
      </c>
      <c r="G176" s="136" t="str">
        <f>IF(C176="-","-",SUMIFS('销售录入（明细）'!K:K,'销售录入（明细）'!D:D,C176)-SUMIFS(客户收款录入!H:H,客户收款录入!C:C,C176))</f>
        <v>-</v>
      </c>
      <c r="H176" s="120"/>
    </row>
    <row r="177" customHeight="1" spans="1:8">
      <c r="A177" s="120"/>
      <c r="B177" s="125">
        <v>174</v>
      </c>
      <c r="C177" s="135" t="str">
        <f>IF('基础-客户信息 '!C177="","-",'基础-客户信息 '!C177)</f>
        <v>-</v>
      </c>
      <c r="D177" s="135" t="str">
        <f>IF('基础-客户信息 '!D177="","-",'基础-客户信息 '!D177)</f>
        <v>-</v>
      </c>
      <c r="E177" s="135" t="str">
        <f>IF('基础-客户信息 '!E177="","-",'基础-客户信息 '!E177)</f>
        <v>-</v>
      </c>
      <c r="F177" s="135" t="str">
        <f>IF('基础-客户信息 '!F177="","-",'基础-客户信息 '!F177)</f>
        <v>-</v>
      </c>
      <c r="G177" s="136" t="str">
        <f>IF(C177="-","-",SUMIFS('销售录入（明细）'!K:K,'销售录入（明细）'!D:D,C177)-SUMIFS(客户收款录入!H:H,客户收款录入!C:C,C177))</f>
        <v>-</v>
      </c>
      <c r="H177" s="120"/>
    </row>
    <row r="178" customHeight="1" spans="1:8">
      <c r="A178" s="120"/>
      <c r="B178" s="125">
        <v>175</v>
      </c>
      <c r="C178" s="135" t="str">
        <f>IF('基础-客户信息 '!C178="","-",'基础-客户信息 '!C178)</f>
        <v>-</v>
      </c>
      <c r="D178" s="135" t="str">
        <f>IF('基础-客户信息 '!D178="","-",'基础-客户信息 '!D178)</f>
        <v>-</v>
      </c>
      <c r="E178" s="135" t="str">
        <f>IF('基础-客户信息 '!E178="","-",'基础-客户信息 '!E178)</f>
        <v>-</v>
      </c>
      <c r="F178" s="135" t="str">
        <f>IF('基础-客户信息 '!F178="","-",'基础-客户信息 '!F178)</f>
        <v>-</v>
      </c>
      <c r="G178" s="136" t="str">
        <f>IF(C178="-","-",SUMIFS('销售录入（明细）'!K:K,'销售录入（明细）'!D:D,C178)-SUMIFS(客户收款录入!H:H,客户收款录入!C:C,C178))</f>
        <v>-</v>
      </c>
      <c r="H178" s="120"/>
    </row>
    <row r="179" customHeight="1" spans="1:8">
      <c r="A179" s="120"/>
      <c r="B179" s="125">
        <v>176</v>
      </c>
      <c r="C179" s="135" t="str">
        <f>IF('基础-客户信息 '!C179="","-",'基础-客户信息 '!C179)</f>
        <v>-</v>
      </c>
      <c r="D179" s="135" t="str">
        <f>IF('基础-客户信息 '!D179="","-",'基础-客户信息 '!D179)</f>
        <v>-</v>
      </c>
      <c r="E179" s="135" t="str">
        <f>IF('基础-客户信息 '!E179="","-",'基础-客户信息 '!E179)</f>
        <v>-</v>
      </c>
      <c r="F179" s="135" t="str">
        <f>IF('基础-客户信息 '!F179="","-",'基础-客户信息 '!F179)</f>
        <v>-</v>
      </c>
      <c r="G179" s="136" t="str">
        <f>IF(C179="-","-",SUMIFS('销售录入（明细）'!K:K,'销售录入（明细）'!D:D,C179)-SUMIFS(客户收款录入!H:H,客户收款录入!C:C,C179))</f>
        <v>-</v>
      </c>
      <c r="H179" s="120"/>
    </row>
    <row r="180" customHeight="1" spans="1:8">
      <c r="A180" s="120"/>
      <c r="B180" s="125">
        <v>177</v>
      </c>
      <c r="C180" s="135" t="str">
        <f>IF('基础-客户信息 '!C180="","-",'基础-客户信息 '!C180)</f>
        <v>-</v>
      </c>
      <c r="D180" s="135" t="str">
        <f>IF('基础-客户信息 '!D180="","-",'基础-客户信息 '!D180)</f>
        <v>-</v>
      </c>
      <c r="E180" s="135" t="str">
        <f>IF('基础-客户信息 '!E180="","-",'基础-客户信息 '!E180)</f>
        <v>-</v>
      </c>
      <c r="F180" s="135" t="str">
        <f>IF('基础-客户信息 '!F180="","-",'基础-客户信息 '!F180)</f>
        <v>-</v>
      </c>
      <c r="G180" s="136" t="str">
        <f>IF(C180="-","-",SUMIFS('销售录入（明细）'!K:K,'销售录入（明细）'!D:D,C180)-SUMIFS(客户收款录入!H:H,客户收款录入!C:C,C180))</f>
        <v>-</v>
      </c>
      <c r="H180" s="120"/>
    </row>
    <row r="181" customHeight="1" spans="1:8">
      <c r="A181" s="120"/>
      <c r="B181" s="125">
        <v>178</v>
      </c>
      <c r="C181" s="135" t="str">
        <f>IF('基础-客户信息 '!C181="","-",'基础-客户信息 '!C181)</f>
        <v>-</v>
      </c>
      <c r="D181" s="135" t="str">
        <f>IF('基础-客户信息 '!D181="","-",'基础-客户信息 '!D181)</f>
        <v>-</v>
      </c>
      <c r="E181" s="135" t="str">
        <f>IF('基础-客户信息 '!E181="","-",'基础-客户信息 '!E181)</f>
        <v>-</v>
      </c>
      <c r="F181" s="135" t="str">
        <f>IF('基础-客户信息 '!F181="","-",'基础-客户信息 '!F181)</f>
        <v>-</v>
      </c>
      <c r="G181" s="136" t="str">
        <f>IF(C181="-","-",SUMIFS('销售录入（明细）'!K:K,'销售录入（明细）'!D:D,C181)-SUMIFS(客户收款录入!H:H,客户收款录入!C:C,C181))</f>
        <v>-</v>
      </c>
      <c r="H181" s="120"/>
    </row>
    <row r="182" customHeight="1" spans="1:8">
      <c r="A182" s="120"/>
      <c r="B182" s="125">
        <v>179</v>
      </c>
      <c r="C182" s="135" t="str">
        <f>IF('基础-客户信息 '!C182="","-",'基础-客户信息 '!C182)</f>
        <v>-</v>
      </c>
      <c r="D182" s="135" t="str">
        <f>IF('基础-客户信息 '!D182="","-",'基础-客户信息 '!D182)</f>
        <v>-</v>
      </c>
      <c r="E182" s="135" t="str">
        <f>IF('基础-客户信息 '!E182="","-",'基础-客户信息 '!E182)</f>
        <v>-</v>
      </c>
      <c r="F182" s="135" t="str">
        <f>IF('基础-客户信息 '!F182="","-",'基础-客户信息 '!F182)</f>
        <v>-</v>
      </c>
      <c r="G182" s="136" t="str">
        <f>IF(C182="-","-",SUMIFS('销售录入（明细）'!K:K,'销售录入（明细）'!D:D,C182)-SUMIFS(客户收款录入!H:H,客户收款录入!C:C,C182))</f>
        <v>-</v>
      </c>
      <c r="H182" s="120"/>
    </row>
    <row r="183" customHeight="1" spans="1:8">
      <c r="A183" s="120"/>
      <c r="B183" s="125">
        <v>180</v>
      </c>
      <c r="C183" s="135" t="str">
        <f>IF('基础-客户信息 '!C183="","-",'基础-客户信息 '!C183)</f>
        <v>-</v>
      </c>
      <c r="D183" s="135" t="str">
        <f>IF('基础-客户信息 '!D183="","-",'基础-客户信息 '!D183)</f>
        <v>-</v>
      </c>
      <c r="E183" s="135" t="str">
        <f>IF('基础-客户信息 '!E183="","-",'基础-客户信息 '!E183)</f>
        <v>-</v>
      </c>
      <c r="F183" s="135" t="str">
        <f>IF('基础-客户信息 '!F183="","-",'基础-客户信息 '!F183)</f>
        <v>-</v>
      </c>
      <c r="G183" s="136" t="str">
        <f>IF(C183="-","-",SUMIFS('销售录入（明细）'!K:K,'销售录入（明细）'!D:D,C183)-SUMIFS(客户收款录入!H:H,客户收款录入!C:C,C183))</f>
        <v>-</v>
      </c>
      <c r="H183" s="120"/>
    </row>
    <row r="184" customHeight="1" spans="1:8">
      <c r="A184" s="120"/>
      <c r="B184" s="125">
        <v>181</v>
      </c>
      <c r="C184" s="135" t="str">
        <f>IF('基础-客户信息 '!C184="","-",'基础-客户信息 '!C184)</f>
        <v>-</v>
      </c>
      <c r="D184" s="135" t="str">
        <f>IF('基础-客户信息 '!D184="","-",'基础-客户信息 '!D184)</f>
        <v>-</v>
      </c>
      <c r="E184" s="135" t="str">
        <f>IF('基础-客户信息 '!E184="","-",'基础-客户信息 '!E184)</f>
        <v>-</v>
      </c>
      <c r="F184" s="135" t="str">
        <f>IF('基础-客户信息 '!F184="","-",'基础-客户信息 '!F184)</f>
        <v>-</v>
      </c>
      <c r="G184" s="136" t="str">
        <f>IF(C184="-","-",SUMIFS('销售录入（明细）'!K:K,'销售录入（明细）'!D:D,C184)-SUMIFS(客户收款录入!H:H,客户收款录入!C:C,C184))</f>
        <v>-</v>
      </c>
      <c r="H184" s="120"/>
    </row>
    <row r="185" customHeight="1" spans="1:8">
      <c r="A185" s="120"/>
      <c r="B185" s="125">
        <v>182</v>
      </c>
      <c r="C185" s="135" t="str">
        <f>IF('基础-客户信息 '!C185="","-",'基础-客户信息 '!C185)</f>
        <v>-</v>
      </c>
      <c r="D185" s="135" t="str">
        <f>IF('基础-客户信息 '!D185="","-",'基础-客户信息 '!D185)</f>
        <v>-</v>
      </c>
      <c r="E185" s="135" t="str">
        <f>IF('基础-客户信息 '!E185="","-",'基础-客户信息 '!E185)</f>
        <v>-</v>
      </c>
      <c r="F185" s="135" t="str">
        <f>IF('基础-客户信息 '!F185="","-",'基础-客户信息 '!F185)</f>
        <v>-</v>
      </c>
      <c r="G185" s="136" t="str">
        <f>IF(C185="-","-",SUMIFS('销售录入（明细）'!K:K,'销售录入（明细）'!D:D,C185)-SUMIFS(客户收款录入!H:H,客户收款录入!C:C,C185))</f>
        <v>-</v>
      </c>
      <c r="H185" s="120"/>
    </row>
    <row r="186" customHeight="1" spans="1:8">
      <c r="A186" s="120"/>
      <c r="B186" s="125">
        <v>183</v>
      </c>
      <c r="C186" s="135" t="str">
        <f>IF('基础-客户信息 '!C186="","-",'基础-客户信息 '!C186)</f>
        <v>-</v>
      </c>
      <c r="D186" s="135" t="str">
        <f>IF('基础-客户信息 '!D186="","-",'基础-客户信息 '!D186)</f>
        <v>-</v>
      </c>
      <c r="E186" s="135" t="str">
        <f>IF('基础-客户信息 '!E186="","-",'基础-客户信息 '!E186)</f>
        <v>-</v>
      </c>
      <c r="F186" s="135" t="str">
        <f>IF('基础-客户信息 '!F186="","-",'基础-客户信息 '!F186)</f>
        <v>-</v>
      </c>
      <c r="G186" s="136" t="str">
        <f>IF(C186="-","-",SUMIFS('销售录入（明细）'!K:K,'销售录入（明细）'!D:D,C186)-SUMIFS(客户收款录入!H:H,客户收款录入!C:C,C186))</f>
        <v>-</v>
      </c>
      <c r="H186" s="120"/>
    </row>
    <row r="187" customHeight="1" spans="1:8">
      <c r="A187" s="120"/>
      <c r="B187" s="125">
        <v>184</v>
      </c>
      <c r="C187" s="135" t="str">
        <f>IF('基础-客户信息 '!C187="","-",'基础-客户信息 '!C187)</f>
        <v>-</v>
      </c>
      <c r="D187" s="135" t="str">
        <f>IF('基础-客户信息 '!D187="","-",'基础-客户信息 '!D187)</f>
        <v>-</v>
      </c>
      <c r="E187" s="135" t="str">
        <f>IF('基础-客户信息 '!E187="","-",'基础-客户信息 '!E187)</f>
        <v>-</v>
      </c>
      <c r="F187" s="135" t="str">
        <f>IF('基础-客户信息 '!F187="","-",'基础-客户信息 '!F187)</f>
        <v>-</v>
      </c>
      <c r="G187" s="136" t="str">
        <f>IF(C187="-","-",SUMIFS('销售录入（明细）'!K:K,'销售录入（明细）'!D:D,C187)-SUMIFS(客户收款录入!H:H,客户收款录入!C:C,C187))</f>
        <v>-</v>
      </c>
      <c r="H187" s="120"/>
    </row>
    <row r="188" customHeight="1" spans="1:8">
      <c r="A188" s="120"/>
      <c r="B188" s="125">
        <v>185</v>
      </c>
      <c r="C188" s="135" t="str">
        <f>IF('基础-客户信息 '!C188="","-",'基础-客户信息 '!C188)</f>
        <v>-</v>
      </c>
      <c r="D188" s="135" t="str">
        <f>IF('基础-客户信息 '!D188="","-",'基础-客户信息 '!D188)</f>
        <v>-</v>
      </c>
      <c r="E188" s="135" t="str">
        <f>IF('基础-客户信息 '!E188="","-",'基础-客户信息 '!E188)</f>
        <v>-</v>
      </c>
      <c r="F188" s="135" t="str">
        <f>IF('基础-客户信息 '!F188="","-",'基础-客户信息 '!F188)</f>
        <v>-</v>
      </c>
      <c r="G188" s="136" t="str">
        <f>IF(C188="-","-",SUMIFS('销售录入（明细）'!K:K,'销售录入（明细）'!D:D,C188)-SUMIFS(客户收款录入!H:H,客户收款录入!C:C,C188))</f>
        <v>-</v>
      </c>
      <c r="H188" s="120"/>
    </row>
    <row r="189" customHeight="1" spans="1:8">
      <c r="A189" s="120"/>
      <c r="B189" s="125">
        <v>186</v>
      </c>
      <c r="C189" s="135" t="str">
        <f>IF('基础-客户信息 '!C189="","-",'基础-客户信息 '!C189)</f>
        <v>-</v>
      </c>
      <c r="D189" s="135" t="str">
        <f>IF('基础-客户信息 '!D189="","-",'基础-客户信息 '!D189)</f>
        <v>-</v>
      </c>
      <c r="E189" s="135" t="str">
        <f>IF('基础-客户信息 '!E189="","-",'基础-客户信息 '!E189)</f>
        <v>-</v>
      </c>
      <c r="F189" s="135" t="str">
        <f>IF('基础-客户信息 '!F189="","-",'基础-客户信息 '!F189)</f>
        <v>-</v>
      </c>
      <c r="G189" s="136" t="str">
        <f>IF(C189="-","-",SUMIFS('销售录入（明细）'!K:K,'销售录入（明细）'!D:D,C189)-SUMIFS(客户收款录入!H:H,客户收款录入!C:C,C189))</f>
        <v>-</v>
      </c>
      <c r="H189" s="120"/>
    </row>
    <row r="190" customHeight="1" spans="1:8">
      <c r="A190" s="120"/>
      <c r="B190" s="125">
        <v>187</v>
      </c>
      <c r="C190" s="135" t="str">
        <f>IF('基础-客户信息 '!C190="","-",'基础-客户信息 '!C190)</f>
        <v>-</v>
      </c>
      <c r="D190" s="135" t="str">
        <f>IF('基础-客户信息 '!D190="","-",'基础-客户信息 '!D190)</f>
        <v>-</v>
      </c>
      <c r="E190" s="135" t="str">
        <f>IF('基础-客户信息 '!E190="","-",'基础-客户信息 '!E190)</f>
        <v>-</v>
      </c>
      <c r="F190" s="135" t="str">
        <f>IF('基础-客户信息 '!F190="","-",'基础-客户信息 '!F190)</f>
        <v>-</v>
      </c>
      <c r="G190" s="136" t="str">
        <f>IF(C190="-","-",SUMIFS('销售录入（明细）'!K:K,'销售录入（明细）'!D:D,C190)-SUMIFS(客户收款录入!H:H,客户收款录入!C:C,C190))</f>
        <v>-</v>
      </c>
      <c r="H190" s="120"/>
    </row>
    <row r="191" customHeight="1" spans="1:8">
      <c r="A191" s="120"/>
      <c r="B191" s="125">
        <v>188</v>
      </c>
      <c r="C191" s="135" t="str">
        <f>IF('基础-客户信息 '!C191="","-",'基础-客户信息 '!C191)</f>
        <v>-</v>
      </c>
      <c r="D191" s="135" t="str">
        <f>IF('基础-客户信息 '!D191="","-",'基础-客户信息 '!D191)</f>
        <v>-</v>
      </c>
      <c r="E191" s="135" t="str">
        <f>IF('基础-客户信息 '!E191="","-",'基础-客户信息 '!E191)</f>
        <v>-</v>
      </c>
      <c r="F191" s="135" t="str">
        <f>IF('基础-客户信息 '!F191="","-",'基础-客户信息 '!F191)</f>
        <v>-</v>
      </c>
      <c r="G191" s="136" t="str">
        <f>IF(C191="-","-",SUMIFS('销售录入（明细）'!K:K,'销售录入（明细）'!D:D,C191)-SUMIFS(客户收款录入!H:H,客户收款录入!C:C,C191))</f>
        <v>-</v>
      </c>
      <c r="H191" s="120"/>
    </row>
    <row r="192" customHeight="1" spans="1:8">
      <c r="A192" s="120"/>
      <c r="B192" s="125">
        <v>189</v>
      </c>
      <c r="C192" s="135" t="str">
        <f>IF('基础-客户信息 '!C192="","-",'基础-客户信息 '!C192)</f>
        <v>-</v>
      </c>
      <c r="D192" s="135" t="str">
        <f>IF('基础-客户信息 '!D192="","-",'基础-客户信息 '!D192)</f>
        <v>-</v>
      </c>
      <c r="E192" s="135" t="str">
        <f>IF('基础-客户信息 '!E192="","-",'基础-客户信息 '!E192)</f>
        <v>-</v>
      </c>
      <c r="F192" s="135" t="str">
        <f>IF('基础-客户信息 '!F192="","-",'基础-客户信息 '!F192)</f>
        <v>-</v>
      </c>
      <c r="G192" s="136" t="str">
        <f>IF(C192="-","-",SUMIFS('销售录入（明细）'!K:K,'销售录入（明细）'!D:D,C192)-SUMIFS(客户收款录入!H:H,客户收款录入!C:C,C192))</f>
        <v>-</v>
      </c>
      <c r="H192" s="120"/>
    </row>
    <row r="193" customHeight="1" spans="1:8">
      <c r="A193" s="120"/>
      <c r="B193" s="125">
        <v>190</v>
      </c>
      <c r="C193" s="135" t="str">
        <f>IF('基础-客户信息 '!C193="","-",'基础-客户信息 '!C193)</f>
        <v>-</v>
      </c>
      <c r="D193" s="135" t="str">
        <f>IF('基础-客户信息 '!D193="","-",'基础-客户信息 '!D193)</f>
        <v>-</v>
      </c>
      <c r="E193" s="135" t="str">
        <f>IF('基础-客户信息 '!E193="","-",'基础-客户信息 '!E193)</f>
        <v>-</v>
      </c>
      <c r="F193" s="135" t="str">
        <f>IF('基础-客户信息 '!F193="","-",'基础-客户信息 '!F193)</f>
        <v>-</v>
      </c>
      <c r="G193" s="136" t="str">
        <f>IF(C193="-","-",SUMIFS('销售录入（明细）'!K:K,'销售录入（明细）'!D:D,C193)-SUMIFS(客户收款录入!H:H,客户收款录入!C:C,C193))</f>
        <v>-</v>
      </c>
      <c r="H193" s="120"/>
    </row>
    <row r="194" customHeight="1" spans="1:8">
      <c r="A194" s="120"/>
      <c r="B194" s="125">
        <v>191</v>
      </c>
      <c r="C194" s="135" t="str">
        <f>IF('基础-客户信息 '!C194="","-",'基础-客户信息 '!C194)</f>
        <v>-</v>
      </c>
      <c r="D194" s="135" t="str">
        <f>IF('基础-客户信息 '!D194="","-",'基础-客户信息 '!D194)</f>
        <v>-</v>
      </c>
      <c r="E194" s="135" t="str">
        <f>IF('基础-客户信息 '!E194="","-",'基础-客户信息 '!E194)</f>
        <v>-</v>
      </c>
      <c r="F194" s="135" t="str">
        <f>IF('基础-客户信息 '!F194="","-",'基础-客户信息 '!F194)</f>
        <v>-</v>
      </c>
      <c r="G194" s="136" t="str">
        <f>IF(C194="-","-",SUMIFS('销售录入（明细）'!K:K,'销售录入（明细）'!D:D,C194)-SUMIFS(客户收款录入!H:H,客户收款录入!C:C,C194))</f>
        <v>-</v>
      </c>
      <c r="H194" s="120"/>
    </row>
    <row r="195" customHeight="1" spans="1:8">
      <c r="A195" s="120"/>
      <c r="B195" s="125">
        <v>192</v>
      </c>
      <c r="C195" s="135" t="str">
        <f>IF('基础-客户信息 '!C195="","-",'基础-客户信息 '!C195)</f>
        <v>-</v>
      </c>
      <c r="D195" s="135" t="str">
        <f>IF('基础-客户信息 '!D195="","-",'基础-客户信息 '!D195)</f>
        <v>-</v>
      </c>
      <c r="E195" s="135" t="str">
        <f>IF('基础-客户信息 '!E195="","-",'基础-客户信息 '!E195)</f>
        <v>-</v>
      </c>
      <c r="F195" s="135" t="str">
        <f>IF('基础-客户信息 '!F195="","-",'基础-客户信息 '!F195)</f>
        <v>-</v>
      </c>
      <c r="G195" s="136" t="str">
        <f>IF(C195="-","-",SUMIFS('销售录入（明细）'!K:K,'销售录入（明细）'!D:D,C195)-SUMIFS(客户收款录入!H:H,客户收款录入!C:C,C195))</f>
        <v>-</v>
      </c>
      <c r="H195" s="120"/>
    </row>
    <row r="196" customHeight="1" spans="1:8">
      <c r="A196" s="120"/>
      <c r="B196" s="125">
        <v>193</v>
      </c>
      <c r="C196" s="135" t="str">
        <f>IF('基础-客户信息 '!C196="","-",'基础-客户信息 '!C196)</f>
        <v>-</v>
      </c>
      <c r="D196" s="135" t="str">
        <f>IF('基础-客户信息 '!D196="","-",'基础-客户信息 '!D196)</f>
        <v>-</v>
      </c>
      <c r="E196" s="135" t="str">
        <f>IF('基础-客户信息 '!E196="","-",'基础-客户信息 '!E196)</f>
        <v>-</v>
      </c>
      <c r="F196" s="135" t="str">
        <f>IF('基础-客户信息 '!F196="","-",'基础-客户信息 '!F196)</f>
        <v>-</v>
      </c>
      <c r="G196" s="136" t="str">
        <f>IF(C196="-","-",SUMIFS('销售录入（明细）'!K:K,'销售录入（明细）'!D:D,C196)-SUMIFS(客户收款录入!H:H,客户收款录入!C:C,C196))</f>
        <v>-</v>
      </c>
      <c r="H196" s="120"/>
    </row>
    <row r="197" customHeight="1" spans="1:8">
      <c r="A197" s="120"/>
      <c r="B197" s="125">
        <v>194</v>
      </c>
      <c r="C197" s="135" t="str">
        <f>IF('基础-客户信息 '!C197="","-",'基础-客户信息 '!C197)</f>
        <v>-</v>
      </c>
      <c r="D197" s="135" t="str">
        <f>IF('基础-客户信息 '!D197="","-",'基础-客户信息 '!D197)</f>
        <v>-</v>
      </c>
      <c r="E197" s="135" t="str">
        <f>IF('基础-客户信息 '!E197="","-",'基础-客户信息 '!E197)</f>
        <v>-</v>
      </c>
      <c r="F197" s="135" t="str">
        <f>IF('基础-客户信息 '!F197="","-",'基础-客户信息 '!F197)</f>
        <v>-</v>
      </c>
      <c r="G197" s="136" t="str">
        <f>IF(C197="-","-",SUMIFS('销售录入（明细）'!K:K,'销售录入（明细）'!D:D,C197)-SUMIFS(客户收款录入!H:H,客户收款录入!C:C,C197))</f>
        <v>-</v>
      </c>
      <c r="H197" s="120"/>
    </row>
    <row r="198" customHeight="1" spans="1:8">
      <c r="A198" s="120"/>
      <c r="B198" s="125">
        <v>195</v>
      </c>
      <c r="C198" s="135" t="str">
        <f>IF('基础-客户信息 '!C198="","-",'基础-客户信息 '!C198)</f>
        <v>-</v>
      </c>
      <c r="D198" s="135" t="str">
        <f>IF('基础-客户信息 '!D198="","-",'基础-客户信息 '!D198)</f>
        <v>-</v>
      </c>
      <c r="E198" s="135" t="str">
        <f>IF('基础-客户信息 '!E198="","-",'基础-客户信息 '!E198)</f>
        <v>-</v>
      </c>
      <c r="F198" s="135" t="str">
        <f>IF('基础-客户信息 '!F198="","-",'基础-客户信息 '!F198)</f>
        <v>-</v>
      </c>
      <c r="G198" s="136" t="str">
        <f>IF(C198="-","-",SUMIFS('销售录入（明细）'!K:K,'销售录入（明细）'!D:D,C198)-SUMIFS(客户收款录入!H:H,客户收款录入!C:C,C198))</f>
        <v>-</v>
      </c>
      <c r="H198" s="120"/>
    </row>
    <row r="199" customHeight="1" spans="1:8">
      <c r="A199" s="120"/>
      <c r="B199" s="125">
        <v>196</v>
      </c>
      <c r="C199" s="135" t="str">
        <f>IF('基础-客户信息 '!C199="","-",'基础-客户信息 '!C199)</f>
        <v>-</v>
      </c>
      <c r="D199" s="135" t="str">
        <f>IF('基础-客户信息 '!D199="","-",'基础-客户信息 '!D199)</f>
        <v>-</v>
      </c>
      <c r="E199" s="135" t="str">
        <f>IF('基础-客户信息 '!E199="","-",'基础-客户信息 '!E199)</f>
        <v>-</v>
      </c>
      <c r="F199" s="135" t="str">
        <f>IF('基础-客户信息 '!F199="","-",'基础-客户信息 '!F199)</f>
        <v>-</v>
      </c>
      <c r="G199" s="136" t="str">
        <f>IF(C199="-","-",SUMIFS('销售录入（明细）'!K:K,'销售录入（明细）'!D:D,C199)-SUMIFS(客户收款录入!H:H,客户收款录入!C:C,C199))</f>
        <v>-</v>
      </c>
      <c r="H199" s="120"/>
    </row>
    <row r="200" customHeight="1" spans="1:8">
      <c r="A200" s="120"/>
      <c r="B200" s="125">
        <v>197</v>
      </c>
      <c r="C200" s="135" t="str">
        <f>IF('基础-客户信息 '!C200="","-",'基础-客户信息 '!C200)</f>
        <v>-</v>
      </c>
      <c r="D200" s="135" t="str">
        <f>IF('基础-客户信息 '!D200="","-",'基础-客户信息 '!D200)</f>
        <v>-</v>
      </c>
      <c r="E200" s="135" t="str">
        <f>IF('基础-客户信息 '!E200="","-",'基础-客户信息 '!E200)</f>
        <v>-</v>
      </c>
      <c r="F200" s="135" t="str">
        <f>IF('基础-客户信息 '!F200="","-",'基础-客户信息 '!F200)</f>
        <v>-</v>
      </c>
      <c r="G200" s="136" t="str">
        <f>IF(C200="-","-",SUMIFS('销售录入（明细）'!K:K,'销售录入（明细）'!D:D,C200)-SUMIFS(客户收款录入!H:H,客户收款录入!C:C,C200))</f>
        <v>-</v>
      </c>
      <c r="H200" s="120"/>
    </row>
    <row r="201" customHeight="1" spans="1:8">
      <c r="A201" s="120"/>
      <c r="B201" s="125">
        <v>198</v>
      </c>
      <c r="C201" s="135" t="str">
        <f>IF('基础-客户信息 '!C201="","-",'基础-客户信息 '!C201)</f>
        <v>-</v>
      </c>
      <c r="D201" s="135" t="str">
        <f>IF('基础-客户信息 '!D201="","-",'基础-客户信息 '!D201)</f>
        <v>-</v>
      </c>
      <c r="E201" s="135" t="str">
        <f>IF('基础-客户信息 '!E201="","-",'基础-客户信息 '!E201)</f>
        <v>-</v>
      </c>
      <c r="F201" s="135" t="str">
        <f>IF('基础-客户信息 '!F201="","-",'基础-客户信息 '!F201)</f>
        <v>-</v>
      </c>
      <c r="G201" s="136" t="str">
        <f>IF(C201="-","-",SUMIFS('销售录入（明细）'!K:K,'销售录入（明细）'!D:D,C201)-SUMIFS(客户收款录入!H:H,客户收款录入!C:C,C201))</f>
        <v>-</v>
      </c>
      <c r="H201" s="120"/>
    </row>
    <row r="202" customHeight="1" spans="1:8">
      <c r="A202" s="120"/>
      <c r="B202" s="125">
        <v>199</v>
      </c>
      <c r="C202" s="135" t="str">
        <f>IF('基础-客户信息 '!C202="","-",'基础-客户信息 '!C202)</f>
        <v>-</v>
      </c>
      <c r="D202" s="135" t="str">
        <f>IF('基础-客户信息 '!D202="","-",'基础-客户信息 '!D202)</f>
        <v>-</v>
      </c>
      <c r="E202" s="135" t="str">
        <f>IF('基础-客户信息 '!E202="","-",'基础-客户信息 '!E202)</f>
        <v>-</v>
      </c>
      <c r="F202" s="135" t="str">
        <f>IF('基础-客户信息 '!F202="","-",'基础-客户信息 '!F202)</f>
        <v>-</v>
      </c>
      <c r="G202" s="136" t="str">
        <f>IF(C202="-","-",SUMIFS('销售录入（明细）'!K:K,'销售录入（明细）'!D:D,C202)-SUMIFS(客户收款录入!H:H,客户收款录入!C:C,C202))</f>
        <v>-</v>
      </c>
      <c r="H202" s="120"/>
    </row>
    <row r="203" customHeight="1" spans="1:8">
      <c r="A203" s="120"/>
      <c r="B203" s="125">
        <v>200</v>
      </c>
      <c r="C203" s="135" t="str">
        <f>IF('基础-客户信息 '!C203="","-",'基础-客户信息 '!C203)</f>
        <v>-</v>
      </c>
      <c r="D203" s="135" t="str">
        <f>IF('基础-客户信息 '!D203="","-",'基础-客户信息 '!D203)</f>
        <v>-</v>
      </c>
      <c r="E203" s="135" t="str">
        <f>IF('基础-客户信息 '!E203="","-",'基础-客户信息 '!E203)</f>
        <v>-</v>
      </c>
      <c r="F203" s="135" t="str">
        <f>IF('基础-客户信息 '!F203="","-",'基础-客户信息 '!F203)</f>
        <v>-</v>
      </c>
      <c r="G203" s="136" t="str">
        <f>IF(C203="-","-",SUMIFS('销售录入（明细）'!K:K,'销售录入（明细）'!D:D,C203)-SUMIFS(客户收款录入!H:H,客户收款录入!C:C,C203))</f>
        <v>-</v>
      </c>
      <c r="H203" s="120"/>
    </row>
    <row r="204" customHeight="1" spans="1:8">
      <c r="A204" s="120"/>
      <c r="B204" s="125">
        <v>201</v>
      </c>
      <c r="C204" s="135" t="str">
        <f>IF('基础-客户信息 '!C204="","-",'基础-客户信息 '!C204)</f>
        <v>-</v>
      </c>
      <c r="D204" s="135" t="str">
        <f>IF('基础-客户信息 '!D204="","-",'基础-客户信息 '!D204)</f>
        <v>-</v>
      </c>
      <c r="E204" s="135" t="str">
        <f>IF('基础-客户信息 '!E204="","-",'基础-客户信息 '!E204)</f>
        <v>-</v>
      </c>
      <c r="F204" s="135" t="str">
        <f>IF('基础-客户信息 '!F204="","-",'基础-客户信息 '!F204)</f>
        <v>-</v>
      </c>
      <c r="G204" s="136" t="str">
        <f>IF(C204="-","-",SUMIFS('销售录入（明细）'!K:K,'销售录入（明细）'!D:D,C204)-SUMIFS(客户收款录入!H:H,客户收款录入!C:C,C204))</f>
        <v>-</v>
      </c>
      <c r="H204" s="120"/>
    </row>
    <row r="205" customHeight="1" spans="1:8">
      <c r="A205" s="120"/>
      <c r="B205" s="125">
        <v>202</v>
      </c>
      <c r="C205" s="135" t="str">
        <f>IF('基础-客户信息 '!C205="","-",'基础-客户信息 '!C205)</f>
        <v>-</v>
      </c>
      <c r="D205" s="135" t="str">
        <f>IF('基础-客户信息 '!D205="","-",'基础-客户信息 '!D205)</f>
        <v>-</v>
      </c>
      <c r="E205" s="135" t="str">
        <f>IF('基础-客户信息 '!E205="","-",'基础-客户信息 '!E205)</f>
        <v>-</v>
      </c>
      <c r="F205" s="135" t="str">
        <f>IF('基础-客户信息 '!F205="","-",'基础-客户信息 '!F205)</f>
        <v>-</v>
      </c>
      <c r="G205" s="136" t="str">
        <f>IF(C205="-","-",SUMIFS('销售录入（明细）'!K:K,'销售录入（明细）'!D:D,C205)-SUMIFS(客户收款录入!H:H,客户收款录入!C:C,C205))</f>
        <v>-</v>
      </c>
      <c r="H205" s="120"/>
    </row>
    <row r="206" customHeight="1" spans="1:8">
      <c r="A206" s="120"/>
      <c r="B206" s="125">
        <v>203</v>
      </c>
      <c r="C206" s="135" t="str">
        <f>IF('基础-客户信息 '!C206="","-",'基础-客户信息 '!C206)</f>
        <v>-</v>
      </c>
      <c r="D206" s="135" t="str">
        <f>IF('基础-客户信息 '!D206="","-",'基础-客户信息 '!D206)</f>
        <v>-</v>
      </c>
      <c r="E206" s="135" t="str">
        <f>IF('基础-客户信息 '!E206="","-",'基础-客户信息 '!E206)</f>
        <v>-</v>
      </c>
      <c r="F206" s="135" t="str">
        <f>IF('基础-客户信息 '!F206="","-",'基础-客户信息 '!F206)</f>
        <v>-</v>
      </c>
      <c r="G206" s="136" t="str">
        <f>IF(C206="-","-",SUMIFS('销售录入（明细）'!K:K,'销售录入（明细）'!D:D,C206)-SUMIFS(客户收款录入!H:H,客户收款录入!C:C,C206))</f>
        <v>-</v>
      </c>
      <c r="H206" s="120"/>
    </row>
    <row r="207" customHeight="1" spans="1:8">
      <c r="A207" s="120"/>
      <c r="B207" s="125">
        <v>204</v>
      </c>
      <c r="C207" s="135" t="str">
        <f>IF('基础-客户信息 '!C207="","-",'基础-客户信息 '!C207)</f>
        <v>-</v>
      </c>
      <c r="D207" s="135" t="str">
        <f>IF('基础-客户信息 '!D207="","-",'基础-客户信息 '!D207)</f>
        <v>-</v>
      </c>
      <c r="E207" s="135" t="str">
        <f>IF('基础-客户信息 '!E207="","-",'基础-客户信息 '!E207)</f>
        <v>-</v>
      </c>
      <c r="F207" s="135" t="str">
        <f>IF('基础-客户信息 '!F207="","-",'基础-客户信息 '!F207)</f>
        <v>-</v>
      </c>
      <c r="G207" s="136" t="str">
        <f>IF(C207="-","-",SUMIFS('销售录入（明细）'!K:K,'销售录入（明细）'!D:D,C207)-SUMIFS(客户收款录入!H:H,客户收款录入!C:C,C207))</f>
        <v>-</v>
      </c>
      <c r="H207" s="120"/>
    </row>
    <row r="208" customHeight="1" spans="1:8">
      <c r="A208" s="120"/>
      <c r="B208" s="125">
        <v>205</v>
      </c>
      <c r="C208" s="135" t="str">
        <f>IF('基础-客户信息 '!C208="","-",'基础-客户信息 '!C208)</f>
        <v>-</v>
      </c>
      <c r="D208" s="135" t="str">
        <f>IF('基础-客户信息 '!D208="","-",'基础-客户信息 '!D208)</f>
        <v>-</v>
      </c>
      <c r="E208" s="135" t="str">
        <f>IF('基础-客户信息 '!E208="","-",'基础-客户信息 '!E208)</f>
        <v>-</v>
      </c>
      <c r="F208" s="135" t="str">
        <f>IF('基础-客户信息 '!F208="","-",'基础-客户信息 '!F208)</f>
        <v>-</v>
      </c>
      <c r="G208" s="136" t="str">
        <f>IF(C208="-","-",SUMIFS('销售录入（明细）'!K:K,'销售录入（明细）'!D:D,C208)-SUMIFS(客户收款录入!H:H,客户收款录入!C:C,C208))</f>
        <v>-</v>
      </c>
      <c r="H208" s="120"/>
    </row>
    <row r="209" customHeight="1" spans="1:8">
      <c r="A209" s="120"/>
      <c r="B209" s="125">
        <v>206</v>
      </c>
      <c r="C209" s="135" t="str">
        <f>IF('基础-客户信息 '!C209="","-",'基础-客户信息 '!C209)</f>
        <v>-</v>
      </c>
      <c r="D209" s="135" t="str">
        <f>IF('基础-客户信息 '!D209="","-",'基础-客户信息 '!D209)</f>
        <v>-</v>
      </c>
      <c r="E209" s="135" t="str">
        <f>IF('基础-客户信息 '!E209="","-",'基础-客户信息 '!E209)</f>
        <v>-</v>
      </c>
      <c r="F209" s="135" t="str">
        <f>IF('基础-客户信息 '!F209="","-",'基础-客户信息 '!F209)</f>
        <v>-</v>
      </c>
      <c r="G209" s="136" t="str">
        <f>IF(C209="-","-",SUMIFS('销售录入（明细）'!K:K,'销售录入（明细）'!D:D,C209)-SUMIFS(客户收款录入!H:H,客户收款录入!C:C,C209))</f>
        <v>-</v>
      </c>
      <c r="H209" s="120"/>
    </row>
    <row r="210" customHeight="1" spans="1:8">
      <c r="A210" s="120"/>
      <c r="B210" s="125">
        <v>207</v>
      </c>
      <c r="C210" s="135" t="str">
        <f>IF('基础-客户信息 '!C210="","-",'基础-客户信息 '!C210)</f>
        <v>-</v>
      </c>
      <c r="D210" s="135" t="str">
        <f>IF('基础-客户信息 '!D210="","-",'基础-客户信息 '!D210)</f>
        <v>-</v>
      </c>
      <c r="E210" s="135" t="str">
        <f>IF('基础-客户信息 '!E210="","-",'基础-客户信息 '!E210)</f>
        <v>-</v>
      </c>
      <c r="F210" s="135" t="str">
        <f>IF('基础-客户信息 '!F210="","-",'基础-客户信息 '!F210)</f>
        <v>-</v>
      </c>
      <c r="G210" s="136" t="str">
        <f>IF(C210="-","-",SUMIFS('销售录入（明细）'!K:K,'销售录入（明细）'!D:D,C210)-SUMIFS(客户收款录入!H:H,客户收款录入!C:C,C210))</f>
        <v>-</v>
      </c>
      <c r="H210" s="120"/>
    </row>
    <row r="211" customHeight="1" spans="1:8">
      <c r="A211" s="120"/>
      <c r="B211" s="125">
        <v>208</v>
      </c>
      <c r="C211" s="135" t="str">
        <f>IF('基础-客户信息 '!C211="","-",'基础-客户信息 '!C211)</f>
        <v>-</v>
      </c>
      <c r="D211" s="135" t="str">
        <f>IF('基础-客户信息 '!D211="","-",'基础-客户信息 '!D211)</f>
        <v>-</v>
      </c>
      <c r="E211" s="135" t="str">
        <f>IF('基础-客户信息 '!E211="","-",'基础-客户信息 '!E211)</f>
        <v>-</v>
      </c>
      <c r="F211" s="135" t="str">
        <f>IF('基础-客户信息 '!F211="","-",'基础-客户信息 '!F211)</f>
        <v>-</v>
      </c>
      <c r="G211" s="136" t="str">
        <f>IF(C211="-","-",SUMIFS('销售录入（明细）'!K:K,'销售录入（明细）'!D:D,C211)-SUMIFS(客户收款录入!H:H,客户收款录入!C:C,C211))</f>
        <v>-</v>
      </c>
      <c r="H211" s="120"/>
    </row>
    <row r="212" customHeight="1" spans="1:8">
      <c r="A212" s="120"/>
      <c r="B212" s="125">
        <v>209</v>
      </c>
      <c r="C212" s="135" t="str">
        <f>IF('基础-客户信息 '!C212="","-",'基础-客户信息 '!C212)</f>
        <v>-</v>
      </c>
      <c r="D212" s="135" t="str">
        <f>IF('基础-客户信息 '!D212="","-",'基础-客户信息 '!D212)</f>
        <v>-</v>
      </c>
      <c r="E212" s="135" t="str">
        <f>IF('基础-客户信息 '!E212="","-",'基础-客户信息 '!E212)</f>
        <v>-</v>
      </c>
      <c r="F212" s="135" t="str">
        <f>IF('基础-客户信息 '!F212="","-",'基础-客户信息 '!F212)</f>
        <v>-</v>
      </c>
      <c r="G212" s="136" t="str">
        <f>IF(C212="-","-",SUMIFS('销售录入（明细）'!K:K,'销售录入（明细）'!D:D,C212)-SUMIFS(客户收款录入!H:H,客户收款录入!C:C,C212))</f>
        <v>-</v>
      </c>
      <c r="H212" s="120"/>
    </row>
    <row r="213" customHeight="1" spans="1:8">
      <c r="A213" s="120"/>
      <c r="B213" s="125">
        <v>210</v>
      </c>
      <c r="C213" s="135" t="str">
        <f>IF('基础-客户信息 '!C213="","-",'基础-客户信息 '!C213)</f>
        <v>-</v>
      </c>
      <c r="D213" s="135" t="str">
        <f>IF('基础-客户信息 '!D213="","-",'基础-客户信息 '!D213)</f>
        <v>-</v>
      </c>
      <c r="E213" s="135" t="str">
        <f>IF('基础-客户信息 '!E213="","-",'基础-客户信息 '!E213)</f>
        <v>-</v>
      </c>
      <c r="F213" s="135" t="str">
        <f>IF('基础-客户信息 '!F213="","-",'基础-客户信息 '!F213)</f>
        <v>-</v>
      </c>
      <c r="G213" s="136" t="str">
        <f>IF(C213="-","-",SUMIFS('销售录入（明细）'!K:K,'销售录入（明细）'!D:D,C213)-SUMIFS(客户收款录入!H:H,客户收款录入!C:C,C213))</f>
        <v>-</v>
      </c>
      <c r="H213" s="120"/>
    </row>
    <row r="214" customHeight="1" spans="1:8">
      <c r="A214" s="120"/>
      <c r="B214" s="125">
        <v>211</v>
      </c>
      <c r="C214" s="135" t="str">
        <f>IF('基础-客户信息 '!C214="","-",'基础-客户信息 '!C214)</f>
        <v>-</v>
      </c>
      <c r="D214" s="135" t="str">
        <f>IF('基础-客户信息 '!D214="","-",'基础-客户信息 '!D214)</f>
        <v>-</v>
      </c>
      <c r="E214" s="135" t="str">
        <f>IF('基础-客户信息 '!E214="","-",'基础-客户信息 '!E214)</f>
        <v>-</v>
      </c>
      <c r="F214" s="135" t="str">
        <f>IF('基础-客户信息 '!F214="","-",'基础-客户信息 '!F214)</f>
        <v>-</v>
      </c>
      <c r="G214" s="136" t="str">
        <f>IF(C214="-","-",SUMIFS('销售录入（明细）'!K:K,'销售录入（明细）'!D:D,C214)-SUMIFS(客户收款录入!H:H,客户收款录入!C:C,C214))</f>
        <v>-</v>
      </c>
      <c r="H214" s="120"/>
    </row>
    <row r="215" customHeight="1" spans="1:8">
      <c r="A215" s="120"/>
      <c r="B215" s="125">
        <v>212</v>
      </c>
      <c r="C215" s="135" t="str">
        <f>IF('基础-客户信息 '!C215="","-",'基础-客户信息 '!C215)</f>
        <v>-</v>
      </c>
      <c r="D215" s="135" t="str">
        <f>IF('基础-客户信息 '!D215="","-",'基础-客户信息 '!D215)</f>
        <v>-</v>
      </c>
      <c r="E215" s="135" t="str">
        <f>IF('基础-客户信息 '!E215="","-",'基础-客户信息 '!E215)</f>
        <v>-</v>
      </c>
      <c r="F215" s="135" t="str">
        <f>IF('基础-客户信息 '!F215="","-",'基础-客户信息 '!F215)</f>
        <v>-</v>
      </c>
      <c r="G215" s="136" t="str">
        <f>IF(C215="-","-",SUMIFS('销售录入（明细）'!K:K,'销售录入（明细）'!D:D,C215)-SUMIFS(客户收款录入!H:H,客户收款录入!C:C,C215))</f>
        <v>-</v>
      </c>
      <c r="H215" s="120"/>
    </row>
    <row r="216" customHeight="1" spans="1:8">
      <c r="A216" s="120"/>
      <c r="B216" s="125">
        <v>213</v>
      </c>
      <c r="C216" s="135" t="str">
        <f>IF('基础-客户信息 '!C216="","-",'基础-客户信息 '!C216)</f>
        <v>-</v>
      </c>
      <c r="D216" s="135" t="str">
        <f>IF('基础-客户信息 '!D216="","-",'基础-客户信息 '!D216)</f>
        <v>-</v>
      </c>
      <c r="E216" s="135" t="str">
        <f>IF('基础-客户信息 '!E216="","-",'基础-客户信息 '!E216)</f>
        <v>-</v>
      </c>
      <c r="F216" s="135" t="str">
        <f>IF('基础-客户信息 '!F216="","-",'基础-客户信息 '!F216)</f>
        <v>-</v>
      </c>
      <c r="G216" s="136" t="str">
        <f>IF(C216="-","-",SUMIFS('销售录入（明细）'!K:K,'销售录入（明细）'!D:D,C216)-SUMIFS(客户收款录入!H:H,客户收款录入!C:C,C216))</f>
        <v>-</v>
      </c>
      <c r="H216" s="120"/>
    </row>
    <row r="217" customHeight="1" spans="1:8">
      <c r="A217" s="120"/>
      <c r="B217" s="125">
        <v>214</v>
      </c>
      <c r="C217" s="135" t="str">
        <f>IF('基础-客户信息 '!C217="","-",'基础-客户信息 '!C217)</f>
        <v>-</v>
      </c>
      <c r="D217" s="135" t="str">
        <f>IF('基础-客户信息 '!D217="","-",'基础-客户信息 '!D217)</f>
        <v>-</v>
      </c>
      <c r="E217" s="135" t="str">
        <f>IF('基础-客户信息 '!E217="","-",'基础-客户信息 '!E217)</f>
        <v>-</v>
      </c>
      <c r="F217" s="135" t="str">
        <f>IF('基础-客户信息 '!F217="","-",'基础-客户信息 '!F217)</f>
        <v>-</v>
      </c>
      <c r="G217" s="136" t="str">
        <f>IF(C217="-","-",SUMIFS('销售录入（明细）'!K:K,'销售录入（明细）'!D:D,C217)-SUMIFS(客户收款录入!H:H,客户收款录入!C:C,C217))</f>
        <v>-</v>
      </c>
      <c r="H217" s="120"/>
    </row>
    <row r="218" customHeight="1" spans="1:8">
      <c r="A218" s="120"/>
      <c r="B218" s="125">
        <v>215</v>
      </c>
      <c r="C218" s="135" t="str">
        <f>IF('基础-客户信息 '!C218="","-",'基础-客户信息 '!C218)</f>
        <v>-</v>
      </c>
      <c r="D218" s="135" t="str">
        <f>IF('基础-客户信息 '!D218="","-",'基础-客户信息 '!D218)</f>
        <v>-</v>
      </c>
      <c r="E218" s="135" t="str">
        <f>IF('基础-客户信息 '!E218="","-",'基础-客户信息 '!E218)</f>
        <v>-</v>
      </c>
      <c r="F218" s="135" t="str">
        <f>IF('基础-客户信息 '!F218="","-",'基础-客户信息 '!F218)</f>
        <v>-</v>
      </c>
      <c r="G218" s="136" t="str">
        <f>IF(C218="-","-",SUMIFS('销售录入（明细）'!K:K,'销售录入（明细）'!D:D,C218)-SUMIFS(客户收款录入!H:H,客户收款录入!C:C,C218))</f>
        <v>-</v>
      </c>
      <c r="H218" s="120"/>
    </row>
    <row r="219" customHeight="1" spans="1:8">
      <c r="A219" s="120"/>
      <c r="B219" s="125">
        <v>216</v>
      </c>
      <c r="C219" s="135" t="str">
        <f>IF('基础-客户信息 '!C219="","-",'基础-客户信息 '!C219)</f>
        <v>-</v>
      </c>
      <c r="D219" s="135" t="str">
        <f>IF('基础-客户信息 '!D219="","-",'基础-客户信息 '!D219)</f>
        <v>-</v>
      </c>
      <c r="E219" s="135" t="str">
        <f>IF('基础-客户信息 '!E219="","-",'基础-客户信息 '!E219)</f>
        <v>-</v>
      </c>
      <c r="F219" s="135" t="str">
        <f>IF('基础-客户信息 '!F219="","-",'基础-客户信息 '!F219)</f>
        <v>-</v>
      </c>
      <c r="G219" s="136" t="str">
        <f>IF(C219="-","-",SUMIFS('销售录入（明细）'!K:K,'销售录入（明细）'!D:D,C219)-SUMIFS(客户收款录入!H:H,客户收款录入!C:C,C219))</f>
        <v>-</v>
      </c>
      <c r="H219" s="120"/>
    </row>
    <row r="220" customHeight="1" spans="1:8">
      <c r="A220" s="120"/>
      <c r="B220" s="125">
        <v>217</v>
      </c>
      <c r="C220" s="135" t="str">
        <f>IF('基础-客户信息 '!C220="","-",'基础-客户信息 '!C220)</f>
        <v>-</v>
      </c>
      <c r="D220" s="135" t="str">
        <f>IF('基础-客户信息 '!D220="","-",'基础-客户信息 '!D220)</f>
        <v>-</v>
      </c>
      <c r="E220" s="135" t="str">
        <f>IF('基础-客户信息 '!E220="","-",'基础-客户信息 '!E220)</f>
        <v>-</v>
      </c>
      <c r="F220" s="135" t="str">
        <f>IF('基础-客户信息 '!F220="","-",'基础-客户信息 '!F220)</f>
        <v>-</v>
      </c>
      <c r="G220" s="136" t="str">
        <f>IF(C220="-","-",SUMIFS('销售录入（明细）'!K:K,'销售录入（明细）'!D:D,C220)-SUMIFS(客户收款录入!H:H,客户收款录入!C:C,C220))</f>
        <v>-</v>
      </c>
      <c r="H220" s="120"/>
    </row>
    <row r="221" customHeight="1" spans="1:8">
      <c r="A221" s="120"/>
      <c r="B221" s="125">
        <v>218</v>
      </c>
      <c r="C221" s="135" t="str">
        <f>IF('基础-客户信息 '!C221="","-",'基础-客户信息 '!C221)</f>
        <v>-</v>
      </c>
      <c r="D221" s="135" t="str">
        <f>IF('基础-客户信息 '!D221="","-",'基础-客户信息 '!D221)</f>
        <v>-</v>
      </c>
      <c r="E221" s="135" t="str">
        <f>IF('基础-客户信息 '!E221="","-",'基础-客户信息 '!E221)</f>
        <v>-</v>
      </c>
      <c r="F221" s="135" t="str">
        <f>IF('基础-客户信息 '!F221="","-",'基础-客户信息 '!F221)</f>
        <v>-</v>
      </c>
      <c r="G221" s="136" t="str">
        <f>IF(C221="-","-",SUMIFS('销售录入（明细）'!K:K,'销售录入（明细）'!D:D,C221)-SUMIFS(客户收款录入!H:H,客户收款录入!C:C,C221))</f>
        <v>-</v>
      </c>
      <c r="H221" s="120"/>
    </row>
    <row r="222" customHeight="1" spans="1:8">
      <c r="A222" s="120"/>
      <c r="B222" s="125">
        <v>219</v>
      </c>
      <c r="C222" s="135" t="str">
        <f>IF('基础-客户信息 '!C222="","-",'基础-客户信息 '!C222)</f>
        <v>-</v>
      </c>
      <c r="D222" s="135" t="str">
        <f>IF('基础-客户信息 '!D222="","-",'基础-客户信息 '!D222)</f>
        <v>-</v>
      </c>
      <c r="E222" s="135" t="str">
        <f>IF('基础-客户信息 '!E222="","-",'基础-客户信息 '!E222)</f>
        <v>-</v>
      </c>
      <c r="F222" s="135" t="str">
        <f>IF('基础-客户信息 '!F222="","-",'基础-客户信息 '!F222)</f>
        <v>-</v>
      </c>
      <c r="G222" s="136" t="str">
        <f>IF(C222="-","-",SUMIFS('销售录入（明细）'!K:K,'销售录入（明细）'!D:D,C222)-SUMIFS(客户收款录入!H:H,客户收款录入!C:C,C222))</f>
        <v>-</v>
      </c>
      <c r="H222" s="120"/>
    </row>
    <row r="223" customHeight="1" spans="1:8">
      <c r="A223" s="120"/>
      <c r="B223" s="125">
        <v>220</v>
      </c>
      <c r="C223" s="135" t="str">
        <f>IF('基础-客户信息 '!C223="","-",'基础-客户信息 '!C223)</f>
        <v>-</v>
      </c>
      <c r="D223" s="135" t="str">
        <f>IF('基础-客户信息 '!D223="","-",'基础-客户信息 '!D223)</f>
        <v>-</v>
      </c>
      <c r="E223" s="135" t="str">
        <f>IF('基础-客户信息 '!E223="","-",'基础-客户信息 '!E223)</f>
        <v>-</v>
      </c>
      <c r="F223" s="135" t="str">
        <f>IF('基础-客户信息 '!F223="","-",'基础-客户信息 '!F223)</f>
        <v>-</v>
      </c>
      <c r="G223" s="136" t="str">
        <f>IF(C223="-","-",SUMIFS('销售录入（明细）'!K:K,'销售录入（明细）'!D:D,C223)-SUMIFS(客户收款录入!H:H,客户收款录入!C:C,C223))</f>
        <v>-</v>
      </c>
      <c r="H223" s="120"/>
    </row>
    <row r="224" customHeight="1" spans="1:8">
      <c r="A224" s="120"/>
      <c r="B224" s="125">
        <v>221</v>
      </c>
      <c r="C224" s="135" t="str">
        <f>IF('基础-客户信息 '!C224="","-",'基础-客户信息 '!C224)</f>
        <v>-</v>
      </c>
      <c r="D224" s="135" t="str">
        <f>IF('基础-客户信息 '!D224="","-",'基础-客户信息 '!D224)</f>
        <v>-</v>
      </c>
      <c r="E224" s="135" t="str">
        <f>IF('基础-客户信息 '!E224="","-",'基础-客户信息 '!E224)</f>
        <v>-</v>
      </c>
      <c r="F224" s="135" t="str">
        <f>IF('基础-客户信息 '!F224="","-",'基础-客户信息 '!F224)</f>
        <v>-</v>
      </c>
      <c r="G224" s="136" t="str">
        <f>IF(C224="-","-",SUMIFS('销售录入（明细）'!K:K,'销售录入（明细）'!D:D,C224)-SUMIFS(客户收款录入!H:H,客户收款录入!C:C,C224))</f>
        <v>-</v>
      </c>
      <c r="H224" s="120"/>
    </row>
    <row r="225" customHeight="1" spans="1:8">
      <c r="A225" s="120"/>
      <c r="B225" s="125">
        <v>222</v>
      </c>
      <c r="C225" s="135" t="str">
        <f>IF('基础-客户信息 '!C225="","-",'基础-客户信息 '!C225)</f>
        <v>-</v>
      </c>
      <c r="D225" s="135" t="str">
        <f>IF('基础-客户信息 '!D225="","-",'基础-客户信息 '!D225)</f>
        <v>-</v>
      </c>
      <c r="E225" s="135" t="str">
        <f>IF('基础-客户信息 '!E225="","-",'基础-客户信息 '!E225)</f>
        <v>-</v>
      </c>
      <c r="F225" s="135" t="str">
        <f>IF('基础-客户信息 '!F225="","-",'基础-客户信息 '!F225)</f>
        <v>-</v>
      </c>
      <c r="G225" s="136" t="str">
        <f>IF(C225="-","-",SUMIFS('销售录入（明细）'!K:K,'销售录入（明细）'!D:D,C225)-SUMIFS(客户收款录入!H:H,客户收款录入!C:C,C225))</f>
        <v>-</v>
      </c>
      <c r="H225" s="120"/>
    </row>
    <row r="226" customHeight="1" spans="1:8">
      <c r="A226" s="120"/>
      <c r="B226" s="125">
        <v>223</v>
      </c>
      <c r="C226" s="135" t="str">
        <f>IF('基础-客户信息 '!C226="","-",'基础-客户信息 '!C226)</f>
        <v>-</v>
      </c>
      <c r="D226" s="135" t="str">
        <f>IF('基础-客户信息 '!D226="","-",'基础-客户信息 '!D226)</f>
        <v>-</v>
      </c>
      <c r="E226" s="135" t="str">
        <f>IF('基础-客户信息 '!E226="","-",'基础-客户信息 '!E226)</f>
        <v>-</v>
      </c>
      <c r="F226" s="135" t="str">
        <f>IF('基础-客户信息 '!F226="","-",'基础-客户信息 '!F226)</f>
        <v>-</v>
      </c>
      <c r="G226" s="136" t="str">
        <f>IF(C226="-","-",SUMIFS('销售录入（明细）'!K:K,'销售录入（明细）'!D:D,C226)-SUMIFS(客户收款录入!H:H,客户收款录入!C:C,C226))</f>
        <v>-</v>
      </c>
      <c r="H226" s="120"/>
    </row>
    <row r="227" customHeight="1" spans="1:8">
      <c r="A227" s="120"/>
      <c r="B227" s="125">
        <v>224</v>
      </c>
      <c r="C227" s="135" t="str">
        <f>IF('基础-客户信息 '!C227="","-",'基础-客户信息 '!C227)</f>
        <v>-</v>
      </c>
      <c r="D227" s="135" t="str">
        <f>IF('基础-客户信息 '!D227="","-",'基础-客户信息 '!D227)</f>
        <v>-</v>
      </c>
      <c r="E227" s="135" t="str">
        <f>IF('基础-客户信息 '!E227="","-",'基础-客户信息 '!E227)</f>
        <v>-</v>
      </c>
      <c r="F227" s="135" t="str">
        <f>IF('基础-客户信息 '!F227="","-",'基础-客户信息 '!F227)</f>
        <v>-</v>
      </c>
      <c r="G227" s="136" t="str">
        <f>IF(C227="-","-",SUMIFS('销售录入（明细）'!K:K,'销售录入（明细）'!D:D,C227)-SUMIFS(客户收款录入!H:H,客户收款录入!C:C,C227))</f>
        <v>-</v>
      </c>
      <c r="H227" s="120"/>
    </row>
    <row r="228" customHeight="1" spans="1:8">
      <c r="A228" s="120"/>
      <c r="B228" s="125">
        <v>225</v>
      </c>
      <c r="C228" s="135" t="str">
        <f>IF('基础-客户信息 '!C228="","-",'基础-客户信息 '!C228)</f>
        <v>-</v>
      </c>
      <c r="D228" s="135" t="str">
        <f>IF('基础-客户信息 '!D228="","-",'基础-客户信息 '!D228)</f>
        <v>-</v>
      </c>
      <c r="E228" s="135" t="str">
        <f>IF('基础-客户信息 '!E228="","-",'基础-客户信息 '!E228)</f>
        <v>-</v>
      </c>
      <c r="F228" s="135" t="str">
        <f>IF('基础-客户信息 '!F228="","-",'基础-客户信息 '!F228)</f>
        <v>-</v>
      </c>
      <c r="G228" s="136" t="str">
        <f>IF(C228="-","-",SUMIFS('销售录入（明细）'!K:K,'销售录入（明细）'!D:D,C228)-SUMIFS(客户收款录入!H:H,客户收款录入!C:C,C228))</f>
        <v>-</v>
      </c>
      <c r="H228" s="120"/>
    </row>
    <row r="229" customHeight="1" spans="1:8">
      <c r="A229" s="120"/>
      <c r="B229" s="125">
        <v>226</v>
      </c>
      <c r="C229" s="135" t="str">
        <f>IF('基础-客户信息 '!C229="","-",'基础-客户信息 '!C229)</f>
        <v>-</v>
      </c>
      <c r="D229" s="135" t="str">
        <f>IF('基础-客户信息 '!D229="","-",'基础-客户信息 '!D229)</f>
        <v>-</v>
      </c>
      <c r="E229" s="135" t="str">
        <f>IF('基础-客户信息 '!E229="","-",'基础-客户信息 '!E229)</f>
        <v>-</v>
      </c>
      <c r="F229" s="135" t="str">
        <f>IF('基础-客户信息 '!F229="","-",'基础-客户信息 '!F229)</f>
        <v>-</v>
      </c>
      <c r="G229" s="136" t="str">
        <f>IF(C229="-","-",SUMIFS('销售录入（明细）'!K:K,'销售录入（明细）'!D:D,C229)-SUMIFS(客户收款录入!H:H,客户收款录入!C:C,C229))</f>
        <v>-</v>
      </c>
      <c r="H229" s="120"/>
    </row>
    <row r="230" customHeight="1" spans="1:8">
      <c r="A230" s="120"/>
      <c r="B230" s="125">
        <v>227</v>
      </c>
      <c r="C230" s="135" t="str">
        <f>IF('基础-客户信息 '!C230="","-",'基础-客户信息 '!C230)</f>
        <v>-</v>
      </c>
      <c r="D230" s="135" t="str">
        <f>IF('基础-客户信息 '!D230="","-",'基础-客户信息 '!D230)</f>
        <v>-</v>
      </c>
      <c r="E230" s="135" t="str">
        <f>IF('基础-客户信息 '!E230="","-",'基础-客户信息 '!E230)</f>
        <v>-</v>
      </c>
      <c r="F230" s="135" t="str">
        <f>IF('基础-客户信息 '!F230="","-",'基础-客户信息 '!F230)</f>
        <v>-</v>
      </c>
      <c r="G230" s="136" t="str">
        <f>IF(C230="-","-",SUMIFS('销售录入（明细）'!K:K,'销售录入（明细）'!D:D,C230)-SUMIFS(客户收款录入!H:H,客户收款录入!C:C,C230))</f>
        <v>-</v>
      </c>
      <c r="H230" s="120"/>
    </row>
    <row r="231" customHeight="1" spans="1:8">
      <c r="A231" s="120"/>
      <c r="B231" s="125">
        <v>228</v>
      </c>
      <c r="C231" s="135" t="str">
        <f>IF('基础-客户信息 '!C231="","-",'基础-客户信息 '!C231)</f>
        <v>-</v>
      </c>
      <c r="D231" s="135" t="str">
        <f>IF('基础-客户信息 '!D231="","-",'基础-客户信息 '!D231)</f>
        <v>-</v>
      </c>
      <c r="E231" s="135" t="str">
        <f>IF('基础-客户信息 '!E231="","-",'基础-客户信息 '!E231)</f>
        <v>-</v>
      </c>
      <c r="F231" s="135" t="str">
        <f>IF('基础-客户信息 '!F231="","-",'基础-客户信息 '!F231)</f>
        <v>-</v>
      </c>
      <c r="G231" s="136" t="str">
        <f>IF(C231="-","-",SUMIFS('销售录入（明细）'!K:K,'销售录入（明细）'!D:D,C231)-SUMIFS(客户收款录入!H:H,客户收款录入!C:C,C231))</f>
        <v>-</v>
      </c>
      <c r="H231" s="120"/>
    </row>
    <row r="232" customHeight="1" spans="1:8">
      <c r="A232" s="120"/>
      <c r="B232" s="125">
        <v>229</v>
      </c>
      <c r="C232" s="135" t="str">
        <f>IF('基础-客户信息 '!C232="","-",'基础-客户信息 '!C232)</f>
        <v>-</v>
      </c>
      <c r="D232" s="135" t="str">
        <f>IF('基础-客户信息 '!D232="","-",'基础-客户信息 '!D232)</f>
        <v>-</v>
      </c>
      <c r="E232" s="135" t="str">
        <f>IF('基础-客户信息 '!E232="","-",'基础-客户信息 '!E232)</f>
        <v>-</v>
      </c>
      <c r="F232" s="135" t="str">
        <f>IF('基础-客户信息 '!F232="","-",'基础-客户信息 '!F232)</f>
        <v>-</v>
      </c>
      <c r="G232" s="136" t="str">
        <f>IF(C232="-","-",SUMIFS('销售录入（明细）'!K:K,'销售录入（明细）'!D:D,C232)-SUMIFS(客户收款录入!H:H,客户收款录入!C:C,C232))</f>
        <v>-</v>
      </c>
      <c r="H232" s="120"/>
    </row>
    <row r="233" customHeight="1" spans="1:8">
      <c r="A233" s="120"/>
      <c r="B233" s="125">
        <v>230</v>
      </c>
      <c r="C233" s="135" t="str">
        <f>IF('基础-客户信息 '!C233="","-",'基础-客户信息 '!C233)</f>
        <v>-</v>
      </c>
      <c r="D233" s="135" t="str">
        <f>IF('基础-客户信息 '!D233="","-",'基础-客户信息 '!D233)</f>
        <v>-</v>
      </c>
      <c r="E233" s="135" t="str">
        <f>IF('基础-客户信息 '!E233="","-",'基础-客户信息 '!E233)</f>
        <v>-</v>
      </c>
      <c r="F233" s="135" t="str">
        <f>IF('基础-客户信息 '!F233="","-",'基础-客户信息 '!F233)</f>
        <v>-</v>
      </c>
      <c r="G233" s="136" t="str">
        <f>IF(C233="-","-",SUMIFS('销售录入（明细）'!K:K,'销售录入（明细）'!D:D,C233)-SUMIFS(客户收款录入!H:H,客户收款录入!C:C,C233))</f>
        <v>-</v>
      </c>
      <c r="H233" s="120"/>
    </row>
    <row r="234" customHeight="1" spans="1:8">
      <c r="A234" s="120"/>
      <c r="B234" s="125">
        <v>231</v>
      </c>
      <c r="C234" s="135" t="str">
        <f>IF('基础-客户信息 '!C234="","-",'基础-客户信息 '!C234)</f>
        <v>-</v>
      </c>
      <c r="D234" s="135" t="str">
        <f>IF('基础-客户信息 '!D234="","-",'基础-客户信息 '!D234)</f>
        <v>-</v>
      </c>
      <c r="E234" s="135" t="str">
        <f>IF('基础-客户信息 '!E234="","-",'基础-客户信息 '!E234)</f>
        <v>-</v>
      </c>
      <c r="F234" s="135" t="str">
        <f>IF('基础-客户信息 '!F234="","-",'基础-客户信息 '!F234)</f>
        <v>-</v>
      </c>
      <c r="G234" s="136" t="str">
        <f>IF(C234="-","-",SUMIFS('销售录入（明细）'!K:K,'销售录入（明细）'!D:D,C234)-SUMIFS(客户收款录入!H:H,客户收款录入!C:C,C234))</f>
        <v>-</v>
      </c>
      <c r="H234" s="120"/>
    </row>
    <row r="235" customHeight="1" spans="1:8">
      <c r="A235" s="120"/>
      <c r="B235" s="125">
        <v>232</v>
      </c>
      <c r="C235" s="135" t="str">
        <f>IF('基础-客户信息 '!C235="","-",'基础-客户信息 '!C235)</f>
        <v>-</v>
      </c>
      <c r="D235" s="135" t="str">
        <f>IF('基础-客户信息 '!D235="","-",'基础-客户信息 '!D235)</f>
        <v>-</v>
      </c>
      <c r="E235" s="135" t="str">
        <f>IF('基础-客户信息 '!E235="","-",'基础-客户信息 '!E235)</f>
        <v>-</v>
      </c>
      <c r="F235" s="135" t="str">
        <f>IF('基础-客户信息 '!F235="","-",'基础-客户信息 '!F235)</f>
        <v>-</v>
      </c>
      <c r="G235" s="136" t="str">
        <f>IF(C235="-","-",SUMIFS('销售录入（明细）'!K:K,'销售录入（明细）'!D:D,C235)-SUMIFS(客户收款录入!H:H,客户收款录入!C:C,C235))</f>
        <v>-</v>
      </c>
      <c r="H235" s="120"/>
    </row>
    <row r="236" customHeight="1" spans="1:8">
      <c r="A236" s="120"/>
      <c r="B236" s="125">
        <v>233</v>
      </c>
      <c r="C236" s="135" t="str">
        <f>IF('基础-客户信息 '!C236="","-",'基础-客户信息 '!C236)</f>
        <v>-</v>
      </c>
      <c r="D236" s="135" t="str">
        <f>IF('基础-客户信息 '!D236="","-",'基础-客户信息 '!D236)</f>
        <v>-</v>
      </c>
      <c r="E236" s="135" t="str">
        <f>IF('基础-客户信息 '!E236="","-",'基础-客户信息 '!E236)</f>
        <v>-</v>
      </c>
      <c r="F236" s="135" t="str">
        <f>IF('基础-客户信息 '!F236="","-",'基础-客户信息 '!F236)</f>
        <v>-</v>
      </c>
      <c r="G236" s="136" t="str">
        <f>IF(C236="-","-",SUMIFS('销售录入（明细）'!K:K,'销售录入（明细）'!D:D,C236)-SUMIFS(客户收款录入!H:H,客户收款录入!C:C,C236))</f>
        <v>-</v>
      </c>
      <c r="H236" s="120"/>
    </row>
    <row r="237" customHeight="1" spans="1:8">
      <c r="A237" s="120"/>
      <c r="B237" s="125">
        <v>234</v>
      </c>
      <c r="C237" s="135" t="str">
        <f>IF('基础-客户信息 '!C237="","-",'基础-客户信息 '!C237)</f>
        <v>-</v>
      </c>
      <c r="D237" s="135" t="str">
        <f>IF('基础-客户信息 '!D237="","-",'基础-客户信息 '!D237)</f>
        <v>-</v>
      </c>
      <c r="E237" s="135" t="str">
        <f>IF('基础-客户信息 '!E237="","-",'基础-客户信息 '!E237)</f>
        <v>-</v>
      </c>
      <c r="F237" s="135" t="str">
        <f>IF('基础-客户信息 '!F237="","-",'基础-客户信息 '!F237)</f>
        <v>-</v>
      </c>
      <c r="G237" s="136" t="str">
        <f>IF(C237="-","-",SUMIFS('销售录入（明细）'!K:K,'销售录入（明细）'!D:D,C237)-SUMIFS(客户收款录入!H:H,客户收款录入!C:C,C237))</f>
        <v>-</v>
      </c>
      <c r="H237" s="120"/>
    </row>
    <row r="238" customHeight="1" spans="1:8">
      <c r="A238" s="120"/>
      <c r="B238" s="125">
        <v>235</v>
      </c>
      <c r="C238" s="135" t="str">
        <f>IF('基础-客户信息 '!C238="","-",'基础-客户信息 '!C238)</f>
        <v>-</v>
      </c>
      <c r="D238" s="135" t="str">
        <f>IF('基础-客户信息 '!D238="","-",'基础-客户信息 '!D238)</f>
        <v>-</v>
      </c>
      <c r="E238" s="135" t="str">
        <f>IF('基础-客户信息 '!E238="","-",'基础-客户信息 '!E238)</f>
        <v>-</v>
      </c>
      <c r="F238" s="135" t="str">
        <f>IF('基础-客户信息 '!F238="","-",'基础-客户信息 '!F238)</f>
        <v>-</v>
      </c>
      <c r="G238" s="136" t="str">
        <f>IF(C238="-","-",SUMIFS('销售录入（明细）'!K:K,'销售录入（明细）'!D:D,C238)-SUMIFS(客户收款录入!H:H,客户收款录入!C:C,C238))</f>
        <v>-</v>
      </c>
      <c r="H238" s="120"/>
    </row>
    <row r="239" customHeight="1" spans="1:8">
      <c r="A239" s="120"/>
      <c r="B239" s="125">
        <v>236</v>
      </c>
      <c r="C239" s="135" t="str">
        <f>IF('基础-客户信息 '!C239="","-",'基础-客户信息 '!C239)</f>
        <v>-</v>
      </c>
      <c r="D239" s="135" t="str">
        <f>IF('基础-客户信息 '!D239="","-",'基础-客户信息 '!D239)</f>
        <v>-</v>
      </c>
      <c r="E239" s="135" t="str">
        <f>IF('基础-客户信息 '!E239="","-",'基础-客户信息 '!E239)</f>
        <v>-</v>
      </c>
      <c r="F239" s="135" t="str">
        <f>IF('基础-客户信息 '!F239="","-",'基础-客户信息 '!F239)</f>
        <v>-</v>
      </c>
      <c r="G239" s="136" t="str">
        <f>IF(C239="-","-",SUMIFS('销售录入（明细）'!K:K,'销售录入（明细）'!D:D,C239)-SUMIFS(客户收款录入!H:H,客户收款录入!C:C,C239))</f>
        <v>-</v>
      </c>
      <c r="H239" s="120"/>
    </row>
    <row r="240" customHeight="1" spans="1:8">
      <c r="A240" s="120"/>
      <c r="B240" s="125">
        <v>237</v>
      </c>
      <c r="C240" s="135" t="str">
        <f>IF('基础-客户信息 '!C240="","-",'基础-客户信息 '!C240)</f>
        <v>-</v>
      </c>
      <c r="D240" s="135" t="str">
        <f>IF('基础-客户信息 '!D240="","-",'基础-客户信息 '!D240)</f>
        <v>-</v>
      </c>
      <c r="E240" s="135" t="str">
        <f>IF('基础-客户信息 '!E240="","-",'基础-客户信息 '!E240)</f>
        <v>-</v>
      </c>
      <c r="F240" s="135" t="str">
        <f>IF('基础-客户信息 '!F240="","-",'基础-客户信息 '!F240)</f>
        <v>-</v>
      </c>
      <c r="G240" s="136" t="str">
        <f>IF(C240="-","-",SUMIFS('销售录入（明细）'!K:K,'销售录入（明细）'!D:D,C240)-SUMIFS(客户收款录入!H:H,客户收款录入!C:C,C240))</f>
        <v>-</v>
      </c>
      <c r="H240" s="120"/>
    </row>
    <row r="241" customHeight="1" spans="1:8">
      <c r="A241" s="120"/>
      <c r="B241" s="125">
        <v>238</v>
      </c>
      <c r="C241" s="135" t="str">
        <f>IF('基础-客户信息 '!C241="","-",'基础-客户信息 '!C241)</f>
        <v>-</v>
      </c>
      <c r="D241" s="135" t="str">
        <f>IF('基础-客户信息 '!D241="","-",'基础-客户信息 '!D241)</f>
        <v>-</v>
      </c>
      <c r="E241" s="135" t="str">
        <f>IF('基础-客户信息 '!E241="","-",'基础-客户信息 '!E241)</f>
        <v>-</v>
      </c>
      <c r="F241" s="135" t="str">
        <f>IF('基础-客户信息 '!F241="","-",'基础-客户信息 '!F241)</f>
        <v>-</v>
      </c>
      <c r="G241" s="136" t="str">
        <f>IF(C241="-","-",SUMIFS('销售录入（明细）'!K:K,'销售录入（明细）'!D:D,C241)-SUMIFS(客户收款录入!H:H,客户收款录入!C:C,C241))</f>
        <v>-</v>
      </c>
      <c r="H241" s="120"/>
    </row>
    <row r="242" customHeight="1" spans="1:8">
      <c r="A242" s="120"/>
      <c r="B242" s="125">
        <v>239</v>
      </c>
      <c r="C242" s="135" t="str">
        <f>IF('基础-客户信息 '!C242="","-",'基础-客户信息 '!C242)</f>
        <v>-</v>
      </c>
      <c r="D242" s="135" t="str">
        <f>IF('基础-客户信息 '!D242="","-",'基础-客户信息 '!D242)</f>
        <v>-</v>
      </c>
      <c r="E242" s="135" t="str">
        <f>IF('基础-客户信息 '!E242="","-",'基础-客户信息 '!E242)</f>
        <v>-</v>
      </c>
      <c r="F242" s="135" t="str">
        <f>IF('基础-客户信息 '!F242="","-",'基础-客户信息 '!F242)</f>
        <v>-</v>
      </c>
      <c r="G242" s="136" t="str">
        <f>IF(C242="-","-",SUMIFS('销售录入（明细）'!K:K,'销售录入（明细）'!D:D,C242)-SUMIFS(客户收款录入!H:H,客户收款录入!C:C,C242))</f>
        <v>-</v>
      </c>
      <c r="H242" s="120"/>
    </row>
    <row r="243" customHeight="1" spans="1:8">
      <c r="A243" s="120"/>
      <c r="B243" s="125">
        <v>240</v>
      </c>
      <c r="C243" s="135" t="str">
        <f>IF('基础-客户信息 '!C243="","-",'基础-客户信息 '!C243)</f>
        <v>-</v>
      </c>
      <c r="D243" s="135" t="str">
        <f>IF('基础-客户信息 '!D243="","-",'基础-客户信息 '!D243)</f>
        <v>-</v>
      </c>
      <c r="E243" s="135" t="str">
        <f>IF('基础-客户信息 '!E243="","-",'基础-客户信息 '!E243)</f>
        <v>-</v>
      </c>
      <c r="F243" s="135" t="str">
        <f>IF('基础-客户信息 '!F243="","-",'基础-客户信息 '!F243)</f>
        <v>-</v>
      </c>
      <c r="G243" s="136" t="str">
        <f>IF(C243="-","-",SUMIFS('销售录入（明细）'!K:K,'销售录入（明细）'!D:D,C243)-SUMIFS(客户收款录入!H:H,客户收款录入!C:C,C243))</f>
        <v>-</v>
      </c>
      <c r="H243" s="120"/>
    </row>
    <row r="244" customHeight="1" spans="1:8">
      <c r="A244" s="120"/>
      <c r="B244" s="125">
        <v>241</v>
      </c>
      <c r="C244" s="135" t="str">
        <f>IF('基础-客户信息 '!C244="","-",'基础-客户信息 '!C244)</f>
        <v>-</v>
      </c>
      <c r="D244" s="135" t="str">
        <f>IF('基础-客户信息 '!D244="","-",'基础-客户信息 '!D244)</f>
        <v>-</v>
      </c>
      <c r="E244" s="135" t="str">
        <f>IF('基础-客户信息 '!E244="","-",'基础-客户信息 '!E244)</f>
        <v>-</v>
      </c>
      <c r="F244" s="135" t="str">
        <f>IF('基础-客户信息 '!F244="","-",'基础-客户信息 '!F244)</f>
        <v>-</v>
      </c>
      <c r="G244" s="136" t="str">
        <f>IF(C244="-","-",SUMIFS('销售录入（明细）'!K:K,'销售录入（明细）'!D:D,C244)-SUMIFS(客户收款录入!H:H,客户收款录入!C:C,C244))</f>
        <v>-</v>
      </c>
      <c r="H244" s="120"/>
    </row>
    <row r="245" customHeight="1" spans="1:8">
      <c r="A245" s="120"/>
      <c r="B245" s="125">
        <v>242</v>
      </c>
      <c r="C245" s="135" t="str">
        <f>IF('基础-客户信息 '!C245="","-",'基础-客户信息 '!C245)</f>
        <v>-</v>
      </c>
      <c r="D245" s="135" t="str">
        <f>IF('基础-客户信息 '!D245="","-",'基础-客户信息 '!D245)</f>
        <v>-</v>
      </c>
      <c r="E245" s="135" t="str">
        <f>IF('基础-客户信息 '!E245="","-",'基础-客户信息 '!E245)</f>
        <v>-</v>
      </c>
      <c r="F245" s="135" t="str">
        <f>IF('基础-客户信息 '!F245="","-",'基础-客户信息 '!F245)</f>
        <v>-</v>
      </c>
      <c r="G245" s="136" t="str">
        <f>IF(C245="-","-",SUMIFS('销售录入（明细）'!K:K,'销售录入（明细）'!D:D,C245)-SUMIFS(客户收款录入!H:H,客户收款录入!C:C,C245))</f>
        <v>-</v>
      </c>
      <c r="H245" s="120"/>
    </row>
    <row r="246" customHeight="1" spans="1:8">
      <c r="A246" s="120"/>
      <c r="B246" s="125">
        <v>243</v>
      </c>
      <c r="C246" s="135" t="str">
        <f>IF('基础-客户信息 '!C246="","-",'基础-客户信息 '!C246)</f>
        <v>-</v>
      </c>
      <c r="D246" s="135" t="str">
        <f>IF('基础-客户信息 '!D246="","-",'基础-客户信息 '!D246)</f>
        <v>-</v>
      </c>
      <c r="E246" s="135" t="str">
        <f>IF('基础-客户信息 '!E246="","-",'基础-客户信息 '!E246)</f>
        <v>-</v>
      </c>
      <c r="F246" s="135" t="str">
        <f>IF('基础-客户信息 '!F246="","-",'基础-客户信息 '!F246)</f>
        <v>-</v>
      </c>
      <c r="G246" s="136" t="str">
        <f>IF(C246="-","-",SUMIFS('销售录入（明细）'!K:K,'销售录入（明细）'!D:D,C246)-SUMIFS(客户收款录入!H:H,客户收款录入!C:C,C246))</f>
        <v>-</v>
      </c>
      <c r="H246" s="120"/>
    </row>
    <row r="247" customHeight="1" spans="1:8">
      <c r="A247" s="120"/>
      <c r="B247" s="125">
        <v>244</v>
      </c>
      <c r="C247" s="135" t="str">
        <f>IF('基础-客户信息 '!C247="","-",'基础-客户信息 '!C247)</f>
        <v>-</v>
      </c>
      <c r="D247" s="135" t="str">
        <f>IF('基础-客户信息 '!D247="","-",'基础-客户信息 '!D247)</f>
        <v>-</v>
      </c>
      <c r="E247" s="135" t="str">
        <f>IF('基础-客户信息 '!E247="","-",'基础-客户信息 '!E247)</f>
        <v>-</v>
      </c>
      <c r="F247" s="135" t="str">
        <f>IF('基础-客户信息 '!F247="","-",'基础-客户信息 '!F247)</f>
        <v>-</v>
      </c>
      <c r="G247" s="136" t="str">
        <f>IF(C247="-","-",SUMIFS('销售录入（明细）'!K:K,'销售录入（明细）'!D:D,C247)-SUMIFS(客户收款录入!H:H,客户收款录入!C:C,C247))</f>
        <v>-</v>
      </c>
      <c r="H247" s="120"/>
    </row>
    <row r="248" customHeight="1" spans="1:8">
      <c r="A248" s="120"/>
      <c r="B248" s="125">
        <v>245</v>
      </c>
      <c r="C248" s="135" t="str">
        <f>IF('基础-客户信息 '!C248="","-",'基础-客户信息 '!C248)</f>
        <v>-</v>
      </c>
      <c r="D248" s="135" t="str">
        <f>IF('基础-客户信息 '!D248="","-",'基础-客户信息 '!D248)</f>
        <v>-</v>
      </c>
      <c r="E248" s="135" t="str">
        <f>IF('基础-客户信息 '!E248="","-",'基础-客户信息 '!E248)</f>
        <v>-</v>
      </c>
      <c r="F248" s="135" t="str">
        <f>IF('基础-客户信息 '!F248="","-",'基础-客户信息 '!F248)</f>
        <v>-</v>
      </c>
      <c r="G248" s="136" t="str">
        <f>IF(C248="-","-",SUMIFS('销售录入（明细）'!K:K,'销售录入（明细）'!D:D,C248)-SUMIFS(客户收款录入!H:H,客户收款录入!C:C,C248))</f>
        <v>-</v>
      </c>
      <c r="H248" s="120"/>
    </row>
    <row r="249" customHeight="1" spans="1:8">
      <c r="A249" s="120"/>
      <c r="B249" s="125">
        <v>246</v>
      </c>
      <c r="C249" s="135" t="str">
        <f>IF('基础-客户信息 '!C249="","-",'基础-客户信息 '!C249)</f>
        <v>-</v>
      </c>
      <c r="D249" s="135" t="str">
        <f>IF('基础-客户信息 '!D249="","-",'基础-客户信息 '!D249)</f>
        <v>-</v>
      </c>
      <c r="E249" s="135" t="str">
        <f>IF('基础-客户信息 '!E249="","-",'基础-客户信息 '!E249)</f>
        <v>-</v>
      </c>
      <c r="F249" s="135" t="str">
        <f>IF('基础-客户信息 '!F249="","-",'基础-客户信息 '!F249)</f>
        <v>-</v>
      </c>
      <c r="G249" s="136" t="str">
        <f>IF(C249="-","-",SUMIFS('销售录入（明细）'!K:K,'销售录入（明细）'!D:D,C249)-SUMIFS(客户收款录入!H:H,客户收款录入!C:C,C249))</f>
        <v>-</v>
      </c>
      <c r="H249" s="120"/>
    </row>
    <row r="250" customHeight="1" spans="1:8">
      <c r="A250" s="120"/>
      <c r="B250" s="125">
        <v>247</v>
      </c>
      <c r="C250" s="135" t="str">
        <f>IF('基础-客户信息 '!C250="","-",'基础-客户信息 '!C250)</f>
        <v>-</v>
      </c>
      <c r="D250" s="135" t="str">
        <f>IF('基础-客户信息 '!D250="","-",'基础-客户信息 '!D250)</f>
        <v>-</v>
      </c>
      <c r="E250" s="135" t="str">
        <f>IF('基础-客户信息 '!E250="","-",'基础-客户信息 '!E250)</f>
        <v>-</v>
      </c>
      <c r="F250" s="135" t="str">
        <f>IF('基础-客户信息 '!F250="","-",'基础-客户信息 '!F250)</f>
        <v>-</v>
      </c>
      <c r="G250" s="136" t="str">
        <f>IF(C250="-","-",SUMIFS('销售录入（明细）'!K:K,'销售录入（明细）'!D:D,C250)-SUMIFS(客户收款录入!H:H,客户收款录入!C:C,C250))</f>
        <v>-</v>
      </c>
      <c r="H250" s="120"/>
    </row>
    <row r="251" customHeight="1" spans="1:8">
      <c r="A251" s="120"/>
      <c r="B251" s="125">
        <v>248</v>
      </c>
      <c r="C251" s="135" t="str">
        <f>IF('基础-客户信息 '!C251="","-",'基础-客户信息 '!C251)</f>
        <v>-</v>
      </c>
      <c r="D251" s="135" t="str">
        <f>IF('基础-客户信息 '!D251="","-",'基础-客户信息 '!D251)</f>
        <v>-</v>
      </c>
      <c r="E251" s="135" t="str">
        <f>IF('基础-客户信息 '!E251="","-",'基础-客户信息 '!E251)</f>
        <v>-</v>
      </c>
      <c r="F251" s="135" t="str">
        <f>IF('基础-客户信息 '!F251="","-",'基础-客户信息 '!F251)</f>
        <v>-</v>
      </c>
      <c r="G251" s="136" t="str">
        <f>IF(C251="-","-",SUMIFS('销售录入（明细）'!K:K,'销售录入（明细）'!D:D,C251)-SUMIFS(客户收款录入!H:H,客户收款录入!C:C,C251))</f>
        <v>-</v>
      </c>
      <c r="H251" s="120"/>
    </row>
    <row r="252" customHeight="1" spans="1:8">
      <c r="A252" s="120"/>
      <c r="B252" s="125">
        <v>249</v>
      </c>
      <c r="C252" s="135" t="str">
        <f>IF('基础-客户信息 '!C252="","-",'基础-客户信息 '!C252)</f>
        <v>-</v>
      </c>
      <c r="D252" s="135" t="str">
        <f>IF('基础-客户信息 '!D252="","-",'基础-客户信息 '!D252)</f>
        <v>-</v>
      </c>
      <c r="E252" s="135" t="str">
        <f>IF('基础-客户信息 '!E252="","-",'基础-客户信息 '!E252)</f>
        <v>-</v>
      </c>
      <c r="F252" s="135" t="str">
        <f>IF('基础-客户信息 '!F252="","-",'基础-客户信息 '!F252)</f>
        <v>-</v>
      </c>
      <c r="G252" s="136" t="str">
        <f>IF(C252="-","-",SUMIFS('销售录入（明细）'!K:K,'销售录入（明细）'!D:D,C252)-SUMIFS(客户收款录入!H:H,客户收款录入!C:C,C252))</f>
        <v>-</v>
      </c>
      <c r="H252" s="120"/>
    </row>
    <row r="253" customHeight="1" spans="1:8">
      <c r="A253" s="120"/>
      <c r="B253" s="125">
        <v>250</v>
      </c>
      <c r="C253" s="135" t="str">
        <f>IF('基础-客户信息 '!C253="","-",'基础-客户信息 '!C253)</f>
        <v>-</v>
      </c>
      <c r="D253" s="135" t="str">
        <f>IF('基础-客户信息 '!D253="","-",'基础-客户信息 '!D253)</f>
        <v>-</v>
      </c>
      <c r="E253" s="135" t="str">
        <f>IF('基础-客户信息 '!E253="","-",'基础-客户信息 '!E253)</f>
        <v>-</v>
      </c>
      <c r="F253" s="135" t="str">
        <f>IF('基础-客户信息 '!F253="","-",'基础-客户信息 '!F253)</f>
        <v>-</v>
      </c>
      <c r="G253" s="136" t="str">
        <f>IF(C253="-","-",SUMIFS('销售录入（明细）'!K:K,'销售录入（明细）'!D:D,C253)-SUMIFS(客户收款录入!H:H,客户收款录入!C:C,C253))</f>
        <v>-</v>
      </c>
      <c r="H253" s="120"/>
    </row>
    <row r="254" customHeight="1" spans="1:8">
      <c r="A254" s="120"/>
      <c r="B254" s="125">
        <v>251</v>
      </c>
      <c r="C254" s="135" t="str">
        <f>IF('基础-客户信息 '!C254="","-",'基础-客户信息 '!C254)</f>
        <v>-</v>
      </c>
      <c r="D254" s="135" t="str">
        <f>IF('基础-客户信息 '!D254="","-",'基础-客户信息 '!D254)</f>
        <v>-</v>
      </c>
      <c r="E254" s="135" t="str">
        <f>IF('基础-客户信息 '!E254="","-",'基础-客户信息 '!E254)</f>
        <v>-</v>
      </c>
      <c r="F254" s="135" t="str">
        <f>IF('基础-客户信息 '!F254="","-",'基础-客户信息 '!F254)</f>
        <v>-</v>
      </c>
      <c r="G254" s="136" t="str">
        <f>IF(C254="-","-",SUMIFS('销售录入（明细）'!K:K,'销售录入（明细）'!D:D,C254)-SUMIFS(客户收款录入!H:H,客户收款录入!C:C,C254))</f>
        <v>-</v>
      </c>
      <c r="H254" s="120"/>
    </row>
    <row r="255" customHeight="1" spans="1:8">
      <c r="A255" s="120"/>
      <c r="B255" s="125">
        <v>252</v>
      </c>
      <c r="C255" s="135" t="str">
        <f>IF('基础-客户信息 '!C255="","-",'基础-客户信息 '!C255)</f>
        <v>-</v>
      </c>
      <c r="D255" s="135" t="str">
        <f>IF('基础-客户信息 '!D255="","-",'基础-客户信息 '!D255)</f>
        <v>-</v>
      </c>
      <c r="E255" s="135" t="str">
        <f>IF('基础-客户信息 '!E255="","-",'基础-客户信息 '!E255)</f>
        <v>-</v>
      </c>
      <c r="F255" s="135" t="str">
        <f>IF('基础-客户信息 '!F255="","-",'基础-客户信息 '!F255)</f>
        <v>-</v>
      </c>
      <c r="G255" s="136" t="str">
        <f>IF(C255="-","-",SUMIFS('销售录入（明细）'!K:K,'销售录入（明细）'!D:D,C255)-SUMIFS(客户收款录入!H:H,客户收款录入!C:C,C255))</f>
        <v>-</v>
      </c>
      <c r="H255" s="120"/>
    </row>
    <row r="256" customHeight="1" spans="1:8">
      <c r="A256" s="120"/>
      <c r="B256" s="125">
        <v>253</v>
      </c>
      <c r="C256" s="135" t="str">
        <f>IF('基础-客户信息 '!C256="","-",'基础-客户信息 '!C256)</f>
        <v>-</v>
      </c>
      <c r="D256" s="135" t="str">
        <f>IF('基础-客户信息 '!D256="","-",'基础-客户信息 '!D256)</f>
        <v>-</v>
      </c>
      <c r="E256" s="135" t="str">
        <f>IF('基础-客户信息 '!E256="","-",'基础-客户信息 '!E256)</f>
        <v>-</v>
      </c>
      <c r="F256" s="135" t="str">
        <f>IF('基础-客户信息 '!F256="","-",'基础-客户信息 '!F256)</f>
        <v>-</v>
      </c>
      <c r="G256" s="136" t="str">
        <f>IF(C256="-","-",SUMIFS('销售录入（明细）'!K:K,'销售录入（明细）'!D:D,C256)-SUMIFS(客户收款录入!H:H,客户收款录入!C:C,C256))</f>
        <v>-</v>
      </c>
      <c r="H256" s="120"/>
    </row>
    <row r="257" customHeight="1" spans="1:8">
      <c r="A257" s="120"/>
      <c r="B257" s="125">
        <v>254</v>
      </c>
      <c r="C257" s="135" t="str">
        <f>IF('基础-客户信息 '!C257="","-",'基础-客户信息 '!C257)</f>
        <v>-</v>
      </c>
      <c r="D257" s="135" t="str">
        <f>IF('基础-客户信息 '!D257="","-",'基础-客户信息 '!D257)</f>
        <v>-</v>
      </c>
      <c r="E257" s="135" t="str">
        <f>IF('基础-客户信息 '!E257="","-",'基础-客户信息 '!E257)</f>
        <v>-</v>
      </c>
      <c r="F257" s="135" t="str">
        <f>IF('基础-客户信息 '!F257="","-",'基础-客户信息 '!F257)</f>
        <v>-</v>
      </c>
      <c r="G257" s="136" t="str">
        <f>IF(C257="-","-",SUMIFS('销售录入（明细）'!K:K,'销售录入（明细）'!D:D,C257)-SUMIFS(客户收款录入!H:H,客户收款录入!C:C,C257))</f>
        <v>-</v>
      </c>
      <c r="H257" s="120"/>
    </row>
    <row r="258" customHeight="1" spans="1:8">
      <c r="A258" s="120"/>
      <c r="B258" s="125">
        <v>255</v>
      </c>
      <c r="C258" s="135" t="str">
        <f>IF('基础-客户信息 '!C258="","-",'基础-客户信息 '!C258)</f>
        <v>-</v>
      </c>
      <c r="D258" s="135" t="str">
        <f>IF('基础-客户信息 '!D258="","-",'基础-客户信息 '!D258)</f>
        <v>-</v>
      </c>
      <c r="E258" s="135" t="str">
        <f>IF('基础-客户信息 '!E258="","-",'基础-客户信息 '!E258)</f>
        <v>-</v>
      </c>
      <c r="F258" s="135" t="str">
        <f>IF('基础-客户信息 '!F258="","-",'基础-客户信息 '!F258)</f>
        <v>-</v>
      </c>
      <c r="G258" s="136" t="str">
        <f>IF(C258="-","-",SUMIFS('销售录入（明细）'!K:K,'销售录入（明细）'!D:D,C258)-SUMIFS(客户收款录入!H:H,客户收款录入!C:C,C258))</f>
        <v>-</v>
      </c>
      <c r="H258" s="120"/>
    </row>
    <row r="259" customHeight="1" spans="1:8">
      <c r="A259" s="120"/>
      <c r="B259" s="125">
        <v>256</v>
      </c>
      <c r="C259" s="135" t="str">
        <f>IF('基础-客户信息 '!C259="","-",'基础-客户信息 '!C259)</f>
        <v>-</v>
      </c>
      <c r="D259" s="135" t="str">
        <f>IF('基础-客户信息 '!D259="","-",'基础-客户信息 '!D259)</f>
        <v>-</v>
      </c>
      <c r="E259" s="135" t="str">
        <f>IF('基础-客户信息 '!E259="","-",'基础-客户信息 '!E259)</f>
        <v>-</v>
      </c>
      <c r="F259" s="135" t="str">
        <f>IF('基础-客户信息 '!F259="","-",'基础-客户信息 '!F259)</f>
        <v>-</v>
      </c>
      <c r="G259" s="136" t="str">
        <f>IF(C259="-","-",SUMIFS('销售录入（明细）'!K:K,'销售录入（明细）'!D:D,C259)-SUMIFS(客户收款录入!H:H,客户收款录入!C:C,C259))</f>
        <v>-</v>
      </c>
      <c r="H259" s="120"/>
    </row>
    <row r="260" customHeight="1" spans="1:8">
      <c r="A260" s="120"/>
      <c r="B260" s="125">
        <v>257</v>
      </c>
      <c r="C260" s="135" t="str">
        <f>IF('基础-客户信息 '!C260="","-",'基础-客户信息 '!C260)</f>
        <v>-</v>
      </c>
      <c r="D260" s="135" t="str">
        <f>IF('基础-客户信息 '!D260="","-",'基础-客户信息 '!D260)</f>
        <v>-</v>
      </c>
      <c r="E260" s="135" t="str">
        <f>IF('基础-客户信息 '!E260="","-",'基础-客户信息 '!E260)</f>
        <v>-</v>
      </c>
      <c r="F260" s="135" t="str">
        <f>IF('基础-客户信息 '!F260="","-",'基础-客户信息 '!F260)</f>
        <v>-</v>
      </c>
      <c r="G260" s="136" t="str">
        <f>IF(C260="-","-",SUMIFS('销售录入（明细）'!K:K,'销售录入（明细）'!D:D,C260)-SUMIFS(客户收款录入!H:H,客户收款录入!C:C,C260))</f>
        <v>-</v>
      </c>
      <c r="H260" s="120"/>
    </row>
    <row r="261" customHeight="1" spans="1:8">
      <c r="A261" s="120"/>
      <c r="B261" s="125">
        <v>258</v>
      </c>
      <c r="C261" s="135" t="str">
        <f>IF('基础-客户信息 '!C261="","-",'基础-客户信息 '!C261)</f>
        <v>-</v>
      </c>
      <c r="D261" s="135" t="str">
        <f>IF('基础-客户信息 '!D261="","-",'基础-客户信息 '!D261)</f>
        <v>-</v>
      </c>
      <c r="E261" s="135" t="str">
        <f>IF('基础-客户信息 '!E261="","-",'基础-客户信息 '!E261)</f>
        <v>-</v>
      </c>
      <c r="F261" s="135" t="str">
        <f>IF('基础-客户信息 '!F261="","-",'基础-客户信息 '!F261)</f>
        <v>-</v>
      </c>
      <c r="G261" s="136" t="str">
        <f>IF(C261="-","-",SUMIFS('销售录入（明细）'!K:K,'销售录入（明细）'!D:D,C261)-SUMIFS(客户收款录入!H:H,客户收款录入!C:C,C261))</f>
        <v>-</v>
      </c>
      <c r="H261" s="120"/>
    </row>
    <row r="262" customHeight="1" spans="1:8">
      <c r="A262" s="120"/>
      <c r="B262" s="125">
        <v>259</v>
      </c>
      <c r="C262" s="135" t="str">
        <f>IF('基础-客户信息 '!C262="","-",'基础-客户信息 '!C262)</f>
        <v>-</v>
      </c>
      <c r="D262" s="135" t="str">
        <f>IF('基础-客户信息 '!D262="","-",'基础-客户信息 '!D262)</f>
        <v>-</v>
      </c>
      <c r="E262" s="135" t="str">
        <f>IF('基础-客户信息 '!E262="","-",'基础-客户信息 '!E262)</f>
        <v>-</v>
      </c>
      <c r="F262" s="135" t="str">
        <f>IF('基础-客户信息 '!F262="","-",'基础-客户信息 '!F262)</f>
        <v>-</v>
      </c>
      <c r="G262" s="136" t="str">
        <f>IF(C262="-","-",SUMIFS('销售录入（明细）'!K:K,'销售录入（明细）'!D:D,C262)-SUMIFS(客户收款录入!H:H,客户收款录入!C:C,C262))</f>
        <v>-</v>
      </c>
      <c r="H262" s="120"/>
    </row>
    <row r="263" customHeight="1" spans="1:8">
      <c r="A263" s="120"/>
      <c r="B263" s="125">
        <v>260</v>
      </c>
      <c r="C263" s="135" t="str">
        <f>IF('基础-客户信息 '!C263="","-",'基础-客户信息 '!C263)</f>
        <v>-</v>
      </c>
      <c r="D263" s="135" t="str">
        <f>IF('基础-客户信息 '!D263="","-",'基础-客户信息 '!D263)</f>
        <v>-</v>
      </c>
      <c r="E263" s="135" t="str">
        <f>IF('基础-客户信息 '!E263="","-",'基础-客户信息 '!E263)</f>
        <v>-</v>
      </c>
      <c r="F263" s="135" t="str">
        <f>IF('基础-客户信息 '!F263="","-",'基础-客户信息 '!F263)</f>
        <v>-</v>
      </c>
      <c r="G263" s="136" t="str">
        <f>IF(C263="-","-",SUMIFS('销售录入（明细）'!K:K,'销售录入（明细）'!D:D,C263)-SUMIFS(客户收款录入!H:H,客户收款录入!C:C,C263))</f>
        <v>-</v>
      </c>
      <c r="H263" s="120"/>
    </row>
    <row r="264" customHeight="1" spans="1:8">
      <c r="A264" s="120"/>
      <c r="B264" s="125">
        <v>261</v>
      </c>
      <c r="C264" s="135" t="str">
        <f>IF('基础-客户信息 '!C264="","-",'基础-客户信息 '!C264)</f>
        <v>-</v>
      </c>
      <c r="D264" s="135" t="str">
        <f>IF('基础-客户信息 '!D264="","-",'基础-客户信息 '!D264)</f>
        <v>-</v>
      </c>
      <c r="E264" s="135" t="str">
        <f>IF('基础-客户信息 '!E264="","-",'基础-客户信息 '!E264)</f>
        <v>-</v>
      </c>
      <c r="F264" s="135" t="str">
        <f>IF('基础-客户信息 '!F264="","-",'基础-客户信息 '!F264)</f>
        <v>-</v>
      </c>
      <c r="G264" s="136" t="str">
        <f>IF(C264="-","-",SUMIFS('销售录入（明细）'!K:K,'销售录入（明细）'!D:D,C264)-SUMIFS(客户收款录入!H:H,客户收款录入!C:C,C264))</f>
        <v>-</v>
      </c>
      <c r="H264" s="120"/>
    </row>
    <row r="265" customHeight="1" spans="1:8">
      <c r="A265" s="120"/>
      <c r="B265" s="125">
        <v>262</v>
      </c>
      <c r="C265" s="135" t="str">
        <f>IF('基础-客户信息 '!C265="","-",'基础-客户信息 '!C265)</f>
        <v>-</v>
      </c>
      <c r="D265" s="135" t="str">
        <f>IF('基础-客户信息 '!D265="","-",'基础-客户信息 '!D265)</f>
        <v>-</v>
      </c>
      <c r="E265" s="135" t="str">
        <f>IF('基础-客户信息 '!E265="","-",'基础-客户信息 '!E265)</f>
        <v>-</v>
      </c>
      <c r="F265" s="135" t="str">
        <f>IF('基础-客户信息 '!F265="","-",'基础-客户信息 '!F265)</f>
        <v>-</v>
      </c>
      <c r="G265" s="136" t="str">
        <f>IF(C265="-","-",SUMIFS('销售录入（明细）'!K:K,'销售录入（明细）'!D:D,C265)-SUMIFS(客户收款录入!H:H,客户收款录入!C:C,C265))</f>
        <v>-</v>
      </c>
      <c r="H265" s="120"/>
    </row>
    <row r="266" customHeight="1" spans="1:8">
      <c r="A266" s="120"/>
      <c r="B266" s="125">
        <v>263</v>
      </c>
      <c r="C266" s="135" t="str">
        <f>IF('基础-客户信息 '!C266="","-",'基础-客户信息 '!C266)</f>
        <v>-</v>
      </c>
      <c r="D266" s="135" t="str">
        <f>IF('基础-客户信息 '!D266="","-",'基础-客户信息 '!D266)</f>
        <v>-</v>
      </c>
      <c r="E266" s="135" t="str">
        <f>IF('基础-客户信息 '!E266="","-",'基础-客户信息 '!E266)</f>
        <v>-</v>
      </c>
      <c r="F266" s="135" t="str">
        <f>IF('基础-客户信息 '!F266="","-",'基础-客户信息 '!F266)</f>
        <v>-</v>
      </c>
      <c r="G266" s="136" t="str">
        <f>IF(C266="-","-",SUMIFS('销售录入（明细）'!K:K,'销售录入（明细）'!D:D,C266)-SUMIFS(客户收款录入!H:H,客户收款录入!C:C,C266))</f>
        <v>-</v>
      </c>
      <c r="H266" s="120"/>
    </row>
    <row r="267" customHeight="1" spans="1:8">
      <c r="A267" s="120"/>
      <c r="B267" s="125">
        <v>264</v>
      </c>
      <c r="C267" s="135" t="str">
        <f>IF('基础-客户信息 '!C267="","-",'基础-客户信息 '!C267)</f>
        <v>-</v>
      </c>
      <c r="D267" s="135" t="str">
        <f>IF('基础-客户信息 '!D267="","-",'基础-客户信息 '!D267)</f>
        <v>-</v>
      </c>
      <c r="E267" s="135" t="str">
        <f>IF('基础-客户信息 '!E267="","-",'基础-客户信息 '!E267)</f>
        <v>-</v>
      </c>
      <c r="F267" s="135" t="str">
        <f>IF('基础-客户信息 '!F267="","-",'基础-客户信息 '!F267)</f>
        <v>-</v>
      </c>
      <c r="G267" s="136" t="str">
        <f>IF(C267="-","-",SUMIFS('销售录入（明细）'!K:K,'销售录入（明细）'!D:D,C267)-SUMIFS(客户收款录入!H:H,客户收款录入!C:C,C267))</f>
        <v>-</v>
      </c>
      <c r="H267" s="120"/>
    </row>
    <row r="268" customHeight="1" spans="1:8">
      <c r="A268" s="120"/>
      <c r="B268" s="125">
        <v>265</v>
      </c>
      <c r="C268" s="135" t="str">
        <f>IF('基础-客户信息 '!C268="","-",'基础-客户信息 '!C268)</f>
        <v>-</v>
      </c>
      <c r="D268" s="135" t="str">
        <f>IF('基础-客户信息 '!D268="","-",'基础-客户信息 '!D268)</f>
        <v>-</v>
      </c>
      <c r="E268" s="135" t="str">
        <f>IF('基础-客户信息 '!E268="","-",'基础-客户信息 '!E268)</f>
        <v>-</v>
      </c>
      <c r="F268" s="135" t="str">
        <f>IF('基础-客户信息 '!F268="","-",'基础-客户信息 '!F268)</f>
        <v>-</v>
      </c>
      <c r="G268" s="136" t="str">
        <f>IF(C268="-","-",SUMIFS('销售录入（明细）'!K:K,'销售录入（明细）'!D:D,C268)-SUMIFS(客户收款录入!H:H,客户收款录入!C:C,C268))</f>
        <v>-</v>
      </c>
      <c r="H268" s="120"/>
    </row>
    <row r="269" customHeight="1" spans="1:8">
      <c r="A269" s="120"/>
      <c r="B269" s="125">
        <v>266</v>
      </c>
      <c r="C269" s="135" t="str">
        <f>IF('基础-客户信息 '!C269="","-",'基础-客户信息 '!C269)</f>
        <v>-</v>
      </c>
      <c r="D269" s="135" t="str">
        <f>IF('基础-客户信息 '!D269="","-",'基础-客户信息 '!D269)</f>
        <v>-</v>
      </c>
      <c r="E269" s="135" t="str">
        <f>IF('基础-客户信息 '!E269="","-",'基础-客户信息 '!E269)</f>
        <v>-</v>
      </c>
      <c r="F269" s="135" t="str">
        <f>IF('基础-客户信息 '!F269="","-",'基础-客户信息 '!F269)</f>
        <v>-</v>
      </c>
      <c r="G269" s="136" t="str">
        <f>IF(C269="-","-",SUMIFS('销售录入（明细）'!K:K,'销售录入（明细）'!D:D,C269)-SUMIFS(客户收款录入!H:H,客户收款录入!C:C,C269))</f>
        <v>-</v>
      </c>
      <c r="H269" s="120"/>
    </row>
    <row r="270" customHeight="1" spans="1:8">
      <c r="A270" s="120"/>
      <c r="B270" s="125">
        <v>267</v>
      </c>
      <c r="C270" s="135" t="str">
        <f>IF('基础-客户信息 '!C270="","-",'基础-客户信息 '!C270)</f>
        <v>-</v>
      </c>
      <c r="D270" s="135" t="str">
        <f>IF('基础-客户信息 '!D270="","-",'基础-客户信息 '!D270)</f>
        <v>-</v>
      </c>
      <c r="E270" s="135" t="str">
        <f>IF('基础-客户信息 '!E270="","-",'基础-客户信息 '!E270)</f>
        <v>-</v>
      </c>
      <c r="F270" s="135" t="str">
        <f>IF('基础-客户信息 '!F270="","-",'基础-客户信息 '!F270)</f>
        <v>-</v>
      </c>
      <c r="G270" s="136" t="str">
        <f>IF(C270="-","-",SUMIFS('销售录入（明细）'!K:K,'销售录入（明细）'!D:D,C270)-SUMIFS(客户收款录入!H:H,客户收款录入!C:C,C270))</f>
        <v>-</v>
      </c>
      <c r="H270" s="120"/>
    </row>
    <row r="271" customHeight="1" spans="1:8">
      <c r="A271" s="120"/>
      <c r="B271" s="125">
        <v>268</v>
      </c>
      <c r="C271" s="135" t="str">
        <f>IF('基础-客户信息 '!C271="","-",'基础-客户信息 '!C271)</f>
        <v>-</v>
      </c>
      <c r="D271" s="135" t="str">
        <f>IF('基础-客户信息 '!D271="","-",'基础-客户信息 '!D271)</f>
        <v>-</v>
      </c>
      <c r="E271" s="135" t="str">
        <f>IF('基础-客户信息 '!E271="","-",'基础-客户信息 '!E271)</f>
        <v>-</v>
      </c>
      <c r="F271" s="135" t="str">
        <f>IF('基础-客户信息 '!F271="","-",'基础-客户信息 '!F271)</f>
        <v>-</v>
      </c>
      <c r="G271" s="136" t="str">
        <f>IF(C271="-","-",SUMIFS('销售录入（明细）'!K:K,'销售录入（明细）'!D:D,C271)-SUMIFS(客户收款录入!H:H,客户收款录入!C:C,C271))</f>
        <v>-</v>
      </c>
      <c r="H271" s="120"/>
    </row>
    <row r="272" customHeight="1" spans="1:8">
      <c r="A272" s="120"/>
      <c r="B272" s="125">
        <v>269</v>
      </c>
      <c r="C272" s="135" t="str">
        <f>IF('基础-客户信息 '!C272="","-",'基础-客户信息 '!C272)</f>
        <v>-</v>
      </c>
      <c r="D272" s="135" t="str">
        <f>IF('基础-客户信息 '!D272="","-",'基础-客户信息 '!D272)</f>
        <v>-</v>
      </c>
      <c r="E272" s="135" t="str">
        <f>IF('基础-客户信息 '!E272="","-",'基础-客户信息 '!E272)</f>
        <v>-</v>
      </c>
      <c r="F272" s="135" t="str">
        <f>IF('基础-客户信息 '!F272="","-",'基础-客户信息 '!F272)</f>
        <v>-</v>
      </c>
      <c r="G272" s="136" t="str">
        <f>IF(C272="-","-",SUMIFS('销售录入（明细）'!K:K,'销售录入（明细）'!D:D,C272)-SUMIFS(客户收款录入!H:H,客户收款录入!C:C,C272))</f>
        <v>-</v>
      </c>
      <c r="H272" s="120"/>
    </row>
    <row r="273" customHeight="1" spans="1:8">
      <c r="A273" s="120"/>
      <c r="B273" s="125">
        <v>270</v>
      </c>
      <c r="C273" s="135" t="str">
        <f>IF('基础-客户信息 '!C273="","-",'基础-客户信息 '!C273)</f>
        <v>-</v>
      </c>
      <c r="D273" s="135" t="str">
        <f>IF('基础-客户信息 '!D273="","-",'基础-客户信息 '!D273)</f>
        <v>-</v>
      </c>
      <c r="E273" s="135" t="str">
        <f>IF('基础-客户信息 '!E273="","-",'基础-客户信息 '!E273)</f>
        <v>-</v>
      </c>
      <c r="F273" s="135" t="str">
        <f>IF('基础-客户信息 '!F273="","-",'基础-客户信息 '!F273)</f>
        <v>-</v>
      </c>
      <c r="G273" s="136" t="str">
        <f>IF(C273="-","-",SUMIFS('销售录入（明细）'!K:K,'销售录入（明细）'!D:D,C273)-SUMIFS(客户收款录入!H:H,客户收款录入!C:C,C273))</f>
        <v>-</v>
      </c>
      <c r="H273" s="120"/>
    </row>
    <row r="274" customHeight="1" spans="1:8">
      <c r="A274" s="120"/>
      <c r="B274" s="125">
        <v>271</v>
      </c>
      <c r="C274" s="135" t="str">
        <f>IF('基础-客户信息 '!C274="","-",'基础-客户信息 '!C274)</f>
        <v>-</v>
      </c>
      <c r="D274" s="135" t="str">
        <f>IF('基础-客户信息 '!D274="","-",'基础-客户信息 '!D274)</f>
        <v>-</v>
      </c>
      <c r="E274" s="135" t="str">
        <f>IF('基础-客户信息 '!E274="","-",'基础-客户信息 '!E274)</f>
        <v>-</v>
      </c>
      <c r="F274" s="135" t="str">
        <f>IF('基础-客户信息 '!F274="","-",'基础-客户信息 '!F274)</f>
        <v>-</v>
      </c>
      <c r="G274" s="136" t="str">
        <f>IF(C274="-","-",SUMIFS('销售录入（明细）'!K:K,'销售录入（明细）'!D:D,C274)-SUMIFS(客户收款录入!H:H,客户收款录入!C:C,C274))</f>
        <v>-</v>
      </c>
      <c r="H274" s="120"/>
    </row>
    <row r="275" customHeight="1" spans="1:8">
      <c r="A275" s="120"/>
      <c r="B275" s="125">
        <v>272</v>
      </c>
      <c r="C275" s="135" t="str">
        <f>IF('基础-客户信息 '!C275="","-",'基础-客户信息 '!C275)</f>
        <v>-</v>
      </c>
      <c r="D275" s="135" t="str">
        <f>IF('基础-客户信息 '!D275="","-",'基础-客户信息 '!D275)</f>
        <v>-</v>
      </c>
      <c r="E275" s="135" t="str">
        <f>IF('基础-客户信息 '!E275="","-",'基础-客户信息 '!E275)</f>
        <v>-</v>
      </c>
      <c r="F275" s="135" t="str">
        <f>IF('基础-客户信息 '!F275="","-",'基础-客户信息 '!F275)</f>
        <v>-</v>
      </c>
      <c r="G275" s="136" t="str">
        <f>IF(C275="-","-",SUMIFS('销售录入（明细）'!K:K,'销售录入（明细）'!D:D,C275)-SUMIFS(客户收款录入!H:H,客户收款录入!C:C,C275))</f>
        <v>-</v>
      </c>
      <c r="H275" s="120"/>
    </row>
    <row r="276" customHeight="1" spans="1:8">
      <c r="A276" s="120"/>
      <c r="B276" s="125">
        <v>273</v>
      </c>
      <c r="C276" s="135" t="str">
        <f>IF('基础-客户信息 '!C276="","-",'基础-客户信息 '!C276)</f>
        <v>-</v>
      </c>
      <c r="D276" s="135" t="str">
        <f>IF('基础-客户信息 '!D276="","-",'基础-客户信息 '!D276)</f>
        <v>-</v>
      </c>
      <c r="E276" s="135" t="str">
        <f>IF('基础-客户信息 '!E276="","-",'基础-客户信息 '!E276)</f>
        <v>-</v>
      </c>
      <c r="F276" s="135" t="str">
        <f>IF('基础-客户信息 '!F276="","-",'基础-客户信息 '!F276)</f>
        <v>-</v>
      </c>
      <c r="G276" s="136" t="str">
        <f>IF(C276="-","-",SUMIFS('销售录入（明细）'!K:K,'销售录入（明细）'!D:D,C276)-SUMIFS(客户收款录入!H:H,客户收款录入!C:C,C276))</f>
        <v>-</v>
      </c>
      <c r="H276" s="120"/>
    </row>
    <row r="277" customHeight="1" spans="1:8">
      <c r="A277" s="120"/>
      <c r="B277" s="125">
        <v>274</v>
      </c>
      <c r="C277" s="135" t="str">
        <f>IF('基础-客户信息 '!C277="","-",'基础-客户信息 '!C277)</f>
        <v>-</v>
      </c>
      <c r="D277" s="135" t="str">
        <f>IF('基础-客户信息 '!D277="","-",'基础-客户信息 '!D277)</f>
        <v>-</v>
      </c>
      <c r="E277" s="135" t="str">
        <f>IF('基础-客户信息 '!E277="","-",'基础-客户信息 '!E277)</f>
        <v>-</v>
      </c>
      <c r="F277" s="135" t="str">
        <f>IF('基础-客户信息 '!F277="","-",'基础-客户信息 '!F277)</f>
        <v>-</v>
      </c>
      <c r="G277" s="136" t="str">
        <f>IF(C277="-","-",SUMIFS('销售录入（明细）'!K:K,'销售录入（明细）'!D:D,C277)-SUMIFS(客户收款录入!H:H,客户收款录入!C:C,C277))</f>
        <v>-</v>
      </c>
      <c r="H277" s="120"/>
    </row>
    <row r="278" customHeight="1" spans="1:8">
      <c r="A278" s="120"/>
      <c r="B278" s="125">
        <v>275</v>
      </c>
      <c r="C278" s="135" t="str">
        <f>IF('基础-客户信息 '!C278="","-",'基础-客户信息 '!C278)</f>
        <v>-</v>
      </c>
      <c r="D278" s="135" t="str">
        <f>IF('基础-客户信息 '!D278="","-",'基础-客户信息 '!D278)</f>
        <v>-</v>
      </c>
      <c r="E278" s="135" t="str">
        <f>IF('基础-客户信息 '!E278="","-",'基础-客户信息 '!E278)</f>
        <v>-</v>
      </c>
      <c r="F278" s="135" t="str">
        <f>IF('基础-客户信息 '!F278="","-",'基础-客户信息 '!F278)</f>
        <v>-</v>
      </c>
      <c r="G278" s="136" t="str">
        <f>IF(C278="-","-",SUMIFS('销售录入（明细）'!K:K,'销售录入（明细）'!D:D,C278)-SUMIFS(客户收款录入!H:H,客户收款录入!C:C,C278))</f>
        <v>-</v>
      </c>
      <c r="H278" s="120"/>
    </row>
    <row r="279" customHeight="1" spans="1:8">
      <c r="A279" s="120"/>
      <c r="B279" s="125">
        <v>276</v>
      </c>
      <c r="C279" s="135" t="str">
        <f>IF('基础-客户信息 '!C279="","-",'基础-客户信息 '!C279)</f>
        <v>-</v>
      </c>
      <c r="D279" s="135" t="str">
        <f>IF('基础-客户信息 '!D279="","-",'基础-客户信息 '!D279)</f>
        <v>-</v>
      </c>
      <c r="E279" s="135" t="str">
        <f>IF('基础-客户信息 '!E279="","-",'基础-客户信息 '!E279)</f>
        <v>-</v>
      </c>
      <c r="F279" s="135" t="str">
        <f>IF('基础-客户信息 '!F279="","-",'基础-客户信息 '!F279)</f>
        <v>-</v>
      </c>
      <c r="G279" s="136" t="str">
        <f>IF(C279="-","-",SUMIFS('销售录入（明细）'!K:K,'销售录入（明细）'!D:D,C279)-SUMIFS(客户收款录入!H:H,客户收款录入!C:C,C279))</f>
        <v>-</v>
      </c>
      <c r="H279" s="120"/>
    </row>
    <row r="280" customHeight="1" spans="1:8">
      <c r="A280" s="120"/>
      <c r="B280" s="125">
        <v>277</v>
      </c>
      <c r="C280" s="135" t="str">
        <f>IF('基础-客户信息 '!C280="","-",'基础-客户信息 '!C280)</f>
        <v>-</v>
      </c>
      <c r="D280" s="135" t="str">
        <f>IF('基础-客户信息 '!D280="","-",'基础-客户信息 '!D280)</f>
        <v>-</v>
      </c>
      <c r="E280" s="135" t="str">
        <f>IF('基础-客户信息 '!E280="","-",'基础-客户信息 '!E280)</f>
        <v>-</v>
      </c>
      <c r="F280" s="135" t="str">
        <f>IF('基础-客户信息 '!F280="","-",'基础-客户信息 '!F280)</f>
        <v>-</v>
      </c>
      <c r="G280" s="136" t="str">
        <f>IF(C280="-","-",SUMIFS('销售录入（明细）'!K:K,'销售录入（明细）'!D:D,C280)-SUMIFS(客户收款录入!H:H,客户收款录入!C:C,C280))</f>
        <v>-</v>
      </c>
      <c r="H280" s="120"/>
    </row>
    <row r="281" customHeight="1" spans="1:8">
      <c r="A281" s="120"/>
      <c r="B281" s="125">
        <v>278</v>
      </c>
      <c r="C281" s="135" t="str">
        <f>IF('基础-客户信息 '!C281="","-",'基础-客户信息 '!C281)</f>
        <v>-</v>
      </c>
      <c r="D281" s="135" t="str">
        <f>IF('基础-客户信息 '!D281="","-",'基础-客户信息 '!D281)</f>
        <v>-</v>
      </c>
      <c r="E281" s="135" t="str">
        <f>IF('基础-客户信息 '!E281="","-",'基础-客户信息 '!E281)</f>
        <v>-</v>
      </c>
      <c r="F281" s="135" t="str">
        <f>IF('基础-客户信息 '!F281="","-",'基础-客户信息 '!F281)</f>
        <v>-</v>
      </c>
      <c r="G281" s="136" t="str">
        <f>IF(C281="-","-",SUMIFS('销售录入（明细）'!K:K,'销售录入（明细）'!D:D,C281)-SUMIFS(客户收款录入!H:H,客户收款录入!C:C,C281))</f>
        <v>-</v>
      </c>
      <c r="H281" s="120"/>
    </row>
    <row r="282" customHeight="1" spans="1:8">
      <c r="A282" s="120"/>
      <c r="B282" s="125">
        <v>279</v>
      </c>
      <c r="C282" s="135" t="str">
        <f>IF('基础-客户信息 '!C282="","-",'基础-客户信息 '!C282)</f>
        <v>-</v>
      </c>
      <c r="D282" s="135" t="str">
        <f>IF('基础-客户信息 '!D282="","-",'基础-客户信息 '!D282)</f>
        <v>-</v>
      </c>
      <c r="E282" s="135" t="str">
        <f>IF('基础-客户信息 '!E282="","-",'基础-客户信息 '!E282)</f>
        <v>-</v>
      </c>
      <c r="F282" s="135" t="str">
        <f>IF('基础-客户信息 '!F282="","-",'基础-客户信息 '!F282)</f>
        <v>-</v>
      </c>
      <c r="G282" s="136" t="str">
        <f>IF(C282="-","-",SUMIFS('销售录入（明细）'!K:K,'销售录入（明细）'!D:D,C282)-SUMIFS(客户收款录入!H:H,客户收款录入!C:C,C282))</f>
        <v>-</v>
      </c>
      <c r="H282" s="120"/>
    </row>
    <row r="283" customHeight="1" spans="1:8">
      <c r="A283" s="120"/>
      <c r="B283" s="125">
        <v>280</v>
      </c>
      <c r="C283" s="135" t="str">
        <f>IF('基础-客户信息 '!C283="","-",'基础-客户信息 '!C283)</f>
        <v>-</v>
      </c>
      <c r="D283" s="135" t="str">
        <f>IF('基础-客户信息 '!D283="","-",'基础-客户信息 '!D283)</f>
        <v>-</v>
      </c>
      <c r="E283" s="135" t="str">
        <f>IF('基础-客户信息 '!E283="","-",'基础-客户信息 '!E283)</f>
        <v>-</v>
      </c>
      <c r="F283" s="135" t="str">
        <f>IF('基础-客户信息 '!F283="","-",'基础-客户信息 '!F283)</f>
        <v>-</v>
      </c>
      <c r="G283" s="136" t="str">
        <f>IF(C283="-","-",SUMIFS('销售录入（明细）'!K:K,'销售录入（明细）'!D:D,C283)-SUMIFS(客户收款录入!H:H,客户收款录入!C:C,C283))</f>
        <v>-</v>
      </c>
      <c r="H283" s="120"/>
    </row>
    <row r="284" customHeight="1" spans="1:8">
      <c r="A284" s="120"/>
      <c r="B284" s="125">
        <v>281</v>
      </c>
      <c r="C284" s="135" t="str">
        <f>IF('基础-客户信息 '!C284="","-",'基础-客户信息 '!C284)</f>
        <v>-</v>
      </c>
      <c r="D284" s="135" t="str">
        <f>IF('基础-客户信息 '!D284="","-",'基础-客户信息 '!D284)</f>
        <v>-</v>
      </c>
      <c r="E284" s="135" t="str">
        <f>IF('基础-客户信息 '!E284="","-",'基础-客户信息 '!E284)</f>
        <v>-</v>
      </c>
      <c r="F284" s="135" t="str">
        <f>IF('基础-客户信息 '!F284="","-",'基础-客户信息 '!F284)</f>
        <v>-</v>
      </c>
      <c r="G284" s="136" t="str">
        <f>IF(C284="-","-",SUMIFS('销售录入（明细）'!K:K,'销售录入（明细）'!D:D,C284)-SUMIFS(客户收款录入!H:H,客户收款录入!C:C,C284))</f>
        <v>-</v>
      </c>
      <c r="H284" s="120"/>
    </row>
    <row r="285" customHeight="1" spans="1:8">
      <c r="A285" s="120"/>
      <c r="B285" s="125">
        <v>282</v>
      </c>
      <c r="C285" s="135" t="str">
        <f>IF('基础-客户信息 '!C285="","-",'基础-客户信息 '!C285)</f>
        <v>-</v>
      </c>
      <c r="D285" s="135" t="str">
        <f>IF('基础-客户信息 '!D285="","-",'基础-客户信息 '!D285)</f>
        <v>-</v>
      </c>
      <c r="E285" s="135" t="str">
        <f>IF('基础-客户信息 '!E285="","-",'基础-客户信息 '!E285)</f>
        <v>-</v>
      </c>
      <c r="F285" s="135" t="str">
        <f>IF('基础-客户信息 '!F285="","-",'基础-客户信息 '!F285)</f>
        <v>-</v>
      </c>
      <c r="G285" s="136" t="str">
        <f>IF(C285="-","-",SUMIFS('销售录入（明细）'!K:K,'销售录入（明细）'!D:D,C285)-SUMIFS(客户收款录入!H:H,客户收款录入!C:C,C285))</f>
        <v>-</v>
      </c>
      <c r="H285" s="120"/>
    </row>
    <row r="286" customHeight="1" spans="1:8">
      <c r="A286" s="120"/>
      <c r="B286" s="125">
        <v>283</v>
      </c>
      <c r="C286" s="135" t="str">
        <f>IF('基础-客户信息 '!C286="","-",'基础-客户信息 '!C286)</f>
        <v>-</v>
      </c>
      <c r="D286" s="135" t="str">
        <f>IF('基础-客户信息 '!D286="","-",'基础-客户信息 '!D286)</f>
        <v>-</v>
      </c>
      <c r="E286" s="135" t="str">
        <f>IF('基础-客户信息 '!E286="","-",'基础-客户信息 '!E286)</f>
        <v>-</v>
      </c>
      <c r="F286" s="135" t="str">
        <f>IF('基础-客户信息 '!F286="","-",'基础-客户信息 '!F286)</f>
        <v>-</v>
      </c>
      <c r="G286" s="136" t="str">
        <f>IF(C286="-","-",SUMIFS('销售录入（明细）'!K:K,'销售录入（明细）'!D:D,C286)-SUMIFS(客户收款录入!H:H,客户收款录入!C:C,C286))</f>
        <v>-</v>
      </c>
      <c r="H286" s="120"/>
    </row>
    <row r="287" customHeight="1" spans="1:8">
      <c r="A287" s="120"/>
      <c r="B287" s="125">
        <v>284</v>
      </c>
      <c r="C287" s="135" t="str">
        <f>IF('基础-客户信息 '!C287="","-",'基础-客户信息 '!C287)</f>
        <v>-</v>
      </c>
      <c r="D287" s="135" t="str">
        <f>IF('基础-客户信息 '!D287="","-",'基础-客户信息 '!D287)</f>
        <v>-</v>
      </c>
      <c r="E287" s="135" t="str">
        <f>IF('基础-客户信息 '!E287="","-",'基础-客户信息 '!E287)</f>
        <v>-</v>
      </c>
      <c r="F287" s="135" t="str">
        <f>IF('基础-客户信息 '!F287="","-",'基础-客户信息 '!F287)</f>
        <v>-</v>
      </c>
      <c r="G287" s="136" t="str">
        <f>IF(C287="-","-",SUMIFS('销售录入（明细）'!K:K,'销售录入（明细）'!D:D,C287)-SUMIFS(客户收款录入!H:H,客户收款录入!C:C,C287))</f>
        <v>-</v>
      </c>
      <c r="H287" s="120"/>
    </row>
    <row r="288" customHeight="1" spans="1:8">
      <c r="A288" s="120"/>
      <c r="B288" s="125">
        <v>285</v>
      </c>
      <c r="C288" s="135" t="str">
        <f>IF('基础-客户信息 '!C288="","-",'基础-客户信息 '!C288)</f>
        <v>-</v>
      </c>
      <c r="D288" s="135" t="str">
        <f>IF('基础-客户信息 '!D288="","-",'基础-客户信息 '!D288)</f>
        <v>-</v>
      </c>
      <c r="E288" s="135" t="str">
        <f>IF('基础-客户信息 '!E288="","-",'基础-客户信息 '!E288)</f>
        <v>-</v>
      </c>
      <c r="F288" s="135" t="str">
        <f>IF('基础-客户信息 '!F288="","-",'基础-客户信息 '!F288)</f>
        <v>-</v>
      </c>
      <c r="G288" s="136" t="str">
        <f>IF(C288="-","-",SUMIFS('销售录入（明细）'!K:K,'销售录入（明细）'!D:D,C288)-SUMIFS(客户收款录入!H:H,客户收款录入!C:C,C288))</f>
        <v>-</v>
      </c>
      <c r="H288" s="120"/>
    </row>
    <row r="289" customHeight="1" spans="1:8">
      <c r="A289" s="120"/>
      <c r="B289" s="125">
        <v>286</v>
      </c>
      <c r="C289" s="135" t="str">
        <f>IF('基础-客户信息 '!C289="","-",'基础-客户信息 '!C289)</f>
        <v>-</v>
      </c>
      <c r="D289" s="135" t="str">
        <f>IF('基础-客户信息 '!D289="","-",'基础-客户信息 '!D289)</f>
        <v>-</v>
      </c>
      <c r="E289" s="135" t="str">
        <f>IF('基础-客户信息 '!E289="","-",'基础-客户信息 '!E289)</f>
        <v>-</v>
      </c>
      <c r="F289" s="135" t="str">
        <f>IF('基础-客户信息 '!F289="","-",'基础-客户信息 '!F289)</f>
        <v>-</v>
      </c>
      <c r="G289" s="136" t="str">
        <f>IF(C289="-","-",SUMIFS('销售录入（明细）'!K:K,'销售录入（明细）'!D:D,C289)-SUMIFS(客户收款录入!H:H,客户收款录入!C:C,C289))</f>
        <v>-</v>
      </c>
      <c r="H289" s="120"/>
    </row>
    <row r="290" customHeight="1" spans="1:8">
      <c r="A290" s="120"/>
      <c r="B290" s="125">
        <v>287</v>
      </c>
      <c r="C290" s="135" t="str">
        <f>IF('基础-客户信息 '!C290="","-",'基础-客户信息 '!C290)</f>
        <v>-</v>
      </c>
      <c r="D290" s="135" t="str">
        <f>IF('基础-客户信息 '!D290="","-",'基础-客户信息 '!D290)</f>
        <v>-</v>
      </c>
      <c r="E290" s="135" t="str">
        <f>IF('基础-客户信息 '!E290="","-",'基础-客户信息 '!E290)</f>
        <v>-</v>
      </c>
      <c r="F290" s="135" t="str">
        <f>IF('基础-客户信息 '!F290="","-",'基础-客户信息 '!F290)</f>
        <v>-</v>
      </c>
      <c r="G290" s="136" t="str">
        <f>IF(C290="-","-",SUMIFS('销售录入（明细）'!K:K,'销售录入（明细）'!D:D,C290)-SUMIFS(客户收款录入!H:H,客户收款录入!C:C,C290))</f>
        <v>-</v>
      </c>
      <c r="H290" s="120"/>
    </row>
    <row r="291" customHeight="1" spans="1:8">
      <c r="A291" s="120"/>
      <c r="B291" s="125">
        <v>288</v>
      </c>
      <c r="C291" s="135" t="str">
        <f>IF('基础-客户信息 '!C291="","-",'基础-客户信息 '!C291)</f>
        <v>-</v>
      </c>
      <c r="D291" s="135" t="str">
        <f>IF('基础-客户信息 '!D291="","-",'基础-客户信息 '!D291)</f>
        <v>-</v>
      </c>
      <c r="E291" s="135" t="str">
        <f>IF('基础-客户信息 '!E291="","-",'基础-客户信息 '!E291)</f>
        <v>-</v>
      </c>
      <c r="F291" s="135" t="str">
        <f>IF('基础-客户信息 '!F291="","-",'基础-客户信息 '!F291)</f>
        <v>-</v>
      </c>
      <c r="G291" s="136" t="str">
        <f>IF(C291="-","-",SUMIFS('销售录入（明细）'!K:K,'销售录入（明细）'!D:D,C291)-SUMIFS(客户收款录入!H:H,客户收款录入!C:C,C291))</f>
        <v>-</v>
      </c>
      <c r="H291" s="120"/>
    </row>
    <row r="292" customHeight="1" spans="1:8">
      <c r="A292" s="120"/>
      <c r="B292" s="125">
        <v>289</v>
      </c>
      <c r="C292" s="135" t="str">
        <f>IF('基础-客户信息 '!C292="","-",'基础-客户信息 '!C292)</f>
        <v>-</v>
      </c>
      <c r="D292" s="135" t="str">
        <f>IF('基础-客户信息 '!D292="","-",'基础-客户信息 '!D292)</f>
        <v>-</v>
      </c>
      <c r="E292" s="135" t="str">
        <f>IF('基础-客户信息 '!E292="","-",'基础-客户信息 '!E292)</f>
        <v>-</v>
      </c>
      <c r="F292" s="135" t="str">
        <f>IF('基础-客户信息 '!F292="","-",'基础-客户信息 '!F292)</f>
        <v>-</v>
      </c>
      <c r="G292" s="136" t="str">
        <f>IF(C292="-","-",SUMIFS('销售录入（明细）'!K:K,'销售录入（明细）'!D:D,C292)-SUMIFS(客户收款录入!H:H,客户收款录入!C:C,C292))</f>
        <v>-</v>
      </c>
      <c r="H292" s="120"/>
    </row>
    <row r="293" customHeight="1" spans="1:8">
      <c r="A293" s="120"/>
      <c r="B293" s="125">
        <v>290</v>
      </c>
      <c r="C293" s="135" t="str">
        <f>IF('基础-客户信息 '!C293="","-",'基础-客户信息 '!C293)</f>
        <v>-</v>
      </c>
      <c r="D293" s="135" t="str">
        <f>IF('基础-客户信息 '!D293="","-",'基础-客户信息 '!D293)</f>
        <v>-</v>
      </c>
      <c r="E293" s="135" t="str">
        <f>IF('基础-客户信息 '!E293="","-",'基础-客户信息 '!E293)</f>
        <v>-</v>
      </c>
      <c r="F293" s="135" t="str">
        <f>IF('基础-客户信息 '!F293="","-",'基础-客户信息 '!F293)</f>
        <v>-</v>
      </c>
      <c r="G293" s="136" t="str">
        <f>IF(C293="-","-",SUMIFS('销售录入（明细）'!K:K,'销售录入（明细）'!D:D,C293)-SUMIFS(客户收款录入!H:H,客户收款录入!C:C,C293))</f>
        <v>-</v>
      </c>
      <c r="H293" s="120"/>
    </row>
    <row r="294" customHeight="1" spans="1:8">
      <c r="A294" s="120"/>
      <c r="B294" s="125">
        <v>291</v>
      </c>
      <c r="C294" s="135" t="str">
        <f>IF('基础-客户信息 '!C294="","-",'基础-客户信息 '!C294)</f>
        <v>-</v>
      </c>
      <c r="D294" s="135" t="str">
        <f>IF('基础-客户信息 '!D294="","-",'基础-客户信息 '!D294)</f>
        <v>-</v>
      </c>
      <c r="E294" s="135" t="str">
        <f>IF('基础-客户信息 '!E294="","-",'基础-客户信息 '!E294)</f>
        <v>-</v>
      </c>
      <c r="F294" s="135" t="str">
        <f>IF('基础-客户信息 '!F294="","-",'基础-客户信息 '!F294)</f>
        <v>-</v>
      </c>
      <c r="G294" s="136" t="str">
        <f>IF(C294="-","-",SUMIFS('销售录入（明细）'!K:K,'销售录入（明细）'!D:D,C294)-SUMIFS(客户收款录入!H:H,客户收款录入!C:C,C294))</f>
        <v>-</v>
      </c>
      <c r="H294" s="120"/>
    </row>
    <row r="295" customHeight="1" spans="1:8">
      <c r="A295" s="120"/>
      <c r="B295" s="125">
        <v>292</v>
      </c>
      <c r="C295" s="135" t="str">
        <f>IF('基础-客户信息 '!C295="","-",'基础-客户信息 '!C295)</f>
        <v>-</v>
      </c>
      <c r="D295" s="135" t="str">
        <f>IF('基础-客户信息 '!D295="","-",'基础-客户信息 '!D295)</f>
        <v>-</v>
      </c>
      <c r="E295" s="135" t="str">
        <f>IF('基础-客户信息 '!E295="","-",'基础-客户信息 '!E295)</f>
        <v>-</v>
      </c>
      <c r="F295" s="135" t="str">
        <f>IF('基础-客户信息 '!F295="","-",'基础-客户信息 '!F295)</f>
        <v>-</v>
      </c>
      <c r="G295" s="136" t="str">
        <f>IF(C295="-","-",SUMIFS('销售录入（明细）'!K:K,'销售录入（明细）'!D:D,C295)-SUMIFS(客户收款录入!H:H,客户收款录入!C:C,C295))</f>
        <v>-</v>
      </c>
      <c r="H295" s="120"/>
    </row>
    <row r="296" customHeight="1" spans="1:8">
      <c r="A296" s="120"/>
      <c r="B296" s="125">
        <v>293</v>
      </c>
      <c r="C296" s="135" t="str">
        <f>IF('基础-客户信息 '!C296="","-",'基础-客户信息 '!C296)</f>
        <v>-</v>
      </c>
      <c r="D296" s="135" t="str">
        <f>IF('基础-客户信息 '!D296="","-",'基础-客户信息 '!D296)</f>
        <v>-</v>
      </c>
      <c r="E296" s="135" t="str">
        <f>IF('基础-客户信息 '!E296="","-",'基础-客户信息 '!E296)</f>
        <v>-</v>
      </c>
      <c r="F296" s="135" t="str">
        <f>IF('基础-客户信息 '!F296="","-",'基础-客户信息 '!F296)</f>
        <v>-</v>
      </c>
      <c r="G296" s="136" t="str">
        <f>IF(C296="-","-",SUMIFS('销售录入（明细）'!K:K,'销售录入（明细）'!D:D,C296)-SUMIFS(客户收款录入!H:H,客户收款录入!C:C,C296))</f>
        <v>-</v>
      </c>
      <c r="H296" s="120"/>
    </row>
    <row r="297" customHeight="1" spans="1:8">
      <c r="A297" s="120"/>
      <c r="B297" s="125">
        <v>294</v>
      </c>
      <c r="C297" s="135" t="str">
        <f>IF('基础-客户信息 '!C297="","-",'基础-客户信息 '!C297)</f>
        <v>-</v>
      </c>
      <c r="D297" s="135" t="str">
        <f>IF('基础-客户信息 '!D297="","-",'基础-客户信息 '!D297)</f>
        <v>-</v>
      </c>
      <c r="E297" s="135" t="str">
        <f>IF('基础-客户信息 '!E297="","-",'基础-客户信息 '!E297)</f>
        <v>-</v>
      </c>
      <c r="F297" s="135" t="str">
        <f>IF('基础-客户信息 '!F297="","-",'基础-客户信息 '!F297)</f>
        <v>-</v>
      </c>
      <c r="G297" s="136" t="str">
        <f>IF(C297="-","-",SUMIFS('销售录入（明细）'!K:K,'销售录入（明细）'!D:D,C297)-SUMIFS(客户收款录入!H:H,客户收款录入!C:C,C297))</f>
        <v>-</v>
      </c>
      <c r="H297" s="120"/>
    </row>
    <row r="298" customHeight="1" spans="1:8">
      <c r="A298" s="120"/>
      <c r="B298" s="125">
        <v>295</v>
      </c>
      <c r="C298" s="135" t="str">
        <f>IF('基础-客户信息 '!C298="","-",'基础-客户信息 '!C298)</f>
        <v>-</v>
      </c>
      <c r="D298" s="135" t="str">
        <f>IF('基础-客户信息 '!D298="","-",'基础-客户信息 '!D298)</f>
        <v>-</v>
      </c>
      <c r="E298" s="135" t="str">
        <f>IF('基础-客户信息 '!E298="","-",'基础-客户信息 '!E298)</f>
        <v>-</v>
      </c>
      <c r="F298" s="135" t="str">
        <f>IF('基础-客户信息 '!F298="","-",'基础-客户信息 '!F298)</f>
        <v>-</v>
      </c>
      <c r="G298" s="136" t="str">
        <f>IF(C298="-","-",SUMIFS('销售录入（明细）'!K:K,'销售录入（明细）'!D:D,C298)-SUMIFS(客户收款录入!H:H,客户收款录入!C:C,C298))</f>
        <v>-</v>
      </c>
      <c r="H298" s="120"/>
    </row>
    <row r="299" customHeight="1" spans="1:8">
      <c r="A299" s="120"/>
      <c r="B299" s="125">
        <v>296</v>
      </c>
      <c r="C299" s="135" t="str">
        <f>IF('基础-客户信息 '!C299="","-",'基础-客户信息 '!C299)</f>
        <v>-</v>
      </c>
      <c r="D299" s="135" t="str">
        <f>IF('基础-客户信息 '!D299="","-",'基础-客户信息 '!D299)</f>
        <v>-</v>
      </c>
      <c r="E299" s="135" t="str">
        <f>IF('基础-客户信息 '!E299="","-",'基础-客户信息 '!E299)</f>
        <v>-</v>
      </c>
      <c r="F299" s="135" t="str">
        <f>IF('基础-客户信息 '!F299="","-",'基础-客户信息 '!F299)</f>
        <v>-</v>
      </c>
      <c r="G299" s="136" t="str">
        <f>IF(C299="-","-",SUMIFS('销售录入（明细）'!K:K,'销售录入（明细）'!D:D,C299)-SUMIFS(客户收款录入!H:H,客户收款录入!C:C,C299))</f>
        <v>-</v>
      </c>
      <c r="H299" s="120"/>
    </row>
    <row r="300" customHeight="1" spans="1:8">
      <c r="A300" s="120"/>
      <c r="B300" s="125">
        <v>297</v>
      </c>
      <c r="C300" s="135" t="str">
        <f>IF('基础-客户信息 '!C300="","-",'基础-客户信息 '!C300)</f>
        <v>-</v>
      </c>
      <c r="D300" s="135" t="str">
        <f>IF('基础-客户信息 '!D300="","-",'基础-客户信息 '!D300)</f>
        <v>-</v>
      </c>
      <c r="E300" s="135" t="str">
        <f>IF('基础-客户信息 '!E300="","-",'基础-客户信息 '!E300)</f>
        <v>-</v>
      </c>
      <c r="F300" s="135" t="str">
        <f>IF('基础-客户信息 '!F300="","-",'基础-客户信息 '!F300)</f>
        <v>-</v>
      </c>
      <c r="G300" s="136" t="str">
        <f>IF(C300="-","-",SUMIFS('销售录入（明细）'!K:K,'销售录入（明细）'!D:D,C300)-SUMIFS(客户收款录入!H:H,客户收款录入!C:C,C300))</f>
        <v>-</v>
      </c>
      <c r="H300" s="120"/>
    </row>
    <row r="301" customHeight="1" spans="1:8">
      <c r="A301" s="120"/>
      <c r="B301" s="125">
        <v>298</v>
      </c>
      <c r="C301" s="135" t="str">
        <f>IF('基础-客户信息 '!C301="","-",'基础-客户信息 '!C301)</f>
        <v>-</v>
      </c>
      <c r="D301" s="135" t="str">
        <f>IF('基础-客户信息 '!D301="","-",'基础-客户信息 '!D301)</f>
        <v>-</v>
      </c>
      <c r="E301" s="135" t="str">
        <f>IF('基础-客户信息 '!E301="","-",'基础-客户信息 '!E301)</f>
        <v>-</v>
      </c>
      <c r="F301" s="135" t="str">
        <f>IF('基础-客户信息 '!F301="","-",'基础-客户信息 '!F301)</f>
        <v>-</v>
      </c>
      <c r="G301" s="136" t="str">
        <f>IF(C301="-","-",SUMIFS('销售录入（明细）'!K:K,'销售录入（明细）'!D:D,C301)-SUMIFS(客户收款录入!H:H,客户收款录入!C:C,C301))</f>
        <v>-</v>
      </c>
      <c r="H301" s="120"/>
    </row>
    <row r="302" customHeight="1" spans="1:8">
      <c r="A302" s="120"/>
      <c r="B302" s="125">
        <v>299</v>
      </c>
      <c r="C302" s="135" t="str">
        <f>IF('基础-客户信息 '!C302="","-",'基础-客户信息 '!C302)</f>
        <v>-</v>
      </c>
      <c r="D302" s="135" t="str">
        <f>IF('基础-客户信息 '!D302="","-",'基础-客户信息 '!D302)</f>
        <v>-</v>
      </c>
      <c r="E302" s="135" t="str">
        <f>IF('基础-客户信息 '!E302="","-",'基础-客户信息 '!E302)</f>
        <v>-</v>
      </c>
      <c r="F302" s="135" t="str">
        <f>IF('基础-客户信息 '!F302="","-",'基础-客户信息 '!F302)</f>
        <v>-</v>
      </c>
      <c r="G302" s="136" t="str">
        <f>IF(C302="-","-",SUMIFS('销售录入（明细）'!K:K,'销售录入（明细）'!D:D,C302)-SUMIFS(客户收款录入!H:H,客户收款录入!C:C,C302))</f>
        <v>-</v>
      </c>
      <c r="H302" s="120"/>
    </row>
    <row r="303" customHeight="1" spans="1:8">
      <c r="A303" s="120"/>
      <c r="B303" s="125">
        <v>300</v>
      </c>
      <c r="C303" s="135" t="str">
        <f>IF('基础-客户信息 '!C303="","-",'基础-客户信息 '!C303)</f>
        <v>-</v>
      </c>
      <c r="D303" s="135" t="str">
        <f>IF('基础-客户信息 '!D303="","-",'基础-客户信息 '!D303)</f>
        <v>-</v>
      </c>
      <c r="E303" s="135" t="str">
        <f>IF('基础-客户信息 '!E303="","-",'基础-客户信息 '!E303)</f>
        <v>-</v>
      </c>
      <c r="F303" s="135" t="str">
        <f>IF('基础-客户信息 '!F303="","-",'基础-客户信息 '!F303)</f>
        <v>-</v>
      </c>
      <c r="G303" s="136" t="str">
        <f>IF(C303="-","-",SUMIFS('销售录入（明细）'!K:K,'销售录入（明细）'!D:D,C303)-SUMIFS(客户收款录入!H:H,客户收款录入!C:C,C303))</f>
        <v>-</v>
      </c>
      <c r="H303" s="120"/>
    </row>
  </sheetData>
  <sheetProtection sheet="1" objects="1"/>
  <mergeCells count="1">
    <mergeCell ref="B2:G2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K505"/>
  <sheetViews>
    <sheetView showGridLines="0" workbookViewId="0">
      <pane ySplit="3" topLeftCell="A4" activePane="bottomLeft" state="frozen"/>
      <selection/>
      <selection pane="bottomLeft" activeCell="M14" sqref="M14"/>
    </sheetView>
  </sheetViews>
  <sheetFormatPr defaultColWidth="9" defaultRowHeight="18.95" customHeight="1"/>
  <cols>
    <col min="3" max="3" width="9" style="149" hidden="1" customWidth="1"/>
    <col min="4" max="4" width="9.12962962962963" customWidth="1"/>
    <col min="5" max="5" width="14.5" customWidth="1"/>
    <col min="6" max="6" width="16.25" customWidth="1"/>
    <col min="7" max="7" width="16.5" customWidth="1"/>
    <col min="8" max="9" width="20.3796296296296" customWidth="1"/>
    <col min="11" max="11" width="9" style="150"/>
  </cols>
  <sheetData>
    <row r="1" ht="9" customHeight="1" spans="1:10">
      <c r="A1" s="150"/>
      <c r="B1" s="150"/>
      <c r="C1" s="151"/>
      <c r="D1" s="152"/>
      <c r="E1" s="152"/>
      <c r="F1" s="152"/>
      <c r="G1" s="152"/>
      <c r="H1" s="152"/>
      <c r="I1" s="152"/>
      <c r="J1" s="150"/>
    </row>
    <row r="2" ht="24" customHeight="1" spans="1:10">
      <c r="A2" s="150"/>
      <c r="B2" s="150"/>
      <c r="C2" s="151" t="s">
        <v>9</v>
      </c>
      <c r="D2" s="122" t="str">
        <f>"应付供应商明细； 共有"&amp;COUNT(D4:D303)&amp;"条"</f>
        <v>应付供应商明细； 共有3条</v>
      </c>
      <c r="E2" s="123"/>
      <c r="F2" s="123"/>
      <c r="G2" s="123"/>
      <c r="H2" s="123"/>
      <c r="I2" s="124"/>
      <c r="J2" s="150"/>
    </row>
    <row r="3" customHeight="1" spans="1:10">
      <c r="A3" s="150"/>
      <c r="B3" s="150"/>
      <c r="C3" s="151" t="str">
        <f>IF(AND(供应商应付数据库!G:G&gt;1,供应商应付数据库!G:G&lt;&gt;"-"),ROW(),"-")</f>
        <v>-</v>
      </c>
      <c r="D3" s="125" t="s">
        <v>10</v>
      </c>
      <c r="E3" s="125" t="s">
        <v>11</v>
      </c>
      <c r="F3" s="125" t="s">
        <v>17</v>
      </c>
      <c r="G3" s="125" t="s">
        <v>13</v>
      </c>
      <c r="H3" s="125" t="s">
        <v>14</v>
      </c>
      <c r="I3" s="125" t="s">
        <v>18</v>
      </c>
      <c r="J3" s="150"/>
    </row>
    <row r="4" customHeight="1" spans="1:10">
      <c r="A4" s="150"/>
      <c r="B4" s="150"/>
      <c r="C4" s="151">
        <f>IF(AND(供应商应付数据库!G:G&gt;1,供应商应付数据库!G:G&lt;&gt;"-"),ROW(),"-")</f>
        <v>4</v>
      </c>
      <c r="D4" s="153">
        <f>IF(E4="","",ROW(A1))</f>
        <v>1</v>
      </c>
      <c r="E4" s="154" t="str">
        <f>IFERROR(INDEX(供应商应付数据库!$C:$G,SMALL($C:$C,ROW(A1)),MATCH(E$3,$E$3:$I$3,0)),"")</f>
        <v>上海科创发展XX</v>
      </c>
      <c r="F4" s="154" t="str">
        <f>IFERROR(INDEX(供应商应付数据库!$C:$G,SMALL($C:$C,ROW(B1)),MATCH(F$3,$E$3:$I$3,0)),"")</f>
        <v>薛爽竹</v>
      </c>
      <c r="G4" s="154">
        <f>IFERROR(INDEX(供应商应付数据库!$C:$G,SMALL($C:$C,ROW(C1)),MATCH(G$3,$E$3:$I$3,0)),"")</f>
        <v>18128789089</v>
      </c>
      <c r="H4" s="154" t="str">
        <f>IFERROR(INDEX(供应商应付数据库!$C:$G,SMALL($C:$C,ROW(D1)),MATCH(H$3,$E$3:$I$3,0)),"")</f>
        <v>18128789089@QQ.COM</v>
      </c>
      <c r="I4" s="155">
        <f>IFERROR(INDEX(供应商应付数据库!$C:$G,SMALL($C:$C,ROW(E1)),MATCH(I$3,$E$3:$I$3,0)),"")</f>
        <v>6800</v>
      </c>
      <c r="J4" s="150"/>
    </row>
    <row r="5" customHeight="1" spans="1:10">
      <c r="A5" s="150"/>
      <c r="B5" s="150"/>
      <c r="C5" s="151">
        <f>IF(AND(供应商应付数据库!G:G&gt;1,供应商应付数据库!G:G&lt;&gt;"-"),ROW(),"-")</f>
        <v>5</v>
      </c>
      <c r="D5" s="153">
        <f>IF(E5="","",ROW(A2))</f>
        <v>2</v>
      </c>
      <c r="E5" s="154" t="str">
        <f>IFERROR(INDEX(供应商应付数据库!$C:$G,SMALL($C:$C,ROW(A2)),MATCH(E$3,$E$3:$I$3,0)),"")</f>
        <v>移动设备汇销XX</v>
      </c>
      <c r="F5" s="154" t="str">
        <f>IFERROR(INDEX(供应商应付数据库!$C:$G,SMALL($C:$C,ROW(B2)),MATCH(F$3,$E$3:$I$3,0)),"")</f>
        <v>李慧青</v>
      </c>
      <c r="G5" s="154">
        <f>IFERROR(INDEX(供应商应付数据库!$C:$G,SMALL($C:$C,ROW(C2)),MATCH(G$3,$E$3:$I$3,0)),"")</f>
        <v>18128789090</v>
      </c>
      <c r="H5" s="154" t="str">
        <f>IFERROR(INDEX(供应商应付数据库!$C:$G,SMALL($C:$C,ROW(D2)),MATCH(H$3,$E$3:$I$3,0)),"")</f>
        <v>18128789090@QQ.COM</v>
      </c>
      <c r="I5" s="155">
        <f>IFERROR(INDEX(供应商应付数据库!$C:$G,SMALL($C:$C,ROW(E2)),MATCH(I$3,$E$3:$I$3,0)),"")</f>
        <v>78600</v>
      </c>
      <c r="J5" s="150"/>
    </row>
    <row r="6" customHeight="1" spans="1:10">
      <c r="A6" s="150"/>
      <c r="B6" s="150"/>
      <c r="C6" s="151">
        <f>IF(AND(供应商应付数据库!G:G&gt;1,供应商应付数据库!G:G&lt;&gt;"-"),ROW(),"-")</f>
        <v>6</v>
      </c>
      <c r="D6" s="153">
        <f t="shared" ref="D6:D68" si="0">IF(E6="","",ROW(A3))</f>
        <v>3</v>
      </c>
      <c r="E6" s="154" t="str">
        <f>IFERROR(INDEX(供应商应付数据库!$C:$G,SMALL($C:$C,ROW(A3)),MATCH(E$3,$E$3:$I$3,0)),"")</f>
        <v>XX财务系统</v>
      </c>
      <c r="F6" s="154" t="str">
        <f>IFERROR(INDEX(供应商应付数据库!$C:$G,SMALL($C:$C,ROW(B3)),MATCH(F$3,$E$3:$I$3,0)),"")</f>
        <v>朱少皙</v>
      </c>
      <c r="G6" s="154">
        <f>IFERROR(INDEX(供应商应付数据库!$C:$G,SMALL($C:$C,ROW(C3)),MATCH(G$3,$E$3:$I$3,0)),"")</f>
        <v>18128789091</v>
      </c>
      <c r="H6" s="154" t="str">
        <f>IFERROR(INDEX(供应商应付数据库!$C:$G,SMALL($C:$C,ROW(D3)),MATCH(H$3,$E$3:$I$3,0)),"")</f>
        <v>18128789091@QQ.COM</v>
      </c>
      <c r="I6" s="155">
        <f>IFERROR(INDEX(供应商应付数据库!$C:$G,SMALL($C:$C,ROW(E3)),MATCH(I$3,$E$3:$I$3,0)),"")</f>
        <v>3600</v>
      </c>
      <c r="J6" s="150"/>
    </row>
    <row r="7" customHeight="1" spans="1:10">
      <c r="A7" s="150"/>
      <c r="B7" s="150"/>
      <c r="C7" s="151" t="str">
        <f>IF(AND(供应商应付数据库!G:G&gt;1,供应商应付数据库!G:G&lt;&gt;"-"),ROW(),"-")</f>
        <v>-</v>
      </c>
      <c r="D7" s="153" t="str">
        <f t="shared" si="0"/>
        <v/>
      </c>
      <c r="E7" s="154" t="str">
        <f>IFERROR(INDEX(供应商应付数据库!$C:$G,SMALL($C:$C,ROW(A4)),MATCH(E$3,$E$3:$I$3,0)),"")</f>
        <v/>
      </c>
      <c r="F7" s="154" t="str">
        <f>IFERROR(INDEX(供应商应付数据库!$C:$G,SMALL($C:$C,ROW(B4)),MATCH(F$3,$E$3:$I$3,0)),"")</f>
        <v/>
      </c>
      <c r="G7" s="154" t="str">
        <f>IFERROR(INDEX(供应商应付数据库!$C:$G,SMALL($C:$C,ROW(C4)),MATCH(G$3,$E$3:$I$3,0)),"")</f>
        <v/>
      </c>
      <c r="H7" s="154" t="str">
        <f>IFERROR(INDEX(供应商应付数据库!$C:$G,SMALL($C:$C,ROW(D4)),MATCH(H$3,$E$3:$I$3,0)),"")</f>
        <v/>
      </c>
      <c r="I7" s="155" t="str">
        <f>IFERROR(INDEX(供应商应付数据库!$C:$G,SMALL($C:$C,ROW(E4)),MATCH(I$3,$E$3:$I$3,0)),"")</f>
        <v/>
      </c>
      <c r="J7" s="150"/>
    </row>
    <row r="8" customHeight="1" spans="1:10">
      <c r="A8" s="150"/>
      <c r="B8" s="150"/>
      <c r="C8" s="151" t="str">
        <f>IF(AND(供应商应付数据库!G:G&gt;1,供应商应付数据库!G:G&lt;&gt;"-"),ROW(),"-")</f>
        <v>-</v>
      </c>
      <c r="D8" s="153" t="str">
        <f t="shared" si="0"/>
        <v/>
      </c>
      <c r="E8" s="154" t="str">
        <f>IFERROR(INDEX(供应商应付数据库!$C:$G,SMALL($C:$C,ROW(A5)),MATCH(E$3,$E$3:$I$3,0)),"")</f>
        <v/>
      </c>
      <c r="F8" s="154" t="str">
        <f>IFERROR(INDEX(供应商应付数据库!$C:$G,SMALL($C:$C,ROW(B5)),MATCH(F$3,$E$3:$I$3,0)),"")</f>
        <v/>
      </c>
      <c r="G8" s="154" t="str">
        <f>IFERROR(INDEX(供应商应付数据库!$C:$G,SMALL($C:$C,ROW(C5)),MATCH(G$3,$E$3:$I$3,0)),"")</f>
        <v/>
      </c>
      <c r="H8" s="154" t="str">
        <f>IFERROR(INDEX(供应商应付数据库!$C:$G,SMALL($C:$C,ROW(D5)),MATCH(H$3,$E$3:$I$3,0)),"")</f>
        <v/>
      </c>
      <c r="I8" s="155" t="str">
        <f>IFERROR(INDEX(供应商应付数据库!$C:$G,SMALL($C:$C,ROW(E5)),MATCH(I$3,$E$3:$I$3,0)),"")</f>
        <v/>
      </c>
      <c r="J8" s="150"/>
    </row>
    <row r="9" customHeight="1" spans="1:10">
      <c r="A9" s="150"/>
      <c r="B9" s="150"/>
      <c r="C9" s="151" t="str">
        <f>IF(AND(供应商应付数据库!G:G&gt;1,供应商应付数据库!G:G&lt;&gt;"-"),ROW(),"-")</f>
        <v>-</v>
      </c>
      <c r="D9" s="153" t="str">
        <f t="shared" si="0"/>
        <v/>
      </c>
      <c r="E9" s="154" t="str">
        <f>IFERROR(INDEX(供应商应付数据库!$C:$G,SMALL($C:$C,ROW(A6)),MATCH(E$3,$E$3:$I$3,0)),"")</f>
        <v/>
      </c>
      <c r="F9" s="154" t="str">
        <f>IFERROR(INDEX(供应商应付数据库!$C:$G,SMALL($C:$C,ROW(B6)),MATCH(F$3,$E$3:$I$3,0)),"")</f>
        <v/>
      </c>
      <c r="G9" s="154" t="str">
        <f>IFERROR(INDEX(供应商应付数据库!$C:$G,SMALL($C:$C,ROW(C6)),MATCH(G$3,$E$3:$I$3,0)),"")</f>
        <v/>
      </c>
      <c r="H9" s="154" t="str">
        <f>IFERROR(INDEX(供应商应付数据库!$C:$G,SMALL($C:$C,ROW(D6)),MATCH(H$3,$E$3:$I$3,0)),"")</f>
        <v/>
      </c>
      <c r="I9" s="155" t="str">
        <f>IFERROR(INDEX(供应商应付数据库!$C:$G,SMALL($C:$C,ROW(E6)),MATCH(I$3,$E$3:$I$3,0)),"")</f>
        <v/>
      </c>
      <c r="J9" s="150"/>
    </row>
    <row r="10" customHeight="1" spans="1:10">
      <c r="A10" s="150"/>
      <c r="B10" s="150"/>
      <c r="C10" s="151" t="str">
        <f>IF(AND(供应商应付数据库!G:G&gt;1,供应商应付数据库!G:G&lt;&gt;"-"),ROW(),"-")</f>
        <v>-</v>
      </c>
      <c r="D10" s="153" t="str">
        <f t="shared" si="0"/>
        <v/>
      </c>
      <c r="E10" s="154" t="str">
        <f>IFERROR(INDEX(供应商应付数据库!$C:$G,SMALL($C:$C,ROW(A7)),MATCH(E$3,$E$3:$I$3,0)),"")</f>
        <v/>
      </c>
      <c r="F10" s="154" t="str">
        <f>IFERROR(INDEX(供应商应付数据库!$C:$G,SMALL($C:$C,ROW(B7)),MATCH(F$3,$E$3:$I$3,0)),"")</f>
        <v/>
      </c>
      <c r="G10" s="154" t="str">
        <f>IFERROR(INDEX(供应商应付数据库!$C:$G,SMALL($C:$C,ROW(C7)),MATCH(G$3,$E$3:$I$3,0)),"")</f>
        <v/>
      </c>
      <c r="H10" s="154" t="str">
        <f>IFERROR(INDEX(供应商应付数据库!$C:$G,SMALL($C:$C,ROW(D7)),MATCH(H$3,$E$3:$I$3,0)),"")</f>
        <v/>
      </c>
      <c r="I10" s="155" t="str">
        <f>IFERROR(INDEX(供应商应付数据库!$C:$G,SMALL($C:$C,ROW(E7)),MATCH(I$3,$E$3:$I$3,0)),"")</f>
        <v/>
      </c>
      <c r="J10" s="150"/>
    </row>
    <row r="11" customHeight="1" spans="1:10">
      <c r="A11" s="150"/>
      <c r="B11" s="150"/>
      <c r="C11" s="151" t="str">
        <f>IF(AND(供应商应付数据库!G:G&gt;1,供应商应付数据库!G:G&lt;&gt;"-"),ROW(),"-")</f>
        <v>-</v>
      </c>
      <c r="D11" s="153" t="str">
        <f t="shared" si="0"/>
        <v/>
      </c>
      <c r="E11" s="154" t="str">
        <f>IFERROR(INDEX(供应商应付数据库!$C:$G,SMALL($C:$C,ROW(A8)),MATCH(E$3,$E$3:$I$3,0)),"")</f>
        <v/>
      </c>
      <c r="F11" s="154" t="str">
        <f>IFERROR(INDEX(供应商应付数据库!$C:$G,SMALL($C:$C,ROW(B8)),MATCH(F$3,$E$3:$I$3,0)),"")</f>
        <v/>
      </c>
      <c r="G11" s="154" t="str">
        <f>IFERROR(INDEX(供应商应付数据库!$C:$G,SMALL($C:$C,ROW(C8)),MATCH(G$3,$E$3:$I$3,0)),"")</f>
        <v/>
      </c>
      <c r="H11" s="154" t="str">
        <f>IFERROR(INDEX(供应商应付数据库!$C:$G,SMALL($C:$C,ROW(D8)),MATCH(H$3,$E$3:$I$3,0)),"")</f>
        <v/>
      </c>
      <c r="I11" s="155" t="str">
        <f>IFERROR(INDEX(供应商应付数据库!$C:$G,SMALL($C:$C,ROW(E8)),MATCH(I$3,$E$3:$I$3,0)),"")</f>
        <v/>
      </c>
      <c r="J11" s="150"/>
    </row>
    <row r="12" customHeight="1" spans="1:10">
      <c r="A12" s="150"/>
      <c r="B12" s="150"/>
      <c r="C12" s="151" t="str">
        <f>IF(AND(供应商应付数据库!G:G&gt;1,供应商应付数据库!G:G&lt;&gt;"-"),ROW(),"-")</f>
        <v>-</v>
      </c>
      <c r="D12" s="153" t="str">
        <f t="shared" si="0"/>
        <v/>
      </c>
      <c r="E12" s="154" t="str">
        <f>IFERROR(INDEX(供应商应付数据库!$C:$G,SMALL($C:$C,ROW(A9)),MATCH(E$3,$E$3:$I$3,0)),"")</f>
        <v/>
      </c>
      <c r="F12" s="154" t="str">
        <f>IFERROR(INDEX(供应商应付数据库!$C:$G,SMALL($C:$C,ROW(B9)),MATCH(F$3,$E$3:$I$3,0)),"")</f>
        <v/>
      </c>
      <c r="G12" s="154" t="str">
        <f>IFERROR(INDEX(供应商应付数据库!$C:$G,SMALL($C:$C,ROW(C9)),MATCH(G$3,$E$3:$I$3,0)),"")</f>
        <v/>
      </c>
      <c r="H12" s="154" t="str">
        <f>IFERROR(INDEX(供应商应付数据库!$C:$G,SMALL($C:$C,ROW(D9)),MATCH(H$3,$E$3:$I$3,0)),"")</f>
        <v/>
      </c>
      <c r="I12" s="155" t="str">
        <f>IFERROR(INDEX(供应商应付数据库!$C:$G,SMALL($C:$C,ROW(E9)),MATCH(I$3,$E$3:$I$3,0)),"")</f>
        <v/>
      </c>
      <c r="J12" s="150"/>
    </row>
    <row r="13" customHeight="1" spans="1:10">
      <c r="A13" s="150"/>
      <c r="B13" s="150"/>
      <c r="C13" s="151" t="str">
        <f>IF(AND(供应商应付数据库!G:G&gt;1,供应商应付数据库!G:G&lt;&gt;"-"),ROW(),"-")</f>
        <v>-</v>
      </c>
      <c r="D13" s="153" t="str">
        <f t="shared" si="0"/>
        <v/>
      </c>
      <c r="E13" s="154" t="str">
        <f>IFERROR(INDEX(供应商应付数据库!$C:$G,SMALL($C:$C,ROW(A10)),MATCH(E$3,$E$3:$I$3,0)),"")</f>
        <v/>
      </c>
      <c r="F13" s="154" t="str">
        <f>IFERROR(INDEX(供应商应付数据库!$C:$G,SMALL($C:$C,ROW(B10)),MATCH(F$3,$E$3:$I$3,0)),"")</f>
        <v/>
      </c>
      <c r="G13" s="154" t="str">
        <f>IFERROR(INDEX(供应商应付数据库!$C:$G,SMALL($C:$C,ROW(C10)),MATCH(G$3,$E$3:$I$3,0)),"")</f>
        <v/>
      </c>
      <c r="H13" s="154" t="str">
        <f>IFERROR(INDEX(供应商应付数据库!$C:$G,SMALL($C:$C,ROW(D10)),MATCH(H$3,$E$3:$I$3,0)),"")</f>
        <v/>
      </c>
      <c r="I13" s="155" t="str">
        <f>IFERROR(INDEX(供应商应付数据库!$C:$G,SMALL($C:$C,ROW(E10)),MATCH(I$3,$E$3:$I$3,0)),"")</f>
        <v/>
      </c>
      <c r="J13" s="150"/>
    </row>
    <row r="14" customHeight="1" spans="1:10">
      <c r="A14" s="150"/>
      <c r="B14" s="150"/>
      <c r="C14" s="151" t="str">
        <f>IF(AND(供应商应付数据库!G:G&gt;1,供应商应付数据库!G:G&lt;&gt;"-"),ROW(),"-")</f>
        <v>-</v>
      </c>
      <c r="D14" s="153" t="str">
        <f t="shared" si="0"/>
        <v/>
      </c>
      <c r="E14" s="154" t="str">
        <f>IFERROR(INDEX(供应商应付数据库!$C:$G,SMALL($C:$C,ROW(A11)),MATCH(E$3,$E$3:$I$3,0)),"")</f>
        <v/>
      </c>
      <c r="F14" s="154" t="str">
        <f>IFERROR(INDEX(供应商应付数据库!$C:$G,SMALL($C:$C,ROW(B11)),MATCH(F$3,$E$3:$I$3,0)),"")</f>
        <v/>
      </c>
      <c r="G14" s="154" t="str">
        <f>IFERROR(INDEX(供应商应付数据库!$C:$G,SMALL($C:$C,ROW(C11)),MATCH(G$3,$E$3:$I$3,0)),"")</f>
        <v/>
      </c>
      <c r="H14" s="154" t="str">
        <f>IFERROR(INDEX(供应商应付数据库!$C:$G,SMALL($C:$C,ROW(D11)),MATCH(H$3,$E$3:$I$3,0)),"")</f>
        <v/>
      </c>
      <c r="I14" s="155" t="str">
        <f>IFERROR(INDEX(供应商应付数据库!$C:$G,SMALL($C:$C,ROW(E11)),MATCH(I$3,$E$3:$I$3,0)),"")</f>
        <v/>
      </c>
      <c r="J14" s="150"/>
    </row>
    <row r="15" customHeight="1" spans="1:10">
      <c r="A15" s="150"/>
      <c r="B15" s="150"/>
      <c r="C15" s="151" t="str">
        <f>IF(AND(供应商应付数据库!G:G&gt;1,供应商应付数据库!G:G&lt;&gt;"-"),ROW(),"-")</f>
        <v>-</v>
      </c>
      <c r="D15" s="153" t="str">
        <f t="shared" si="0"/>
        <v/>
      </c>
      <c r="E15" s="154" t="str">
        <f>IFERROR(INDEX(供应商应付数据库!$C:$G,SMALL($C:$C,ROW(A12)),MATCH(E$3,$E$3:$I$3,0)),"")</f>
        <v/>
      </c>
      <c r="F15" s="154" t="str">
        <f>IFERROR(INDEX(供应商应付数据库!$C:$G,SMALL($C:$C,ROW(B12)),MATCH(F$3,$E$3:$I$3,0)),"")</f>
        <v/>
      </c>
      <c r="G15" s="154" t="str">
        <f>IFERROR(INDEX(供应商应付数据库!$C:$G,SMALL($C:$C,ROW(C12)),MATCH(G$3,$E$3:$I$3,0)),"")</f>
        <v/>
      </c>
      <c r="H15" s="154" t="str">
        <f>IFERROR(INDEX(供应商应付数据库!$C:$G,SMALL($C:$C,ROW(D12)),MATCH(H$3,$E$3:$I$3,0)),"")</f>
        <v/>
      </c>
      <c r="I15" s="155" t="str">
        <f>IFERROR(INDEX(供应商应付数据库!$C:$G,SMALL($C:$C,ROW(E12)),MATCH(I$3,$E$3:$I$3,0)),"")</f>
        <v/>
      </c>
      <c r="J15" s="150"/>
    </row>
    <row r="16" customHeight="1" spans="1:10">
      <c r="A16" s="150"/>
      <c r="B16" s="150"/>
      <c r="C16" s="151" t="str">
        <f>IF(AND(供应商应付数据库!G:G&gt;1,供应商应付数据库!G:G&lt;&gt;"-"),ROW(),"-")</f>
        <v>-</v>
      </c>
      <c r="D16" s="153" t="str">
        <f t="shared" si="0"/>
        <v/>
      </c>
      <c r="E16" s="154" t="str">
        <f>IFERROR(INDEX(供应商应付数据库!$C:$G,SMALL($C:$C,ROW(A13)),MATCH(E$3,$E$3:$I$3,0)),"")</f>
        <v/>
      </c>
      <c r="F16" s="154" t="str">
        <f>IFERROR(INDEX(供应商应付数据库!$C:$G,SMALL($C:$C,ROW(B13)),MATCH(F$3,$E$3:$I$3,0)),"")</f>
        <v/>
      </c>
      <c r="G16" s="154" t="str">
        <f>IFERROR(INDEX(供应商应付数据库!$C:$G,SMALL($C:$C,ROW(C13)),MATCH(G$3,$E$3:$I$3,0)),"")</f>
        <v/>
      </c>
      <c r="H16" s="154" t="str">
        <f>IFERROR(INDEX(供应商应付数据库!$C:$G,SMALL($C:$C,ROW(D13)),MATCH(H$3,$E$3:$I$3,0)),"")</f>
        <v/>
      </c>
      <c r="I16" s="155" t="str">
        <f>IFERROR(INDEX(供应商应付数据库!$C:$G,SMALL($C:$C,ROW(E13)),MATCH(I$3,$E$3:$I$3,0)),"")</f>
        <v/>
      </c>
      <c r="J16" s="150"/>
    </row>
    <row r="17" customHeight="1" spans="1:10">
      <c r="A17" s="150"/>
      <c r="B17" s="150"/>
      <c r="C17" s="151" t="str">
        <f>IF(AND(供应商应付数据库!G:G&gt;1,供应商应付数据库!G:G&lt;&gt;"-"),ROW(),"-")</f>
        <v>-</v>
      </c>
      <c r="D17" s="153" t="str">
        <f t="shared" si="0"/>
        <v/>
      </c>
      <c r="E17" s="154" t="str">
        <f>IFERROR(INDEX(供应商应付数据库!$C:$G,SMALL($C:$C,ROW(A14)),MATCH(E$3,$E$3:$I$3,0)),"")</f>
        <v/>
      </c>
      <c r="F17" s="154" t="str">
        <f>IFERROR(INDEX(供应商应付数据库!$C:$G,SMALL($C:$C,ROW(B14)),MATCH(F$3,$E$3:$I$3,0)),"")</f>
        <v/>
      </c>
      <c r="G17" s="154" t="str">
        <f>IFERROR(INDEX(供应商应付数据库!$C:$G,SMALL($C:$C,ROW(C14)),MATCH(G$3,$E$3:$I$3,0)),"")</f>
        <v/>
      </c>
      <c r="H17" s="154" t="str">
        <f>IFERROR(INDEX(供应商应付数据库!$C:$G,SMALL($C:$C,ROW(D14)),MATCH(H$3,$E$3:$I$3,0)),"")</f>
        <v/>
      </c>
      <c r="I17" s="155" t="str">
        <f>IFERROR(INDEX(供应商应付数据库!$C:$G,SMALL($C:$C,ROW(E14)),MATCH(I$3,$E$3:$I$3,0)),"")</f>
        <v/>
      </c>
      <c r="J17" s="150"/>
    </row>
    <row r="18" customHeight="1" spans="1:10">
      <c r="A18" s="150"/>
      <c r="B18" s="150"/>
      <c r="C18" s="151" t="str">
        <f>IF(AND(供应商应付数据库!G:G&gt;1,供应商应付数据库!G:G&lt;&gt;"-"),ROW(),"-")</f>
        <v>-</v>
      </c>
      <c r="D18" s="153" t="str">
        <f t="shared" si="0"/>
        <v/>
      </c>
      <c r="E18" s="154" t="str">
        <f>IFERROR(INDEX(供应商应付数据库!$C:$G,SMALL($C:$C,ROW(A15)),MATCH(E$3,$E$3:$I$3,0)),"")</f>
        <v/>
      </c>
      <c r="F18" s="154" t="str">
        <f>IFERROR(INDEX(供应商应付数据库!$C:$G,SMALL($C:$C,ROW(B15)),MATCH(F$3,$E$3:$I$3,0)),"")</f>
        <v/>
      </c>
      <c r="G18" s="154" t="str">
        <f>IFERROR(INDEX(供应商应付数据库!$C:$G,SMALL($C:$C,ROW(C15)),MATCH(G$3,$E$3:$I$3,0)),"")</f>
        <v/>
      </c>
      <c r="H18" s="154" t="str">
        <f>IFERROR(INDEX(供应商应付数据库!$C:$G,SMALL($C:$C,ROW(D15)),MATCH(H$3,$E$3:$I$3,0)),"")</f>
        <v/>
      </c>
      <c r="I18" s="155" t="str">
        <f>IFERROR(INDEX(供应商应付数据库!$C:$G,SMALL($C:$C,ROW(E15)),MATCH(I$3,$E$3:$I$3,0)),"")</f>
        <v/>
      </c>
      <c r="J18" s="150"/>
    </row>
    <row r="19" customHeight="1" spans="1:10">
      <c r="A19" s="150"/>
      <c r="B19" s="150"/>
      <c r="C19" s="151" t="str">
        <f>IF(AND(供应商应付数据库!G:G&gt;1,供应商应付数据库!G:G&lt;&gt;"-"),ROW(),"-")</f>
        <v>-</v>
      </c>
      <c r="D19" s="153" t="str">
        <f t="shared" si="0"/>
        <v/>
      </c>
      <c r="E19" s="154" t="str">
        <f>IFERROR(INDEX(供应商应付数据库!$C:$G,SMALL($C:$C,ROW(A16)),MATCH(E$3,$E$3:$I$3,0)),"")</f>
        <v/>
      </c>
      <c r="F19" s="154" t="str">
        <f>IFERROR(INDEX(供应商应付数据库!$C:$G,SMALL($C:$C,ROW(B16)),MATCH(F$3,$E$3:$I$3,0)),"")</f>
        <v/>
      </c>
      <c r="G19" s="154" t="str">
        <f>IFERROR(INDEX(供应商应付数据库!$C:$G,SMALL($C:$C,ROW(C16)),MATCH(G$3,$E$3:$I$3,0)),"")</f>
        <v/>
      </c>
      <c r="H19" s="154" t="str">
        <f>IFERROR(INDEX(供应商应付数据库!$C:$G,SMALL($C:$C,ROW(D16)),MATCH(H$3,$E$3:$I$3,0)),"")</f>
        <v/>
      </c>
      <c r="I19" s="155" t="str">
        <f>IFERROR(INDEX(供应商应付数据库!$C:$G,SMALL($C:$C,ROW(E16)),MATCH(I$3,$E$3:$I$3,0)),"")</f>
        <v/>
      </c>
      <c r="J19" s="150"/>
    </row>
    <row r="20" customHeight="1" spans="1:10">
      <c r="A20" s="150"/>
      <c r="B20" s="150"/>
      <c r="C20" s="151" t="str">
        <f>IF(AND(供应商应付数据库!G:G&gt;1,供应商应付数据库!G:G&lt;&gt;"-"),ROW(),"-")</f>
        <v>-</v>
      </c>
      <c r="D20" s="153" t="str">
        <f t="shared" si="0"/>
        <v/>
      </c>
      <c r="E20" s="154" t="str">
        <f>IFERROR(INDEX(供应商应付数据库!$C:$G,SMALL($C:$C,ROW(A17)),MATCH(E$3,$E$3:$I$3,0)),"")</f>
        <v/>
      </c>
      <c r="F20" s="154" t="str">
        <f>IFERROR(INDEX(供应商应付数据库!$C:$G,SMALL($C:$C,ROW(B17)),MATCH(F$3,$E$3:$I$3,0)),"")</f>
        <v/>
      </c>
      <c r="G20" s="154" t="str">
        <f>IFERROR(INDEX(供应商应付数据库!$C:$G,SMALL($C:$C,ROW(C17)),MATCH(G$3,$E$3:$I$3,0)),"")</f>
        <v/>
      </c>
      <c r="H20" s="154" t="str">
        <f>IFERROR(INDEX(供应商应付数据库!$C:$G,SMALL($C:$C,ROW(D17)),MATCH(H$3,$E$3:$I$3,0)),"")</f>
        <v/>
      </c>
      <c r="I20" s="155" t="str">
        <f>IFERROR(INDEX(供应商应付数据库!$C:$G,SMALL($C:$C,ROW(E17)),MATCH(I$3,$E$3:$I$3,0)),"")</f>
        <v/>
      </c>
      <c r="J20" s="150"/>
    </row>
    <row r="21" customHeight="1" spans="1:10">
      <c r="A21" s="150"/>
      <c r="B21" s="150"/>
      <c r="C21" s="151" t="str">
        <f>IF(AND(供应商应付数据库!G:G&gt;1,供应商应付数据库!G:G&lt;&gt;"-"),ROW(),"-")</f>
        <v>-</v>
      </c>
      <c r="D21" s="153" t="str">
        <f t="shared" si="0"/>
        <v/>
      </c>
      <c r="E21" s="154" t="str">
        <f>IFERROR(INDEX(供应商应付数据库!$C:$G,SMALL($C:$C,ROW(A18)),MATCH(E$3,$E$3:$I$3,0)),"")</f>
        <v/>
      </c>
      <c r="F21" s="154" t="str">
        <f>IFERROR(INDEX(供应商应付数据库!$C:$G,SMALL($C:$C,ROW(B18)),MATCH(F$3,$E$3:$I$3,0)),"")</f>
        <v/>
      </c>
      <c r="G21" s="154" t="str">
        <f>IFERROR(INDEX(供应商应付数据库!$C:$G,SMALL($C:$C,ROW(C18)),MATCH(G$3,$E$3:$I$3,0)),"")</f>
        <v/>
      </c>
      <c r="H21" s="154" t="str">
        <f>IFERROR(INDEX(供应商应付数据库!$C:$G,SMALL($C:$C,ROW(D18)),MATCH(H$3,$E$3:$I$3,0)),"")</f>
        <v/>
      </c>
      <c r="I21" s="155" t="str">
        <f>IFERROR(INDEX(供应商应付数据库!$C:$G,SMALL($C:$C,ROW(E18)),MATCH(I$3,$E$3:$I$3,0)),"")</f>
        <v/>
      </c>
      <c r="J21" s="150"/>
    </row>
    <row r="22" customHeight="1" spans="1:10">
      <c r="A22" s="150"/>
      <c r="B22" s="150"/>
      <c r="C22" s="151" t="str">
        <f>IF(AND(供应商应付数据库!G:G&gt;1,供应商应付数据库!G:G&lt;&gt;"-"),ROW(),"-")</f>
        <v>-</v>
      </c>
      <c r="D22" s="153" t="str">
        <f t="shared" si="0"/>
        <v/>
      </c>
      <c r="E22" s="154" t="str">
        <f>IFERROR(INDEX(供应商应付数据库!$C:$G,SMALL($C:$C,ROW(A19)),MATCH(E$3,$E$3:$I$3,0)),"")</f>
        <v/>
      </c>
      <c r="F22" s="154" t="str">
        <f>IFERROR(INDEX(供应商应付数据库!$C:$G,SMALL($C:$C,ROW(B19)),MATCH(F$3,$E$3:$I$3,0)),"")</f>
        <v/>
      </c>
      <c r="G22" s="154" t="str">
        <f>IFERROR(INDEX(供应商应付数据库!$C:$G,SMALL($C:$C,ROW(C19)),MATCH(G$3,$E$3:$I$3,0)),"")</f>
        <v/>
      </c>
      <c r="H22" s="154" t="str">
        <f>IFERROR(INDEX(供应商应付数据库!$C:$G,SMALL($C:$C,ROW(D19)),MATCH(H$3,$E$3:$I$3,0)),"")</f>
        <v/>
      </c>
      <c r="I22" s="155" t="str">
        <f>IFERROR(INDEX(供应商应付数据库!$C:$G,SMALL($C:$C,ROW(E19)),MATCH(I$3,$E$3:$I$3,0)),"")</f>
        <v/>
      </c>
      <c r="J22" s="150"/>
    </row>
    <row r="23" customHeight="1" spans="1:10">
      <c r="A23" s="150"/>
      <c r="B23" s="150"/>
      <c r="C23" s="151" t="str">
        <f>IF(AND(供应商应付数据库!G:G&gt;1,供应商应付数据库!G:G&lt;&gt;"-"),ROW(),"-")</f>
        <v>-</v>
      </c>
      <c r="D23" s="153" t="str">
        <f t="shared" si="0"/>
        <v/>
      </c>
      <c r="E23" s="154" t="str">
        <f>IFERROR(INDEX(供应商应付数据库!$C:$G,SMALL($C:$C,ROW(A20)),MATCH(E$3,$E$3:$I$3,0)),"")</f>
        <v/>
      </c>
      <c r="F23" s="154" t="str">
        <f>IFERROR(INDEX(供应商应付数据库!$C:$G,SMALL($C:$C,ROW(B20)),MATCH(F$3,$E$3:$I$3,0)),"")</f>
        <v/>
      </c>
      <c r="G23" s="154" t="str">
        <f>IFERROR(INDEX(供应商应付数据库!$C:$G,SMALL($C:$C,ROW(C20)),MATCH(G$3,$E$3:$I$3,0)),"")</f>
        <v/>
      </c>
      <c r="H23" s="154" t="str">
        <f>IFERROR(INDEX(供应商应付数据库!$C:$G,SMALL($C:$C,ROW(D20)),MATCH(H$3,$E$3:$I$3,0)),"")</f>
        <v/>
      </c>
      <c r="I23" s="155" t="str">
        <f>IFERROR(INDEX(供应商应付数据库!$C:$G,SMALL($C:$C,ROW(E20)),MATCH(I$3,$E$3:$I$3,0)),"")</f>
        <v/>
      </c>
      <c r="J23" s="150"/>
    </row>
    <row r="24" customHeight="1" spans="1:10">
      <c r="A24" s="150"/>
      <c r="B24" s="150"/>
      <c r="C24" s="151" t="str">
        <f>IF(AND(供应商应付数据库!G:G&gt;1,供应商应付数据库!G:G&lt;&gt;"-"),ROW(),"-")</f>
        <v>-</v>
      </c>
      <c r="D24" s="153" t="str">
        <f t="shared" si="0"/>
        <v/>
      </c>
      <c r="E24" s="154" t="str">
        <f>IFERROR(INDEX(供应商应付数据库!$C:$G,SMALL($C:$C,ROW(A21)),MATCH(E$3,$E$3:$I$3,0)),"")</f>
        <v/>
      </c>
      <c r="F24" s="154" t="str">
        <f>IFERROR(INDEX(供应商应付数据库!$C:$G,SMALL($C:$C,ROW(B21)),MATCH(F$3,$E$3:$I$3,0)),"")</f>
        <v/>
      </c>
      <c r="G24" s="154" t="str">
        <f>IFERROR(INDEX(供应商应付数据库!$C:$G,SMALL($C:$C,ROW(C21)),MATCH(G$3,$E$3:$I$3,0)),"")</f>
        <v/>
      </c>
      <c r="H24" s="154" t="str">
        <f>IFERROR(INDEX(供应商应付数据库!$C:$G,SMALL($C:$C,ROW(D21)),MATCH(H$3,$E$3:$I$3,0)),"")</f>
        <v/>
      </c>
      <c r="I24" s="155" t="str">
        <f>IFERROR(INDEX(供应商应付数据库!$C:$G,SMALL($C:$C,ROW(E21)),MATCH(I$3,$E$3:$I$3,0)),"")</f>
        <v/>
      </c>
      <c r="J24" s="150"/>
    </row>
    <row r="25" customHeight="1" spans="1:10">
      <c r="A25" s="150"/>
      <c r="B25" s="150"/>
      <c r="C25" s="151" t="str">
        <f>IF(AND(供应商应付数据库!G:G&gt;1,供应商应付数据库!G:G&lt;&gt;"-"),ROW(),"-")</f>
        <v>-</v>
      </c>
      <c r="D25" s="153" t="str">
        <f t="shared" si="0"/>
        <v/>
      </c>
      <c r="E25" s="154" t="str">
        <f>IFERROR(INDEX(供应商应付数据库!$C:$G,SMALL($C:$C,ROW(A22)),MATCH(E$3,$E$3:$I$3,0)),"")</f>
        <v/>
      </c>
      <c r="F25" s="154" t="str">
        <f>IFERROR(INDEX(供应商应付数据库!$C:$G,SMALL($C:$C,ROW(B22)),MATCH(F$3,$E$3:$I$3,0)),"")</f>
        <v/>
      </c>
      <c r="G25" s="154" t="str">
        <f>IFERROR(INDEX(供应商应付数据库!$C:$G,SMALL($C:$C,ROW(C22)),MATCH(G$3,$E$3:$I$3,0)),"")</f>
        <v/>
      </c>
      <c r="H25" s="154" t="str">
        <f>IFERROR(INDEX(供应商应付数据库!$C:$G,SMALL($C:$C,ROW(D22)),MATCH(H$3,$E$3:$I$3,0)),"")</f>
        <v/>
      </c>
      <c r="I25" s="155" t="str">
        <f>IFERROR(INDEX(供应商应付数据库!$C:$G,SMALL($C:$C,ROW(E22)),MATCH(I$3,$E$3:$I$3,0)),"")</f>
        <v/>
      </c>
      <c r="J25" s="150"/>
    </row>
    <row r="26" customHeight="1" spans="1:10">
      <c r="A26" s="150"/>
      <c r="B26" s="150"/>
      <c r="C26" s="151" t="str">
        <f>IF(AND(供应商应付数据库!G:G&gt;1,供应商应付数据库!G:G&lt;&gt;"-"),ROW(),"-")</f>
        <v>-</v>
      </c>
      <c r="D26" s="153" t="str">
        <f t="shared" si="0"/>
        <v/>
      </c>
      <c r="E26" s="154" t="str">
        <f>IFERROR(INDEX(供应商应付数据库!$C:$G,SMALL($C:$C,ROW(A23)),MATCH(E$3,$E$3:$I$3,0)),"")</f>
        <v/>
      </c>
      <c r="F26" s="154" t="str">
        <f>IFERROR(INDEX(供应商应付数据库!$C:$G,SMALL($C:$C,ROW(B23)),MATCH(F$3,$E$3:$I$3,0)),"")</f>
        <v/>
      </c>
      <c r="G26" s="154" t="str">
        <f>IFERROR(INDEX(供应商应付数据库!$C:$G,SMALL($C:$C,ROW(C23)),MATCH(G$3,$E$3:$I$3,0)),"")</f>
        <v/>
      </c>
      <c r="H26" s="154" t="str">
        <f>IFERROR(INDEX(供应商应付数据库!$C:$G,SMALL($C:$C,ROW(D23)),MATCH(H$3,$E$3:$I$3,0)),"")</f>
        <v/>
      </c>
      <c r="I26" s="155" t="str">
        <f>IFERROR(INDEX(供应商应付数据库!$C:$G,SMALL($C:$C,ROW(E23)),MATCH(I$3,$E$3:$I$3,0)),"")</f>
        <v/>
      </c>
      <c r="J26" s="150"/>
    </row>
    <row r="27" customHeight="1" spans="1:10">
      <c r="A27" s="150"/>
      <c r="B27" s="150"/>
      <c r="C27" s="151" t="str">
        <f>IF(AND(供应商应付数据库!G:G&gt;1,供应商应付数据库!G:G&lt;&gt;"-"),ROW(),"-")</f>
        <v>-</v>
      </c>
      <c r="D27" s="153" t="str">
        <f t="shared" si="0"/>
        <v/>
      </c>
      <c r="E27" s="154" t="str">
        <f>IFERROR(INDEX(供应商应付数据库!$C:$G,SMALL($C:$C,ROW(A24)),MATCH(E$3,$E$3:$I$3,0)),"")</f>
        <v/>
      </c>
      <c r="F27" s="154" t="str">
        <f>IFERROR(INDEX(供应商应付数据库!$C:$G,SMALL($C:$C,ROW(B24)),MATCH(F$3,$E$3:$I$3,0)),"")</f>
        <v/>
      </c>
      <c r="G27" s="154" t="str">
        <f>IFERROR(INDEX(供应商应付数据库!$C:$G,SMALL($C:$C,ROW(C24)),MATCH(G$3,$E$3:$I$3,0)),"")</f>
        <v/>
      </c>
      <c r="H27" s="154" t="str">
        <f>IFERROR(INDEX(供应商应付数据库!$C:$G,SMALL($C:$C,ROW(D24)),MATCH(H$3,$E$3:$I$3,0)),"")</f>
        <v/>
      </c>
      <c r="I27" s="155" t="str">
        <f>IFERROR(INDEX(供应商应付数据库!$C:$G,SMALL($C:$C,ROW(E24)),MATCH(I$3,$E$3:$I$3,0)),"")</f>
        <v/>
      </c>
      <c r="J27" s="150"/>
    </row>
    <row r="28" customHeight="1" spans="1:10">
      <c r="A28" s="150"/>
      <c r="B28" s="150"/>
      <c r="C28" s="151" t="str">
        <f>IF(AND(供应商应付数据库!G:G&gt;1,供应商应付数据库!G:G&lt;&gt;"-"),ROW(),"-")</f>
        <v>-</v>
      </c>
      <c r="D28" s="153" t="str">
        <f t="shared" si="0"/>
        <v/>
      </c>
      <c r="E28" s="154" t="str">
        <f>IFERROR(INDEX(供应商应付数据库!$C:$G,SMALL($C:$C,ROW(A25)),MATCH(E$3,$E$3:$I$3,0)),"")</f>
        <v/>
      </c>
      <c r="F28" s="154" t="str">
        <f>IFERROR(INDEX(供应商应付数据库!$C:$G,SMALL($C:$C,ROW(B25)),MATCH(F$3,$E$3:$I$3,0)),"")</f>
        <v/>
      </c>
      <c r="G28" s="154" t="str">
        <f>IFERROR(INDEX(供应商应付数据库!$C:$G,SMALL($C:$C,ROW(C25)),MATCH(G$3,$E$3:$I$3,0)),"")</f>
        <v/>
      </c>
      <c r="H28" s="154" t="str">
        <f>IFERROR(INDEX(供应商应付数据库!$C:$G,SMALL($C:$C,ROW(D25)),MATCH(H$3,$E$3:$I$3,0)),"")</f>
        <v/>
      </c>
      <c r="I28" s="155" t="str">
        <f>IFERROR(INDEX(供应商应付数据库!$C:$G,SMALL($C:$C,ROW(E25)),MATCH(I$3,$E$3:$I$3,0)),"")</f>
        <v/>
      </c>
      <c r="J28" s="150"/>
    </row>
    <row r="29" customHeight="1" spans="1:10">
      <c r="A29" s="150"/>
      <c r="B29" s="150"/>
      <c r="C29" s="151" t="str">
        <f>IF(AND(供应商应付数据库!G:G&gt;1,供应商应付数据库!G:G&lt;&gt;"-"),ROW(),"-")</f>
        <v>-</v>
      </c>
      <c r="D29" s="153" t="str">
        <f t="shared" si="0"/>
        <v/>
      </c>
      <c r="E29" s="154" t="str">
        <f>IFERROR(INDEX(供应商应付数据库!$C:$G,SMALL($C:$C,ROW(A26)),MATCH(E$3,$E$3:$I$3,0)),"")</f>
        <v/>
      </c>
      <c r="F29" s="154" t="str">
        <f>IFERROR(INDEX(供应商应付数据库!$C:$G,SMALL($C:$C,ROW(B26)),MATCH(F$3,$E$3:$I$3,0)),"")</f>
        <v/>
      </c>
      <c r="G29" s="154" t="str">
        <f>IFERROR(INDEX(供应商应付数据库!$C:$G,SMALL($C:$C,ROW(C26)),MATCH(G$3,$E$3:$I$3,0)),"")</f>
        <v/>
      </c>
      <c r="H29" s="154" t="str">
        <f>IFERROR(INDEX(供应商应付数据库!$C:$G,SMALL($C:$C,ROW(D26)),MATCH(H$3,$E$3:$I$3,0)),"")</f>
        <v/>
      </c>
      <c r="I29" s="155" t="str">
        <f>IFERROR(INDEX(供应商应付数据库!$C:$G,SMALL($C:$C,ROW(E26)),MATCH(I$3,$E$3:$I$3,0)),"")</f>
        <v/>
      </c>
      <c r="J29" s="150"/>
    </row>
    <row r="30" customHeight="1" spans="1:10">
      <c r="A30" s="150"/>
      <c r="B30" s="150"/>
      <c r="C30" s="151" t="str">
        <f>IF(AND(供应商应付数据库!G:G&gt;1,供应商应付数据库!G:G&lt;&gt;"-"),ROW(),"-")</f>
        <v>-</v>
      </c>
      <c r="D30" s="153" t="str">
        <f t="shared" si="0"/>
        <v/>
      </c>
      <c r="E30" s="154" t="str">
        <f>IFERROR(INDEX(供应商应付数据库!$C:$G,SMALL($C:$C,ROW(A27)),MATCH(E$3,$E$3:$I$3,0)),"")</f>
        <v/>
      </c>
      <c r="F30" s="154" t="str">
        <f>IFERROR(INDEX(供应商应付数据库!$C:$G,SMALL($C:$C,ROW(B27)),MATCH(F$3,$E$3:$I$3,0)),"")</f>
        <v/>
      </c>
      <c r="G30" s="154" t="str">
        <f>IFERROR(INDEX(供应商应付数据库!$C:$G,SMALL($C:$C,ROW(C27)),MATCH(G$3,$E$3:$I$3,0)),"")</f>
        <v/>
      </c>
      <c r="H30" s="154" t="str">
        <f>IFERROR(INDEX(供应商应付数据库!$C:$G,SMALL($C:$C,ROW(D27)),MATCH(H$3,$E$3:$I$3,0)),"")</f>
        <v/>
      </c>
      <c r="I30" s="155" t="str">
        <f>IFERROR(INDEX(供应商应付数据库!$C:$G,SMALL($C:$C,ROW(E27)),MATCH(I$3,$E$3:$I$3,0)),"")</f>
        <v/>
      </c>
      <c r="J30" s="150"/>
    </row>
    <row r="31" customHeight="1" spans="1:10">
      <c r="A31" s="150"/>
      <c r="B31" s="150"/>
      <c r="C31" s="151" t="str">
        <f>IF(AND(供应商应付数据库!G:G&gt;1,供应商应付数据库!G:G&lt;&gt;"-"),ROW(),"-")</f>
        <v>-</v>
      </c>
      <c r="D31" s="153" t="str">
        <f t="shared" si="0"/>
        <v/>
      </c>
      <c r="E31" s="154" t="str">
        <f>IFERROR(INDEX(供应商应付数据库!$C:$G,SMALL($C:$C,ROW(A28)),MATCH(E$3,$E$3:$I$3,0)),"")</f>
        <v/>
      </c>
      <c r="F31" s="154" t="str">
        <f>IFERROR(INDEX(供应商应付数据库!$C:$G,SMALL($C:$C,ROW(B28)),MATCH(F$3,$E$3:$I$3,0)),"")</f>
        <v/>
      </c>
      <c r="G31" s="154" t="str">
        <f>IFERROR(INDEX(供应商应付数据库!$C:$G,SMALL($C:$C,ROW(C28)),MATCH(G$3,$E$3:$I$3,0)),"")</f>
        <v/>
      </c>
      <c r="H31" s="154" t="str">
        <f>IFERROR(INDEX(供应商应付数据库!$C:$G,SMALL($C:$C,ROW(D28)),MATCH(H$3,$E$3:$I$3,0)),"")</f>
        <v/>
      </c>
      <c r="I31" s="155" t="str">
        <f>IFERROR(INDEX(供应商应付数据库!$C:$G,SMALL($C:$C,ROW(E28)),MATCH(I$3,$E$3:$I$3,0)),"")</f>
        <v/>
      </c>
      <c r="J31" s="150"/>
    </row>
    <row r="32" customHeight="1" spans="1:10">
      <c r="A32" s="150"/>
      <c r="B32" s="150"/>
      <c r="C32" s="151" t="str">
        <f>IF(AND(供应商应付数据库!G:G&gt;1,供应商应付数据库!G:G&lt;&gt;"-"),ROW(),"-")</f>
        <v>-</v>
      </c>
      <c r="D32" s="153" t="str">
        <f t="shared" si="0"/>
        <v/>
      </c>
      <c r="E32" s="154" t="str">
        <f>IFERROR(INDEX(供应商应付数据库!$C:$G,SMALL($C:$C,ROW(A29)),MATCH(E$3,$E$3:$I$3,0)),"")</f>
        <v/>
      </c>
      <c r="F32" s="154" t="str">
        <f>IFERROR(INDEX(供应商应付数据库!$C:$G,SMALL($C:$C,ROW(B29)),MATCH(F$3,$E$3:$I$3,0)),"")</f>
        <v/>
      </c>
      <c r="G32" s="154" t="str">
        <f>IFERROR(INDEX(供应商应付数据库!$C:$G,SMALL($C:$C,ROW(C29)),MATCH(G$3,$E$3:$I$3,0)),"")</f>
        <v/>
      </c>
      <c r="H32" s="154" t="str">
        <f>IFERROR(INDEX(供应商应付数据库!$C:$G,SMALL($C:$C,ROW(D29)),MATCH(H$3,$E$3:$I$3,0)),"")</f>
        <v/>
      </c>
      <c r="I32" s="155" t="str">
        <f>IFERROR(INDEX(供应商应付数据库!$C:$G,SMALL($C:$C,ROW(E29)),MATCH(I$3,$E$3:$I$3,0)),"")</f>
        <v/>
      </c>
      <c r="J32" s="150"/>
    </row>
    <row r="33" customHeight="1" spans="1:10">
      <c r="A33" s="150"/>
      <c r="B33" s="150"/>
      <c r="C33" s="151" t="str">
        <f>IF(AND(供应商应付数据库!G:G&gt;1,供应商应付数据库!G:G&lt;&gt;"-"),ROW(),"-")</f>
        <v>-</v>
      </c>
      <c r="D33" s="153" t="str">
        <f t="shared" si="0"/>
        <v/>
      </c>
      <c r="E33" s="154" t="str">
        <f>IFERROR(INDEX(供应商应付数据库!$C:$G,SMALL($C:$C,ROW(A30)),MATCH(E$3,$E$3:$I$3,0)),"")</f>
        <v/>
      </c>
      <c r="F33" s="154" t="str">
        <f>IFERROR(INDEX(供应商应付数据库!$C:$G,SMALL($C:$C,ROW(B30)),MATCH(F$3,$E$3:$I$3,0)),"")</f>
        <v/>
      </c>
      <c r="G33" s="154" t="str">
        <f>IFERROR(INDEX(供应商应付数据库!$C:$G,SMALL($C:$C,ROW(C30)),MATCH(G$3,$E$3:$I$3,0)),"")</f>
        <v/>
      </c>
      <c r="H33" s="154" t="str">
        <f>IFERROR(INDEX(供应商应付数据库!$C:$G,SMALL($C:$C,ROW(D30)),MATCH(H$3,$E$3:$I$3,0)),"")</f>
        <v/>
      </c>
      <c r="I33" s="155" t="str">
        <f>IFERROR(INDEX(供应商应付数据库!$C:$G,SMALL($C:$C,ROW(E30)),MATCH(I$3,$E$3:$I$3,0)),"")</f>
        <v/>
      </c>
      <c r="J33" s="150"/>
    </row>
    <row r="34" customHeight="1" spans="1:10">
      <c r="A34" s="150"/>
      <c r="B34" s="150"/>
      <c r="C34" s="151" t="str">
        <f>IF(AND(供应商应付数据库!G:G&gt;1,供应商应付数据库!G:G&lt;&gt;"-"),ROW(),"-")</f>
        <v>-</v>
      </c>
      <c r="D34" s="153" t="str">
        <f t="shared" si="0"/>
        <v/>
      </c>
      <c r="E34" s="154" t="str">
        <f>IFERROR(INDEX(供应商应付数据库!$C:$G,SMALL($C:$C,ROW(A31)),MATCH(E$3,$E$3:$I$3,0)),"")</f>
        <v/>
      </c>
      <c r="F34" s="154" t="str">
        <f>IFERROR(INDEX(供应商应付数据库!$C:$G,SMALL($C:$C,ROW(B31)),MATCH(F$3,$E$3:$I$3,0)),"")</f>
        <v/>
      </c>
      <c r="G34" s="154" t="str">
        <f>IFERROR(INDEX(供应商应付数据库!$C:$G,SMALL($C:$C,ROW(C31)),MATCH(G$3,$E$3:$I$3,0)),"")</f>
        <v/>
      </c>
      <c r="H34" s="154" t="str">
        <f>IFERROR(INDEX(供应商应付数据库!$C:$G,SMALL($C:$C,ROW(D31)),MATCH(H$3,$E$3:$I$3,0)),"")</f>
        <v/>
      </c>
      <c r="I34" s="155" t="str">
        <f>IFERROR(INDEX(供应商应付数据库!$C:$G,SMALL($C:$C,ROW(E31)),MATCH(I$3,$E$3:$I$3,0)),"")</f>
        <v/>
      </c>
      <c r="J34" s="150"/>
    </row>
    <row r="35" customHeight="1" spans="1:10">
      <c r="A35" s="150"/>
      <c r="B35" s="150"/>
      <c r="C35" s="151" t="str">
        <f>IF(AND(供应商应付数据库!G:G&gt;1,供应商应付数据库!G:G&lt;&gt;"-"),ROW(),"-")</f>
        <v>-</v>
      </c>
      <c r="D35" s="153" t="str">
        <f t="shared" si="0"/>
        <v/>
      </c>
      <c r="E35" s="154" t="str">
        <f>IFERROR(INDEX(供应商应付数据库!$C:$G,SMALL($C:$C,ROW(A32)),MATCH(E$3,$E$3:$I$3,0)),"")</f>
        <v/>
      </c>
      <c r="F35" s="154" t="str">
        <f>IFERROR(INDEX(供应商应付数据库!$C:$G,SMALL($C:$C,ROW(B32)),MATCH(F$3,$E$3:$I$3,0)),"")</f>
        <v/>
      </c>
      <c r="G35" s="154" t="str">
        <f>IFERROR(INDEX(供应商应付数据库!$C:$G,SMALL($C:$C,ROW(C32)),MATCH(G$3,$E$3:$I$3,0)),"")</f>
        <v/>
      </c>
      <c r="H35" s="154" t="str">
        <f>IFERROR(INDEX(供应商应付数据库!$C:$G,SMALL($C:$C,ROW(D32)),MATCH(H$3,$E$3:$I$3,0)),"")</f>
        <v/>
      </c>
      <c r="I35" s="155" t="str">
        <f>IFERROR(INDEX(供应商应付数据库!$C:$G,SMALL($C:$C,ROW(E32)),MATCH(I$3,$E$3:$I$3,0)),"")</f>
        <v/>
      </c>
      <c r="J35" s="150"/>
    </row>
    <row r="36" customHeight="1" spans="1:10">
      <c r="A36" s="150"/>
      <c r="B36" s="150"/>
      <c r="C36" s="151" t="str">
        <f>IF(AND(供应商应付数据库!G:G&gt;1,供应商应付数据库!G:G&lt;&gt;"-"),ROW(),"-")</f>
        <v>-</v>
      </c>
      <c r="D36" s="153" t="str">
        <f t="shared" si="0"/>
        <v/>
      </c>
      <c r="E36" s="154" t="str">
        <f>IFERROR(INDEX(供应商应付数据库!$C:$G,SMALL($C:$C,ROW(A33)),MATCH(E$3,$E$3:$I$3,0)),"")</f>
        <v/>
      </c>
      <c r="F36" s="154" t="str">
        <f>IFERROR(INDEX(供应商应付数据库!$C:$G,SMALL($C:$C,ROW(B33)),MATCH(F$3,$E$3:$I$3,0)),"")</f>
        <v/>
      </c>
      <c r="G36" s="154" t="str">
        <f>IFERROR(INDEX(供应商应付数据库!$C:$G,SMALL($C:$C,ROW(C33)),MATCH(G$3,$E$3:$I$3,0)),"")</f>
        <v/>
      </c>
      <c r="H36" s="154" t="str">
        <f>IFERROR(INDEX(供应商应付数据库!$C:$G,SMALL($C:$C,ROW(D33)),MATCH(H$3,$E$3:$I$3,0)),"")</f>
        <v/>
      </c>
      <c r="I36" s="155" t="str">
        <f>IFERROR(INDEX(供应商应付数据库!$C:$G,SMALL($C:$C,ROW(E33)),MATCH(I$3,$E$3:$I$3,0)),"")</f>
        <v/>
      </c>
      <c r="J36" s="150"/>
    </row>
    <row r="37" customHeight="1" spans="1:10">
      <c r="A37" s="150"/>
      <c r="B37" s="150"/>
      <c r="C37" s="151" t="str">
        <f>IF(AND(供应商应付数据库!G:G&gt;1,供应商应付数据库!G:G&lt;&gt;"-"),ROW(),"-")</f>
        <v>-</v>
      </c>
      <c r="D37" s="153" t="str">
        <f t="shared" si="0"/>
        <v/>
      </c>
      <c r="E37" s="154" t="str">
        <f>IFERROR(INDEX(供应商应付数据库!$C:$G,SMALL($C:$C,ROW(A34)),MATCH(E$3,$E$3:$I$3,0)),"")</f>
        <v/>
      </c>
      <c r="F37" s="154" t="str">
        <f>IFERROR(INDEX(供应商应付数据库!$C:$G,SMALL($C:$C,ROW(B34)),MATCH(F$3,$E$3:$I$3,0)),"")</f>
        <v/>
      </c>
      <c r="G37" s="154" t="str">
        <f>IFERROR(INDEX(供应商应付数据库!$C:$G,SMALL($C:$C,ROW(C34)),MATCH(G$3,$E$3:$I$3,0)),"")</f>
        <v/>
      </c>
      <c r="H37" s="154" t="str">
        <f>IFERROR(INDEX(供应商应付数据库!$C:$G,SMALL($C:$C,ROW(D34)),MATCH(H$3,$E$3:$I$3,0)),"")</f>
        <v/>
      </c>
      <c r="I37" s="155" t="str">
        <f>IFERROR(INDEX(供应商应付数据库!$C:$G,SMALL($C:$C,ROW(E34)),MATCH(I$3,$E$3:$I$3,0)),"")</f>
        <v/>
      </c>
      <c r="J37" s="150"/>
    </row>
    <row r="38" customHeight="1" spans="3:11">
      <c r="C38" s="151" t="str">
        <f>IF(AND(供应商应付数据库!G:G&gt;1,供应商应付数据库!G:G&lt;&gt;"-"),ROW(),"-")</f>
        <v>-</v>
      </c>
      <c r="D38" s="153" t="str">
        <f t="shared" si="0"/>
        <v/>
      </c>
      <c r="E38" s="154" t="str">
        <f>IFERROR(INDEX(供应商应付数据库!$C:$G,SMALL($C:$C,ROW(A35)),MATCH(E$3,$E$3:$I$3,0)),"")</f>
        <v/>
      </c>
      <c r="F38" s="154" t="str">
        <f>IFERROR(INDEX(供应商应付数据库!$C:$G,SMALL($C:$C,ROW(B35)),MATCH(F$3,$E$3:$I$3,0)),"")</f>
        <v/>
      </c>
      <c r="G38" s="154" t="str">
        <f>IFERROR(INDEX(供应商应付数据库!$C:$G,SMALL($C:$C,ROW(C35)),MATCH(G$3,$E$3:$I$3,0)),"")</f>
        <v/>
      </c>
      <c r="H38" s="154" t="str">
        <f>IFERROR(INDEX(供应商应付数据库!$C:$G,SMALL($C:$C,ROW(D35)),MATCH(H$3,$E$3:$I$3,0)),"")</f>
        <v/>
      </c>
      <c r="I38" s="155" t="str">
        <f>IFERROR(INDEX(供应商应付数据库!$C:$G,SMALL($C:$C,ROW(E35)),MATCH(I$3,$E$3:$I$3,0)),"")</f>
        <v/>
      </c>
      <c r="J38" s="150"/>
      <c r="K38"/>
    </row>
    <row r="39" customHeight="1" spans="3:11">
      <c r="C39" s="151" t="str">
        <f>IF(AND(供应商应付数据库!G:G&gt;1,供应商应付数据库!G:G&lt;&gt;"-"),ROW(),"-")</f>
        <v>-</v>
      </c>
      <c r="D39" s="153" t="str">
        <f t="shared" si="0"/>
        <v/>
      </c>
      <c r="E39" s="154" t="str">
        <f>IFERROR(INDEX(供应商应付数据库!$C:$G,SMALL($C:$C,ROW(A36)),MATCH(E$3,$E$3:$I$3,0)),"")</f>
        <v/>
      </c>
      <c r="F39" s="154" t="str">
        <f>IFERROR(INDEX(供应商应付数据库!$C:$G,SMALL($C:$C,ROW(B36)),MATCH(F$3,$E$3:$I$3,0)),"")</f>
        <v/>
      </c>
      <c r="G39" s="154" t="str">
        <f>IFERROR(INDEX(供应商应付数据库!$C:$G,SMALL($C:$C,ROW(C36)),MATCH(G$3,$E$3:$I$3,0)),"")</f>
        <v/>
      </c>
      <c r="H39" s="154" t="str">
        <f>IFERROR(INDEX(供应商应付数据库!$C:$G,SMALL($C:$C,ROW(D36)),MATCH(H$3,$E$3:$I$3,0)),"")</f>
        <v/>
      </c>
      <c r="I39" s="155" t="str">
        <f>IFERROR(INDEX(供应商应付数据库!$C:$G,SMALL($C:$C,ROW(E36)),MATCH(I$3,$E$3:$I$3,0)),"")</f>
        <v/>
      </c>
      <c r="J39" s="150"/>
      <c r="K39"/>
    </row>
    <row r="40" customHeight="1" spans="3:11">
      <c r="C40" s="151" t="str">
        <f>IF(AND(供应商应付数据库!G:G&gt;1,供应商应付数据库!G:G&lt;&gt;"-"),ROW(),"-")</f>
        <v>-</v>
      </c>
      <c r="D40" s="153" t="str">
        <f t="shared" si="0"/>
        <v/>
      </c>
      <c r="E40" s="154" t="str">
        <f>IFERROR(INDEX(供应商应付数据库!$C:$G,SMALL($C:$C,ROW(A37)),MATCH(E$3,$E$3:$I$3,0)),"")</f>
        <v/>
      </c>
      <c r="F40" s="154" t="str">
        <f>IFERROR(INDEX(供应商应付数据库!$C:$G,SMALL($C:$C,ROW(B37)),MATCH(F$3,$E$3:$I$3,0)),"")</f>
        <v/>
      </c>
      <c r="G40" s="154" t="str">
        <f>IFERROR(INDEX(供应商应付数据库!$C:$G,SMALL($C:$C,ROW(C37)),MATCH(G$3,$E$3:$I$3,0)),"")</f>
        <v/>
      </c>
      <c r="H40" s="154" t="str">
        <f>IFERROR(INDEX(供应商应付数据库!$C:$G,SMALL($C:$C,ROW(D37)),MATCH(H$3,$E$3:$I$3,0)),"")</f>
        <v/>
      </c>
      <c r="I40" s="155" t="str">
        <f>IFERROR(INDEX(供应商应付数据库!$C:$G,SMALL($C:$C,ROW(E37)),MATCH(I$3,$E$3:$I$3,0)),"")</f>
        <v/>
      </c>
      <c r="J40" s="150"/>
      <c r="K40"/>
    </row>
    <row r="41" customHeight="1" spans="3:11">
      <c r="C41" s="151" t="str">
        <f>IF(AND(供应商应付数据库!G:G&gt;1,供应商应付数据库!G:G&lt;&gt;"-"),ROW(),"-")</f>
        <v>-</v>
      </c>
      <c r="D41" s="153" t="str">
        <f t="shared" si="0"/>
        <v/>
      </c>
      <c r="E41" s="154" t="str">
        <f>IFERROR(INDEX(供应商应付数据库!$C:$G,SMALL($C:$C,ROW(A38)),MATCH(E$3,$E$3:$I$3,0)),"")</f>
        <v/>
      </c>
      <c r="F41" s="154" t="str">
        <f>IFERROR(INDEX(供应商应付数据库!$C:$G,SMALL($C:$C,ROW(B38)),MATCH(F$3,$E$3:$I$3,0)),"")</f>
        <v/>
      </c>
      <c r="G41" s="154" t="str">
        <f>IFERROR(INDEX(供应商应付数据库!$C:$G,SMALL($C:$C,ROW(C38)),MATCH(G$3,$E$3:$I$3,0)),"")</f>
        <v/>
      </c>
      <c r="H41" s="154" t="str">
        <f>IFERROR(INDEX(供应商应付数据库!$C:$G,SMALL($C:$C,ROW(D38)),MATCH(H$3,$E$3:$I$3,0)),"")</f>
        <v/>
      </c>
      <c r="I41" s="155" t="str">
        <f>IFERROR(INDEX(供应商应付数据库!$C:$G,SMALL($C:$C,ROW(E38)),MATCH(I$3,$E$3:$I$3,0)),"")</f>
        <v/>
      </c>
      <c r="J41" s="150"/>
      <c r="K41"/>
    </row>
    <row r="42" customHeight="1" spans="3:11">
      <c r="C42" s="151" t="str">
        <f>IF(AND(供应商应付数据库!G:G&gt;1,供应商应付数据库!G:G&lt;&gt;"-"),ROW(),"-")</f>
        <v>-</v>
      </c>
      <c r="D42" s="153" t="str">
        <f t="shared" si="0"/>
        <v/>
      </c>
      <c r="E42" s="154" t="str">
        <f>IFERROR(INDEX(供应商应付数据库!$C:$G,SMALL($C:$C,ROW(A39)),MATCH(E$3,$E$3:$I$3,0)),"")</f>
        <v/>
      </c>
      <c r="F42" s="154" t="str">
        <f>IFERROR(INDEX(供应商应付数据库!$C:$G,SMALL($C:$C,ROW(B39)),MATCH(F$3,$E$3:$I$3,0)),"")</f>
        <v/>
      </c>
      <c r="G42" s="154" t="str">
        <f>IFERROR(INDEX(供应商应付数据库!$C:$G,SMALL($C:$C,ROW(C39)),MATCH(G$3,$E$3:$I$3,0)),"")</f>
        <v/>
      </c>
      <c r="H42" s="154" t="str">
        <f>IFERROR(INDEX(供应商应付数据库!$C:$G,SMALL($C:$C,ROW(D39)),MATCH(H$3,$E$3:$I$3,0)),"")</f>
        <v/>
      </c>
      <c r="I42" s="155" t="str">
        <f>IFERROR(INDEX(供应商应付数据库!$C:$G,SMALL($C:$C,ROW(E39)),MATCH(I$3,$E$3:$I$3,0)),"")</f>
        <v/>
      </c>
      <c r="J42" s="150"/>
      <c r="K42"/>
    </row>
    <row r="43" customHeight="1" spans="3:11">
      <c r="C43" s="151" t="str">
        <f>IF(AND(供应商应付数据库!G:G&gt;1,供应商应付数据库!G:G&lt;&gt;"-"),ROW(),"-")</f>
        <v>-</v>
      </c>
      <c r="D43" s="153" t="str">
        <f t="shared" si="0"/>
        <v/>
      </c>
      <c r="E43" s="154" t="str">
        <f>IFERROR(INDEX(供应商应付数据库!$C:$G,SMALL($C:$C,ROW(A40)),MATCH(E$3,$E$3:$I$3,0)),"")</f>
        <v/>
      </c>
      <c r="F43" s="154" t="str">
        <f>IFERROR(INDEX(供应商应付数据库!$C:$G,SMALL($C:$C,ROW(B40)),MATCH(F$3,$E$3:$I$3,0)),"")</f>
        <v/>
      </c>
      <c r="G43" s="154" t="str">
        <f>IFERROR(INDEX(供应商应付数据库!$C:$G,SMALL($C:$C,ROW(C40)),MATCH(G$3,$E$3:$I$3,0)),"")</f>
        <v/>
      </c>
      <c r="H43" s="154" t="str">
        <f>IFERROR(INDEX(供应商应付数据库!$C:$G,SMALL($C:$C,ROW(D40)),MATCH(H$3,$E$3:$I$3,0)),"")</f>
        <v/>
      </c>
      <c r="I43" s="155" t="str">
        <f>IFERROR(INDEX(供应商应付数据库!$C:$G,SMALL($C:$C,ROW(E40)),MATCH(I$3,$E$3:$I$3,0)),"")</f>
        <v/>
      </c>
      <c r="J43" s="150"/>
      <c r="K43"/>
    </row>
    <row r="44" customHeight="1" spans="3:11">
      <c r="C44" s="151" t="str">
        <f>IF(AND(供应商应付数据库!G:G&gt;1,供应商应付数据库!G:G&lt;&gt;"-"),ROW(),"-")</f>
        <v>-</v>
      </c>
      <c r="D44" s="153" t="str">
        <f t="shared" si="0"/>
        <v/>
      </c>
      <c r="E44" s="154" t="str">
        <f>IFERROR(INDEX(供应商应付数据库!$C:$G,SMALL($C:$C,ROW(A41)),MATCH(E$3,$E$3:$I$3,0)),"")</f>
        <v/>
      </c>
      <c r="F44" s="154" t="str">
        <f>IFERROR(INDEX(供应商应付数据库!$C:$G,SMALL($C:$C,ROW(B41)),MATCH(F$3,$E$3:$I$3,0)),"")</f>
        <v/>
      </c>
      <c r="G44" s="154" t="str">
        <f>IFERROR(INDEX(供应商应付数据库!$C:$G,SMALL($C:$C,ROW(C41)),MATCH(G$3,$E$3:$I$3,0)),"")</f>
        <v/>
      </c>
      <c r="H44" s="154" t="str">
        <f>IFERROR(INDEX(供应商应付数据库!$C:$G,SMALL($C:$C,ROW(D41)),MATCH(H$3,$E$3:$I$3,0)),"")</f>
        <v/>
      </c>
      <c r="I44" s="155" t="str">
        <f>IFERROR(INDEX(供应商应付数据库!$C:$G,SMALL($C:$C,ROW(E41)),MATCH(I$3,$E$3:$I$3,0)),"")</f>
        <v/>
      </c>
      <c r="J44" s="150"/>
      <c r="K44"/>
    </row>
    <row r="45" customHeight="1" spans="3:11">
      <c r="C45" s="151" t="str">
        <f>IF(AND(供应商应付数据库!G:G&gt;1,供应商应付数据库!G:G&lt;&gt;"-"),ROW(),"-")</f>
        <v>-</v>
      </c>
      <c r="D45" s="153" t="str">
        <f t="shared" si="0"/>
        <v/>
      </c>
      <c r="E45" s="154" t="str">
        <f>IFERROR(INDEX(供应商应付数据库!$C:$G,SMALL($C:$C,ROW(A42)),MATCH(E$3,$E$3:$I$3,0)),"")</f>
        <v/>
      </c>
      <c r="F45" s="154" t="str">
        <f>IFERROR(INDEX(供应商应付数据库!$C:$G,SMALL($C:$C,ROW(B42)),MATCH(F$3,$E$3:$I$3,0)),"")</f>
        <v/>
      </c>
      <c r="G45" s="154" t="str">
        <f>IFERROR(INDEX(供应商应付数据库!$C:$G,SMALL($C:$C,ROW(C42)),MATCH(G$3,$E$3:$I$3,0)),"")</f>
        <v/>
      </c>
      <c r="H45" s="154" t="str">
        <f>IFERROR(INDEX(供应商应付数据库!$C:$G,SMALL($C:$C,ROW(D42)),MATCH(H$3,$E$3:$I$3,0)),"")</f>
        <v/>
      </c>
      <c r="I45" s="155" t="str">
        <f>IFERROR(INDEX(供应商应付数据库!$C:$G,SMALL($C:$C,ROW(E42)),MATCH(I$3,$E$3:$I$3,0)),"")</f>
        <v/>
      </c>
      <c r="J45" s="150"/>
      <c r="K45"/>
    </row>
    <row r="46" customHeight="1" spans="3:11">
      <c r="C46" s="151" t="str">
        <f>IF(AND(供应商应付数据库!G:G&gt;1,供应商应付数据库!G:G&lt;&gt;"-"),ROW(),"-")</f>
        <v>-</v>
      </c>
      <c r="D46" s="153" t="str">
        <f t="shared" si="0"/>
        <v/>
      </c>
      <c r="E46" s="154" t="str">
        <f>IFERROR(INDEX(供应商应付数据库!$C:$G,SMALL($C:$C,ROW(A43)),MATCH(E$3,$E$3:$I$3,0)),"")</f>
        <v/>
      </c>
      <c r="F46" s="154" t="str">
        <f>IFERROR(INDEX(供应商应付数据库!$C:$G,SMALL($C:$C,ROW(B43)),MATCH(F$3,$E$3:$I$3,0)),"")</f>
        <v/>
      </c>
      <c r="G46" s="154" t="str">
        <f>IFERROR(INDEX(供应商应付数据库!$C:$G,SMALL($C:$C,ROW(C43)),MATCH(G$3,$E$3:$I$3,0)),"")</f>
        <v/>
      </c>
      <c r="H46" s="154" t="str">
        <f>IFERROR(INDEX(供应商应付数据库!$C:$G,SMALL($C:$C,ROW(D43)),MATCH(H$3,$E$3:$I$3,0)),"")</f>
        <v/>
      </c>
      <c r="I46" s="155" t="str">
        <f>IFERROR(INDEX(供应商应付数据库!$C:$G,SMALL($C:$C,ROW(E43)),MATCH(I$3,$E$3:$I$3,0)),"")</f>
        <v/>
      </c>
      <c r="J46" s="150"/>
      <c r="K46"/>
    </row>
    <row r="47" customHeight="1" spans="3:11">
      <c r="C47" s="151" t="str">
        <f>IF(AND(供应商应付数据库!G:G&gt;1,供应商应付数据库!G:G&lt;&gt;"-"),ROW(),"-")</f>
        <v>-</v>
      </c>
      <c r="D47" s="153" t="str">
        <f t="shared" si="0"/>
        <v/>
      </c>
      <c r="E47" s="154" t="str">
        <f>IFERROR(INDEX(供应商应付数据库!$C:$G,SMALL($C:$C,ROW(A44)),MATCH(E$3,$E$3:$I$3,0)),"")</f>
        <v/>
      </c>
      <c r="F47" s="154" t="str">
        <f>IFERROR(INDEX(供应商应付数据库!$C:$G,SMALL($C:$C,ROW(B44)),MATCH(F$3,$E$3:$I$3,0)),"")</f>
        <v/>
      </c>
      <c r="G47" s="154" t="str">
        <f>IFERROR(INDEX(供应商应付数据库!$C:$G,SMALL($C:$C,ROW(C44)),MATCH(G$3,$E$3:$I$3,0)),"")</f>
        <v/>
      </c>
      <c r="H47" s="154" t="str">
        <f>IFERROR(INDEX(供应商应付数据库!$C:$G,SMALL($C:$C,ROW(D44)),MATCH(H$3,$E$3:$I$3,0)),"")</f>
        <v/>
      </c>
      <c r="I47" s="155" t="str">
        <f>IFERROR(INDEX(供应商应付数据库!$C:$G,SMALL($C:$C,ROW(E44)),MATCH(I$3,$E$3:$I$3,0)),"")</f>
        <v/>
      </c>
      <c r="J47" s="150"/>
      <c r="K47"/>
    </row>
    <row r="48" customHeight="1" spans="1:10">
      <c r="A48" s="150"/>
      <c r="B48" s="150"/>
      <c r="C48" s="151" t="str">
        <f>IF(AND(供应商应付数据库!G:G&gt;1,供应商应付数据库!G:G&lt;&gt;"-"),ROW(),"-")</f>
        <v>-</v>
      </c>
      <c r="D48" s="153" t="str">
        <f t="shared" si="0"/>
        <v/>
      </c>
      <c r="E48" s="154" t="str">
        <f>IFERROR(INDEX(供应商应付数据库!$C:$G,SMALL($C:$C,ROW(A45)),MATCH(E$3,$E$3:$I$3,0)),"")</f>
        <v/>
      </c>
      <c r="F48" s="154" t="str">
        <f>IFERROR(INDEX(供应商应付数据库!$C:$G,SMALL($C:$C,ROW(B45)),MATCH(F$3,$E$3:$I$3,0)),"")</f>
        <v/>
      </c>
      <c r="G48" s="154" t="str">
        <f>IFERROR(INDEX(供应商应付数据库!$C:$G,SMALL($C:$C,ROW(C45)),MATCH(G$3,$E$3:$I$3,0)),"")</f>
        <v/>
      </c>
      <c r="H48" s="154" t="str">
        <f>IFERROR(INDEX(供应商应付数据库!$C:$G,SMALL($C:$C,ROW(D45)),MATCH(H$3,$E$3:$I$3,0)),"")</f>
        <v/>
      </c>
      <c r="I48" s="155" t="str">
        <f>IFERROR(INDEX(供应商应付数据库!$C:$G,SMALL($C:$C,ROW(E45)),MATCH(I$3,$E$3:$I$3,0)),"")</f>
        <v/>
      </c>
      <c r="J48" s="150"/>
    </row>
    <row r="49" customHeight="1" spans="1:10">
      <c r="A49" s="150"/>
      <c r="B49" s="150"/>
      <c r="C49" s="151" t="str">
        <f>IF(AND(供应商应付数据库!G:G&gt;1,供应商应付数据库!G:G&lt;&gt;"-"),ROW(),"-")</f>
        <v>-</v>
      </c>
      <c r="D49" s="153" t="str">
        <f t="shared" si="0"/>
        <v/>
      </c>
      <c r="E49" s="154" t="str">
        <f>IFERROR(INDEX(供应商应付数据库!$C:$G,SMALL($C:$C,ROW(A46)),MATCH(E$3,$E$3:$I$3,0)),"")</f>
        <v/>
      </c>
      <c r="F49" s="154" t="str">
        <f>IFERROR(INDEX(供应商应付数据库!$C:$G,SMALL($C:$C,ROW(B46)),MATCH(F$3,$E$3:$I$3,0)),"")</f>
        <v/>
      </c>
      <c r="G49" s="154" t="str">
        <f>IFERROR(INDEX(供应商应付数据库!$C:$G,SMALL($C:$C,ROW(C46)),MATCH(G$3,$E$3:$I$3,0)),"")</f>
        <v/>
      </c>
      <c r="H49" s="154" t="str">
        <f>IFERROR(INDEX(供应商应付数据库!$C:$G,SMALL($C:$C,ROW(D46)),MATCH(H$3,$E$3:$I$3,0)),"")</f>
        <v/>
      </c>
      <c r="I49" s="155" t="str">
        <f>IFERROR(INDEX(供应商应付数据库!$C:$G,SMALL($C:$C,ROW(E46)),MATCH(I$3,$E$3:$I$3,0)),"")</f>
        <v/>
      </c>
      <c r="J49" s="150"/>
    </row>
    <row r="50" customHeight="1" spans="1:10">
      <c r="A50" s="150"/>
      <c r="B50" s="150"/>
      <c r="C50" s="151" t="str">
        <f>IF(AND(供应商应付数据库!G:G&gt;1,供应商应付数据库!G:G&lt;&gt;"-"),ROW(),"-")</f>
        <v>-</v>
      </c>
      <c r="D50" s="153" t="str">
        <f t="shared" si="0"/>
        <v/>
      </c>
      <c r="E50" s="154" t="str">
        <f>IFERROR(INDEX(供应商应付数据库!$C:$G,SMALL($C:$C,ROW(A47)),MATCH(E$3,$E$3:$I$3,0)),"")</f>
        <v/>
      </c>
      <c r="F50" s="154" t="str">
        <f>IFERROR(INDEX(供应商应付数据库!$C:$G,SMALL($C:$C,ROW(B47)),MATCH(F$3,$E$3:$I$3,0)),"")</f>
        <v/>
      </c>
      <c r="G50" s="154" t="str">
        <f>IFERROR(INDEX(供应商应付数据库!$C:$G,SMALL($C:$C,ROW(C47)),MATCH(G$3,$E$3:$I$3,0)),"")</f>
        <v/>
      </c>
      <c r="H50" s="154" t="str">
        <f>IFERROR(INDEX(供应商应付数据库!$C:$G,SMALL($C:$C,ROW(D47)),MATCH(H$3,$E$3:$I$3,0)),"")</f>
        <v/>
      </c>
      <c r="I50" s="155" t="str">
        <f>IFERROR(INDEX(供应商应付数据库!$C:$G,SMALL($C:$C,ROW(E47)),MATCH(I$3,$E$3:$I$3,0)),"")</f>
        <v/>
      </c>
      <c r="J50" s="150"/>
    </row>
    <row r="51" customHeight="1" spans="1:10">
      <c r="A51" s="150"/>
      <c r="B51" s="150"/>
      <c r="C51" s="151" t="str">
        <f>IF(AND(供应商应付数据库!G:G&gt;1,供应商应付数据库!G:G&lt;&gt;"-"),ROW(),"-")</f>
        <v>-</v>
      </c>
      <c r="D51" s="153" t="str">
        <f t="shared" si="0"/>
        <v/>
      </c>
      <c r="E51" s="154" t="str">
        <f>IFERROR(INDEX(供应商应付数据库!$C:$G,SMALL($C:$C,ROW(A48)),MATCH(E$3,$E$3:$I$3,0)),"")</f>
        <v/>
      </c>
      <c r="F51" s="154" t="str">
        <f>IFERROR(INDEX(供应商应付数据库!$C:$G,SMALL($C:$C,ROW(B48)),MATCH(F$3,$E$3:$I$3,0)),"")</f>
        <v/>
      </c>
      <c r="G51" s="154" t="str">
        <f>IFERROR(INDEX(供应商应付数据库!$C:$G,SMALL($C:$C,ROW(C48)),MATCH(G$3,$E$3:$I$3,0)),"")</f>
        <v/>
      </c>
      <c r="H51" s="154" t="str">
        <f>IFERROR(INDEX(供应商应付数据库!$C:$G,SMALL($C:$C,ROW(D48)),MATCH(H$3,$E$3:$I$3,0)),"")</f>
        <v/>
      </c>
      <c r="I51" s="155" t="str">
        <f>IFERROR(INDEX(供应商应付数据库!$C:$G,SMALL($C:$C,ROW(E48)),MATCH(I$3,$E$3:$I$3,0)),"")</f>
        <v/>
      </c>
      <c r="J51" s="150"/>
    </row>
    <row r="52" customHeight="1" spans="1:10">
      <c r="A52" s="150"/>
      <c r="B52" s="150"/>
      <c r="C52" s="151" t="str">
        <f>IF(AND(供应商应付数据库!G:G&gt;1,供应商应付数据库!G:G&lt;&gt;"-"),ROW(),"-")</f>
        <v>-</v>
      </c>
      <c r="D52" s="153" t="str">
        <f t="shared" si="0"/>
        <v/>
      </c>
      <c r="E52" s="154" t="str">
        <f>IFERROR(INDEX(供应商应付数据库!$C:$G,SMALL($C:$C,ROW(A49)),MATCH(E$3,$E$3:$I$3,0)),"")</f>
        <v/>
      </c>
      <c r="F52" s="154" t="str">
        <f>IFERROR(INDEX(供应商应付数据库!$C:$G,SMALL($C:$C,ROW(B49)),MATCH(F$3,$E$3:$I$3,0)),"")</f>
        <v/>
      </c>
      <c r="G52" s="154" t="str">
        <f>IFERROR(INDEX(供应商应付数据库!$C:$G,SMALL($C:$C,ROW(C49)),MATCH(G$3,$E$3:$I$3,0)),"")</f>
        <v/>
      </c>
      <c r="H52" s="154" t="str">
        <f>IFERROR(INDEX(供应商应付数据库!$C:$G,SMALL($C:$C,ROW(D49)),MATCH(H$3,$E$3:$I$3,0)),"")</f>
        <v/>
      </c>
      <c r="I52" s="155" t="str">
        <f>IFERROR(INDEX(供应商应付数据库!$C:$G,SMALL($C:$C,ROW(E49)),MATCH(I$3,$E$3:$I$3,0)),"")</f>
        <v/>
      </c>
      <c r="J52" s="150"/>
    </row>
    <row r="53" customHeight="1" spans="1:10">
      <c r="A53" s="150"/>
      <c r="B53" s="150"/>
      <c r="C53" s="151" t="str">
        <f>IF(AND(供应商应付数据库!G:G&gt;1,供应商应付数据库!G:G&lt;&gt;"-"),ROW(),"-")</f>
        <v>-</v>
      </c>
      <c r="D53" s="153" t="str">
        <f t="shared" si="0"/>
        <v/>
      </c>
      <c r="E53" s="154" t="str">
        <f>IFERROR(INDEX(供应商应付数据库!$C:$G,SMALL($C:$C,ROW(A50)),MATCH(E$3,$E$3:$I$3,0)),"")</f>
        <v/>
      </c>
      <c r="F53" s="154" t="str">
        <f>IFERROR(INDEX(供应商应付数据库!$C:$G,SMALL($C:$C,ROW(B50)),MATCH(F$3,$E$3:$I$3,0)),"")</f>
        <v/>
      </c>
      <c r="G53" s="154" t="str">
        <f>IFERROR(INDEX(供应商应付数据库!$C:$G,SMALL($C:$C,ROW(C50)),MATCH(G$3,$E$3:$I$3,0)),"")</f>
        <v/>
      </c>
      <c r="H53" s="154" t="str">
        <f>IFERROR(INDEX(供应商应付数据库!$C:$G,SMALL($C:$C,ROW(D50)),MATCH(H$3,$E$3:$I$3,0)),"")</f>
        <v/>
      </c>
      <c r="I53" s="155" t="str">
        <f>IFERROR(INDEX(供应商应付数据库!$C:$G,SMALL($C:$C,ROW(E50)),MATCH(I$3,$E$3:$I$3,0)),"")</f>
        <v/>
      </c>
      <c r="J53" s="150"/>
    </row>
    <row r="54" customHeight="1" spans="1:10">
      <c r="A54" s="150"/>
      <c r="B54" s="150"/>
      <c r="C54" s="151" t="str">
        <f>IF(AND(供应商应付数据库!G:G&gt;1,供应商应付数据库!G:G&lt;&gt;"-"),ROW(),"-")</f>
        <v>-</v>
      </c>
      <c r="D54" s="153" t="str">
        <f t="shared" si="0"/>
        <v/>
      </c>
      <c r="E54" s="154" t="str">
        <f>IFERROR(INDEX(供应商应付数据库!$C:$G,SMALL($C:$C,ROW(A51)),MATCH(E$3,$E$3:$I$3,0)),"")</f>
        <v/>
      </c>
      <c r="F54" s="154" t="str">
        <f>IFERROR(INDEX(供应商应付数据库!$C:$G,SMALL($C:$C,ROW(B51)),MATCH(F$3,$E$3:$I$3,0)),"")</f>
        <v/>
      </c>
      <c r="G54" s="154" t="str">
        <f>IFERROR(INDEX(供应商应付数据库!$C:$G,SMALL($C:$C,ROW(C51)),MATCH(G$3,$E$3:$I$3,0)),"")</f>
        <v/>
      </c>
      <c r="H54" s="154" t="str">
        <f>IFERROR(INDEX(供应商应付数据库!$C:$G,SMALL($C:$C,ROW(D51)),MATCH(H$3,$E$3:$I$3,0)),"")</f>
        <v/>
      </c>
      <c r="I54" s="155" t="str">
        <f>IFERROR(INDEX(供应商应付数据库!$C:$G,SMALL($C:$C,ROW(E51)),MATCH(I$3,$E$3:$I$3,0)),"")</f>
        <v/>
      </c>
      <c r="J54" s="150"/>
    </row>
    <row r="55" customHeight="1" spans="1:10">
      <c r="A55" s="150"/>
      <c r="B55" s="150"/>
      <c r="C55" s="151" t="str">
        <f>IF(AND(供应商应付数据库!G:G&gt;1,供应商应付数据库!G:G&lt;&gt;"-"),ROW(),"-")</f>
        <v>-</v>
      </c>
      <c r="D55" s="153" t="str">
        <f t="shared" si="0"/>
        <v/>
      </c>
      <c r="E55" s="154" t="str">
        <f>IFERROR(INDEX(供应商应付数据库!$C:$G,SMALL($C:$C,ROW(A52)),MATCH(E$3,$E$3:$I$3,0)),"")</f>
        <v/>
      </c>
      <c r="F55" s="154" t="str">
        <f>IFERROR(INDEX(供应商应付数据库!$C:$G,SMALL($C:$C,ROW(B52)),MATCH(F$3,$E$3:$I$3,0)),"")</f>
        <v/>
      </c>
      <c r="G55" s="154" t="str">
        <f>IFERROR(INDEX(供应商应付数据库!$C:$G,SMALL($C:$C,ROW(C52)),MATCH(G$3,$E$3:$I$3,0)),"")</f>
        <v/>
      </c>
      <c r="H55" s="154" t="str">
        <f>IFERROR(INDEX(供应商应付数据库!$C:$G,SMALL($C:$C,ROW(D52)),MATCH(H$3,$E$3:$I$3,0)),"")</f>
        <v/>
      </c>
      <c r="I55" s="155" t="str">
        <f>IFERROR(INDEX(供应商应付数据库!$C:$G,SMALL($C:$C,ROW(E52)),MATCH(I$3,$E$3:$I$3,0)),"")</f>
        <v/>
      </c>
      <c r="J55" s="150"/>
    </row>
    <row r="56" customHeight="1" spans="1:10">
      <c r="A56" s="150"/>
      <c r="B56" s="150"/>
      <c r="C56" s="151" t="str">
        <f>IF(AND(供应商应付数据库!G:G&gt;1,供应商应付数据库!G:G&lt;&gt;"-"),ROW(),"-")</f>
        <v>-</v>
      </c>
      <c r="D56" s="153" t="str">
        <f t="shared" si="0"/>
        <v/>
      </c>
      <c r="E56" s="154" t="str">
        <f>IFERROR(INDEX(供应商应付数据库!$C:$G,SMALL($C:$C,ROW(A53)),MATCH(E$3,$E$3:$I$3,0)),"")</f>
        <v/>
      </c>
      <c r="F56" s="154" t="str">
        <f>IFERROR(INDEX(供应商应付数据库!$C:$G,SMALL($C:$C,ROW(B53)),MATCH(F$3,$E$3:$I$3,0)),"")</f>
        <v/>
      </c>
      <c r="G56" s="154" t="str">
        <f>IFERROR(INDEX(供应商应付数据库!$C:$G,SMALL($C:$C,ROW(C53)),MATCH(G$3,$E$3:$I$3,0)),"")</f>
        <v/>
      </c>
      <c r="H56" s="154" t="str">
        <f>IFERROR(INDEX(供应商应付数据库!$C:$G,SMALL($C:$C,ROW(D53)),MATCH(H$3,$E$3:$I$3,0)),"")</f>
        <v/>
      </c>
      <c r="I56" s="155" t="str">
        <f>IFERROR(INDEX(供应商应付数据库!$C:$G,SMALL($C:$C,ROW(E53)),MATCH(I$3,$E$3:$I$3,0)),"")</f>
        <v/>
      </c>
      <c r="J56" s="150"/>
    </row>
    <row r="57" customHeight="1" spans="1:10">
      <c r="A57" s="150"/>
      <c r="B57" s="150"/>
      <c r="C57" s="151" t="str">
        <f>IF(AND(供应商应付数据库!G:G&gt;1,供应商应付数据库!G:G&lt;&gt;"-"),ROW(),"-")</f>
        <v>-</v>
      </c>
      <c r="D57" s="153" t="str">
        <f t="shared" si="0"/>
        <v/>
      </c>
      <c r="E57" s="154" t="str">
        <f>IFERROR(INDEX(供应商应付数据库!$C:$G,SMALL($C:$C,ROW(A54)),MATCH(E$3,$E$3:$I$3,0)),"")</f>
        <v/>
      </c>
      <c r="F57" s="154" t="str">
        <f>IFERROR(INDEX(供应商应付数据库!$C:$G,SMALL($C:$C,ROW(B54)),MATCH(F$3,$E$3:$I$3,0)),"")</f>
        <v/>
      </c>
      <c r="G57" s="154" t="str">
        <f>IFERROR(INDEX(供应商应付数据库!$C:$G,SMALL($C:$C,ROW(C54)),MATCH(G$3,$E$3:$I$3,0)),"")</f>
        <v/>
      </c>
      <c r="H57" s="154" t="str">
        <f>IFERROR(INDEX(供应商应付数据库!$C:$G,SMALL($C:$C,ROW(D54)),MATCH(H$3,$E$3:$I$3,0)),"")</f>
        <v/>
      </c>
      <c r="I57" s="155" t="str">
        <f>IFERROR(INDEX(供应商应付数据库!$C:$G,SMALL($C:$C,ROW(E54)),MATCH(I$3,$E$3:$I$3,0)),"")</f>
        <v/>
      </c>
      <c r="J57" s="150"/>
    </row>
    <row r="58" customHeight="1" spans="1:10">
      <c r="A58" s="150"/>
      <c r="B58" s="150"/>
      <c r="C58" s="151" t="str">
        <f>IF(AND(供应商应付数据库!G:G&gt;1,供应商应付数据库!G:G&lt;&gt;"-"),ROW(),"-")</f>
        <v>-</v>
      </c>
      <c r="D58" s="153" t="str">
        <f t="shared" si="0"/>
        <v/>
      </c>
      <c r="E58" s="154" t="str">
        <f>IFERROR(INDEX(供应商应付数据库!$C:$G,SMALL($C:$C,ROW(A55)),MATCH(E$3,$E$3:$I$3,0)),"")</f>
        <v/>
      </c>
      <c r="F58" s="154" t="str">
        <f>IFERROR(INDEX(供应商应付数据库!$C:$G,SMALL($C:$C,ROW(B55)),MATCH(F$3,$E$3:$I$3,0)),"")</f>
        <v/>
      </c>
      <c r="G58" s="154" t="str">
        <f>IFERROR(INDEX(供应商应付数据库!$C:$G,SMALL($C:$C,ROW(C55)),MATCH(G$3,$E$3:$I$3,0)),"")</f>
        <v/>
      </c>
      <c r="H58" s="154" t="str">
        <f>IFERROR(INDEX(供应商应付数据库!$C:$G,SMALL($C:$C,ROW(D55)),MATCH(H$3,$E$3:$I$3,0)),"")</f>
        <v/>
      </c>
      <c r="I58" s="155" t="str">
        <f>IFERROR(INDEX(供应商应付数据库!$C:$G,SMALL($C:$C,ROW(E55)),MATCH(I$3,$E$3:$I$3,0)),"")</f>
        <v/>
      </c>
      <c r="J58" s="150"/>
    </row>
    <row r="59" customHeight="1" spans="1:10">
      <c r="A59" s="150"/>
      <c r="B59" s="150"/>
      <c r="C59" s="151" t="str">
        <f>IF(AND(供应商应付数据库!G:G&gt;1,供应商应付数据库!G:G&lt;&gt;"-"),ROW(),"-")</f>
        <v>-</v>
      </c>
      <c r="D59" s="153" t="str">
        <f t="shared" si="0"/>
        <v/>
      </c>
      <c r="E59" s="154" t="str">
        <f>IFERROR(INDEX(供应商应付数据库!$C:$G,SMALL($C:$C,ROW(A56)),MATCH(E$3,$E$3:$I$3,0)),"")</f>
        <v/>
      </c>
      <c r="F59" s="154" t="str">
        <f>IFERROR(INDEX(供应商应付数据库!$C:$G,SMALL($C:$C,ROW(B56)),MATCH(F$3,$E$3:$I$3,0)),"")</f>
        <v/>
      </c>
      <c r="G59" s="154" t="str">
        <f>IFERROR(INDEX(供应商应付数据库!$C:$G,SMALL($C:$C,ROW(C56)),MATCH(G$3,$E$3:$I$3,0)),"")</f>
        <v/>
      </c>
      <c r="H59" s="154" t="str">
        <f>IFERROR(INDEX(供应商应付数据库!$C:$G,SMALL($C:$C,ROW(D56)),MATCH(H$3,$E$3:$I$3,0)),"")</f>
        <v/>
      </c>
      <c r="I59" s="155" t="str">
        <f>IFERROR(INDEX(供应商应付数据库!$C:$G,SMALL($C:$C,ROW(E56)),MATCH(I$3,$E$3:$I$3,0)),"")</f>
        <v/>
      </c>
      <c r="J59" s="150"/>
    </row>
    <row r="60" customHeight="1" spans="1:10">
      <c r="A60" s="150"/>
      <c r="B60" s="150"/>
      <c r="C60" s="151" t="str">
        <f>IF(AND(供应商应付数据库!G:G&gt;1,供应商应付数据库!G:G&lt;&gt;"-"),ROW(),"-")</f>
        <v>-</v>
      </c>
      <c r="D60" s="153" t="str">
        <f t="shared" si="0"/>
        <v/>
      </c>
      <c r="E60" s="154" t="str">
        <f>IFERROR(INDEX(供应商应付数据库!$C:$G,SMALL($C:$C,ROW(A57)),MATCH(E$3,$E$3:$I$3,0)),"")</f>
        <v/>
      </c>
      <c r="F60" s="154" t="str">
        <f>IFERROR(INDEX(供应商应付数据库!$C:$G,SMALL($C:$C,ROW(B57)),MATCH(F$3,$E$3:$I$3,0)),"")</f>
        <v/>
      </c>
      <c r="G60" s="154" t="str">
        <f>IFERROR(INDEX(供应商应付数据库!$C:$G,SMALL($C:$C,ROW(C57)),MATCH(G$3,$E$3:$I$3,0)),"")</f>
        <v/>
      </c>
      <c r="H60" s="154" t="str">
        <f>IFERROR(INDEX(供应商应付数据库!$C:$G,SMALL($C:$C,ROW(D57)),MATCH(H$3,$E$3:$I$3,0)),"")</f>
        <v/>
      </c>
      <c r="I60" s="155" t="str">
        <f>IFERROR(INDEX(供应商应付数据库!$C:$G,SMALL($C:$C,ROW(E57)),MATCH(I$3,$E$3:$I$3,0)),"")</f>
        <v/>
      </c>
      <c r="J60" s="150"/>
    </row>
    <row r="61" customHeight="1" spans="1:10">
      <c r="A61" s="150"/>
      <c r="B61" s="150"/>
      <c r="C61" s="151" t="str">
        <f>IF(AND(供应商应付数据库!G:G&gt;1,供应商应付数据库!G:G&lt;&gt;"-"),ROW(),"-")</f>
        <v>-</v>
      </c>
      <c r="D61" s="153" t="str">
        <f t="shared" si="0"/>
        <v/>
      </c>
      <c r="E61" s="154" t="str">
        <f>IFERROR(INDEX(供应商应付数据库!$C:$G,SMALL($C:$C,ROW(A58)),MATCH(E$3,$E$3:$I$3,0)),"")</f>
        <v/>
      </c>
      <c r="F61" s="154" t="str">
        <f>IFERROR(INDEX(供应商应付数据库!$C:$G,SMALL($C:$C,ROW(B58)),MATCH(F$3,$E$3:$I$3,0)),"")</f>
        <v/>
      </c>
      <c r="G61" s="154" t="str">
        <f>IFERROR(INDEX(供应商应付数据库!$C:$G,SMALL($C:$C,ROW(C58)),MATCH(G$3,$E$3:$I$3,0)),"")</f>
        <v/>
      </c>
      <c r="H61" s="154" t="str">
        <f>IFERROR(INDEX(供应商应付数据库!$C:$G,SMALL($C:$C,ROW(D58)),MATCH(H$3,$E$3:$I$3,0)),"")</f>
        <v/>
      </c>
      <c r="I61" s="155" t="str">
        <f>IFERROR(INDEX(供应商应付数据库!$C:$G,SMALL($C:$C,ROW(E58)),MATCH(I$3,$E$3:$I$3,0)),"")</f>
        <v/>
      </c>
      <c r="J61" s="150"/>
    </row>
    <row r="62" customHeight="1" spans="1:10">
      <c r="A62" s="150"/>
      <c r="B62" s="150"/>
      <c r="C62" s="151" t="str">
        <f>IF(AND(供应商应付数据库!G:G&gt;1,供应商应付数据库!G:G&lt;&gt;"-"),ROW(),"-")</f>
        <v>-</v>
      </c>
      <c r="D62" s="153" t="str">
        <f t="shared" si="0"/>
        <v/>
      </c>
      <c r="E62" s="154" t="str">
        <f>IFERROR(INDEX(供应商应付数据库!$C:$G,SMALL($C:$C,ROW(A59)),MATCH(E$3,$E$3:$I$3,0)),"")</f>
        <v/>
      </c>
      <c r="F62" s="154" t="str">
        <f>IFERROR(INDEX(供应商应付数据库!$C:$G,SMALL($C:$C,ROW(B59)),MATCH(F$3,$E$3:$I$3,0)),"")</f>
        <v/>
      </c>
      <c r="G62" s="154" t="str">
        <f>IFERROR(INDEX(供应商应付数据库!$C:$G,SMALL($C:$C,ROW(C59)),MATCH(G$3,$E$3:$I$3,0)),"")</f>
        <v/>
      </c>
      <c r="H62" s="154" t="str">
        <f>IFERROR(INDEX(供应商应付数据库!$C:$G,SMALL($C:$C,ROW(D59)),MATCH(H$3,$E$3:$I$3,0)),"")</f>
        <v/>
      </c>
      <c r="I62" s="155" t="str">
        <f>IFERROR(INDEX(供应商应付数据库!$C:$G,SMALL($C:$C,ROW(E59)),MATCH(I$3,$E$3:$I$3,0)),"")</f>
        <v/>
      </c>
      <c r="J62" s="150"/>
    </row>
    <row r="63" customHeight="1" spans="1:10">
      <c r="A63" s="150"/>
      <c r="B63" s="150"/>
      <c r="C63" s="151" t="str">
        <f>IF(AND(供应商应付数据库!G:G&gt;1,供应商应付数据库!G:G&lt;&gt;"-"),ROW(),"-")</f>
        <v>-</v>
      </c>
      <c r="D63" s="153" t="str">
        <f t="shared" si="0"/>
        <v/>
      </c>
      <c r="E63" s="154" t="str">
        <f>IFERROR(INDEX(供应商应付数据库!$C:$G,SMALL($C:$C,ROW(A60)),MATCH(E$3,$E$3:$I$3,0)),"")</f>
        <v/>
      </c>
      <c r="F63" s="154" t="str">
        <f>IFERROR(INDEX(供应商应付数据库!$C:$G,SMALL($C:$C,ROW(B60)),MATCH(F$3,$E$3:$I$3,0)),"")</f>
        <v/>
      </c>
      <c r="G63" s="154" t="str">
        <f>IFERROR(INDEX(供应商应付数据库!$C:$G,SMALL($C:$C,ROW(C60)),MATCH(G$3,$E$3:$I$3,0)),"")</f>
        <v/>
      </c>
      <c r="H63" s="154" t="str">
        <f>IFERROR(INDEX(供应商应付数据库!$C:$G,SMALL($C:$C,ROW(D60)),MATCH(H$3,$E$3:$I$3,0)),"")</f>
        <v/>
      </c>
      <c r="I63" s="155" t="str">
        <f>IFERROR(INDEX(供应商应付数据库!$C:$G,SMALL($C:$C,ROW(E60)),MATCH(I$3,$E$3:$I$3,0)),"")</f>
        <v/>
      </c>
      <c r="J63" s="150"/>
    </row>
    <row r="64" customHeight="1" spans="1:10">
      <c r="A64" s="150"/>
      <c r="B64" s="150"/>
      <c r="C64" s="151" t="str">
        <f>IF(AND(供应商应付数据库!G:G&gt;1,供应商应付数据库!G:G&lt;&gt;"-"),ROW(),"-")</f>
        <v>-</v>
      </c>
      <c r="D64" s="153" t="str">
        <f t="shared" si="0"/>
        <v/>
      </c>
      <c r="E64" s="154" t="str">
        <f>IFERROR(INDEX(供应商应付数据库!$C:$G,SMALL($C:$C,ROW(A61)),MATCH(E$3,$E$3:$I$3,0)),"")</f>
        <v/>
      </c>
      <c r="F64" s="154" t="str">
        <f>IFERROR(INDEX(供应商应付数据库!$C:$G,SMALL($C:$C,ROW(B61)),MATCH(F$3,$E$3:$I$3,0)),"")</f>
        <v/>
      </c>
      <c r="G64" s="154" t="str">
        <f>IFERROR(INDEX(供应商应付数据库!$C:$G,SMALL($C:$C,ROW(C61)),MATCH(G$3,$E$3:$I$3,0)),"")</f>
        <v/>
      </c>
      <c r="H64" s="154" t="str">
        <f>IFERROR(INDEX(供应商应付数据库!$C:$G,SMALL($C:$C,ROW(D61)),MATCH(H$3,$E$3:$I$3,0)),"")</f>
        <v/>
      </c>
      <c r="I64" s="155" t="str">
        <f>IFERROR(INDEX(供应商应付数据库!$C:$G,SMALL($C:$C,ROW(E61)),MATCH(I$3,$E$3:$I$3,0)),"")</f>
        <v/>
      </c>
      <c r="J64" s="150"/>
    </row>
    <row r="65" customHeight="1" spans="1:10">
      <c r="A65" s="150"/>
      <c r="B65" s="150"/>
      <c r="C65" s="151" t="str">
        <f>IF(AND(供应商应付数据库!G:G&gt;1,供应商应付数据库!G:G&lt;&gt;"-"),ROW(),"-")</f>
        <v>-</v>
      </c>
      <c r="D65" s="153" t="str">
        <f t="shared" si="0"/>
        <v/>
      </c>
      <c r="E65" s="154" t="str">
        <f>IFERROR(INDEX(供应商应付数据库!$C:$G,SMALL($C:$C,ROW(A62)),MATCH(E$3,$E$3:$I$3,0)),"")</f>
        <v/>
      </c>
      <c r="F65" s="154" t="str">
        <f>IFERROR(INDEX(供应商应付数据库!$C:$G,SMALL($C:$C,ROW(B62)),MATCH(F$3,$E$3:$I$3,0)),"")</f>
        <v/>
      </c>
      <c r="G65" s="154" t="str">
        <f>IFERROR(INDEX(供应商应付数据库!$C:$G,SMALL($C:$C,ROW(C62)),MATCH(G$3,$E$3:$I$3,0)),"")</f>
        <v/>
      </c>
      <c r="H65" s="154" t="str">
        <f>IFERROR(INDEX(供应商应付数据库!$C:$G,SMALL($C:$C,ROW(D62)),MATCH(H$3,$E$3:$I$3,0)),"")</f>
        <v/>
      </c>
      <c r="I65" s="155" t="str">
        <f>IFERROR(INDEX(供应商应付数据库!$C:$G,SMALL($C:$C,ROW(E62)),MATCH(I$3,$E$3:$I$3,0)),"")</f>
        <v/>
      </c>
      <c r="J65" s="150"/>
    </row>
    <row r="66" customHeight="1" spans="1:10">
      <c r="A66" s="150"/>
      <c r="B66" s="150"/>
      <c r="C66" s="151" t="str">
        <f>IF(AND(供应商应付数据库!G:G&gt;1,供应商应付数据库!G:G&lt;&gt;"-"),ROW(),"-")</f>
        <v>-</v>
      </c>
      <c r="D66" s="153" t="str">
        <f t="shared" si="0"/>
        <v/>
      </c>
      <c r="E66" s="154" t="str">
        <f>IFERROR(INDEX(供应商应付数据库!$C:$G,SMALL($C:$C,ROW(A63)),MATCH(E$3,$E$3:$I$3,0)),"")</f>
        <v/>
      </c>
      <c r="F66" s="154" t="str">
        <f>IFERROR(INDEX(供应商应付数据库!$C:$G,SMALL($C:$C,ROW(B63)),MATCH(F$3,$E$3:$I$3,0)),"")</f>
        <v/>
      </c>
      <c r="G66" s="154" t="str">
        <f>IFERROR(INDEX(供应商应付数据库!$C:$G,SMALL($C:$C,ROW(C63)),MATCH(G$3,$E$3:$I$3,0)),"")</f>
        <v/>
      </c>
      <c r="H66" s="154" t="str">
        <f>IFERROR(INDEX(供应商应付数据库!$C:$G,SMALL($C:$C,ROW(D63)),MATCH(H$3,$E$3:$I$3,0)),"")</f>
        <v/>
      </c>
      <c r="I66" s="155" t="str">
        <f>IFERROR(INDEX(供应商应付数据库!$C:$G,SMALL($C:$C,ROW(E63)),MATCH(I$3,$E$3:$I$3,0)),"")</f>
        <v/>
      </c>
      <c r="J66" s="150"/>
    </row>
    <row r="67" customHeight="1" spans="1:10">
      <c r="A67" s="150"/>
      <c r="B67" s="150"/>
      <c r="C67" s="151" t="str">
        <f>IF(AND(供应商应付数据库!G:G&gt;1,供应商应付数据库!G:G&lt;&gt;"-"),ROW(),"-")</f>
        <v>-</v>
      </c>
      <c r="D67" s="153" t="str">
        <f t="shared" si="0"/>
        <v/>
      </c>
      <c r="E67" s="154" t="str">
        <f>IFERROR(INDEX(供应商应付数据库!$C:$G,SMALL($C:$C,ROW(A64)),MATCH(E$3,$E$3:$I$3,0)),"")</f>
        <v/>
      </c>
      <c r="F67" s="154" t="str">
        <f>IFERROR(INDEX(供应商应付数据库!$C:$G,SMALL($C:$C,ROW(B64)),MATCH(F$3,$E$3:$I$3,0)),"")</f>
        <v/>
      </c>
      <c r="G67" s="154" t="str">
        <f>IFERROR(INDEX(供应商应付数据库!$C:$G,SMALL($C:$C,ROW(C64)),MATCH(G$3,$E$3:$I$3,0)),"")</f>
        <v/>
      </c>
      <c r="H67" s="154" t="str">
        <f>IFERROR(INDEX(供应商应付数据库!$C:$G,SMALL($C:$C,ROW(D64)),MATCH(H$3,$E$3:$I$3,0)),"")</f>
        <v/>
      </c>
      <c r="I67" s="155" t="str">
        <f>IFERROR(INDEX(供应商应付数据库!$C:$G,SMALL($C:$C,ROW(E64)),MATCH(I$3,$E$3:$I$3,0)),"")</f>
        <v/>
      </c>
      <c r="J67" s="150"/>
    </row>
    <row r="68" customHeight="1" spans="1:10">
      <c r="A68" s="150"/>
      <c r="B68" s="150"/>
      <c r="C68" s="151" t="str">
        <f>IF(AND(供应商应付数据库!G:G&gt;1,供应商应付数据库!G:G&lt;&gt;"-"),ROW(),"-")</f>
        <v>-</v>
      </c>
      <c r="D68" s="153" t="str">
        <f t="shared" si="0"/>
        <v/>
      </c>
      <c r="E68" s="154" t="str">
        <f>IFERROR(INDEX(供应商应付数据库!$C:$G,SMALL($C:$C,ROW(A65)),MATCH(E$3,$E$3:$I$3,0)),"")</f>
        <v/>
      </c>
      <c r="F68" s="154" t="str">
        <f>IFERROR(INDEX(供应商应付数据库!$C:$G,SMALL($C:$C,ROW(B65)),MATCH(F$3,$E$3:$I$3,0)),"")</f>
        <v/>
      </c>
      <c r="G68" s="154" t="str">
        <f>IFERROR(INDEX(供应商应付数据库!$C:$G,SMALL($C:$C,ROW(C65)),MATCH(G$3,$E$3:$I$3,0)),"")</f>
        <v/>
      </c>
      <c r="H68" s="154" t="str">
        <f>IFERROR(INDEX(供应商应付数据库!$C:$G,SMALL($C:$C,ROW(D65)),MATCH(H$3,$E$3:$I$3,0)),"")</f>
        <v/>
      </c>
      <c r="I68" s="155" t="str">
        <f>IFERROR(INDEX(供应商应付数据库!$C:$G,SMALL($C:$C,ROW(E65)),MATCH(I$3,$E$3:$I$3,0)),"")</f>
        <v/>
      </c>
      <c r="J68" s="150"/>
    </row>
    <row r="69" customHeight="1" spans="1:10">
      <c r="A69" s="150"/>
      <c r="B69" s="150"/>
      <c r="C69" s="151" t="str">
        <f>IF(AND(供应商应付数据库!G:G&gt;1,供应商应付数据库!G:G&lt;&gt;"-"),ROW(),"-")</f>
        <v>-</v>
      </c>
      <c r="D69" s="153" t="str">
        <f t="shared" ref="D69:D132" si="1">IF(E69="","",ROW(A66))</f>
        <v/>
      </c>
      <c r="E69" s="154" t="str">
        <f>IFERROR(INDEX(供应商应付数据库!$C:$G,SMALL($C:$C,ROW(A66)),MATCH(E$3,$E$3:$I$3,0)),"")</f>
        <v/>
      </c>
      <c r="F69" s="154" t="str">
        <f>IFERROR(INDEX(供应商应付数据库!$C:$G,SMALL($C:$C,ROW(B66)),MATCH(F$3,$E$3:$I$3,0)),"")</f>
        <v/>
      </c>
      <c r="G69" s="154" t="str">
        <f>IFERROR(INDEX(供应商应付数据库!$C:$G,SMALL($C:$C,ROW(C66)),MATCH(G$3,$E$3:$I$3,0)),"")</f>
        <v/>
      </c>
      <c r="H69" s="154" t="str">
        <f>IFERROR(INDEX(供应商应付数据库!$C:$G,SMALL($C:$C,ROW(D66)),MATCH(H$3,$E$3:$I$3,0)),"")</f>
        <v/>
      </c>
      <c r="I69" s="155" t="str">
        <f>IFERROR(INDEX(供应商应付数据库!$C:$G,SMALL($C:$C,ROW(E66)),MATCH(I$3,$E$3:$I$3,0)),"")</f>
        <v/>
      </c>
      <c r="J69" s="150"/>
    </row>
    <row r="70" customHeight="1" spans="1:10">
      <c r="A70" s="150"/>
      <c r="B70" s="150"/>
      <c r="C70" s="151" t="str">
        <f>IF(AND(供应商应付数据库!G:G&gt;1,供应商应付数据库!G:G&lt;&gt;"-"),ROW(),"-")</f>
        <v>-</v>
      </c>
      <c r="D70" s="153" t="str">
        <f t="shared" si="1"/>
        <v/>
      </c>
      <c r="E70" s="154" t="str">
        <f>IFERROR(INDEX(供应商应付数据库!$C:$G,SMALL($C:$C,ROW(A67)),MATCH(E$3,$E$3:$I$3,0)),"")</f>
        <v/>
      </c>
      <c r="F70" s="154" t="str">
        <f>IFERROR(INDEX(供应商应付数据库!$C:$G,SMALL($C:$C,ROW(B67)),MATCH(F$3,$E$3:$I$3,0)),"")</f>
        <v/>
      </c>
      <c r="G70" s="154" t="str">
        <f>IFERROR(INDEX(供应商应付数据库!$C:$G,SMALL($C:$C,ROW(C67)),MATCH(G$3,$E$3:$I$3,0)),"")</f>
        <v/>
      </c>
      <c r="H70" s="154" t="str">
        <f>IFERROR(INDEX(供应商应付数据库!$C:$G,SMALL($C:$C,ROW(D67)),MATCH(H$3,$E$3:$I$3,0)),"")</f>
        <v/>
      </c>
      <c r="I70" s="155" t="str">
        <f>IFERROR(INDEX(供应商应付数据库!$C:$G,SMALL($C:$C,ROW(E67)),MATCH(I$3,$E$3:$I$3,0)),"")</f>
        <v/>
      </c>
      <c r="J70" s="150"/>
    </row>
    <row r="71" customHeight="1" spans="1:10">
      <c r="A71" s="150"/>
      <c r="B71" s="150"/>
      <c r="C71" s="151" t="str">
        <f>IF(AND(供应商应付数据库!G:G&gt;1,供应商应付数据库!G:G&lt;&gt;"-"),ROW(),"-")</f>
        <v>-</v>
      </c>
      <c r="D71" s="153" t="str">
        <f t="shared" si="1"/>
        <v/>
      </c>
      <c r="E71" s="154" t="str">
        <f>IFERROR(INDEX(供应商应付数据库!$C:$G,SMALL($C:$C,ROW(A68)),MATCH(E$3,$E$3:$I$3,0)),"")</f>
        <v/>
      </c>
      <c r="F71" s="154" t="str">
        <f>IFERROR(INDEX(供应商应付数据库!$C:$G,SMALL($C:$C,ROW(B68)),MATCH(F$3,$E$3:$I$3,0)),"")</f>
        <v/>
      </c>
      <c r="G71" s="154" t="str">
        <f>IFERROR(INDEX(供应商应付数据库!$C:$G,SMALL($C:$C,ROW(C68)),MATCH(G$3,$E$3:$I$3,0)),"")</f>
        <v/>
      </c>
      <c r="H71" s="154" t="str">
        <f>IFERROR(INDEX(供应商应付数据库!$C:$G,SMALL($C:$C,ROW(D68)),MATCH(H$3,$E$3:$I$3,0)),"")</f>
        <v/>
      </c>
      <c r="I71" s="155" t="str">
        <f>IFERROR(INDEX(供应商应付数据库!$C:$G,SMALL($C:$C,ROW(E68)),MATCH(I$3,$E$3:$I$3,0)),"")</f>
        <v/>
      </c>
      <c r="J71" s="150"/>
    </row>
    <row r="72" customHeight="1" spans="1:10">
      <c r="A72" s="150"/>
      <c r="B72" s="150"/>
      <c r="C72" s="151" t="str">
        <f>IF(AND(供应商应付数据库!G:G&gt;1,供应商应付数据库!G:G&lt;&gt;"-"),ROW(),"-")</f>
        <v>-</v>
      </c>
      <c r="D72" s="153" t="str">
        <f t="shared" si="1"/>
        <v/>
      </c>
      <c r="E72" s="154" t="str">
        <f>IFERROR(INDEX(供应商应付数据库!$C:$G,SMALL($C:$C,ROW(A69)),MATCH(E$3,$E$3:$I$3,0)),"")</f>
        <v/>
      </c>
      <c r="F72" s="154" t="str">
        <f>IFERROR(INDEX(供应商应付数据库!$C:$G,SMALL($C:$C,ROW(B69)),MATCH(F$3,$E$3:$I$3,0)),"")</f>
        <v/>
      </c>
      <c r="G72" s="154" t="str">
        <f>IFERROR(INDEX(供应商应付数据库!$C:$G,SMALL($C:$C,ROW(C69)),MATCH(G$3,$E$3:$I$3,0)),"")</f>
        <v/>
      </c>
      <c r="H72" s="154" t="str">
        <f>IFERROR(INDEX(供应商应付数据库!$C:$G,SMALL($C:$C,ROW(D69)),MATCH(H$3,$E$3:$I$3,0)),"")</f>
        <v/>
      </c>
      <c r="I72" s="155" t="str">
        <f>IFERROR(INDEX(供应商应付数据库!$C:$G,SMALL($C:$C,ROW(E69)),MATCH(I$3,$E$3:$I$3,0)),"")</f>
        <v/>
      </c>
      <c r="J72" s="150"/>
    </row>
    <row r="73" customHeight="1" spans="1:10">
      <c r="A73" s="150"/>
      <c r="B73" s="150"/>
      <c r="C73" s="151" t="str">
        <f>IF(AND(供应商应付数据库!G:G&gt;1,供应商应付数据库!G:G&lt;&gt;"-"),ROW(),"-")</f>
        <v>-</v>
      </c>
      <c r="D73" s="153" t="str">
        <f t="shared" si="1"/>
        <v/>
      </c>
      <c r="E73" s="154" t="str">
        <f>IFERROR(INDEX(供应商应付数据库!$C:$G,SMALL($C:$C,ROW(A70)),MATCH(E$3,$E$3:$I$3,0)),"")</f>
        <v/>
      </c>
      <c r="F73" s="154" t="str">
        <f>IFERROR(INDEX(供应商应付数据库!$C:$G,SMALL($C:$C,ROW(B70)),MATCH(F$3,$E$3:$I$3,0)),"")</f>
        <v/>
      </c>
      <c r="G73" s="154" t="str">
        <f>IFERROR(INDEX(供应商应付数据库!$C:$G,SMALL($C:$C,ROW(C70)),MATCH(G$3,$E$3:$I$3,0)),"")</f>
        <v/>
      </c>
      <c r="H73" s="154" t="str">
        <f>IFERROR(INDEX(供应商应付数据库!$C:$G,SMALL($C:$C,ROW(D70)),MATCH(H$3,$E$3:$I$3,0)),"")</f>
        <v/>
      </c>
      <c r="I73" s="155" t="str">
        <f>IFERROR(INDEX(供应商应付数据库!$C:$G,SMALL($C:$C,ROW(E70)),MATCH(I$3,$E$3:$I$3,0)),"")</f>
        <v/>
      </c>
      <c r="J73" s="150"/>
    </row>
    <row r="74" customHeight="1" spans="1:10">
      <c r="A74" s="150"/>
      <c r="B74" s="150"/>
      <c r="C74" s="151" t="str">
        <f>IF(AND(供应商应付数据库!G:G&gt;1,供应商应付数据库!G:G&lt;&gt;"-"),ROW(),"-")</f>
        <v>-</v>
      </c>
      <c r="D74" s="153" t="str">
        <f t="shared" si="1"/>
        <v/>
      </c>
      <c r="E74" s="154" t="str">
        <f>IFERROR(INDEX(供应商应付数据库!$C:$G,SMALL($C:$C,ROW(A71)),MATCH(E$3,$E$3:$I$3,0)),"")</f>
        <v/>
      </c>
      <c r="F74" s="154" t="str">
        <f>IFERROR(INDEX(供应商应付数据库!$C:$G,SMALL($C:$C,ROW(B71)),MATCH(F$3,$E$3:$I$3,0)),"")</f>
        <v/>
      </c>
      <c r="G74" s="154" t="str">
        <f>IFERROR(INDEX(供应商应付数据库!$C:$G,SMALL($C:$C,ROW(C71)),MATCH(G$3,$E$3:$I$3,0)),"")</f>
        <v/>
      </c>
      <c r="H74" s="154" t="str">
        <f>IFERROR(INDEX(供应商应付数据库!$C:$G,SMALL($C:$C,ROW(D71)),MATCH(H$3,$E$3:$I$3,0)),"")</f>
        <v/>
      </c>
      <c r="I74" s="155" t="str">
        <f>IFERROR(INDEX(供应商应付数据库!$C:$G,SMALL($C:$C,ROW(E71)),MATCH(I$3,$E$3:$I$3,0)),"")</f>
        <v/>
      </c>
      <c r="J74" s="150"/>
    </row>
    <row r="75" customHeight="1" spans="1:10">
      <c r="A75" s="150"/>
      <c r="B75" s="150"/>
      <c r="C75" s="151" t="str">
        <f>IF(AND(供应商应付数据库!G:G&gt;1,供应商应付数据库!G:G&lt;&gt;"-"),ROW(),"-")</f>
        <v>-</v>
      </c>
      <c r="D75" s="153" t="str">
        <f t="shared" si="1"/>
        <v/>
      </c>
      <c r="E75" s="154" t="str">
        <f>IFERROR(INDEX(供应商应付数据库!$C:$G,SMALL($C:$C,ROW(A72)),MATCH(E$3,$E$3:$I$3,0)),"")</f>
        <v/>
      </c>
      <c r="F75" s="154" t="str">
        <f>IFERROR(INDEX(供应商应付数据库!$C:$G,SMALL($C:$C,ROW(B72)),MATCH(F$3,$E$3:$I$3,0)),"")</f>
        <v/>
      </c>
      <c r="G75" s="154" t="str">
        <f>IFERROR(INDEX(供应商应付数据库!$C:$G,SMALL($C:$C,ROW(C72)),MATCH(G$3,$E$3:$I$3,0)),"")</f>
        <v/>
      </c>
      <c r="H75" s="154" t="str">
        <f>IFERROR(INDEX(供应商应付数据库!$C:$G,SMALL($C:$C,ROW(D72)),MATCH(H$3,$E$3:$I$3,0)),"")</f>
        <v/>
      </c>
      <c r="I75" s="155" t="str">
        <f>IFERROR(INDEX(供应商应付数据库!$C:$G,SMALL($C:$C,ROW(E72)),MATCH(I$3,$E$3:$I$3,0)),"")</f>
        <v/>
      </c>
      <c r="J75" s="150"/>
    </row>
    <row r="76" customHeight="1" spans="1:10">
      <c r="A76" s="150"/>
      <c r="B76" s="150"/>
      <c r="C76" s="151" t="str">
        <f>IF(AND(供应商应付数据库!G:G&gt;1,供应商应付数据库!G:G&lt;&gt;"-"),ROW(),"-")</f>
        <v>-</v>
      </c>
      <c r="D76" s="153" t="str">
        <f t="shared" si="1"/>
        <v/>
      </c>
      <c r="E76" s="154" t="str">
        <f>IFERROR(INDEX(供应商应付数据库!$C:$G,SMALL($C:$C,ROW(A73)),MATCH(E$3,$E$3:$I$3,0)),"")</f>
        <v/>
      </c>
      <c r="F76" s="154" t="str">
        <f>IFERROR(INDEX(供应商应付数据库!$C:$G,SMALL($C:$C,ROW(B73)),MATCH(F$3,$E$3:$I$3,0)),"")</f>
        <v/>
      </c>
      <c r="G76" s="154" t="str">
        <f>IFERROR(INDEX(供应商应付数据库!$C:$G,SMALL($C:$C,ROW(C73)),MATCH(G$3,$E$3:$I$3,0)),"")</f>
        <v/>
      </c>
      <c r="H76" s="154" t="str">
        <f>IFERROR(INDEX(供应商应付数据库!$C:$G,SMALL($C:$C,ROW(D73)),MATCH(H$3,$E$3:$I$3,0)),"")</f>
        <v/>
      </c>
      <c r="I76" s="155" t="str">
        <f>IFERROR(INDEX(供应商应付数据库!$C:$G,SMALL($C:$C,ROW(E73)),MATCH(I$3,$E$3:$I$3,0)),"")</f>
        <v/>
      </c>
      <c r="J76" s="150"/>
    </row>
    <row r="77" customHeight="1" spans="1:10">
      <c r="A77" s="150"/>
      <c r="B77" s="150"/>
      <c r="C77" s="151" t="str">
        <f>IF(AND(供应商应付数据库!G:G&gt;1,供应商应付数据库!G:G&lt;&gt;"-"),ROW(),"-")</f>
        <v>-</v>
      </c>
      <c r="D77" s="153" t="str">
        <f t="shared" si="1"/>
        <v/>
      </c>
      <c r="E77" s="154" t="str">
        <f>IFERROR(INDEX(供应商应付数据库!$C:$G,SMALL($C:$C,ROW(A74)),MATCH(E$3,$E$3:$I$3,0)),"")</f>
        <v/>
      </c>
      <c r="F77" s="154" t="str">
        <f>IFERROR(INDEX(供应商应付数据库!$C:$G,SMALL($C:$C,ROW(B74)),MATCH(F$3,$E$3:$I$3,0)),"")</f>
        <v/>
      </c>
      <c r="G77" s="154" t="str">
        <f>IFERROR(INDEX(供应商应付数据库!$C:$G,SMALL($C:$C,ROW(C74)),MATCH(G$3,$E$3:$I$3,0)),"")</f>
        <v/>
      </c>
      <c r="H77" s="154" t="str">
        <f>IFERROR(INDEX(供应商应付数据库!$C:$G,SMALL($C:$C,ROW(D74)),MATCH(H$3,$E$3:$I$3,0)),"")</f>
        <v/>
      </c>
      <c r="I77" s="155" t="str">
        <f>IFERROR(INDEX(供应商应付数据库!$C:$G,SMALL($C:$C,ROW(E74)),MATCH(I$3,$E$3:$I$3,0)),"")</f>
        <v/>
      </c>
      <c r="J77" s="150"/>
    </row>
    <row r="78" customHeight="1" spans="1:10">
      <c r="A78" s="150"/>
      <c r="B78" s="150"/>
      <c r="C78" s="151" t="str">
        <f>IF(AND(供应商应付数据库!G:G&gt;1,供应商应付数据库!G:G&lt;&gt;"-"),ROW(),"-")</f>
        <v>-</v>
      </c>
      <c r="D78" s="153" t="str">
        <f t="shared" si="1"/>
        <v/>
      </c>
      <c r="E78" s="154" t="str">
        <f>IFERROR(INDEX(供应商应付数据库!$C:$G,SMALL($C:$C,ROW(A75)),MATCH(E$3,$E$3:$I$3,0)),"")</f>
        <v/>
      </c>
      <c r="F78" s="154" t="str">
        <f>IFERROR(INDEX(供应商应付数据库!$C:$G,SMALL($C:$C,ROW(B75)),MATCH(F$3,$E$3:$I$3,0)),"")</f>
        <v/>
      </c>
      <c r="G78" s="154" t="str">
        <f>IFERROR(INDEX(供应商应付数据库!$C:$G,SMALL($C:$C,ROW(C75)),MATCH(G$3,$E$3:$I$3,0)),"")</f>
        <v/>
      </c>
      <c r="H78" s="154" t="str">
        <f>IFERROR(INDEX(供应商应付数据库!$C:$G,SMALL($C:$C,ROW(D75)),MATCH(H$3,$E$3:$I$3,0)),"")</f>
        <v/>
      </c>
      <c r="I78" s="155" t="str">
        <f>IFERROR(INDEX(供应商应付数据库!$C:$G,SMALL($C:$C,ROW(E75)),MATCH(I$3,$E$3:$I$3,0)),"")</f>
        <v/>
      </c>
      <c r="J78" s="150"/>
    </row>
    <row r="79" customHeight="1" spans="1:10">
      <c r="A79" s="150"/>
      <c r="B79" s="150"/>
      <c r="C79" s="151" t="str">
        <f>IF(AND(供应商应付数据库!G:G&gt;1,供应商应付数据库!G:G&lt;&gt;"-"),ROW(),"-")</f>
        <v>-</v>
      </c>
      <c r="D79" s="153" t="str">
        <f t="shared" si="1"/>
        <v/>
      </c>
      <c r="E79" s="154" t="str">
        <f>IFERROR(INDEX(供应商应付数据库!$C:$G,SMALL($C:$C,ROW(A76)),MATCH(E$3,$E$3:$I$3,0)),"")</f>
        <v/>
      </c>
      <c r="F79" s="154" t="str">
        <f>IFERROR(INDEX(供应商应付数据库!$C:$G,SMALL($C:$C,ROW(B76)),MATCH(F$3,$E$3:$I$3,0)),"")</f>
        <v/>
      </c>
      <c r="G79" s="154" t="str">
        <f>IFERROR(INDEX(供应商应付数据库!$C:$G,SMALL($C:$C,ROW(C76)),MATCH(G$3,$E$3:$I$3,0)),"")</f>
        <v/>
      </c>
      <c r="H79" s="154" t="str">
        <f>IFERROR(INDEX(供应商应付数据库!$C:$G,SMALL($C:$C,ROW(D76)),MATCH(H$3,$E$3:$I$3,0)),"")</f>
        <v/>
      </c>
      <c r="I79" s="155" t="str">
        <f>IFERROR(INDEX(供应商应付数据库!$C:$G,SMALL($C:$C,ROW(E76)),MATCH(I$3,$E$3:$I$3,0)),"")</f>
        <v/>
      </c>
      <c r="J79" s="150"/>
    </row>
    <row r="80" customHeight="1" spans="1:10">
      <c r="A80" s="150"/>
      <c r="B80" s="150"/>
      <c r="C80" s="151" t="str">
        <f>IF(AND(供应商应付数据库!G:G&gt;1,供应商应付数据库!G:G&lt;&gt;"-"),ROW(),"-")</f>
        <v>-</v>
      </c>
      <c r="D80" s="153" t="str">
        <f t="shared" si="1"/>
        <v/>
      </c>
      <c r="E80" s="154" t="str">
        <f>IFERROR(INDEX(供应商应付数据库!$C:$G,SMALL($C:$C,ROW(A77)),MATCH(E$3,$E$3:$I$3,0)),"")</f>
        <v/>
      </c>
      <c r="F80" s="154" t="str">
        <f>IFERROR(INDEX(供应商应付数据库!$C:$G,SMALL($C:$C,ROW(B77)),MATCH(F$3,$E$3:$I$3,0)),"")</f>
        <v/>
      </c>
      <c r="G80" s="154" t="str">
        <f>IFERROR(INDEX(供应商应付数据库!$C:$G,SMALL($C:$C,ROW(C77)),MATCH(G$3,$E$3:$I$3,0)),"")</f>
        <v/>
      </c>
      <c r="H80" s="154" t="str">
        <f>IFERROR(INDEX(供应商应付数据库!$C:$G,SMALL($C:$C,ROW(D77)),MATCH(H$3,$E$3:$I$3,0)),"")</f>
        <v/>
      </c>
      <c r="I80" s="155" t="str">
        <f>IFERROR(INDEX(供应商应付数据库!$C:$G,SMALL($C:$C,ROW(E77)),MATCH(I$3,$E$3:$I$3,0)),"")</f>
        <v/>
      </c>
      <c r="J80" s="150"/>
    </row>
    <row r="81" customHeight="1" spans="1:10">
      <c r="A81" s="150"/>
      <c r="B81" s="150"/>
      <c r="C81" s="151" t="str">
        <f>IF(AND(供应商应付数据库!G:G&gt;1,供应商应付数据库!G:G&lt;&gt;"-"),ROW(),"-")</f>
        <v>-</v>
      </c>
      <c r="D81" s="153" t="str">
        <f t="shared" si="1"/>
        <v/>
      </c>
      <c r="E81" s="154" t="str">
        <f>IFERROR(INDEX(供应商应付数据库!$C:$G,SMALL($C:$C,ROW(A78)),MATCH(E$3,$E$3:$I$3,0)),"")</f>
        <v/>
      </c>
      <c r="F81" s="154" t="str">
        <f>IFERROR(INDEX(供应商应付数据库!$C:$G,SMALL($C:$C,ROW(B78)),MATCH(F$3,$E$3:$I$3,0)),"")</f>
        <v/>
      </c>
      <c r="G81" s="154" t="str">
        <f>IFERROR(INDEX(供应商应付数据库!$C:$G,SMALL($C:$C,ROW(C78)),MATCH(G$3,$E$3:$I$3,0)),"")</f>
        <v/>
      </c>
      <c r="H81" s="154" t="str">
        <f>IFERROR(INDEX(供应商应付数据库!$C:$G,SMALL($C:$C,ROW(D78)),MATCH(H$3,$E$3:$I$3,0)),"")</f>
        <v/>
      </c>
      <c r="I81" s="155" t="str">
        <f>IFERROR(INDEX(供应商应付数据库!$C:$G,SMALL($C:$C,ROW(E78)),MATCH(I$3,$E$3:$I$3,0)),"")</f>
        <v/>
      </c>
      <c r="J81" s="150"/>
    </row>
    <row r="82" customHeight="1" spans="1:10">
      <c r="A82" s="150"/>
      <c r="B82" s="150"/>
      <c r="C82" s="151" t="str">
        <f>IF(AND(供应商应付数据库!G:G&gt;1,供应商应付数据库!G:G&lt;&gt;"-"),ROW(),"-")</f>
        <v>-</v>
      </c>
      <c r="D82" s="153" t="str">
        <f t="shared" si="1"/>
        <v/>
      </c>
      <c r="E82" s="154" t="str">
        <f>IFERROR(INDEX(供应商应付数据库!$C:$G,SMALL($C:$C,ROW(A79)),MATCH(E$3,$E$3:$I$3,0)),"")</f>
        <v/>
      </c>
      <c r="F82" s="154" t="str">
        <f>IFERROR(INDEX(供应商应付数据库!$C:$G,SMALL($C:$C,ROW(B79)),MATCH(F$3,$E$3:$I$3,0)),"")</f>
        <v/>
      </c>
      <c r="G82" s="154" t="str">
        <f>IFERROR(INDEX(供应商应付数据库!$C:$G,SMALL($C:$C,ROW(C79)),MATCH(G$3,$E$3:$I$3,0)),"")</f>
        <v/>
      </c>
      <c r="H82" s="154" t="str">
        <f>IFERROR(INDEX(供应商应付数据库!$C:$G,SMALL($C:$C,ROW(D79)),MATCH(H$3,$E$3:$I$3,0)),"")</f>
        <v/>
      </c>
      <c r="I82" s="155" t="str">
        <f>IFERROR(INDEX(供应商应付数据库!$C:$G,SMALL($C:$C,ROW(E79)),MATCH(I$3,$E$3:$I$3,0)),"")</f>
        <v/>
      </c>
      <c r="J82" s="150"/>
    </row>
    <row r="83" customHeight="1" spans="1:10">
      <c r="A83" s="150"/>
      <c r="B83" s="150"/>
      <c r="C83" s="151" t="str">
        <f>IF(AND(供应商应付数据库!G:G&gt;1,供应商应付数据库!G:G&lt;&gt;"-"),ROW(),"-")</f>
        <v>-</v>
      </c>
      <c r="D83" s="153" t="str">
        <f t="shared" si="1"/>
        <v/>
      </c>
      <c r="E83" s="154" t="str">
        <f>IFERROR(INDEX(供应商应付数据库!$C:$G,SMALL($C:$C,ROW(A80)),MATCH(E$3,$E$3:$I$3,0)),"")</f>
        <v/>
      </c>
      <c r="F83" s="154" t="str">
        <f>IFERROR(INDEX(供应商应付数据库!$C:$G,SMALL($C:$C,ROW(B80)),MATCH(F$3,$E$3:$I$3,0)),"")</f>
        <v/>
      </c>
      <c r="G83" s="154" t="str">
        <f>IFERROR(INDEX(供应商应付数据库!$C:$G,SMALL($C:$C,ROW(C80)),MATCH(G$3,$E$3:$I$3,0)),"")</f>
        <v/>
      </c>
      <c r="H83" s="154" t="str">
        <f>IFERROR(INDEX(供应商应付数据库!$C:$G,SMALL($C:$C,ROW(D80)),MATCH(H$3,$E$3:$I$3,0)),"")</f>
        <v/>
      </c>
      <c r="I83" s="155" t="str">
        <f>IFERROR(INDEX(供应商应付数据库!$C:$G,SMALL($C:$C,ROW(E80)),MATCH(I$3,$E$3:$I$3,0)),"")</f>
        <v/>
      </c>
      <c r="J83" s="150"/>
    </row>
    <row r="84" customHeight="1" spans="1:10">
      <c r="A84" s="150"/>
      <c r="B84" s="150"/>
      <c r="C84" s="151" t="str">
        <f>IF(AND(供应商应付数据库!G:G&gt;1,供应商应付数据库!G:G&lt;&gt;"-"),ROW(),"-")</f>
        <v>-</v>
      </c>
      <c r="D84" s="153" t="str">
        <f t="shared" si="1"/>
        <v/>
      </c>
      <c r="E84" s="154" t="str">
        <f>IFERROR(INDEX(供应商应付数据库!$C:$G,SMALL($C:$C,ROW(A81)),MATCH(E$3,$E$3:$I$3,0)),"")</f>
        <v/>
      </c>
      <c r="F84" s="154" t="str">
        <f>IFERROR(INDEX(供应商应付数据库!$C:$G,SMALL($C:$C,ROW(B81)),MATCH(F$3,$E$3:$I$3,0)),"")</f>
        <v/>
      </c>
      <c r="G84" s="154" t="str">
        <f>IFERROR(INDEX(供应商应付数据库!$C:$G,SMALL($C:$C,ROW(C81)),MATCH(G$3,$E$3:$I$3,0)),"")</f>
        <v/>
      </c>
      <c r="H84" s="154" t="str">
        <f>IFERROR(INDEX(供应商应付数据库!$C:$G,SMALL($C:$C,ROW(D81)),MATCH(H$3,$E$3:$I$3,0)),"")</f>
        <v/>
      </c>
      <c r="I84" s="155" t="str">
        <f>IFERROR(INDEX(供应商应付数据库!$C:$G,SMALL($C:$C,ROW(E81)),MATCH(I$3,$E$3:$I$3,0)),"")</f>
        <v/>
      </c>
      <c r="J84" s="150"/>
    </row>
    <row r="85" customHeight="1" spans="1:10">
      <c r="A85" s="150"/>
      <c r="B85" s="150"/>
      <c r="C85" s="151" t="str">
        <f>IF(AND(供应商应付数据库!G:G&gt;1,供应商应付数据库!G:G&lt;&gt;"-"),ROW(),"-")</f>
        <v>-</v>
      </c>
      <c r="D85" s="153" t="str">
        <f t="shared" si="1"/>
        <v/>
      </c>
      <c r="E85" s="154" t="str">
        <f>IFERROR(INDEX(供应商应付数据库!$C:$G,SMALL($C:$C,ROW(A82)),MATCH(E$3,$E$3:$I$3,0)),"")</f>
        <v/>
      </c>
      <c r="F85" s="154" t="str">
        <f>IFERROR(INDEX(供应商应付数据库!$C:$G,SMALL($C:$C,ROW(B82)),MATCH(F$3,$E$3:$I$3,0)),"")</f>
        <v/>
      </c>
      <c r="G85" s="154" t="str">
        <f>IFERROR(INDEX(供应商应付数据库!$C:$G,SMALL($C:$C,ROW(C82)),MATCH(G$3,$E$3:$I$3,0)),"")</f>
        <v/>
      </c>
      <c r="H85" s="154" t="str">
        <f>IFERROR(INDEX(供应商应付数据库!$C:$G,SMALL($C:$C,ROW(D82)),MATCH(H$3,$E$3:$I$3,0)),"")</f>
        <v/>
      </c>
      <c r="I85" s="155" t="str">
        <f>IFERROR(INDEX(供应商应付数据库!$C:$G,SMALL($C:$C,ROW(E82)),MATCH(I$3,$E$3:$I$3,0)),"")</f>
        <v/>
      </c>
      <c r="J85" s="150"/>
    </row>
    <row r="86" customHeight="1" spans="1:10">
      <c r="A86" s="150"/>
      <c r="B86" s="150"/>
      <c r="C86" s="151" t="str">
        <f>IF(AND(供应商应付数据库!G:G&gt;1,供应商应付数据库!G:G&lt;&gt;"-"),ROW(),"-")</f>
        <v>-</v>
      </c>
      <c r="D86" s="153" t="str">
        <f t="shared" si="1"/>
        <v/>
      </c>
      <c r="E86" s="154" t="str">
        <f>IFERROR(INDEX(供应商应付数据库!$C:$G,SMALL($C:$C,ROW(A83)),MATCH(E$3,$E$3:$I$3,0)),"")</f>
        <v/>
      </c>
      <c r="F86" s="154" t="str">
        <f>IFERROR(INDEX(供应商应付数据库!$C:$G,SMALL($C:$C,ROW(B83)),MATCH(F$3,$E$3:$I$3,0)),"")</f>
        <v/>
      </c>
      <c r="G86" s="154" t="str">
        <f>IFERROR(INDEX(供应商应付数据库!$C:$G,SMALL($C:$C,ROW(C83)),MATCH(G$3,$E$3:$I$3,0)),"")</f>
        <v/>
      </c>
      <c r="H86" s="154" t="str">
        <f>IFERROR(INDEX(供应商应付数据库!$C:$G,SMALL($C:$C,ROW(D83)),MATCH(H$3,$E$3:$I$3,0)),"")</f>
        <v/>
      </c>
      <c r="I86" s="155" t="str">
        <f>IFERROR(INDEX(供应商应付数据库!$C:$G,SMALL($C:$C,ROW(E83)),MATCH(I$3,$E$3:$I$3,0)),"")</f>
        <v/>
      </c>
      <c r="J86" s="150"/>
    </row>
    <row r="87" customHeight="1" spans="1:10">
      <c r="A87" s="150"/>
      <c r="B87" s="150"/>
      <c r="C87" s="151" t="str">
        <f>IF(AND(供应商应付数据库!G:G&gt;1,供应商应付数据库!G:G&lt;&gt;"-"),ROW(),"-")</f>
        <v>-</v>
      </c>
      <c r="D87" s="153" t="str">
        <f t="shared" si="1"/>
        <v/>
      </c>
      <c r="E87" s="154" t="str">
        <f>IFERROR(INDEX(供应商应付数据库!$C:$G,SMALL($C:$C,ROW(A84)),MATCH(E$3,$E$3:$I$3,0)),"")</f>
        <v/>
      </c>
      <c r="F87" s="154" t="str">
        <f>IFERROR(INDEX(供应商应付数据库!$C:$G,SMALL($C:$C,ROW(B84)),MATCH(F$3,$E$3:$I$3,0)),"")</f>
        <v/>
      </c>
      <c r="G87" s="154" t="str">
        <f>IFERROR(INDEX(供应商应付数据库!$C:$G,SMALL($C:$C,ROW(C84)),MATCH(G$3,$E$3:$I$3,0)),"")</f>
        <v/>
      </c>
      <c r="H87" s="154" t="str">
        <f>IFERROR(INDEX(供应商应付数据库!$C:$G,SMALL($C:$C,ROW(D84)),MATCH(H$3,$E$3:$I$3,0)),"")</f>
        <v/>
      </c>
      <c r="I87" s="155" t="str">
        <f>IFERROR(INDEX(供应商应付数据库!$C:$G,SMALL($C:$C,ROW(E84)),MATCH(I$3,$E$3:$I$3,0)),"")</f>
        <v/>
      </c>
      <c r="J87" s="150"/>
    </row>
    <row r="88" customHeight="1" spans="1:10">
      <c r="A88" s="150"/>
      <c r="B88" s="150"/>
      <c r="C88" s="151" t="str">
        <f>IF(AND(供应商应付数据库!G:G&gt;1,供应商应付数据库!G:G&lt;&gt;"-"),ROW(),"-")</f>
        <v>-</v>
      </c>
      <c r="D88" s="153" t="str">
        <f t="shared" si="1"/>
        <v/>
      </c>
      <c r="E88" s="154" t="str">
        <f>IFERROR(INDEX(供应商应付数据库!$C:$G,SMALL($C:$C,ROW(A85)),MATCH(E$3,$E$3:$I$3,0)),"")</f>
        <v/>
      </c>
      <c r="F88" s="154" t="str">
        <f>IFERROR(INDEX(供应商应付数据库!$C:$G,SMALL($C:$C,ROW(B85)),MATCH(F$3,$E$3:$I$3,0)),"")</f>
        <v/>
      </c>
      <c r="G88" s="154" t="str">
        <f>IFERROR(INDEX(供应商应付数据库!$C:$G,SMALL($C:$C,ROW(C85)),MATCH(G$3,$E$3:$I$3,0)),"")</f>
        <v/>
      </c>
      <c r="H88" s="154" t="str">
        <f>IFERROR(INDEX(供应商应付数据库!$C:$G,SMALL($C:$C,ROW(D85)),MATCH(H$3,$E$3:$I$3,0)),"")</f>
        <v/>
      </c>
      <c r="I88" s="155" t="str">
        <f>IFERROR(INDEX(供应商应付数据库!$C:$G,SMALL($C:$C,ROW(E85)),MATCH(I$3,$E$3:$I$3,0)),"")</f>
        <v/>
      </c>
      <c r="J88" s="150"/>
    </row>
    <row r="89" customHeight="1" spans="1:10">
      <c r="A89" s="150"/>
      <c r="B89" s="150"/>
      <c r="C89" s="151" t="str">
        <f>IF(AND(供应商应付数据库!G:G&gt;1,供应商应付数据库!G:G&lt;&gt;"-"),ROW(),"-")</f>
        <v>-</v>
      </c>
      <c r="D89" s="153" t="str">
        <f t="shared" si="1"/>
        <v/>
      </c>
      <c r="E89" s="154" t="str">
        <f>IFERROR(INDEX(供应商应付数据库!$C:$G,SMALL($C:$C,ROW(A86)),MATCH(E$3,$E$3:$I$3,0)),"")</f>
        <v/>
      </c>
      <c r="F89" s="154" t="str">
        <f>IFERROR(INDEX(供应商应付数据库!$C:$G,SMALL($C:$C,ROW(B86)),MATCH(F$3,$E$3:$I$3,0)),"")</f>
        <v/>
      </c>
      <c r="G89" s="154" t="str">
        <f>IFERROR(INDEX(供应商应付数据库!$C:$G,SMALL($C:$C,ROW(C86)),MATCH(G$3,$E$3:$I$3,0)),"")</f>
        <v/>
      </c>
      <c r="H89" s="154" t="str">
        <f>IFERROR(INDEX(供应商应付数据库!$C:$G,SMALL($C:$C,ROW(D86)),MATCH(H$3,$E$3:$I$3,0)),"")</f>
        <v/>
      </c>
      <c r="I89" s="155" t="str">
        <f>IFERROR(INDEX(供应商应付数据库!$C:$G,SMALL($C:$C,ROW(E86)),MATCH(I$3,$E$3:$I$3,0)),"")</f>
        <v/>
      </c>
      <c r="J89" s="150"/>
    </row>
    <row r="90" customHeight="1" spans="1:10">
      <c r="A90" s="150"/>
      <c r="B90" s="150"/>
      <c r="C90" s="151" t="str">
        <f>IF(AND(供应商应付数据库!G:G&gt;1,供应商应付数据库!G:G&lt;&gt;"-"),ROW(),"-")</f>
        <v>-</v>
      </c>
      <c r="D90" s="153" t="str">
        <f t="shared" si="1"/>
        <v/>
      </c>
      <c r="E90" s="154" t="str">
        <f>IFERROR(INDEX(供应商应付数据库!$C:$G,SMALL($C:$C,ROW(A87)),MATCH(E$3,$E$3:$I$3,0)),"")</f>
        <v/>
      </c>
      <c r="F90" s="154" t="str">
        <f>IFERROR(INDEX(供应商应付数据库!$C:$G,SMALL($C:$C,ROW(B87)),MATCH(F$3,$E$3:$I$3,0)),"")</f>
        <v/>
      </c>
      <c r="G90" s="154" t="str">
        <f>IFERROR(INDEX(供应商应付数据库!$C:$G,SMALL($C:$C,ROW(C87)),MATCH(G$3,$E$3:$I$3,0)),"")</f>
        <v/>
      </c>
      <c r="H90" s="154" t="str">
        <f>IFERROR(INDEX(供应商应付数据库!$C:$G,SMALL($C:$C,ROW(D87)),MATCH(H$3,$E$3:$I$3,0)),"")</f>
        <v/>
      </c>
      <c r="I90" s="155" t="str">
        <f>IFERROR(INDEX(供应商应付数据库!$C:$G,SMALL($C:$C,ROW(E87)),MATCH(I$3,$E$3:$I$3,0)),"")</f>
        <v/>
      </c>
      <c r="J90" s="150"/>
    </row>
    <row r="91" customHeight="1" spans="1:10">
      <c r="A91" s="150"/>
      <c r="B91" s="150"/>
      <c r="C91" s="151" t="str">
        <f>IF(AND(供应商应付数据库!G:G&gt;1,供应商应付数据库!G:G&lt;&gt;"-"),ROW(),"-")</f>
        <v>-</v>
      </c>
      <c r="D91" s="153" t="str">
        <f t="shared" si="1"/>
        <v/>
      </c>
      <c r="E91" s="154" t="str">
        <f>IFERROR(INDEX(供应商应付数据库!$C:$G,SMALL($C:$C,ROW(A88)),MATCH(E$3,$E$3:$I$3,0)),"")</f>
        <v/>
      </c>
      <c r="F91" s="154" t="str">
        <f>IFERROR(INDEX(供应商应付数据库!$C:$G,SMALL($C:$C,ROW(B88)),MATCH(F$3,$E$3:$I$3,0)),"")</f>
        <v/>
      </c>
      <c r="G91" s="154" t="str">
        <f>IFERROR(INDEX(供应商应付数据库!$C:$G,SMALL($C:$C,ROW(C88)),MATCH(G$3,$E$3:$I$3,0)),"")</f>
        <v/>
      </c>
      <c r="H91" s="154" t="str">
        <f>IFERROR(INDEX(供应商应付数据库!$C:$G,SMALL($C:$C,ROW(D88)),MATCH(H$3,$E$3:$I$3,0)),"")</f>
        <v/>
      </c>
      <c r="I91" s="155" t="str">
        <f>IFERROR(INDEX(供应商应付数据库!$C:$G,SMALL($C:$C,ROW(E88)),MATCH(I$3,$E$3:$I$3,0)),"")</f>
        <v/>
      </c>
      <c r="J91" s="150"/>
    </row>
    <row r="92" customHeight="1" spans="1:10">
      <c r="A92" s="150"/>
      <c r="B92" s="150"/>
      <c r="C92" s="151" t="str">
        <f>IF(AND(供应商应付数据库!G:G&gt;1,供应商应付数据库!G:G&lt;&gt;"-"),ROW(),"-")</f>
        <v>-</v>
      </c>
      <c r="D92" s="153" t="str">
        <f t="shared" si="1"/>
        <v/>
      </c>
      <c r="E92" s="154" t="str">
        <f>IFERROR(INDEX(供应商应付数据库!$C:$G,SMALL($C:$C,ROW(A89)),MATCH(E$3,$E$3:$I$3,0)),"")</f>
        <v/>
      </c>
      <c r="F92" s="154" t="str">
        <f>IFERROR(INDEX(供应商应付数据库!$C:$G,SMALL($C:$C,ROW(B89)),MATCH(F$3,$E$3:$I$3,0)),"")</f>
        <v/>
      </c>
      <c r="G92" s="154" t="str">
        <f>IFERROR(INDEX(供应商应付数据库!$C:$G,SMALL($C:$C,ROW(C89)),MATCH(G$3,$E$3:$I$3,0)),"")</f>
        <v/>
      </c>
      <c r="H92" s="154" t="str">
        <f>IFERROR(INDEX(供应商应付数据库!$C:$G,SMALL($C:$C,ROW(D89)),MATCH(H$3,$E$3:$I$3,0)),"")</f>
        <v/>
      </c>
      <c r="I92" s="155" t="str">
        <f>IFERROR(INDEX(供应商应付数据库!$C:$G,SMALL($C:$C,ROW(E89)),MATCH(I$3,$E$3:$I$3,0)),"")</f>
        <v/>
      </c>
      <c r="J92" s="150"/>
    </row>
    <row r="93" customHeight="1" spans="1:10">
      <c r="A93" s="150"/>
      <c r="B93" s="150"/>
      <c r="C93" s="151" t="str">
        <f>IF(AND(供应商应付数据库!G:G&gt;1,供应商应付数据库!G:G&lt;&gt;"-"),ROW(),"-")</f>
        <v>-</v>
      </c>
      <c r="D93" s="153" t="str">
        <f t="shared" si="1"/>
        <v/>
      </c>
      <c r="E93" s="154" t="str">
        <f>IFERROR(INDEX(供应商应付数据库!$C:$G,SMALL($C:$C,ROW(A90)),MATCH(E$3,$E$3:$I$3,0)),"")</f>
        <v/>
      </c>
      <c r="F93" s="154" t="str">
        <f>IFERROR(INDEX(供应商应付数据库!$C:$G,SMALL($C:$C,ROW(B90)),MATCH(F$3,$E$3:$I$3,0)),"")</f>
        <v/>
      </c>
      <c r="G93" s="154" t="str">
        <f>IFERROR(INDEX(供应商应付数据库!$C:$G,SMALL($C:$C,ROW(C90)),MATCH(G$3,$E$3:$I$3,0)),"")</f>
        <v/>
      </c>
      <c r="H93" s="154" t="str">
        <f>IFERROR(INDEX(供应商应付数据库!$C:$G,SMALL($C:$C,ROW(D90)),MATCH(H$3,$E$3:$I$3,0)),"")</f>
        <v/>
      </c>
      <c r="I93" s="155" t="str">
        <f>IFERROR(INDEX(供应商应付数据库!$C:$G,SMALL($C:$C,ROW(E90)),MATCH(I$3,$E$3:$I$3,0)),"")</f>
        <v/>
      </c>
      <c r="J93" s="150"/>
    </row>
    <row r="94" customHeight="1" spans="1:10">
      <c r="A94" s="150"/>
      <c r="B94" s="150"/>
      <c r="C94" s="151" t="str">
        <f>IF(AND(供应商应付数据库!G:G&gt;1,供应商应付数据库!G:G&lt;&gt;"-"),ROW(),"-")</f>
        <v>-</v>
      </c>
      <c r="D94" s="153" t="str">
        <f t="shared" si="1"/>
        <v/>
      </c>
      <c r="E94" s="154" t="str">
        <f>IFERROR(INDEX(供应商应付数据库!$C:$G,SMALL($C:$C,ROW(A91)),MATCH(E$3,$E$3:$I$3,0)),"")</f>
        <v/>
      </c>
      <c r="F94" s="154" t="str">
        <f>IFERROR(INDEX(供应商应付数据库!$C:$G,SMALL($C:$C,ROW(B91)),MATCH(F$3,$E$3:$I$3,0)),"")</f>
        <v/>
      </c>
      <c r="G94" s="154" t="str">
        <f>IFERROR(INDEX(供应商应付数据库!$C:$G,SMALL($C:$C,ROW(C91)),MATCH(G$3,$E$3:$I$3,0)),"")</f>
        <v/>
      </c>
      <c r="H94" s="154" t="str">
        <f>IFERROR(INDEX(供应商应付数据库!$C:$G,SMALL($C:$C,ROW(D91)),MATCH(H$3,$E$3:$I$3,0)),"")</f>
        <v/>
      </c>
      <c r="I94" s="155" t="str">
        <f>IFERROR(INDEX(供应商应付数据库!$C:$G,SMALL($C:$C,ROW(E91)),MATCH(I$3,$E$3:$I$3,0)),"")</f>
        <v/>
      </c>
      <c r="J94" s="150"/>
    </row>
    <row r="95" customHeight="1" spans="1:10">
      <c r="A95" s="150"/>
      <c r="B95" s="150"/>
      <c r="C95" s="151" t="str">
        <f>IF(AND(供应商应付数据库!G:G&gt;1,供应商应付数据库!G:G&lt;&gt;"-"),ROW(),"-")</f>
        <v>-</v>
      </c>
      <c r="D95" s="153" t="str">
        <f t="shared" si="1"/>
        <v/>
      </c>
      <c r="E95" s="154" t="str">
        <f>IFERROR(INDEX(供应商应付数据库!$C:$G,SMALL($C:$C,ROW(A92)),MATCH(E$3,$E$3:$I$3,0)),"")</f>
        <v/>
      </c>
      <c r="F95" s="154" t="str">
        <f>IFERROR(INDEX(供应商应付数据库!$C:$G,SMALL($C:$C,ROW(B92)),MATCH(F$3,$E$3:$I$3,0)),"")</f>
        <v/>
      </c>
      <c r="G95" s="154" t="str">
        <f>IFERROR(INDEX(供应商应付数据库!$C:$G,SMALL($C:$C,ROW(C92)),MATCH(G$3,$E$3:$I$3,0)),"")</f>
        <v/>
      </c>
      <c r="H95" s="154" t="str">
        <f>IFERROR(INDEX(供应商应付数据库!$C:$G,SMALL($C:$C,ROW(D92)),MATCH(H$3,$E$3:$I$3,0)),"")</f>
        <v/>
      </c>
      <c r="I95" s="155" t="str">
        <f>IFERROR(INDEX(供应商应付数据库!$C:$G,SMALL($C:$C,ROW(E92)),MATCH(I$3,$E$3:$I$3,0)),"")</f>
        <v/>
      </c>
      <c r="J95" s="150"/>
    </row>
    <row r="96" customHeight="1" spans="1:10">
      <c r="A96" s="150"/>
      <c r="B96" s="150"/>
      <c r="C96" s="151" t="str">
        <f>IF(AND(供应商应付数据库!G:G&gt;1,供应商应付数据库!G:G&lt;&gt;"-"),ROW(),"-")</f>
        <v>-</v>
      </c>
      <c r="D96" s="153" t="str">
        <f t="shared" si="1"/>
        <v/>
      </c>
      <c r="E96" s="154" t="str">
        <f>IFERROR(INDEX(供应商应付数据库!$C:$G,SMALL($C:$C,ROW(A93)),MATCH(E$3,$E$3:$I$3,0)),"")</f>
        <v/>
      </c>
      <c r="F96" s="154" t="str">
        <f>IFERROR(INDEX(供应商应付数据库!$C:$G,SMALL($C:$C,ROW(B93)),MATCH(F$3,$E$3:$I$3,0)),"")</f>
        <v/>
      </c>
      <c r="G96" s="154" t="str">
        <f>IFERROR(INDEX(供应商应付数据库!$C:$G,SMALL($C:$C,ROW(C93)),MATCH(G$3,$E$3:$I$3,0)),"")</f>
        <v/>
      </c>
      <c r="H96" s="154" t="str">
        <f>IFERROR(INDEX(供应商应付数据库!$C:$G,SMALL($C:$C,ROW(D93)),MATCH(H$3,$E$3:$I$3,0)),"")</f>
        <v/>
      </c>
      <c r="I96" s="155" t="str">
        <f>IFERROR(INDEX(供应商应付数据库!$C:$G,SMALL($C:$C,ROW(E93)),MATCH(I$3,$E$3:$I$3,0)),"")</f>
        <v/>
      </c>
      <c r="J96" s="150"/>
    </row>
    <row r="97" customHeight="1" spans="1:10">
      <c r="A97" s="150"/>
      <c r="B97" s="150"/>
      <c r="C97" s="151" t="str">
        <f>IF(AND(供应商应付数据库!G:G&gt;1,供应商应付数据库!G:G&lt;&gt;"-"),ROW(),"-")</f>
        <v>-</v>
      </c>
      <c r="D97" s="153" t="str">
        <f t="shared" si="1"/>
        <v/>
      </c>
      <c r="E97" s="154" t="str">
        <f>IFERROR(INDEX(供应商应付数据库!$C:$G,SMALL($C:$C,ROW(A94)),MATCH(E$3,$E$3:$I$3,0)),"")</f>
        <v/>
      </c>
      <c r="F97" s="154" t="str">
        <f>IFERROR(INDEX(供应商应付数据库!$C:$G,SMALL($C:$C,ROW(B94)),MATCH(F$3,$E$3:$I$3,0)),"")</f>
        <v/>
      </c>
      <c r="G97" s="154" t="str">
        <f>IFERROR(INDEX(供应商应付数据库!$C:$G,SMALL($C:$C,ROW(C94)),MATCH(G$3,$E$3:$I$3,0)),"")</f>
        <v/>
      </c>
      <c r="H97" s="154" t="str">
        <f>IFERROR(INDEX(供应商应付数据库!$C:$G,SMALL($C:$C,ROW(D94)),MATCH(H$3,$E$3:$I$3,0)),"")</f>
        <v/>
      </c>
      <c r="I97" s="155" t="str">
        <f>IFERROR(INDEX(供应商应付数据库!$C:$G,SMALL($C:$C,ROW(E94)),MATCH(I$3,$E$3:$I$3,0)),"")</f>
        <v/>
      </c>
      <c r="J97" s="150"/>
    </row>
    <row r="98" customHeight="1" spans="1:10">
      <c r="A98" s="150"/>
      <c r="B98" s="150"/>
      <c r="C98" s="151" t="str">
        <f>IF(AND(供应商应付数据库!G:G&gt;1,供应商应付数据库!G:G&lt;&gt;"-"),ROW(),"-")</f>
        <v>-</v>
      </c>
      <c r="D98" s="153" t="str">
        <f t="shared" si="1"/>
        <v/>
      </c>
      <c r="E98" s="154" t="str">
        <f>IFERROR(INDEX(供应商应付数据库!$C:$G,SMALL($C:$C,ROW(A95)),MATCH(E$3,$E$3:$I$3,0)),"")</f>
        <v/>
      </c>
      <c r="F98" s="154" t="str">
        <f>IFERROR(INDEX(供应商应付数据库!$C:$G,SMALL($C:$C,ROW(B95)),MATCH(F$3,$E$3:$I$3,0)),"")</f>
        <v/>
      </c>
      <c r="G98" s="154" t="str">
        <f>IFERROR(INDEX(供应商应付数据库!$C:$G,SMALL($C:$C,ROW(C95)),MATCH(G$3,$E$3:$I$3,0)),"")</f>
        <v/>
      </c>
      <c r="H98" s="154" t="str">
        <f>IFERROR(INDEX(供应商应付数据库!$C:$G,SMALL($C:$C,ROW(D95)),MATCH(H$3,$E$3:$I$3,0)),"")</f>
        <v/>
      </c>
      <c r="I98" s="155" t="str">
        <f>IFERROR(INDEX(供应商应付数据库!$C:$G,SMALL($C:$C,ROW(E95)),MATCH(I$3,$E$3:$I$3,0)),"")</f>
        <v/>
      </c>
      <c r="J98" s="150"/>
    </row>
    <row r="99" customHeight="1" spans="1:10">
      <c r="A99" s="150"/>
      <c r="B99" s="150"/>
      <c r="C99" s="151" t="str">
        <f>IF(AND(供应商应付数据库!G:G&gt;1,供应商应付数据库!G:G&lt;&gt;"-"),ROW(),"-")</f>
        <v>-</v>
      </c>
      <c r="D99" s="153" t="str">
        <f t="shared" si="1"/>
        <v/>
      </c>
      <c r="E99" s="154" t="str">
        <f>IFERROR(INDEX(供应商应付数据库!$C:$G,SMALL($C:$C,ROW(A96)),MATCH(E$3,$E$3:$I$3,0)),"")</f>
        <v/>
      </c>
      <c r="F99" s="154" t="str">
        <f>IFERROR(INDEX(供应商应付数据库!$C:$G,SMALL($C:$C,ROW(B96)),MATCH(F$3,$E$3:$I$3,0)),"")</f>
        <v/>
      </c>
      <c r="G99" s="154" t="str">
        <f>IFERROR(INDEX(供应商应付数据库!$C:$G,SMALL($C:$C,ROW(C96)),MATCH(G$3,$E$3:$I$3,0)),"")</f>
        <v/>
      </c>
      <c r="H99" s="154" t="str">
        <f>IFERROR(INDEX(供应商应付数据库!$C:$G,SMALL($C:$C,ROW(D96)),MATCH(H$3,$E$3:$I$3,0)),"")</f>
        <v/>
      </c>
      <c r="I99" s="155" t="str">
        <f>IFERROR(INDEX(供应商应付数据库!$C:$G,SMALL($C:$C,ROW(E96)),MATCH(I$3,$E$3:$I$3,0)),"")</f>
        <v/>
      </c>
      <c r="J99" s="150"/>
    </row>
    <row r="100" customHeight="1" spans="1:10">
      <c r="A100" s="150"/>
      <c r="B100" s="150"/>
      <c r="C100" s="151" t="str">
        <f>IF(AND(供应商应付数据库!G:G&gt;1,供应商应付数据库!G:G&lt;&gt;"-"),ROW(),"-")</f>
        <v>-</v>
      </c>
      <c r="D100" s="153" t="str">
        <f t="shared" si="1"/>
        <v/>
      </c>
      <c r="E100" s="154" t="str">
        <f>IFERROR(INDEX(供应商应付数据库!$C:$G,SMALL($C:$C,ROW(A97)),MATCH(E$3,$E$3:$I$3,0)),"")</f>
        <v/>
      </c>
      <c r="F100" s="154" t="str">
        <f>IFERROR(INDEX(供应商应付数据库!$C:$G,SMALL($C:$C,ROW(B97)),MATCH(F$3,$E$3:$I$3,0)),"")</f>
        <v/>
      </c>
      <c r="G100" s="154" t="str">
        <f>IFERROR(INDEX(供应商应付数据库!$C:$G,SMALL($C:$C,ROW(C97)),MATCH(G$3,$E$3:$I$3,0)),"")</f>
        <v/>
      </c>
      <c r="H100" s="154" t="str">
        <f>IFERROR(INDEX(供应商应付数据库!$C:$G,SMALL($C:$C,ROW(D97)),MATCH(H$3,$E$3:$I$3,0)),"")</f>
        <v/>
      </c>
      <c r="I100" s="155" t="str">
        <f>IFERROR(INDEX(供应商应付数据库!$C:$G,SMALL($C:$C,ROW(E97)),MATCH(I$3,$E$3:$I$3,0)),"")</f>
        <v/>
      </c>
      <c r="J100" s="150"/>
    </row>
    <row r="101" customHeight="1" spans="1:10">
      <c r="A101" s="150"/>
      <c r="B101" s="150"/>
      <c r="C101" s="151" t="str">
        <f>IF(AND(供应商应付数据库!G:G&gt;1,供应商应付数据库!G:G&lt;&gt;"-"),ROW(),"-")</f>
        <v>-</v>
      </c>
      <c r="D101" s="153" t="str">
        <f t="shared" si="1"/>
        <v/>
      </c>
      <c r="E101" s="154" t="str">
        <f>IFERROR(INDEX(供应商应付数据库!$C:$G,SMALL($C:$C,ROW(A98)),MATCH(E$3,$E$3:$I$3,0)),"")</f>
        <v/>
      </c>
      <c r="F101" s="154" t="str">
        <f>IFERROR(INDEX(供应商应付数据库!$C:$G,SMALL($C:$C,ROW(B98)),MATCH(F$3,$E$3:$I$3,0)),"")</f>
        <v/>
      </c>
      <c r="G101" s="154" t="str">
        <f>IFERROR(INDEX(供应商应付数据库!$C:$G,SMALL($C:$C,ROW(C98)),MATCH(G$3,$E$3:$I$3,0)),"")</f>
        <v/>
      </c>
      <c r="H101" s="154" t="str">
        <f>IFERROR(INDEX(供应商应付数据库!$C:$G,SMALL($C:$C,ROW(D98)),MATCH(H$3,$E$3:$I$3,0)),"")</f>
        <v/>
      </c>
      <c r="I101" s="155" t="str">
        <f>IFERROR(INDEX(供应商应付数据库!$C:$G,SMALL($C:$C,ROW(E98)),MATCH(I$3,$E$3:$I$3,0)),"")</f>
        <v/>
      </c>
      <c r="J101" s="150"/>
    </row>
    <row r="102" customHeight="1" spans="1:10">
      <c r="A102" s="150"/>
      <c r="B102" s="150"/>
      <c r="C102" s="151" t="str">
        <f>IF(AND(供应商应付数据库!G:G&gt;1,供应商应付数据库!G:G&lt;&gt;"-"),ROW(),"-")</f>
        <v>-</v>
      </c>
      <c r="D102" s="153" t="str">
        <f t="shared" si="1"/>
        <v/>
      </c>
      <c r="E102" s="154" t="str">
        <f>IFERROR(INDEX(供应商应付数据库!$C:$G,SMALL($C:$C,ROW(A99)),MATCH(E$3,$E$3:$I$3,0)),"")</f>
        <v/>
      </c>
      <c r="F102" s="154" t="str">
        <f>IFERROR(INDEX(供应商应付数据库!$C:$G,SMALL($C:$C,ROW(B99)),MATCH(F$3,$E$3:$I$3,0)),"")</f>
        <v/>
      </c>
      <c r="G102" s="154" t="str">
        <f>IFERROR(INDEX(供应商应付数据库!$C:$G,SMALL($C:$C,ROW(C99)),MATCH(G$3,$E$3:$I$3,0)),"")</f>
        <v/>
      </c>
      <c r="H102" s="154" t="str">
        <f>IFERROR(INDEX(供应商应付数据库!$C:$G,SMALL($C:$C,ROW(D99)),MATCH(H$3,$E$3:$I$3,0)),"")</f>
        <v/>
      </c>
      <c r="I102" s="155" t="str">
        <f>IFERROR(INDEX(供应商应付数据库!$C:$G,SMALL($C:$C,ROW(E99)),MATCH(I$3,$E$3:$I$3,0)),"")</f>
        <v/>
      </c>
      <c r="J102" s="150"/>
    </row>
    <row r="103" customHeight="1" spans="1:10">
      <c r="A103" s="150"/>
      <c r="B103" s="150"/>
      <c r="C103" s="151" t="str">
        <f>IF(AND(供应商应付数据库!G:G&gt;1,供应商应付数据库!G:G&lt;&gt;"-"),ROW(),"-")</f>
        <v>-</v>
      </c>
      <c r="D103" s="153" t="str">
        <f t="shared" si="1"/>
        <v/>
      </c>
      <c r="E103" s="154" t="str">
        <f>IFERROR(INDEX(供应商应付数据库!$C:$G,SMALL($C:$C,ROW(A100)),MATCH(E$3,$E$3:$I$3,0)),"")</f>
        <v/>
      </c>
      <c r="F103" s="154" t="str">
        <f>IFERROR(INDEX(供应商应付数据库!$C:$G,SMALL($C:$C,ROW(B100)),MATCH(F$3,$E$3:$I$3,0)),"")</f>
        <v/>
      </c>
      <c r="G103" s="154" t="str">
        <f>IFERROR(INDEX(供应商应付数据库!$C:$G,SMALL($C:$C,ROW(C100)),MATCH(G$3,$E$3:$I$3,0)),"")</f>
        <v/>
      </c>
      <c r="H103" s="154" t="str">
        <f>IFERROR(INDEX(供应商应付数据库!$C:$G,SMALL($C:$C,ROW(D100)),MATCH(H$3,$E$3:$I$3,0)),"")</f>
        <v/>
      </c>
      <c r="I103" s="155" t="str">
        <f>IFERROR(INDEX(供应商应付数据库!$C:$G,SMALL($C:$C,ROW(E100)),MATCH(I$3,$E$3:$I$3,0)),"")</f>
        <v/>
      </c>
      <c r="J103" s="150"/>
    </row>
    <row r="104" customHeight="1" spans="1:10">
      <c r="A104" s="150"/>
      <c r="B104" s="150"/>
      <c r="C104" s="151" t="str">
        <f>IF(AND(供应商应付数据库!G:G&gt;1,供应商应付数据库!G:G&lt;&gt;"-"),ROW(),"-")</f>
        <v>-</v>
      </c>
      <c r="D104" s="153" t="str">
        <f t="shared" si="1"/>
        <v/>
      </c>
      <c r="E104" s="154" t="str">
        <f>IFERROR(INDEX(供应商应付数据库!$C:$G,SMALL($C:$C,ROW(A101)),MATCH(E$3,$E$3:$I$3,0)),"")</f>
        <v/>
      </c>
      <c r="F104" s="154" t="str">
        <f>IFERROR(INDEX(供应商应付数据库!$C:$G,SMALL($C:$C,ROW(B101)),MATCH(F$3,$E$3:$I$3,0)),"")</f>
        <v/>
      </c>
      <c r="G104" s="154" t="str">
        <f>IFERROR(INDEX(供应商应付数据库!$C:$G,SMALL($C:$C,ROW(C101)),MATCH(G$3,$E$3:$I$3,0)),"")</f>
        <v/>
      </c>
      <c r="H104" s="154" t="str">
        <f>IFERROR(INDEX(供应商应付数据库!$C:$G,SMALL($C:$C,ROW(D101)),MATCH(H$3,$E$3:$I$3,0)),"")</f>
        <v/>
      </c>
      <c r="I104" s="155" t="str">
        <f>IFERROR(INDEX(供应商应付数据库!$C:$G,SMALL($C:$C,ROW(E101)),MATCH(I$3,$E$3:$I$3,0)),"")</f>
        <v/>
      </c>
      <c r="J104" s="150"/>
    </row>
    <row r="105" customHeight="1" spans="1:10">
      <c r="A105" s="150"/>
      <c r="B105" s="150"/>
      <c r="C105" s="151" t="str">
        <f>IF(AND(供应商应付数据库!G:G&gt;1,供应商应付数据库!G:G&lt;&gt;"-"),ROW(),"-")</f>
        <v>-</v>
      </c>
      <c r="D105" s="153" t="str">
        <f t="shared" si="1"/>
        <v/>
      </c>
      <c r="E105" s="154" t="str">
        <f>IFERROR(INDEX(供应商应付数据库!$C:$G,SMALL($C:$C,ROW(A102)),MATCH(E$3,$E$3:$I$3,0)),"")</f>
        <v/>
      </c>
      <c r="F105" s="154" t="str">
        <f>IFERROR(INDEX(供应商应付数据库!$C:$G,SMALL($C:$C,ROW(B102)),MATCH(F$3,$E$3:$I$3,0)),"")</f>
        <v/>
      </c>
      <c r="G105" s="154" t="str">
        <f>IFERROR(INDEX(供应商应付数据库!$C:$G,SMALL($C:$C,ROW(C102)),MATCH(G$3,$E$3:$I$3,0)),"")</f>
        <v/>
      </c>
      <c r="H105" s="154" t="str">
        <f>IFERROR(INDEX(供应商应付数据库!$C:$G,SMALL($C:$C,ROW(D102)),MATCH(H$3,$E$3:$I$3,0)),"")</f>
        <v/>
      </c>
      <c r="I105" s="155" t="str">
        <f>IFERROR(INDEX(供应商应付数据库!$C:$G,SMALL($C:$C,ROW(E102)),MATCH(I$3,$E$3:$I$3,0)),"")</f>
        <v/>
      </c>
      <c r="J105" s="150"/>
    </row>
    <row r="106" customHeight="1" spans="1:10">
      <c r="A106" s="150"/>
      <c r="B106" s="150"/>
      <c r="C106" s="151" t="str">
        <f>IF(AND(供应商应付数据库!G:G&gt;1,供应商应付数据库!G:G&lt;&gt;"-"),ROW(),"-")</f>
        <v>-</v>
      </c>
      <c r="D106" s="153" t="str">
        <f t="shared" si="1"/>
        <v/>
      </c>
      <c r="E106" s="154" t="str">
        <f>IFERROR(INDEX(供应商应付数据库!$C:$G,SMALL($C:$C,ROW(A103)),MATCH(E$3,$E$3:$I$3,0)),"")</f>
        <v/>
      </c>
      <c r="F106" s="154" t="str">
        <f>IFERROR(INDEX(供应商应付数据库!$C:$G,SMALL($C:$C,ROW(B103)),MATCH(F$3,$E$3:$I$3,0)),"")</f>
        <v/>
      </c>
      <c r="G106" s="154" t="str">
        <f>IFERROR(INDEX(供应商应付数据库!$C:$G,SMALL($C:$C,ROW(C103)),MATCH(G$3,$E$3:$I$3,0)),"")</f>
        <v/>
      </c>
      <c r="H106" s="154" t="str">
        <f>IFERROR(INDEX(供应商应付数据库!$C:$G,SMALL($C:$C,ROW(D103)),MATCH(H$3,$E$3:$I$3,0)),"")</f>
        <v/>
      </c>
      <c r="I106" s="155" t="str">
        <f>IFERROR(INDEX(供应商应付数据库!$C:$G,SMALL($C:$C,ROW(E103)),MATCH(I$3,$E$3:$I$3,0)),"")</f>
        <v/>
      </c>
      <c r="J106" s="150"/>
    </row>
    <row r="107" customHeight="1" spans="1:10">
      <c r="A107" s="150"/>
      <c r="B107" s="150"/>
      <c r="C107" s="151" t="str">
        <f>IF(AND(供应商应付数据库!G:G&gt;1,供应商应付数据库!G:G&lt;&gt;"-"),ROW(),"-")</f>
        <v>-</v>
      </c>
      <c r="D107" s="153" t="str">
        <f t="shared" si="1"/>
        <v/>
      </c>
      <c r="E107" s="154" t="str">
        <f>IFERROR(INDEX(供应商应付数据库!$C:$G,SMALL($C:$C,ROW(A104)),MATCH(E$3,$E$3:$I$3,0)),"")</f>
        <v/>
      </c>
      <c r="F107" s="154" t="str">
        <f>IFERROR(INDEX(供应商应付数据库!$C:$G,SMALL($C:$C,ROW(B104)),MATCH(F$3,$E$3:$I$3,0)),"")</f>
        <v/>
      </c>
      <c r="G107" s="154" t="str">
        <f>IFERROR(INDEX(供应商应付数据库!$C:$G,SMALL($C:$C,ROW(C104)),MATCH(G$3,$E$3:$I$3,0)),"")</f>
        <v/>
      </c>
      <c r="H107" s="154" t="str">
        <f>IFERROR(INDEX(供应商应付数据库!$C:$G,SMALL($C:$C,ROW(D104)),MATCH(H$3,$E$3:$I$3,0)),"")</f>
        <v/>
      </c>
      <c r="I107" s="155" t="str">
        <f>IFERROR(INDEX(供应商应付数据库!$C:$G,SMALL($C:$C,ROW(E104)),MATCH(I$3,$E$3:$I$3,0)),"")</f>
        <v/>
      </c>
      <c r="J107" s="150"/>
    </row>
    <row r="108" customHeight="1" spans="1:10">
      <c r="A108" s="150"/>
      <c r="B108" s="150"/>
      <c r="C108" s="151" t="str">
        <f>IF(AND(供应商应付数据库!G:G&gt;1,供应商应付数据库!G:G&lt;&gt;"-"),ROW(),"-")</f>
        <v>-</v>
      </c>
      <c r="D108" s="153" t="str">
        <f t="shared" si="1"/>
        <v/>
      </c>
      <c r="E108" s="154" t="str">
        <f>IFERROR(INDEX(供应商应付数据库!$C:$G,SMALL($C:$C,ROW(A105)),MATCH(E$3,$E$3:$I$3,0)),"")</f>
        <v/>
      </c>
      <c r="F108" s="154" t="str">
        <f>IFERROR(INDEX(供应商应付数据库!$C:$G,SMALL($C:$C,ROW(B105)),MATCH(F$3,$E$3:$I$3,0)),"")</f>
        <v/>
      </c>
      <c r="G108" s="154" t="str">
        <f>IFERROR(INDEX(供应商应付数据库!$C:$G,SMALL($C:$C,ROW(C105)),MATCH(G$3,$E$3:$I$3,0)),"")</f>
        <v/>
      </c>
      <c r="H108" s="154" t="str">
        <f>IFERROR(INDEX(供应商应付数据库!$C:$G,SMALL($C:$C,ROW(D105)),MATCH(H$3,$E$3:$I$3,0)),"")</f>
        <v/>
      </c>
      <c r="I108" s="155" t="str">
        <f>IFERROR(INDEX(供应商应付数据库!$C:$G,SMALL($C:$C,ROW(E105)),MATCH(I$3,$E$3:$I$3,0)),"")</f>
        <v/>
      </c>
      <c r="J108" s="150"/>
    </row>
    <row r="109" customHeight="1" spans="1:10">
      <c r="A109" s="150"/>
      <c r="B109" s="150"/>
      <c r="C109" s="151" t="str">
        <f>IF(AND(供应商应付数据库!G:G&gt;1,供应商应付数据库!G:G&lt;&gt;"-"),ROW(),"-")</f>
        <v>-</v>
      </c>
      <c r="D109" s="153" t="str">
        <f t="shared" si="1"/>
        <v/>
      </c>
      <c r="E109" s="154" t="str">
        <f>IFERROR(INDEX(供应商应付数据库!$C:$G,SMALL($C:$C,ROW(A106)),MATCH(E$3,$E$3:$I$3,0)),"")</f>
        <v/>
      </c>
      <c r="F109" s="154" t="str">
        <f>IFERROR(INDEX(供应商应付数据库!$C:$G,SMALL($C:$C,ROW(B106)),MATCH(F$3,$E$3:$I$3,0)),"")</f>
        <v/>
      </c>
      <c r="G109" s="154" t="str">
        <f>IFERROR(INDEX(供应商应付数据库!$C:$G,SMALL($C:$C,ROW(C106)),MATCH(G$3,$E$3:$I$3,0)),"")</f>
        <v/>
      </c>
      <c r="H109" s="154" t="str">
        <f>IFERROR(INDEX(供应商应付数据库!$C:$G,SMALL($C:$C,ROW(D106)),MATCH(H$3,$E$3:$I$3,0)),"")</f>
        <v/>
      </c>
      <c r="I109" s="155" t="str">
        <f>IFERROR(INDEX(供应商应付数据库!$C:$G,SMALL($C:$C,ROW(E106)),MATCH(I$3,$E$3:$I$3,0)),"")</f>
        <v/>
      </c>
      <c r="J109" s="150"/>
    </row>
    <row r="110" customHeight="1" spans="1:10">
      <c r="A110" s="150"/>
      <c r="B110" s="150"/>
      <c r="C110" s="151" t="str">
        <f>IF(AND(供应商应付数据库!G:G&gt;1,供应商应付数据库!G:G&lt;&gt;"-"),ROW(),"-")</f>
        <v>-</v>
      </c>
      <c r="D110" s="153" t="str">
        <f t="shared" si="1"/>
        <v/>
      </c>
      <c r="E110" s="154" t="str">
        <f>IFERROR(INDEX(供应商应付数据库!$C:$G,SMALL($C:$C,ROW(A107)),MATCH(E$3,$E$3:$I$3,0)),"")</f>
        <v/>
      </c>
      <c r="F110" s="154" t="str">
        <f>IFERROR(INDEX(供应商应付数据库!$C:$G,SMALL($C:$C,ROW(B107)),MATCH(F$3,$E$3:$I$3,0)),"")</f>
        <v/>
      </c>
      <c r="G110" s="154" t="str">
        <f>IFERROR(INDEX(供应商应付数据库!$C:$G,SMALL($C:$C,ROW(C107)),MATCH(G$3,$E$3:$I$3,0)),"")</f>
        <v/>
      </c>
      <c r="H110" s="154" t="str">
        <f>IFERROR(INDEX(供应商应付数据库!$C:$G,SMALL($C:$C,ROW(D107)),MATCH(H$3,$E$3:$I$3,0)),"")</f>
        <v/>
      </c>
      <c r="I110" s="155" t="str">
        <f>IFERROR(INDEX(供应商应付数据库!$C:$G,SMALL($C:$C,ROW(E107)),MATCH(I$3,$E$3:$I$3,0)),"")</f>
        <v/>
      </c>
      <c r="J110" s="150"/>
    </row>
    <row r="111" customHeight="1" spans="1:10">
      <c r="A111" s="150"/>
      <c r="B111" s="150"/>
      <c r="C111" s="151" t="str">
        <f>IF(AND(供应商应付数据库!G:G&gt;1,供应商应付数据库!G:G&lt;&gt;"-"),ROW(),"-")</f>
        <v>-</v>
      </c>
      <c r="D111" s="153" t="str">
        <f t="shared" si="1"/>
        <v/>
      </c>
      <c r="E111" s="154" t="str">
        <f>IFERROR(INDEX(供应商应付数据库!$C:$G,SMALL($C:$C,ROW(A108)),MATCH(E$3,$E$3:$I$3,0)),"")</f>
        <v/>
      </c>
      <c r="F111" s="154" t="str">
        <f>IFERROR(INDEX(供应商应付数据库!$C:$G,SMALL($C:$C,ROW(B108)),MATCH(F$3,$E$3:$I$3,0)),"")</f>
        <v/>
      </c>
      <c r="G111" s="154" t="str">
        <f>IFERROR(INDEX(供应商应付数据库!$C:$G,SMALL($C:$C,ROW(C108)),MATCH(G$3,$E$3:$I$3,0)),"")</f>
        <v/>
      </c>
      <c r="H111" s="154" t="str">
        <f>IFERROR(INDEX(供应商应付数据库!$C:$G,SMALL($C:$C,ROW(D108)),MATCH(H$3,$E$3:$I$3,0)),"")</f>
        <v/>
      </c>
      <c r="I111" s="155" t="str">
        <f>IFERROR(INDEX(供应商应付数据库!$C:$G,SMALL($C:$C,ROW(E108)),MATCH(I$3,$E$3:$I$3,0)),"")</f>
        <v/>
      </c>
      <c r="J111" s="150"/>
    </row>
    <row r="112" customHeight="1" spans="1:10">
      <c r="A112" s="150"/>
      <c r="B112" s="150"/>
      <c r="C112" s="151" t="str">
        <f>IF(AND(供应商应付数据库!G:G&gt;1,供应商应付数据库!G:G&lt;&gt;"-"),ROW(),"-")</f>
        <v>-</v>
      </c>
      <c r="D112" s="153" t="str">
        <f t="shared" si="1"/>
        <v/>
      </c>
      <c r="E112" s="154" t="str">
        <f>IFERROR(INDEX(供应商应付数据库!$C:$G,SMALL($C:$C,ROW(A109)),MATCH(E$3,$E$3:$I$3,0)),"")</f>
        <v/>
      </c>
      <c r="F112" s="154" t="str">
        <f>IFERROR(INDEX(供应商应付数据库!$C:$G,SMALL($C:$C,ROW(B109)),MATCH(F$3,$E$3:$I$3,0)),"")</f>
        <v/>
      </c>
      <c r="G112" s="154" t="str">
        <f>IFERROR(INDEX(供应商应付数据库!$C:$G,SMALL($C:$C,ROW(C109)),MATCH(G$3,$E$3:$I$3,0)),"")</f>
        <v/>
      </c>
      <c r="H112" s="154" t="str">
        <f>IFERROR(INDEX(供应商应付数据库!$C:$G,SMALL($C:$C,ROW(D109)),MATCH(H$3,$E$3:$I$3,0)),"")</f>
        <v/>
      </c>
      <c r="I112" s="155" t="str">
        <f>IFERROR(INDEX(供应商应付数据库!$C:$G,SMALL($C:$C,ROW(E109)),MATCH(I$3,$E$3:$I$3,0)),"")</f>
        <v/>
      </c>
      <c r="J112" s="150"/>
    </row>
    <row r="113" customHeight="1" spans="1:10">
      <c r="A113" s="150"/>
      <c r="B113" s="150"/>
      <c r="C113" s="151" t="str">
        <f>IF(AND(供应商应付数据库!G:G&gt;1,供应商应付数据库!G:G&lt;&gt;"-"),ROW(),"-")</f>
        <v>-</v>
      </c>
      <c r="D113" s="153" t="str">
        <f t="shared" si="1"/>
        <v/>
      </c>
      <c r="E113" s="154" t="str">
        <f>IFERROR(INDEX(供应商应付数据库!$C:$G,SMALL($C:$C,ROW(A110)),MATCH(E$3,$E$3:$I$3,0)),"")</f>
        <v/>
      </c>
      <c r="F113" s="154" t="str">
        <f>IFERROR(INDEX(供应商应付数据库!$C:$G,SMALL($C:$C,ROW(B110)),MATCH(F$3,$E$3:$I$3,0)),"")</f>
        <v/>
      </c>
      <c r="G113" s="154" t="str">
        <f>IFERROR(INDEX(供应商应付数据库!$C:$G,SMALL($C:$C,ROW(C110)),MATCH(G$3,$E$3:$I$3,0)),"")</f>
        <v/>
      </c>
      <c r="H113" s="154" t="str">
        <f>IFERROR(INDEX(供应商应付数据库!$C:$G,SMALL($C:$C,ROW(D110)),MATCH(H$3,$E$3:$I$3,0)),"")</f>
        <v/>
      </c>
      <c r="I113" s="155" t="str">
        <f>IFERROR(INDEX(供应商应付数据库!$C:$G,SMALL($C:$C,ROW(E110)),MATCH(I$3,$E$3:$I$3,0)),"")</f>
        <v/>
      </c>
      <c r="J113" s="150"/>
    </row>
    <row r="114" customHeight="1" spans="1:10">
      <c r="A114" s="150"/>
      <c r="B114" s="150"/>
      <c r="C114" s="151" t="str">
        <f>IF(AND(供应商应付数据库!G:G&gt;1,供应商应付数据库!G:G&lt;&gt;"-"),ROW(),"-")</f>
        <v>-</v>
      </c>
      <c r="D114" s="153" t="str">
        <f t="shared" si="1"/>
        <v/>
      </c>
      <c r="E114" s="154" t="str">
        <f>IFERROR(INDEX(供应商应付数据库!$C:$G,SMALL($C:$C,ROW(A111)),MATCH(E$3,$E$3:$I$3,0)),"")</f>
        <v/>
      </c>
      <c r="F114" s="154" t="str">
        <f>IFERROR(INDEX(供应商应付数据库!$C:$G,SMALL($C:$C,ROW(B111)),MATCH(F$3,$E$3:$I$3,0)),"")</f>
        <v/>
      </c>
      <c r="G114" s="154" t="str">
        <f>IFERROR(INDEX(供应商应付数据库!$C:$G,SMALL($C:$C,ROW(C111)),MATCH(G$3,$E$3:$I$3,0)),"")</f>
        <v/>
      </c>
      <c r="H114" s="154" t="str">
        <f>IFERROR(INDEX(供应商应付数据库!$C:$G,SMALL($C:$C,ROW(D111)),MATCH(H$3,$E$3:$I$3,0)),"")</f>
        <v/>
      </c>
      <c r="I114" s="155" t="str">
        <f>IFERROR(INDEX(供应商应付数据库!$C:$G,SMALL($C:$C,ROW(E111)),MATCH(I$3,$E$3:$I$3,0)),"")</f>
        <v/>
      </c>
      <c r="J114" s="150"/>
    </row>
    <row r="115" customHeight="1" spans="1:10">
      <c r="A115" s="150"/>
      <c r="B115" s="150"/>
      <c r="C115" s="151" t="str">
        <f>IF(AND(供应商应付数据库!G:G&gt;1,供应商应付数据库!G:G&lt;&gt;"-"),ROW(),"-")</f>
        <v>-</v>
      </c>
      <c r="D115" s="153" t="str">
        <f t="shared" si="1"/>
        <v/>
      </c>
      <c r="E115" s="154" t="str">
        <f>IFERROR(INDEX(供应商应付数据库!$C:$G,SMALL($C:$C,ROW(A112)),MATCH(E$3,$E$3:$I$3,0)),"")</f>
        <v/>
      </c>
      <c r="F115" s="154" t="str">
        <f>IFERROR(INDEX(供应商应付数据库!$C:$G,SMALL($C:$C,ROW(B112)),MATCH(F$3,$E$3:$I$3,0)),"")</f>
        <v/>
      </c>
      <c r="G115" s="154" t="str">
        <f>IFERROR(INDEX(供应商应付数据库!$C:$G,SMALL($C:$C,ROW(C112)),MATCH(G$3,$E$3:$I$3,0)),"")</f>
        <v/>
      </c>
      <c r="H115" s="154" t="str">
        <f>IFERROR(INDEX(供应商应付数据库!$C:$G,SMALL($C:$C,ROW(D112)),MATCH(H$3,$E$3:$I$3,0)),"")</f>
        <v/>
      </c>
      <c r="I115" s="155" t="str">
        <f>IFERROR(INDEX(供应商应付数据库!$C:$G,SMALL($C:$C,ROW(E112)),MATCH(I$3,$E$3:$I$3,0)),"")</f>
        <v/>
      </c>
      <c r="J115" s="150"/>
    </row>
    <row r="116" customHeight="1" spans="1:10">
      <c r="A116" s="150"/>
      <c r="B116" s="150"/>
      <c r="C116" s="151" t="str">
        <f>IF(AND(供应商应付数据库!G:G&gt;1,供应商应付数据库!G:G&lt;&gt;"-"),ROW(),"-")</f>
        <v>-</v>
      </c>
      <c r="D116" s="153" t="str">
        <f t="shared" si="1"/>
        <v/>
      </c>
      <c r="E116" s="154" t="str">
        <f>IFERROR(INDEX(供应商应付数据库!$C:$G,SMALL($C:$C,ROW(A113)),MATCH(E$3,$E$3:$I$3,0)),"")</f>
        <v/>
      </c>
      <c r="F116" s="154" t="str">
        <f>IFERROR(INDEX(供应商应付数据库!$C:$G,SMALL($C:$C,ROW(B113)),MATCH(F$3,$E$3:$I$3,0)),"")</f>
        <v/>
      </c>
      <c r="G116" s="154" t="str">
        <f>IFERROR(INDEX(供应商应付数据库!$C:$G,SMALL($C:$C,ROW(C113)),MATCH(G$3,$E$3:$I$3,0)),"")</f>
        <v/>
      </c>
      <c r="H116" s="154" t="str">
        <f>IFERROR(INDEX(供应商应付数据库!$C:$G,SMALL($C:$C,ROW(D113)),MATCH(H$3,$E$3:$I$3,0)),"")</f>
        <v/>
      </c>
      <c r="I116" s="155" t="str">
        <f>IFERROR(INDEX(供应商应付数据库!$C:$G,SMALL($C:$C,ROW(E113)),MATCH(I$3,$E$3:$I$3,0)),"")</f>
        <v/>
      </c>
      <c r="J116" s="150"/>
    </row>
    <row r="117" customHeight="1" spans="1:10">
      <c r="A117" s="150"/>
      <c r="B117" s="150"/>
      <c r="C117" s="151" t="str">
        <f>IF(AND(供应商应付数据库!G:G&gt;1,供应商应付数据库!G:G&lt;&gt;"-"),ROW(),"-")</f>
        <v>-</v>
      </c>
      <c r="D117" s="153" t="str">
        <f t="shared" si="1"/>
        <v/>
      </c>
      <c r="E117" s="154" t="str">
        <f>IFERROR(INDEX(供应商应付数据库!$C:$G,SMALL($C:$C,ROW(A114)),MATCH(E$3,$E$3:$I$3,0)),"")</f>
        <v/>
      </c>
      <c r="F117" s="154" t="str">
        <f>IFERROR(INDEX(供应商应付数据库!$C:$G,SMALL($C:$C,ROW(B114)),MATCH(F$3,$E$3:$I$3,0)),"")</f>
        <v/>
      </c>
      <c r="G117" s="154" t="str">
        <f>IFERROR(INDEX(供应商应付数据库!$C:$G,SMALL($C:$C,ROW(C114)),MATCH(G$3,$E$3:$I$3,0)),"")</f>
        <v/>
      </c>
      <c r="H117" s="154" t="str">
        <f>IFERROR(INDEX(供应商应付数据库!$C:$G,SMALL($C:$C,ROW(D114)),MATCH(H$3,$E$3:$I$3,0)),"")</f>
        <v/>
      </c>
      <c r="I117" s="155" t="str">
        <f>IFERROR(INDEX(供应商应付数据库!$C:$G,SMALL($C:$C,ROW(E114)),MATCH(I$3,$E$3:$I$3,0)),"")</f>
        <v/>
      </c>
      <c r="J117" s="150"/>
    </row>
    <row r="118" customHeight="1" spans="1:10">
      <c r="A118" s="150"/>
      <c r="B118" s="150"/>
      <c r="C118" s="151" t="str">
        <f>IF(AND(供应商应付数据库!G:G&gt;1,供应商应付数据库!G:G&lt;&gt;"-"),ROW(),"-")</f>
        <v>-</v>
      </c>
      <c r="D118" s="153" t="str">
        <f t="shared" si="1"/>
        <v/>
      </c>
      <c r="E118" s="154" t="str">
        <f>IFERROR(INDEX(供应商应付数据库!$C:$G,SMALL($C:$C,ROW(A115)),MATCH(E$3,$E$3:$I$3,0)),"")</f>
        <v/>
      </c>
      <c r="F118" s="154" t="str">
        <f>IFERROR(INDEX(供应商应付数据库!$C:$G,SMALL($C:$C,ROW(B115)),MATCH(F$3,$E$3:$I$3,0)),"")</f>
        <v/>
      </c>
      <c r="G118" s="154" t="str">
        <f>IFERROR(INDEX(供应商应付数据库!$C:$G,SMALL($C:$C,ROW(C115)),MATCH(G$3,$E$3:$I$3,0)),"")</f>
        <v/>
      </c>
      <c r="H118" s="154" t="str">
        <f>IFERROR(INDEX(供应商应付数据库!$C:$G,SMALL($C:$C,ROW(D115)),MATCH(H$3,$E$3:$I$3,0)),"")</f>
        <v/>
      </c>
      <c r="I118" s="155" t="str">
        <f>IFERROR(INDEX(供应商应付数据库!$C:$G,SMALL($C:$C,ROW(E115)),MATCH(I$3,$E$3:$I$3,0)),"")</f>
        <v/>
      </c>
      <c r="J118" s="150"/>
    </row>
    <row r="119" customHeight="1" spans="1:10">
      <c r="A119" s="150"/>
      <c r="B119" s="150"/>
      <c r="C119" s="151" t="str">
        <f>IF(AND(供应商应付数据库!G:G&gt;1,供应商应付数据库!G:G&lt;&gt;"-"),ROW(),"-")</f>
        <v>-</v>
      </c>
      <c r="D119" s="153" t="str">
        <f t="shared" si="1"/>
        <v/>
      </c>
      <c r="E119" s="154" t="str">
        <f>IFERROR(INDEX(供应商应付数据库!$C:$G,SMALL($C:$C,ROW(A116)),MATCH(E$3,$E$3:$I$3,0)),"")</f>
        <v/>
      </c>
      <c r="F119" s="154" t="str">
        <f>IFERROR(INDEX(供应商应付数据库!$C:$G,SMALL($C:$C,ROW(B116)),MATCH(F$3,$E$3:$I$3,0)),"")</f>
        <v/>
      </c>
      <c r="G119" s="154" t="str">
        <f>IFERROR(INDEX(供应商应付数据库!$C:$G,SMALL($C:$C,ROW(C116)),MATCH(G$3,$E$3:$I$3,0)),"")</f>
        <v/>
      </c>
      <c r="H119" s="154" t="str">
        <f>IFERROR(INDEX(供应商应付数据库!$C:$G,SMALL($C:$C,ROW(D116)),MATCH(H$3,$E$3:$I$3,0)),"")</f>
        <v/>
      </c>
      <c r="I119" s="155" t="str">
        <f>IFERROR(INDEX(供应商应付数据库!$C:$G,SMALL($C:$C,ROW(E116)),MATCH(I$3,$E$3:$I$3,0)),"")</f>
        <v/>
      </c>
      <c r="J119" s="150"/>
    </row>
    <row r="120" customHeight="1" spans="1:10">
      <c r="A120" s="150"/>
      <c r="B120" s="150"/>
      <c r="C120" s="151" t="str">
        <f>IF(AND(供应商应付数据库!G:G&gt;1,供应商应付数据库!G:G&lt;&gt;"-"),ROW(),"-")</f>
        <v>-</v>
      </c>
      <c r="D120" s="153" t="str">
        <f t="shared" si="1"/>
        <v/>
      </c>
      <c r="E120" s="154" t="str">
        <f>IFERROR(INDEX(供应商应付数据库!$C:$G,SMALL($C:$C,ROW(A117)),MATCH(E$3,$E$3:$I$3,0)),"")</f>
        <v/>
      </c>
      <c r="F120" s="154" t="str">
        <f>IFERROR(INDEX(供应商应付数据库!$C:$G,SMALL($C:$C,ROW(B117)),MATCH(F$3,$E$3:$I$3,0)),"")</f>
        <v/>
      </c>
      <c r="G120" s="154" t="str">
        <f>IFERROR(INDEX(供应商应付数据库!$C:$G,SMALL($C:$C,ROW(C117)),MATCH(G$3,$E$3:$I$3,0)),"")</f>
        <v/>
      </c>
      <c r="H120" s="154" t="str">
        <f>IFERROR(INDEX(供应商应付数据库!$C:$G,SMALL($C:$C,ROW(D117)),MATCH(H$3,$E$3:$I$3,0)),"")</f>
        <v/>
      </c>
      <c r="I120" s="155" t="str">
        <f>IFERROR(INDEX(供应商应付数据库!$C:$G,SMALL($C:$C,ROW(E117)),MATCH(I$3,$E$3:$I$3,0)),"")</f>
        <v/>
      </c>
      <c r="J120" s="150"/>
    </row>
    <row r="121" customHeight="1" spans="1:10">
      <c r="A121" s="150"/>
      <c r="B121" s="150"/>
      <c r="C121" s="151" t="str">
        <f>IF(AND(供应商应付数据库!G:G&gt;1,供应商应付数据库!G:G&lt;&gt;"-"),ROW(),"-")</f>
        <v>-</v>
      </c>
      <c r="D121" s="153" t="str">
        <f t="shared" si="1"/>
        <v/>
      </c>
      <c r="E121" s="154" t="str">
        <f>IFERROR(INDEX(供应商应付数据库!$C:$G,SMALL($C:$C,ROW(A118)),MATCH(E$3,$E$3:$I$3,0)),"")</f>
        <v/>
      </c>
      <c r="F121" s="154" t="str">
        <f>IFERROR(INDEX(供应商应付数据库!$C:$G,SMALL($C:$C,ROW(B118)),MATCH(F$3,$E$3:$I$3,0)),"")</f>
        <v/>
      </c>
      <c r="G121" s="154" t="str">
        <f>IFERROR(INDEX(供应商应付数据库!$C:$G,SMALL($C:$C,ROW(C118)),MATCH(G$3,$E$3:$I$3,0)),"")</f>
        <v/>
      </c>
      <c r="H121" s="154" t="str">
        <f>IFERROR(INDEX(供应商应付数据库!$C:$G,SMALL($C:$C,ROW(D118)),MATCH(H$3,$E$3:$I$3,0)),"")</f>
        <v/>
      </c>
      <c r="I121" s="155" t="str">
        <f>IFERROR(INDEX(供应商应付数据库!$C:$G,SMALL($C:$C,ROW(E118)),MATCH(I$3,$E$3:$I$3,0)),"")</f>
        <v/>
      </c>
      <c r="J121" s="150"/>
    </row>
    <row r="122" customHeight="1" spans="1:10">
      <c r="A122" s="150"/>
      <c r="B122" s="150"/>
      <c r="C122" s="151" t="str">
        <f>IF(AND(供应商应付数据库!G:G&gt;1,供应商应付数据库!G:G&lt;&gt;"-"),ROW(),"-")</f>
        <v>-</v>
      </c>
      <c r="D122" s="153" t="str">
        <f t="shared" si="1"/>
        <v/>
      </c>
      <c r="E122" s="154" t="str">
        <f>IFERROR(INDEX(供应商应付数据库!$C:$G,SMALL($C:$C,ROW(A119)),MATCH(E$3,$E$3:$I$3,0)),"")</f>
        <v/>
      </c>
      <c r="F122" s="154" t="str">
        <f>IFERROR(INDEX(供应商应付数据库!$C:$G,SMALL($C:$C,ROW(B119)),MATCH(F$3,$E$3:$I$3,0)),"")</f>
        <v/>
      </c>
      <c r="G122" s="154" t="str">
        <f>IFERROR(INDEX(供应商应付数据库!$C:$G,SMALL($C:$C,ROW(C119)),MATCH(G$3,$E$3:$I$3,0)),"")</f>
        <v/>
      </c>
      <c r="H122" s="154" t="str">
        <f>IFERROR(INDEX(供应商应付数据库!$C:$G,SMALL($C:$C,ROW(D119)),MATCH(H$3,$E$3:$I$3,0)),"")</f>
        <v/>
      </c>
      <c r="I122" s="155" t="str">
        <f>IFERROR(INDEX(供应商应付数据库!$C:$G,SMALL($C:$C,ROW(E119)),MATCH(I$3,$E$3:$I$3,0)),"")</f>
        <v/>
      </c>
      <c r="J122" s="150"/>
    </row>
    <row r="123" customHeight="1" spans="1:10">
      <c r="A123" s="150"/>
      <c r="B123" s="150"/>
      <c r="C123" s="151" t="str">
        <f>IF(AND(供应商应付数据库!G:G&gt;1,供应商应付数据库!G:G&lt;&gt;"-"),ROW(),"-")</f>
        <v>-</v>
      </c>
      <c r="D123" s="153" t="str">
        <f t="shared" si="1"/>
        <v/>
      </c>
      <c r="E123" s="154" t="str">
        <f>IFERROR(INDEX(供应商应付数据库!$C:$G,SMALL($C:$C,ROW(A120)),MATCH(E$3,$E$3:$I$3,0)),"")</f>
        <v/>
      </c>
      <c r="F123" s="154" t="str">
        <f>IFERROR(INDEX(供应商应付数据库!$C:$G,SMALL($C:$C,ROW(B120)),MATCH(F$3,$E$3:$I$3,0)),"")</f>
        <v/>
      </c>
      <c r="G123" s="154" t="str">
        <f>IFERROR(INDEX(供应商应付数据库!$C:$G,SMALL($C:$C,ROW(C120)),MATCH(G$3,$E$3:$I$3,0)),"")</f>
        <v/>
      </c>
      <c r="H123" s="154" t="str">
        <f>IFERROR(INDEX(供应商应付数据库!$C:$G,SMALL($C:$C,ROW(D120)),MATCH(H$3,$E$3:$I$3,0)),"")</f>
        <v/>
      </c>
      <c r="I123" s="155" t="str">
        <f>IFERROR(INDEX(供应商应付数据库!$C:$G,SMALL($C:$C,ROW(E120)),MATCH(I$3,$E$3:$I$3,0)),"")</f>
        <v/>
      </c>
      <c r="J123" s="150"/>
    </row>
    <row r="124" customHeight="1" spans="1:10">
      <c r="A124" s="150"/>
      <c r="B124" s="150"/>
      <c r="C124" s="151" t="str">
        <f>IF(AND(供应商应付数据库!G:G&gt;1,供应商应付数据库!G:G&lt;&gt;"-"),ROW(),"-")</f>
        <v>-</v>
      </c>
      <c r="D124" s="153" t="str">
        <f t="shared" si="1"/>
        <v/>
      </c>
      <c r="E124" s="154" t="str">
        <f>IFERROR(INDEX(供应商应付数据库!$C:$G,SMALL($C:$C,ROW(A121)),MATCH(E$3,$E$3:$I$3,0)),"")</f>
        <v/>
      </c>
      <c r="F124" s="154" t="str">
        <f>IFERROR(INDEX(供应商应付数据库!$C:$G,SMALL($C:$C,ROW(B121)),MATCH(F$3,$E$3:$I$3,0)),"")</f>
        <v/>
      </c>
      <c r="G124" s="154" t="str">
        <f>IFERROR(INDEX(供应商应付数据库!$C:$G,SMALL($C:$C,ROW(C121)),MATCH(G$3,$E$3:$I$3,0)),"")</f>
        <v/>
      </c>
      <c r="H124" s="154" t="str">
        <f>IFERROR(INDEX(供应商应付数据库!$C:$G,SMALL($C:$C,ROW(D121)),MATCH(H$3,$E$3:$I$3,0)),"")</f>
        <v/>
      </c>
      <c r="I124" s="155" t="str">
        <f>IFERROR(INDEX(供应商应付数据库!$C:$G,SMALL($C:$C,ROW(E121)),MATCH(I$3,$E$3:$I$3,0)),"")</f>
        <v/>
      </c>
      <c r="J124" s="150"/>
    </row>
    <row r="125" customHeight="1" spans="1:10">
      <c r="A125" s="150"/>
      <c r="B125" s="150"/>
      <c r="C125" s="151" t="str">
        <f>IF(AND(供应商应付数据库!G:G&gt;1,供应商应付数据库!G:G&lt;&gt;"-"),ROW(),"-")</f>
        <v>-</v>
      </c>
      <c r="D125" s="153" t="str">
        <f t="shared" si="1"/>
        <v/>
      </c>
      <c r="E125" s="154" t="str">
        <f>IFERROR(INDEX(供应商应付数据库!$C:$G,SMALL($C:$C,ROW(A122)),MATCH(E$3,$E$3:$I$3,0)),"")</f>
        <v/>
      </c>
      <c r="F125" s="154" t="str">
        <f>IFERROR(INDEX(供应商应付数据库!$C:$G,SMALL($C:$C,ROW(B122)),MATCH(F$3,$E$3:$I$3,0)),"")</f>
        <v/>
      </c>
      <c r="G125" s="154" t="str">
        <f>IFERROR(INDEX(供应商应付数据库!$C:$G,SMALL($C:$C,ROW(C122)),MATCH(G$3,$E$3:$I$3,0)),"")</f>
        <v/>
      </c>
      <c r="H125" s="154" t="str">
        <f>IFERROR(INDEX(供应商应付数据库!$C:$G,SMALL($C:$C,ROW(D122)),MATCH(H$3,$E$3:$I$3,0)),"")</f>
        <v/>
      </c>
      <c r="I125" s="155" t="str">
        <f>IFERROR(INDEX(供应商应付数据库!$C:$G,SMALL($C:$C,ROW(E122)),MATCH(I$3,$E$3:$I$3,0)),"")</f>
        <v/>
      </c>
      <c r="J125" s="150"/>
    </row>
    <row r="126" customHeight="1" spans="1:10">
      <c r="A126" s="150"/>
      <c r="B126" s="150"/>
      <c r="C126" s="151" t="str">
        <f>IF(AND(供应商应付数据库!G:G&gt;1,供应商应付数据库!G:G&lt;&gt;"-"),ROW(),"-")</f>
        <v>-</v>
      </c>
      <c r="D126" s="153" t="str">
        <f t="shared" si="1"/>
        <v/>
      </c>
      <c r="E126" s="154" t="str">
        <f>IFERROR(INDEX(供应商应付数据库!$C:$G,SMALL($C:$C,ROW(A123)),MATCH(E$3,$E$3:$I$3,0)),"")</f>
        <v/>
      </c>
      <c r="F126" s="154" t="str">
        <f>IFERROR(INDEX(供应商应付数据库!$C:$G,SMALL($C:$C,ROW(B123)),MATCH(F$3,$E$3:$I$3,0)),"")</f>
        <v/>
      </c>
      <c r="G126" s="154" t="str">
        <f>IFERROR(INDEX(供应商应付数据库!$C:$G,SMALL($C:$C,ROW(C123)),MATCH(G$3,$E$3:$I$3,0)),"")</f>
        <v/>
      </c>
      <c r="H126" s="154" t="str">
        <f>IFERROR(INDEX(供应商应付数据库!$C:$G,SMALL($C:$C,ROW(D123)),MATCH(H$3,$E$3:$I$3,0)),"")</f>
        <v/>
      </c>
      <c r="I126" s="155" t="str">
        <f>IFERROR(INDEX(供应商应付数据库!$C:$G,SMALL($C:$C,ROW(E123)),MATCH(I$3,$E$3:$I$3,0)),"")</f>
        <v/>
      </c>
      <c r="J126" s="150"/>
    </row>
    <row r="127" customHeight="1" spans="1:10">
      <c r="A127" s="150"/>
      <c r="B127" s="150"/>
      <c r="C127" s="151" t="str">
        <f>IF(AND(供应商应付数据库!G:G&gt;1,供应商应付数据库!G:G&lt;&gt;"-"),ROW(),"-")</f>
        <v>-</v>
      </c>
      <c r="D127" s="153" t="str">
        <f t="shared" si="1"/>
        <v/>
      </c>
      <c r="E127" s="154" t="str">
        <f>IFERROR(INDEX(供应商应付数据库!$C:$G,SMALL($C:$C,ROW(A124)),MATCH(E$3,$E$3:$I$3,0)),"")</f>
        <v/>
      </c>
      <c r="F127" s="154" t="str">
        <f>IFERROR(INDEX(供应商应付数据库!$C:$G,SMALL($C:$C,ROW(B124)),MATCH(F$3,$E$3:$I$3,0)),"")</f>
        <v/>
      </c>
      <c r="G127" s="154" t="str">
        <f>IFERROR(INDEX(供应商应付数据库!$C:$G,SMALL($C:$C,ROW(C124)),MATCH(G$3,$E$3:$I$3,0)),"")</f>
        <v/>
      </c>
      <c r="H127" s="154" t="str">
        <f>IFERROR(INDEX(供应商应付数据库!$C:$G,SMALL($C:$C,ROW(D124)),MATCH(H$3,$E$3:$I$3,0)),"")</f>
        <v/>
      </c>
      <c r="I127" s="155" t="str">
        <f>IFERROR(INDEX(供应商应付数据库!$C:$G,SMALL($C:$C,ROW(E124)),MATCH(I$3,$E$3:$I$3,0)),"")</f>
        <v/>
      </c>
      <c r="J127" s="150"/>
    </row>
    <row r="128" customHeight="1" spans="1:10">
      <c r="A128" s="150"/>
      <c r="B128" s="150"/>
      <c r="C128" s="151" t="str">
        <f>IF(AND(供应商应付数据库!G:G&gt;1,供应商应付数据库!G:G&lt;&gt;"-"),ROW(),"-")</f>
        <v>-</v>
      </c>
      <c r="D128" s="153" t="str">
        <f t="shared" si="1"/>
        <v/>
      </c>
      <c r="E128" s="154" t="str">
        <f>IFERROR(INDEX(供应商应付数据库!$C:$G,SMALL($C:$C,ROW(A125)),MATCH(E$3,$E$3:$I$3,0)),"")</f>
        <v/>
      </c>
      <c r="F128" s="154" t="str">
        <f>IFERROR(INDEX(供应商应付数据库!$C:$G,SMALL($C:$C,ROW(B125)),MATCH(F$3,$E$3:$I$3,0)),"")</f>
        <v/>
      </c>
      <c r="G128" s="154" t="str">
        <f>IFERROR(INDEX(供应商应付数据库!$C:$G,SMALL($C:$C,ROW(C125)),MATCH(G$3,$E$3:$I$3,0)),"")</f>
        <v/>
      </c>
      <c r="H128" s="154" t="str">
        <f>IFERROR(INDEX(供应商应付数据库!$C:$G,SMALL($C:$C,ROW(D125)),MATCH(H$3,$E$3:$I$3,0)),"")</f>
        <v/>
      </c>
      <c r="I128" s="155" t="str">
        <f>IFERROR(INDEX(供应商应付数据库!$C:$G,SMALL($C:$C,ROW(E125)),MATCH(I$3,$E$3:$I$3,0)),"")</f>
        <v/>
      </c>
      <c r="J128" s="150"/>
    </row>
    <row r="129" customHeight="1" spans="1:10">
      <c r="A129" s="150"/>
      <c r="B129" s="150"/>
      <c r="C129" s="151" t="str">
        <f>IF(AND(供应商应付数据库!G:G&gt;1,供应商应付数据库!G:G&lt;&gt;"-"),ROW(),"-")</f>
        <v>-</v>
      </c>
      <c r="D129" s="153" t="str">
        <f t="shared" si="1"/>
        <v/>
      </c>
      <c r="E129" s="154" t="str">
        <f>IFERROR(INDEX(供应商应付数据库!$C:$G,SMALL($C:$C,ROW(A126)),MATCH(E$3,$E$3:$I$3,0)),"")</f>
        <v/>
      </c>
      <c r="F129" s="154" t="str">
        <f>IFERROR(INDEX(供应商应付数据库!$C:$G,SMALL($C:$C,ROW(B126)),MATCH(F$3,$E$3:$I$3,0)),"")</f>
        <v/>
      </c>
      <c r="G129" s="154" t="str">
        <f>IFERROR(INDEX(供应商应付数据库!$C:$G,SMALL($C:$C,ROW(C126)),MATCH(G$3,$E$3:$I$3,0)),"")</f>
        <v/>
      </c>
      <c r="H129" s="154" t="str">
        <f>IFERROR(INDEX(供应商应付数据库!$C:$G,SMALL($C:$C,ROW(D126)),MATCH(H$3,$E$3:$I$3,0)),"")</f>
        <v/>
      </c>
      <c r="I129" s="155" t="str">
        <f>IFERROR(INDEX(供应商应付数据库!$C:$G,SMALL($C:$C,ROW(E126)),MATCH(I$3,$E$3:$I$3,0)),"")</f>
        <v/>
      </c>
      <c r="J129" s="150"/>
    </row>
    <row r="130" customHeight="1" spans="1:10">
      <c r="A130" s="150"/>
      <c r="B130" s="150"/>
      <c r="C130" s="151" t="str">
        <f>IF(AND(供应商应付数据库!G:G&gt;1,供应商应付数据库!G:G&lt;&gt;"-"),ROW(),"-")</f>
        <v>-</v>
      </c>
      <c r="D130" s="153" t="str">
        <f t="shared" si="1"/>
        <v/>
      </c>
      <c r="E130" s="154" t="str">
        <f>IFERROR(INDEX(供应商应付数据库!$C:$G,SMALL($C:$C,ROW(A127)),MATCH(E$3,$E$3:$I$3,0)),"")</f>
        <v/>
      </c>
      <c r="F130" s="154" t="str">
        <f>IFERROR(INDEX(供应商应付数据库!$C:$G,SMALL($C:$C,ROW(B127)),MATCH(F$3,$E$3:$I$3,0)),"")</f>
        <v/>
      </c>
      <c r="G130" s="154" t="str">
        <f>IFERROR(INDEX(供应商应付数据库!$C:$G,SMALL($C:$C,ROW(C127)),MATCH(G$3,$E$3:$I$3,0)),"")</f>
        <v/>
      </c>
      <c r="H130" s="154" t="str">
        <f>IFERROR(INDEX(供应商应付数据库!$C:$G,SMALL($C:$C,ROW(D127)),MATCH(H$3,$E$3:$I$3,0)),"")</f>
        <v/>
      </c>
      <c r="I130" s="155" t="str">
        <f>IFERROR(INDEX(供应商应付数据库!$C:$G,SMALL($C:$C,ROW(E127)),MATCH(I$3,$E$3:$I$3,0)),"")</f>
        <v/>
      </c>
      <c r="J130" s="150"/>
    </row>
    <row r="131" customHeight="1" spans="1:10">
      <c r="A131" s="150"/>
      <c r="B131" s="150"/>
      <c r="C131" s="151" t="str">
        <f>IF(AND(供应商应付数据库!G:G&gt;1,供应商应付数据库!G:G&lt;&gt;"-"),ROW(),"-")</f>
        <v>-</v>
      </c>
      <c r="D131" s="153" t="str">
        <f t="shared" si="1"/>
        <v/>
      </c>
      <c r="E131" s="154" t="str">
        <f>IFERROR(INDEX(供应商应付数据库!$C:$G,SMALL($C:$C,ROW(A128)),MATCH(E$3,$E$3:$I$3,0)),"")</f>
        <v/>
      </c>
      <c r="F131" s="154" t="str">
        <f>IFERROR(INDEX(供应商应付数据库!$C:$G,SMALL($C:$C,ROW(B128)),MATCH(F$3,$E$3:$I$3,0)),"")</f>
        <v/>
      </c>
      <c r="G131" s="154" t="str">
        <f>IFERROR(INDEX(供应商应付数据库!$C:$G,SMALL($C:$C,ROW(C128)),MATCH(G$3,$E$3:$I$3,0)),"")</f>
        <v/>
      </c>
      <c r="H131" s="154" t="str">
        <f>IFERROR(INDEX(供应商应付数据库!$C:$G,SMALL($C:$C,ROW(D128)),MATCH(H$3,$E$3:$I$3,0)),"")</f>
        <v/>
      </c>
      <c r="I131" s="155" t="str">
        <f>IFERROR(INDEX(供应商应付数据库!$C:$G,SMALL($C:$C,ROW(E128)),MATCH(I$3,$E$3:$I$3,0)),"")</f>
        <v/>
      </c>
      <c r="J131" s="150"/>
    </row>
    <row r="132" customHeight="1" spans="1:10">
      <c r="A132" s="150"/>
      <c r="B132" s="150"/>
      <c r="C132" s="151" t="str">
        <f>IF(AND(供应商应付数据库!G:G&gt;1,供应商应付数据库!G:G&lt;&gt;"-"),ROW(),"-")</f>
        <v>-</v>
      </c>
      <c r="D132" s="153" t="str">
        <f t="shared" si="1"/>
        <v/>
      </c>
      <c r="E132" s="154" t="str">
        <f>IFERROR(INDEX(供应商应付数据库!$C:$G,SMALL($C:$C,ROW(A129)),MATCH(E$3,$E$3:$I$3,0)),"")</f>
        <v/>
      </c>
      <c r="F132" s="154" t="str">
        <f>IFERROR(INDEX(供应商应付数据库!$C:$G,SMALL($C:$C,ROW(B129)),MATCH(F$3,$E$3:$I$3,0)),"")</f>
        <v/>
      </c>
      <c r="G132" s="154" t="str">
        <f>IFERROR(INDEX(供应商应付数据库!$C:$G,SMALL($C:$C,ROW(C129)),MATCH(G$3,$E$3:$I$3,0)),"")</f>
        <v/>
      </c>
      <c r="H132" s="154" t="str">
        <f>IFERROR(INDEX(供应商应付数据库!$C:$G,SMALL($C:$C,ROW(D129)),MATCH(H$3,$E$3:$I$3,0)),"")</f>
        <v/>
      </c>
      <c r="I132" s="155" t="str">
        <f>IFERROR(INDEX(供应商应付数据库!$C:$G,SMALL($C:$C,ROW(E129)),MATCH(I$3,$E$3:$I$3,0)),"")</f>
        <v/>
      </c>
      <c r="J132" s="150"/>
    </row>
    <row r="133" customHeight="1" spans="1:10">
      <c r="A133" s="150"/>
      <c r="B133" s="150"/>
      <c r="C133" s="151" t="str">
        <f>IF(AND(供应商应付数据库!G:G&gt;1,供应商应付数据库!G:G&lt;&gt;"-"),ROW(),"-")</f>
        <v>-</v>
      </c>
      <c r="D133" s="153" t="str">
        <f t="shared" ref="D133:D196" si="2">IF(E133="","",ROW(A130))</f>
        <v/>
      </c>
      <c r="E133" s="154" t="str">
        <f>IFERROR(INDEX(供应商应付数据库!$C:$G,SMALL($C:$C,ROW(A130)),MATCH(E$3,$E$3:$I$3,0)),"")</f>
        <v/>
      </c>
      <c r="F133" s="154" t="str">
        <f>IFERROR(INDEX(供应商应付数据库!$C:$G,SMALL($C:$C,ROW(B130)),MATCH(F$3,$E$3:$I$3,0)),"")</f>
        <v/>
      </c>
      <c r="G133" s="154" t="str">
        <f>IFERROR(INDEX(供应商应付数据库!$C:$G,SMALL($C:$C,ROW(C130)),MATCH(G$3,$E$3:$I$3,0)),"")</f>
        <v/>
      </c>
      <c r="H133" s="154" t="str">
        <f>IFERROR(INDEX(供应商应付数据库!$C:$G,SMALL($C:$C,ROW(D130)),MATCH(H$3,$E$3:$I$3,0)),"")</f>
        <v/>
      </c>
      <c r="I133" s="155" t="str">
        <f>IFERROR(INDEX(供应商应付数据库!$C:$G,SMALL($C:$C,ROW(E130)),MATCH(I$3,$E$3:$I$3,0)),"")</f>
        <v/>
      </c>
      <c r="J133" s="150"/>
    </row>
    <row r="134" customHeight="1" spans="1:10">
      <c r="A134" s="150"/>
      <c r="B134" s="150"/>
      <c r="C134" s="151" t="str">
        <f>IF(AND(供应商应付数据库!G:G&gt;1,供应商应付数据库!G:G&lt;&gt;"-"),ROW(),"-")</f>
        <v>-</v>
      </c>
      <c r="D134" s="153" t="str">
        <f t="shared" si="2"/>
        <v/>
      </c>
      <c r="E134" s="154" t="str">
        <f>IFERROR(INDEX(供应商应付数据库!$C:$G,SMALL($C:$C,ROW(A131)),MATCH(E$3,$E$3:$I$3,0)),"")</f>
        <v/>
      </c>
      <c r="F134" s="154" t="str">
        <f>IFERROR(INDEX(供应商应付数据库!$C:$G,SMALL($C:$C,ROW(B131)),MATCH(F$3,$E$3:$I$3,0)),"")</f>
        <v/>
      </c>
      <c r="G134" s="154" t="str">
        <f>IFERROR(INDEX(供应商应付数据库!$C:$G,SMALL($C:$C,ROW(C131)),MATCH(G$3,$E$3:$I$3,0)),"")</f>
        <v/>
      </c>
      <c r="H134" s="154" t="str">
        <f>IFERROR(INDEX(供应商应付数据库!$C:$G,SMALL($C:$C,ROW(D131)),MATCH(H$3,$E$3:$I$3,0)),"")</f>
        <v/>
      </c>
      <c r="I134" s="155" t="str">
        <f>IFERROR(INDEX(供应商应付数据库!$C:$G,SMALL($C:$C,ROW(E131)),MATCH(I$3,$E$3:$I$3,0)),"")</f>
        <v/>
      </c>
      <c r="J134" s="150"/>
    </row>
    <row r="135" customHeight="1" spans="1:10">
      <c r="A135" s="150"/>
      <c r="B135" s="150"/>
      <c r="C135" s="151" t="str">
        <f>IF(AND(供应商应付数据库!G:G&gt;1,供应商应付数据库!G:G&lt;&gt;"-"),ROW(),"-")</f>
        <v>-</v>
      </c>
      <c r="D135" s="153" t="str">
        <f t="shared" si="2"/>
        <v/>
      </c>
      <c r="E135" s="154" t="str">
        <f>IFERROR(INDEX(供应商应付数据库!$C:$G,SMALL($C:$C,ROW(A132)),MATCH(E$3,$E$3:$I$3,0)),"")</f>
        <v/>
      </c>
      <c r="F135" s="154" t="str">
        <f>IFERROR(INDEX(供应商应付数据库!$C:$G,SMALL($C:$C,ROW(B132)),MATCH(F$3,$E$3:$I$3,0)),"")</f>
        <v/>
      </c>
      <c r="G135" s="154" t="str">
        <f>IFERROR(INDEX(供应商应付数据库!$C:$G,SMALL($C:$C,ROW(C132)),MATCH(G$3,$E$3:$I$3,0)),"")</f>
        <v/>
      </c>
      <c r="H135" s="154" t="str">
        <f>IFERROR(INDEX(供应商应付数据库!$C:$G,SMALL($C:$C,ROW(D132)),MATCH(H$3,$E$3:$I$3,0)),"")</f>
        <v/>
      </c>
      <c r="I135" s="155" t="str">
        <f>IFERROR(INDEX(供应商应付数据库!$C:$G,SMALL($C:$C,ROW(E132)),MATCH(I$3,$E$3:$I$3,0)),"")</f>
        <v/>
      </c>
      <c r="J135" s="150"/>
    </row>
    <row r="136" customHeight="1" spans="1:10">
      <c r="A136" s="150"/>
      <c r="B136" s="150"/>
      <c r="C136" s="151" t="str">
        <f>IF(AND(供应商应付数据库!G:G&gt;1,供应商应付数据库!G:G&lt;&gt;"-"),ROW(),"-")</f>
        <v>-</v>
      </c>
      <c r="D136" s="153" t="str">
        <f t="shared" si="2"/>
        <v/>
      </c>
      <c r="E136" s="154" t="str">
        <f>IFERROR(INDEX(供应商应付数据库!$C:$G,SMALL($C:$C,ROW(A133)),MATCH(E$3,$E$3:$I$3,0)),"")</f>
        <v/>
      </c>
      <c r="F136" s="154" t="str">
        <f>IFERROR(INDEX(供应商应付数据库!$C:$G,SMALL($C:$C,ROW(B133)),MATCH(F$3,$E$3:$I$3,0)),"")</f>
        <v/>
      </c>
      <c r="G136" s="154" t="str">
        <f>IFERROR(INDEX(供应商应付数据库!$C:$G,SMALL($C:$C,ROW(C133)),MATCH(G$3,$E$3:$I$3,0)),"")</f>
        <v/>
      </c>
      <c r="H136" s="154" t="str">
        <f>IFERROR(INDEX(供应商应付数据库!$C:$G,SMALL($C:$C,ROW(D133)),MATCH(H$3,$E$3:$I$3,0)),"")</f>
        <v/>
      </c>
      <c r="I136" s="155" t="str">
        <f>IFERROR(INDEX(供应商应付数据库!$C:$G,SMALL($C:$C,ROW(E133)),MATCH(I$3,$E$3:$I$3,0)),"")</f>
        <v/>
      </c>
      <c r="J136" s="150"/>
    </row>
    <row r="137" customHeight="1" spans="1:10">
      <c r="A137" s="150"/>
      <c r="B137" s="150"/>
      <c r="C137" s="151" t="str">
        <f>IF(AND(供应商应付数据库!G:G&gt;1,供应商应付数据库!G:G&lt;&gt;"-"),ROW(),"-")</f>
        <v>-</v>
      </c>
      <c r="D137" s="153" t="str">
        <f t="shared" si="2"/>
        <v/>
      </c>
      <c r="E137" s="154" t="str">
        <f>IFERROR(INDEX(供应商应付数据库!$C:$G,SMALL($C:$C,ROW(A134)),MATCH(E$3,$E$3:$I$3,0)),"")</f>
        <v/>
      </c>
      <c r="F137" s="154" t="str">
        <f>IFERROR(INDEX(供应商应付数据库!$C:$G,SMALL($C:$C,ROW(B134)),MATCH(F$3,$E$3:$I$3,0)),"")</f>
        <v/>
      </c>
      <c r="G137" s="154" t="str">
        <f>IFERROR(INDEX(供应商应付数据库!$C:$G,SMALL($C:$C,ROW(C134)),MATCH(G$3,$E$3:$I$3,0)),"")</f>
        <v/>
      </c>
      <c r="H137" s="154" t="str">
        <f>IFERROR(INDEX(供应商应付数据库!$C:$G,SMALL($C:$C,ROW(D134)),MATCH(H$3,$E$3:$I$3,0)),"")</f>
        <v/>
      </c>
      <c r="I137" s="155" t="str">
        <f>IFERROR(INDEX(供应商应付数据库!$C:$G,SMALL($C:$C,ROW(E134)),MATCH(I$3,$E$3:$I$3,0)),"")</f>
        <v/>
      </c>
      <c r="J137" s="150"/>
    </row>
    <row r="138" customHeight="1" spans="1:10">
      <c r="A138" s="150"/>
      <c r="B138" s="150"/>
      <c r="C138" s="151" t="str">
        <f>IF(AND(供应商应付数据库!G:G&gt;1,供应商应付数据库!G:G&lt;&gt;"-"),ROW(),"-")</f>
        <v>-</v>
      </c>
      <c r="D138" s="153" t="str">
        <f t="shared" si="2"/>
        <v/>
      </c>
      <c r="E138" s="154" t="str">
        <f>IFERROR(INDEX(供应商应付数据库!$C:$G,SMALL($C:$C,ROW(A135)),MATCH(E$3,$E$3:$I$3,0)),"")</f>
        <v/>
      </c>
      <c r="F138" s="154" t="str">
        <f>IFERROR(INDEX(供应商应付数据库!$C:$G,SMALL($C:$C,ROW(B135)),MATCH(F$3,$E$3:$I$3,0)),"")</f>
        <v/>
      </c>
      <c r="G138" s="154" t="str">
        <f>IFERROR(INDEX(供应商应付数据库!$C:$G,SMALL($C:$C,ROW(C135)),MATCH(G$3,$E$3:$I$3,0)),"")</f>
        <v/>
      </c>
      <c r="H138" s="154" t="str">
        <f>IFERROR(INDEX(供应商应付数据库!$C:$G,SMALL($C:$C,ROW(D135)),MATCH(H$3,$E$3:$I$3,0)),"")</f>
        <v/>
      </c>
      <c r="I138" s="155" t="str">
        <f>IFERROR(INDEX(供应商应付数据库!$C:$G,SMALL($C:$C,ROW(E135)),MATCH(I$3,$E$3:$I$3,0)),"")</f>
        <v/>
      </c>
      <c r="J138" s="150"/>
    </row>
    <row r="139" customHeight="1" spans="1:10">
      <c r="A139" s="150"/>
      <c r="B139" s="150"/>
      <c r="C139" s="151" t="str">
        <f>IF(AND(供应商应付数据库!G:G&gt;1,供应商应付数据库!G:G&lt;&gt;"-"),ROW(),"-")</f>
        <v>-</v>
      </c>
      <c r="D139" s="153" t="str">
        <f t="shared" si="2"/>
        <v/>
      </c>
      <c r="E139" s="154" t="str">
        <f>IFERROR(INDEX(供应商应付数据库!$C:$G,SMALL($C:$C,ROW(A136)),MATCH(E$3,$E$3:$I$3,0)),"")</f>
        <v/>
      </c>
      <c r="F139" s="154" t="str">
        <f>IFERROR(INDEX(供应商应付数据库!$C:$G,SMALL($C:$C,ROW(B136)),MATCH(F$3,$E$3:$I$3,0)),"")</f>
        <v/>
      </c>
      <c r="G139" s="154" t="str">
        <f>IFERROR(INDEX(供应商应付数据库!$C:$G,SMALL($C:$C,ROW(C136)),MATCH(G$3,$E$3:$I$3,0)),"")</f>
        <v/>
      </c>
      <c r="H139" s="154" t="str">
        <f>IFERROR(INDEX(供应商应付数据库!$C:$G,SMALL($C:$C,ROW(D136)),MATCH(H$3,$E$3:$I$3,0)),"")</f>
        <v/>
      </c>
      <c r="I139" s="155" t="str">
        <f>IFERROR(INDEX(供应商应付数据库!$C:$G,SMALL($C:$C,ROW(E136)),MATCH(I$3,$E$3:$I$3,0)),"")</f>
        <v/>
      </c>
      <c r="J139" s="150"/>
    </row>
    <row r="140" customHeight="1" spans="1:10">
      <c r="A140" s="150"/>
      <c r="B140" s="150"/>
      <c r="C140" s="151" t="str">
        <f>IF(AND(供应商应付数据库!G:G&gt;1,供应商应付数据库!G:G&lt;&gt;"-"),ROW(),"-")</f>
        <v>-</v>
      </c>
      <c r="D140" s="153" t="str">
        <f t="shared" si="2"/>
        <v/>
      </c>
      <c r="E140" s="154" t="str">
        <f>IFERROR(INDEX(供应商应付数据库!$C:$G,SMALL($C:$C,ROW(A137)),MATCH(E$3,$E$3:$I$3,0)),"")</f>
        <v/>
      </c>
      <c r="F140" s="154" t="str">
        <f>IFERROR(INDEX(供应商应付数据库!$C:$G,SMALL($C:$C,ROW(B137)),MATCH(F$3,$E$3:$I$3,0)),"")</f>
        <v/>
      </c>
      <c r="G140" s="154" t="str">
        <f>IFERROR(INDEX(供应商应付数据库!$C:$G,SMALL($C:$C,ROW(C137)),MATCH(G$3,$E$3:$I$3,0)),"")</f>
        <v/>
      </c>
      <c r="H140" s="154" t="str">
        <f>IFERROR(INDEX(供应商应付数据库!$C:$G,SMALL($C:$C,ROW(D137)),MATCH(H$3,$E$3:$I$3,0)),"")</f>
        <v/>
      </c>
      <c r="I140" s="155" t="str">
        <f>IFERROR(INDEX(供应商应付数据库!$C:$G,SMALL($C:$C,ROW(E137)),MATCH(I$3,$E$3:$I$3,0)),"")</f>
        <v/>
      </c>
      <c r="J140" s="150"/>
    </row>
    <row r="141" customHeight="1" spans="1:10">
      <c r="A141" s="150"/>
      <c r="B141" s="150"/>
      <c r="C141" s="151" t="str">
        <f>IF(AND(供应商应付数据库!G:G&gt;1,供应商应付数据库!G:G&lt;&gt;"-"),ROW(),"-")</f>
        <v>-</v>
      </c>
      <c r="D141" s="153" t="str">
        <f t="shared" si="2"/>
        <v/>
      </c>
      <c r="E141" s="154" t="str">
        <f>IFERROR(INDEX(供应商应付数据库!$C:$G,SMALL($C:$C,ROW(A138)),MATCH(E$3,$E$3:$I$3,0)),"")</f>
        <v/>
      </c>
      <c r="F141" s="154" t="str">
        <f>IFERROR(INDEX(供应商应付数据库!$C:$G,SMALL($C:$C,ROW(B138)),MATCH(F$3,$E$3:$I$3,0)),"")</f>
        <v/>
      </c>
      <c r="G141" s="154" t="str">
        <f>IFERROR(INDEX(供应商应付数据库!$C:$G,SMALL($C:$C,ROW(C138)),MATCH(G$3,$E$3:$I$3,0)),"")</f>
        <v/>
      </c>
      <c r="H141" s="154" t="str">
        <f>IFERROR(INDEX(供应商应付数据库!$C:$G,SMALL($C:$C,ROW(D138)),MATCH(H$3,$E$3:$I$3,0)),"")</f>
        <v/>
      </c>
      <c r="I141" s="155" t="str">
        <f>IFERROR(INDEX(供应商应付数据库!$C:$G,SMALL($C:$C,ROW(E138)),MATCH(I$3,$E$3:$I$3,0)),"")</f>
        <v/>
      </c>
      <c r="J141" s="150"/>
    </row>
    <row r="142" customHeight="1" spans="1:10">
      <c r="A142" s="150"/>
      <c r="B142" s="150"/>
      <c r="C142" s="151" t="str">
        <f>IF(AND(供应商应付数据库!G:G&gt;1,供应商应付数据库!G:G&lt;&gt;"-"),ROW(),"-")</f>
        <v>-</v>
      </c>
      <c r="D142" s="153" t="str">
        <f t="shared" si="2"/>
        <v/>
      </c>
      <c r="E142" s="154" t="str">
        <f>IFERROR(INDEX(供应商应付数据库!$C:$G,SMALL($C:$C,ROW(A139)),MATCH(E$3,$E$3:$I$3,0)),"")</f>
        <v/>
      </c>
      <c r="F142" s="154" t="str">
        <f>IFERROR(INDEX(供应商应付数据库!$C:$G,SMALL($C:$C,ROW(B139)),MATCH(F$3,$E$3:$I$3,0)),"")</f>
        <v/>
      </c>
      <c r="G142" s="154" t="str">
        <f>IFERROR(INDEX(供应商应付数据库!$C:$G,SMALL($C:$C,ROW(C139)),MATCH(G$3,$E$3:$I$3,0)),"")</f>
        <v/>
      </c>
      <c r="H142" s="154" t="str">
        <f>IFERROR(INDEX(供应商应付数据库!$C:$G,SMALL($C:$C,ROW(D139)),MATCH(H$3,$E$3:$I$3,0)),"")</f>
        <v/>
      </c>
      <c r="I142" s="155" t="str">
        <f>IFERROR(INDEX(供应商应付数据库!$C:$G,SMALL($C:$C,ROW(E139)),MATCH(I$3,$E$3:$I$3,0)),"")</f>
        <v/>
      </c>
      <c r="J142" s="150"/>
    </row>
    <row r="143" customHeight="1" spans="1:10">
      <c r="A143" s="150"/>
      <c r="B143" s="150"/>
      <c r="C143" s="151" t="str">
        <f>IF(AND(供应商应付数据库!G:G&gt;1,供应商应付数据库!G:G&lt;&gt;"-"),ROW(),"-")</f>
        <v>-</v>
      </c>
      <c r="D143" s="153" t="str">
        <f t="shared" si="2"/>
        <v/>
      </c>
      <c r="E143" s="154" t="str">
        <f>IFERROR(INDEX(供应商应付数据库!$C:$G,SMALL($C:$C,ROW(A140)),MATCH(E$3,$E$3:$I$3,0)),"")</f>
        <v/>
      </c>
      <c r="F143" s="154" t="str">
        <f>IFERROR(INDEX(供应商应付数据库!$C:$G,SMALL($C:$C,ROW(B140)),MATCH(F$3,$E$3:$I$3,0)),"")</f>
        <v/>
      </c>
      <c r="G143" s="154" t="str">
        <f>IFERROR(INDEX(供应商应付数据库!$C:$G,SMALL($C:$C,ROW(C140)),MATCH(G$3,$E$3:$I$3,0)),"")</f>
        <v/>
      </c>
      <c r="H143" s="154" t="str">
        <f>IFERROR(INDEX(供应商应付数据库!$C:$G,SMALL($C:$C,ROW(D140)),MATCH(H$3,$E$3:$I$3,0)),"")</f>
        <v/>
      </c>
      <c r="I143" s="155" t="str">
        <f>IFERROR(INDEX(供应商应付数据库!$C:$G,SMALL($C:$C,ROW(E140)),MATCH(I$3,$E$3:$I$3,0)),"")</f>
        <v/>
      </c>
      <c r="J143" s="150"/>
    </row>
    <row r="144" customHeight="1" spans="1:10">
      <c r="A144" s="150"/>
      <c r="B144" s="150"/>
      <c r="C144" s="151" t="str">
        <f>IF(AND(供应商应付数据库!G:G&gt;1,供应商应付数据库!G:G&lt;&gt;"-"),ROW(),"-")</f>
        <v>-</v>
      </c>
      <c r="D144" s="153" t="str">
        <f t="shared" si="2"/>
        <v/>
      </c>
      <c r="E144" s="154" t="str">
        <f>IFERROR(INDEX(供应商应付数据库!$C:$G,SMALL($C:$C,ROW(A141)),MATCH(E$3,$E$3:$I$3,0)),"")</f>
        <v/>
      </c>
      <c r="F144" s="154" t="str">
        <f>IFERROR(INDEX(供应商应付数据库!$C:$G,SMALL($C:$C,ROW(B141)),MATCH(F$3,$E$3:$I$3,0)),"")</f>
        <v/>
      </c>
      <c r="G144" s="154" t="str">
        <f>IFERROR(INDEX(供应商应付数据库!$C:$G,SMALL($C:$C,ROW(C141)),MATCH(G$3,$E$3:$I$3,0)),"")</f>
        <v/>
      </c>
      <c r="H144" s="154" t="str">
        <f>IFERROR(INDEX(供应商应付数据库!$C:$G,SMALL($C:$C,ROW(D141)),MATCH(H$3,$E$3:$I$3,0)),"")</f>
        <v/>
      </c>
      <c r="I144" s="155" t="str">
        <f>IFERROR(INDEX(供应商应付数据库!$C:$G,SMALL($C:$C,ROW(E141)),MATCH(I$3,$E$3:$I$3,0)),"")</f>
        <v/>
      </c>
      <c r="J144" s="150"/>
    </row>
    <row r="145" customHeight="1" spans="1:10">
      <c r="A145" s="150"/>
      <c r="B145" s="150"/>
      <c r="C145" s="151" t="str">
        <f>IF(AND(供应商应付数据库!G:G&gt;1,供应商应付数据库!G:G&lt;&gt;"-"),ROW(),"-")</f>
        <v>-</v>
      </c>
      <c r="D145" s="153" t="str">
        <f t="shared" si="2"/>
        <v/>
      </c>
      <c r="E145" s="154" t="str">
        <f>IFERROR(INDEX(供应商应付数据库!$C:$G,SMALL($C:$C,ROW(A142)),MATCH(E$3,$E$3:$I$3,0)),"")</f>
        <v/>
      </c>
      <c r="F145" s="154" t="str">
        <f>IFERROR(INDEX(供应商应付数据库!$C:$G,SMALL($C:$C,ROW(B142)),MATCH(F$3,$E$3:$I$3,0)),"")</f>
        <v/>
      </c>
      <c r="G145" s="154" t="str">
        <f>IFERROR(INDEX(供应商应付数据库!$C:$G,SMALL($C:$C,ROW(C142)),MATCH(G$3,$E$3:$I$3,0)),"")</f>
        <v/>
      </c>
      <c r="H145" s="154" t="str">
        <f>IFERROR(INDEX(供应商应付数据库!$C:$G,SMALL($C:$C,ROW(D142)),MATCH(H$3,$E$3:$I$3,0)),"")</f>
        <v/>
      </c>
      <c r="I145" s="155" t="str">
        <f>IFERROR(INDEX(供应商应付数据库!$C:$G,SMALL($C:$C,ROW(E142)),MATCH(I$3,$E$3:$I$3,0)),"")</f>
        <v/>
      </c>
      <c r="J145" s="150"/>
    </row>
    <row r="146" customHeight="1" spans="1:10">
      <c r="A146" s="150"/>
      <c r="B146" s="150"/>
      <c r="C146" s="151" t="str">
        <f>IF(AND(供应商应付数据库!G:G&gt;1,供应商应付数据库!G:G&lt;&gt;"-"),ROW(),"-")</f>
        <v>-</v>
      </c>
      <c r="D146" s="153" t="str">
        <f t="shared" si="2"/>
        <v/>
      </c>
      <c r="E146" s="154" t="str">
        <f>IFERROR(INDEX(供应商应付数据库!$C:$G,SMALL($C:$C,ROW(A143)),MATCH(E$3,$E$3:$I$3,0)),"")</f>
        <v/>
      </c>
      <c r="F146" s="154" t="str">
        <f>IFERROR(INDEX(供应商应付数据库!$C:$G,SMALL($C:$C,ROW(B143)),MATCH(F$3,$E$3:$I$3,0)),"")</f>
        <v/>
      </c>
      <c r="G146" s="154" t="str">
        <f>IFERROR(INDEX(供应商应付数据库!$C:$G,SMALL($C:$C,ROW(C143)),MATCH(G$3,$E$3:$I$3,0)),"")</f>
        <v/>
      </c>
      <c r="H146" s="154" t="str">
        <f>IFERROR(INDEX(供应商应付数据库!$C:$G,SMALL($C:$C,ROW(D143)),MATCH(H$3,$E$3:$I$3,0)),"")</f>
        <v/>
      </c>
      <c r="I146" s="155" t="str">
        <f>IFERROR(INDEX(供应商应付数据库!$C:$G,SMALL($C:$C,ROW(E143)),MATCH(I$3,$E$3:$I$3,0)),"")</f>
        <v/>
      </c>
      <c r="J146" s="150"/>
    </row>
    <row r="147" customHeight="1" spans="1:10">
      <c r="A147" s="150"/>
      <c r="B147" s="150"/>
      <c r="C147" s="151" t="str">
        <f>IF(AND(供应商应付数据库!G:G&gt;1,供应商应付数据库!G:G&lt;&gt;"-"),ROW(),"-")</f>
        <v>-</v>
      </c>
      <c r="D147" s="153" t="str">
        <f t="shared" si="2"/>
        <v/>
      </c>
      <c r="E147" s="154" t="str">
        <f>IFERROR(INDEX(供应商应付数据库!$C:$G,SMALL($C:$C,ROW(A144)),MATCH(E$3,$E$3:$I$3,0)),"")</f>
        <v/>
      </c>
      <c r="F147" s="154" t="str">
        <f>IFERROR(INDEX(供应商应付数据库!$C:$G,SMALL($C:$C,ROW(B144)),MATCH(F$3,$E$3:$I$3,0)),"")</f>
        <v/>
      </c>
      <c r="G147" s="154" t="str">
        <f>IFERROR(INDEX(供应商应付数据库!$C:$G,SMALL($C:$C,ROW(C144)),MATCH(G$3,$E$3:$I$3,0)),"")</f>
        <v/>
      </c>
      <c r="H147" s="154" t="str">
        <f>IFERROR(INDEX(供应商应付数据库!$C:$G,SMALL($C:$C,ROW(D144)),MATCH(H$3,$E$3:$I$3,0)),"")</f>
        <v/>
      </c>
      <c r="I147" s="155" t="str">
        <f>IFERROR(INDEX(供应商应付数据库!$C:$G,SMALL($C:$C,ROW(E144)),MATCH(I$3,$E$3:$I$3,0)),"")</f>
        <v/>
      </c>
      <c r="J147" s="150"/>
    </row>
    <row r="148" customHeight="1" spans="1:10">
      <c r="A148" s="150"/>
      <c r="B148" s="150"/>
      <c r="C148" s="151" t="str">
        <f>IF(AND(供应商应付数据库!G:G&gt;1,供应商应付数据库!G:G&lt;&gt;"-"),ROW(),"-")</f>
        <v>-</v>
      </c>
      <c r="D148" s="153" t="str">
        <f t="shared" si="2"/>
        <v/>
      </c>
      <c r="E148" s="154" t="str">
        <f>IFERROR(INDEX(供应商应付数据库!$C:$G,SMALL($C:$C,ROW(A145)),MATCH(E$3,$E$3:$I$3,0)),"")</f>
        <v/>
      </c>
      <c r="F148" s="154" t="str">
        <f>IFERROR(INDEX(供应商应付数据库!$C:$G,SMALL($C:$C,ROW(B145)),MATCH(F$3,$E$3:$I$3,0)),"")</f>
        <v/>
      </c>
      <c r="G148" s="154" t="str">
        <f>IFERROR(INDEX(供应商应付数据库!$C:$G,SMALL($C:$C,ROW(C145)),MATCH(G$3,$E$3:$I$3,0)),"")</f>
        <v/>
      </c>
      <c r="H148" s="154" t="str">
        <f>IFERROR(INDEX(供应商应付数据库!$C:$G,SMALL($C:$C,ROW(D145)),MATCH(H$3,$E$3:$I$3,0)),"")</f>
        <v/>
      </c>
      <c r="I148" s="155" t="str">
        <f>IFERROR(INDEX(供应商应付数据库!$C:$G,SMALL($C:$C,ROW(E145)),MATCH(I$3,$E$3:$I$3,0)),"")</f>
        <v/>
      </c>
      <c r="J148" s="150"/>
    </row>
    <row r="149" customHeight="1" spans="1:10">
      <c r="A149" s="150"/>
      <c r="B149" s="150"/>
      <c r="C149" s="151" t="str">
        <f>IF(AND(供应商应付数据库!G:G&gt;1,供应商应付数据库!G:G&lt;&gt;"-"),ROW(),"-")</f>
        <v>-</v>
      </c>
      <c r="D149" s="153" t="str">
        <f t="shared" si="2"/>
        <v/>
      </c>
      <c r="E149" s="154" t="str">
        <f>IFERROR(INDEX(供应商应付数据库!$C:$G,SMALL($C:$C,ROW(A146)),MATCH(E$3,$E$3:$I$3,0)),"")</f>
        <v/>
      </c>
      <c r="F149" s="154" t="str">
        <f>IFERROR(INDEX(供应商应付数据库!$C:$G,SMALL($C:$C,ROW(B146)),MATCH(F$3,$E$3:$I$3,0)),"")</f>
        <v/>
      </c>
      <c r="G149" s="154" t="str">
        <f>IFERROR(INDEX(供应商应付数据库!$C:$G,SMALL($C:$C,ROW(C146)),MATCH(G$3,$E$3:$I$3,0)),"")</f>
        <v/>
      </c>
      <c r="H149" s="154" t="str">
        <f>IFERROR(INDEX(供应商应付数据库!$C:$G,SMALL($C:$C,ROW(D146)),MATCH(H$3,$E$3:$I$3,0)),"")</f>
        <v/>
      </c>
      <c r="I149" s="155" t="str">
        <f>IFERROR(INDEX(供应商应付数据库!$C:$G,SMALL($C:$C,ROW(E146)),MATCH(I$3,$E$3:$I$3,0)),"")</f>
        <v/>
      </c>
      <c r="J149" s="150"/>
    </row>
    <row r="150" customHeight="1" spans="1:10">
      <c r="A150" s="150"/>
      <c r="B150" s="150"/>
      <c r="C150" s="151" t="str">
        <f>IF(AND(供应商应付数据库!G:G&gt;1,供应商应付数据库!G:G&lt;&gt;"-"),ROW(),"-")</f>
        <v>-</v>
      </c>
      <c r="D150" s="153" t="str">
        <f t="shared" si="2"/>
        <v/>
      </c>
      <c r="E150" s="154" t="str">
        <f>IFERROR(INDEX(供应商应付数据库!$C:$G,SMALL($C:$C,ROW(A147)),MATCH(E$3,$E$3:$I$3,0)),"")</f>
        <v/>
      </c>
      <c r="F150" s="154" t="str">
        <f>IFERROR(INDEX(供应商应付数据库!$C:$G,SMALL($C:$C,ROW(B147)),MATCH(F$3,$E$3:$I$3,0)),"")</f>
        <v/>
      </c>
      <c r="G150" s="154" t="str">
        <f>IFERROR(INDEX(供应商应付数据库!$C:$G,SMALL($C:$C,ROW(C147)),MATCH(G$3,$E$3:$I$3,0)),"")</f>
        <v/>
      </c>
      <c r="H150" s="154" t="str">
        <f>IFERROR(INDEX(供应商应付数据库!$C:$G,SMALL($C:$C,ROW(D147)),MATCH(H$3,$E$3:$I$3,0)),"")</f>
        <v/>
      </c>
      <c r="I150" s="155" t="str">
        <f>IFERROR(INDEX(供应商应付数据库!$C:$G,SMALL($C:$C,ROW(E147)),MATCH(I$3,$E$3:$I$3,0)),"")</f>
        <v/>
      </c>
      <c r="J150" s="150"/>
    </row>
    <row r="151" customHeight="1" spans="1:10">
      <c r="A151" s="150"/>
      <c r="B151" s="150"/>
      <c r="C151" s="151" t="str">
        <f>IF(AND(供应商应付数据库!G:G&gt;1,供应商应付数据库!G:G&lt;&gt;"-"),ROW(),"-")</f>
        <v>-</v>
      </c>
      <c r="D151" s="153" t="str">
        <f t="shared" si="2"/>
        <v/>
      </c>
      <c r="E151" s="154" t="str">
        <f>IFERROR(INDEX(供应商应付数据库!$C:$G,SMALL($C:$C,ROW(A148)),MATCH(E$3,$E$3:$I$3,0)),"")</f>
        <v/>
      </c>
      <c r="F151" s="154" t="str">
        <f>IFERROR(INDEX(供应商应付数据库!$C:$G,SMALL($C:$C,ROW(B148)),MATCH(F$3,$E$3:$I$3,0)),"")</f>
        <v/>
      </c>
      <c r="G151" s="154" t="str">
        <f>IFERROR(INDEX(供应商应付数据库!$C:$G,SMALL($C:$C,ROW(C148)),MATCH(G$3,$E$3:$I$3,0)),"")</f>
        <v/>
      </c>
      <c r="H151" s="154" t="str">
        <f>IFERROR(INDEX(供应商应付数据库!$C:$G,SMALL($C:$C,ROW(D148)),MATCH(H$3,$E$3:$I$3,0)),"")</f>
        <v/>
      </c>
      <c r="I151" s="155" t="str">
        <f>IFERROR(INDEX(供应商应付数据库!$C:$G,SMALL($C:$C,ROW(E148)),MATCH(I$3,$E$3:$I$3,0)),"")</f>
        <v/>
      </c>
      <c r="J151" s="150"/>
    </row>
    <row r="152" customHeight="1" spans="1:10">
      <c r="A152" s="150"/>
      <c r="B152" s="150"/>
      <c r="C152" s="151" t="str">
        <f>IF(AND(供应商应付数据库!G:G&gt;1,供应商应付数据库!G:G&lt;&gt;"-"),ROW(),"-")</f>
        <v>-</v>
      </c>
      <c r="D152" s="153" t="str">
        <f t="shared" si="2"/>
        <v/>
      </c>
      <c r="E152" s="154" t="str">
        <f>IFERROR(INDEX(供应商应付数据库!$C:$G,SMALL($C:$C,ROW(A149)),MATCH(E$3,$E$3:$I$3,0)),"")</f>
        <v/>
      </c>
      <c r="F152" s="154" t="str">
        <f>IFERROR(INDEX(供应商应付数据库!$C:$G,SMALL($C:$C,ROW(B149)),MATCH(F$3,$E$3:$I$3,0)),"")</f>
        <v/>
      </c>
      <c r="G152" s="154" t="str">
        <f>IFERROR(INDEX(供应商应付数据库!$C:$G,SMALL($C:$C,ROW(C149)),MATCH(G$3,$E$3:$I$3,0)),"")</f>
        <v/>
      </c>
      <c r="H152" s="154" t="str">
        <f>IFERROR(INDEX(供应商应付数据库!$C:$G,SMALL($C:$C,ROW(D149)),MATCH(H$3,$E$3:$I$3,0)),"")</f>
        <v/>
      </c>
      <c r="I152" s="155" t="str">
        <f>IFERROR(INDEX(供应商应付数据库!$C:$G,SMALL($C:$C,ROW(E149)),MATCH(I$3,$E$3:$I$3,0)),"")</f>
        <v/>
      </c>
      <c r="J152" s="150"/>
    </row>
    <row r="153" customHeight="1" spans="1:10">
      <c r="A153" s="150"/>
      <c r="B153" s="150"/>
      <c r="C153" s="151" t="str">
        <f>IF(AND(供应商应付数据库!G:G&gt;1,供应商应付数据库!G:G&lt;&gt;"-"),ROW(),"-")</f>
        <v>-</v>
      </c>
      <c r="D153" s="153" t="str">
        <f t="shared" si="2"/>
        <v/>
      </c>
      <c r="E153" s="154" t="str">
        <f>IFERROR(INDEX(供应商应付数据库!$C:$G,SMALL($C:$C,ROW(A150)),MATCH(E$3,$E$3:$I$3,0)),"")</f>
        <v/>
      </c>
      <c r="F153" s="154" t="str">
        <f>IFERROR(INDEX(供应商应付数据库!$C:$G,SMALL($C:$C,ROW(B150)),MATCH(F$3,$E$3:$I$3,0)),"")</f>
        <v/>
      </c>
      <c r="G153" s="154" t="str">
        <f>IFERROR(INDEX(供应商应付数据库!$C:$G,SMALL($C:$C,ROW(C150)),MATCH(G$3,$E$3:$I$3,0)),"")</f>
        <v/>
      </c>
      <c r="H153" s="154" t="str">
        <f>IFERROR(INDEX(供应商应付数据库!$C:$G,SMALL($C:$C,ROW(D150)),MATCH(H$3,$E$3:$I$3,0)),"")</f>
        <v/>
      </c>
      <c r="I153" s="155" t="str">
        <f>IFERROR(INDEX(供应商应付数据库!$C:$G,SMALL($C:$C,ROW(E150)),MATCH(I$3,$E$3:$I$3,0)),"")</f>
        <v/>
      </c>
      <c r="J153" s="150"/>
    </row>
    <row r="154" customHeight="1" spans="1:10">
      <c r="A154" s="150"/>
      <c r="B154" s="150"/>
      <c r="C154" s="151" t="str">
        <f>IF(AND(供应商应付数据库!G:G&gt;1,供应商应付数据库!G:G&lt;&gt;"-"),ROW(),"-")</f>
        <v>-</v>
      </c>
      <c r="D154" s="153" t="str">
        <f t="shared" si="2"/>
        <v/>
      </c>
      <c r="E154" s="154" t="str">
        <f>IFERROR(INDEX(供应商应付数据库!$C:$G,SMALL($C:$C,ROW(A151)),MATCH(E$3,$E$3:$I$3,0)),"")</f>
        <v/>
      </c>
      <c r="F154" s="154" t="str">
        <f>IFERROR(INDEX(供应商应付数据库!$C:$G,SMALL($C:$C,ROW(B151)),MATCH(F$3,$E$3:$I$3,0)),"")</f>
        <v/>
      </c>
      <c r="G154" s="154" t="str">
        <f>IFERROR(INDEX(供应商应付数据库!$C:$G,SMALL($C:$C,ROW(C151)),MATCH(G$3,$E$3:$I$3,0)),"")</f>
        <v/>
      </c>
      <c r="H154" s="154" t="str">
        <f>IFERROR(INDEX(供应商应付数据库!$C:$G,SMALL($C:$C,ROW(D151)),MATCH(H$3,$E$3:$I$3,0)),"")</f>
        <v/>
      </c>
      <c r="I154" s="155" t="str">
        <f>IFERROR(INDEX(供应商应付数据库!$C:$G,SMALL($C:$C,ROW(E151)),MATCH(I$3,$E$3:$I$3,0)),"")</f>
        <v/>
      </c>
      <c r="J154" s="150"/>
    </row>
    <row r="155" customHeight="1" spans="1:10">
      <c r="A155" s="150"/>
      <c r="B155" s="150"/>
      <c r="C155" s="151" t="str">
        <f>IF(AND(供应商应付数据库!G:G&gt;1,供应商应付数据库!G:G&lt;&gt;"-"),ROW(),"-")</f>
        <v>-</v>
      </c>
      <c r="D155" s="153" t="str">
        <f t="shared" si="2"/>
        <v/>
      </c>
      <c r="E155" s="154" t="str">
        <f>IFERROR(INDEX(供应商应付数据库!$C:$G,SMALL($C:$C,ROW(A152)),MATCH(E$3,$E$3:$I$3,0)),"")</f>
        <v/>
      </c>
      <c r="F155" s="154" t="str">
        <f>IFERROR(INDEX(供应商应付数据库!$C:$G,SMALL($C:$C,ROW(B152)),MATCH(F$3,$E$3:$I$3,0)),"")</f>
        <v/>
      </c>
      <c r="G155" s="154" t="str">
        <f>IFERROR(INDEX(供应商应付数据库!$C:$G,SMALL($C:$C,ROW(C152)),MATCH(G$3,$E$3:$I$3,0)),"")</f>
        <v/>
      </c>
      <c r="H155" s="154" t="str">
        <f>IFERROR(INDEX(供应商应付数据库!$C:$G,SMALL($C:$C,ROW(D152)),MATCH(H$3,$E$3:$I$3,0)),"")</f>
        <v/>
      </c>
      <c r="I155" s="155" t="str">
        <f>IFERROR(INDEX(供应商应付数据库!$C:$G,SMALL($C:$C,ROW(E152)),MATCH(I$3,$E$3:$I$3,0)),"")</f>
        <v/>
      </c>
      <c r="J155" s="150"/>
    </row>
    <row r="156" customHeight="1" spans="1:10">
      <c r="A156" s="150"/>
      <c r="B156" s="150"/>
      <c r="C156" s="151" t="str">
        <f>IF(AND(供应商应付数据库!G:G&gt;1,供应商应付数据库!G:G&lt;&gt;"-"),ROW(),"-")</f>
        <v>-</v>
      </c>
      <c r="D156" s="153" t="str">
        <f t="shared" si="2"/>
        <v/>
      </c>
      <c r="E156" s="154" t="str">
        <f>IFERROR(INDEX(供应商应付数据库!$C:$G,SMALL($C:$C,ROW(A153)),MATCH(E$3,$E$3:$I$3,0)),"")</f>
        <v/>
      </c>
      <c r="F156" s="154" t="str">
        <f>IFERROR(INDEX(供应商应付数据库!$C:$G,SMALL($C:$C,ROW(B153)),MATCH(F$3,$E$3:$I$3,0)),"")</f>
        <v/>
      </c>
      <c r="G156" s="154" t="str">
        <f>IFERROR(INDEX(供应商应付数据库!$C:$G,SMALL($C:$C,ROW(C153)),MATCH(G$3,$E$3:$I$3,0)),"")</f>
        <v/>
      </c>
      <c r="H156" s="154" t="str">
        <f>IFERROR(INDEX(供应商应付数据库!$C:$G,SMALL($C:$C,ROW(D153)),MATCH(H$3,$E$3:$I$3,0)),"")</f>
        <v/>
      </c>
      <c r="I156" s="155" t="str">
        <f>IFERROR(INDEX(供应商应付数据库!$C:$G,SMALL($C:$C,ROW(E153)),MATCH(I$3,$E$3:$I$3,0)),"")</f>
        <v/>
      </c>
      <c r="J156" s="150"/>
    </row>
    <row r="157" customHeight="1" spans="1:10">
      <c r="A157" s="150"/>
      <c r="B157" s="150"/>
      <c r="C157" s="151" t="str">
        <f>IF(AND(供应商应付数据库!G:G&gt;1,供应商应付数据库!G:G&lt;&gt;"-"),ROW(),"-")</f>
        <v>-</v>
      </c>
      <c r="D157" s="153" t="str">
        <f t="shared" si="2"/>
        <v/>
      </c>
      <c r="E157" s="154" t="str">
        <f>IFERROR(INDEX(供应商应付数据库!$C:$G,SMALL($C:$C,ROW(A154)),MATCH(E$3,$E$3:$I$3,0)),"")</f>
        <v/>
      </c>
      <c r="F157" s="154" t="str">
        <f>IFERROR(INDEX(供应商应付数据库!$C:$G,SMALL($C:$C,ROW(B154)),MATCH(F$3,$E$3:$I$3,0)),"")</f>
        <v/>
      </c>
      <c r="G157" s="154" t="str">
        <f>IFERROR(INDEX(供应商应付数据库!$C:$G,SMALL($C:$C,ROW(C154)),MATCH(G$3,$E$3:$I$3,0)),"")</f>
        <v/>
      </c>
      <c r="H157" s="154" t="str">
        <f>IFERROR(INDEX(供应商应付数据库!$C:$G,SMALL($C:$C,ROW(D154)),MATCH(H$3,$E$3:$I$3,0)),"")</f>
        <v/>
      </c>
      <c r="I157" s="155" t="str">
        <f>IFERROR(INDEX(供应商应付数据库!$C:$G,SMALL($C:$C,ROW(E154)),MATCH(I$3,$E$3:$I$3,0)),"")</f>
        <v/>
      </c>
      <c r="J157" s="150"/>
    </row>
    <row r="158" customHeight="1" spans="1:10">
      <c r="A158" s="150"/>
      <c r="B158" s="150"/>
      <c r="C158" s="151" t="str">
        <f>IF(AND(供应商应付数据库!G:G&gt;1,供应商应付数据库!G:G&lt;&gt;"-"),ROW(),"-")</f>
        <v>-</v>
      </c>
      <c r="D158" s="153" t="str">
        <f t="shared" si="2"/>
        <v/>
      </c>
      <c r="E158" s="154" t="str">
        <f>IFERROR(INDEX(供应商应付数据库!$C:$G,SMALL($C:$C,ROW(A155)),MATCH(E$3,$E$3:$I$3,0)),"")</f>
        <v/>
      </c>
      <c r="F158" s="154" t="str">
        <f>IFERROR(INDEX(供应商应付数据库!$C:$G,SMALL($C:$C,ROW(B155)),MATCH(F$3,$E$3:$I$3,0)),"")</f>
        <v/>
      </c>
      <c r="G158" s="154" t="str">
        <f>IFERROR(INDEX(供应商应付数据库!$C:$G,SMALL($C:$C,ROW(C155)),MATCH(G$3,$E$3:$I$3,0)),"")</f>
        <v/>
      </c>
      <c r="H158" s="154" t="str">
        <f>IFERROR(INDEX(供应商应付数据库!$C:$G,SMALL($C:$C,ROW(D155)),MATCH(H$3,$E$3:$I$3,0)),"")</f>
        <v/>
      </c>
      <c r="I158" s="155" t="str">
        <f>IFERROR(INDEX(供应商应付数据库!$C:$G,SMALL($C:$C,ROW(E155)),MATCH(I$3,$E$3:$I$3,0)),"")</f>
        <v/>
      </c>
      <c r="J158" s="150"/>
    </row>
    <row r="159" customHeight="1" spans="1:10">
      <c r="A159" s="150"/>
      <c r="B159" s="150"/>
      <c r="C159" s="151" t="str">
        <f>IF(AND(供应商应付数据库!G:G&gt;1,供应商应付数据库!G:G&lt;&gt;"-"),ROW(),"-")</f>
        <v>-</v>
      </c>
      <c r="D159" s="153" t="str">
        <f t="shared" si="2"/>
        <v/>
      </c>
      <c r="E159" s="154" t="str">
        <f>IFERROR(INDEX(供应商应付数据库!$C:$G,SMALL($C:$C,ROW(A156)),MATCH(E$3,$E$3:$I$3,0)),"")</f>
        <v/>
      </c>
      <c r="F159" s="154" t="str">
        <f>IFERROR(INDEX(供应商应付数据库!$C:$G,SMALL($C:$C,ROW(B156)),MATCH(F$3,$E$3:$I$3,0)),"")</f>
        <v/>
      </c>
      <c r="G159" s="154" t="str">
        <f>IFERROR(INDEX(供应商应付数据库!$C:$G,SMALL($C:$C,ROW(C156)),MATCH(G$3,$E$3:$I$3,0)),"")</f>
        <v/>
      </c>
      <c r="H159" s="154" t="str">
        <f>IFERROR(INDEX(供应商应付数据库!$C:$G,SMALL($C:$C,ROW(D156)),MATCH(H$3,$E$3:$I$3,0)),"")</f>
        <v/>
      </c>
      <c r="I159" s="155" t="str">
        <f>IFERROR(INDEX(供应商应付数据库!$C:$G,SMALL($C:$C,ROW(E156)),MATCH(I$3,$E$3:$I$3,0)),"")</f>
        <v/>
      </c>
      <c r="J159" s="150"/>
    </row>
    <row r="160" customHeight="1" spans="1:10">
      <c r="A160" s="150"/>
      <c r="B160" s="150"/>
      <c r="C160" s="151" t="str">
        <f>IF(AND(供应商应付数据库!G:G&gt;1,供应商应付数据库!G:G&lt;&gt;"-"),ROW(),"-")</f>
        <v>-</v>
      </c>
      <c r="D160" s="153" t="str">
        <f t="shared" si="2"/>
        <v/>
      </c>
      <c r="E160" s="154" t="str">
        <f>IFERROR(INDEX(供应商应付数据库!$C:$G,SMALL($C:$C,ROW(A157)),MATCH(E$3,$E$3:$I$3,0)),"")</f>
        <v/>
      </c>
      <c r="F160" s="154" t="str">
        <f>IFERROR(INDEX(供应商应付数据库!$C:$G,SMALL($C:$C,ROW(B157)),MATCH(F$3,$E$3:$I$3,0)),"")</f>
        <v/>
      </c>
      <c r="G160" s="154" t="str">
        <f>IFERROR(INDEX(供应商应付数据库!$C:$G,SMALL($C:$C,ROW(C157)),MATCH(G$3,$E$3:$I$3,0)),"")</f>
        <v/>
      </c>
      <c r="H160" s="154" t="str">
        <f>IFERROR(INDEX(供应商应付数据库!$C:$G,SMALL($C:$C,ROW(D157)),MATCH(H$3,$E$3:$I$3,0)),"")</f>
        <v/>
      </c>
      <c r="I160" s="155" t="str">
        <f>IFERROR(INDEX(供应商应付数据库!$C:$G,SMALL($C:$C,ROW(E157)),MATCH(I$3,$E$3:$I$3,0)),"")</f>
        <v/>
      </c>
      <c r="J160" s="150"/>
    </row>
    <row r="161" customHeight="1" spans="1:10">
      <c r="A161" s="150"/>
      <c r="B161" s="150"/>
      <c r="C161" s="151" t="str">
        <f>IF(AND(供应商应付数据库!G:G&gt;1,供应商应付数据库!G:G&lt;&gt;"-"),ROW(),"-")</f>
        <v>-</v>
      </c>
      <c r="D161" s="153" t="str">
        <f t="shared" si="2"/>
        <v/>
      </c>
      <c r="E161" s="154" t="str">
        <f>IFERROR(INDEX(供应商应付数据库!$C:$G,SMALL($C:$C,ROW(A158)),MATCH(E$3,$E$3:$I$3,0)),"")</f>
        <v/>
      </c>
      <c r="F161" s="154" t="str">
        <f>IFERROR(INDEX(供应商应付数据库!$C:$G,SMALL($C:$C,ROW(B158)),MATCH(F$3,$E$3:$I$3,0)),"")</f>
        <v/>
      </c>
      <c r="G161" s="154" t="str">
        <f>IFERROR(INDEX(供应商应付数据库!$C:$G,SMALL($C:$C,ROW(C158)),MATCH(G$3,$E$3:$I$3,0)),"")</f>
        <v/>
      </c>
      <c r="H161" s="154" t="str">
        <f>IFERROR(INDEX(供应商应付数据库!$C:$G,SMALL($C:$C,ROW(D158)),MATCH(H$3,$E$3:$I$3,0)),"")</f>
        <v/>
      </c>
      <c r="I161" s="155" t="str">
        <f>IFERROR(INDEX(供应商应付数据库!$C:$G,SMALL($C:$C,ROW(E158)),MATCH(I$3,$E$3:$I$3,0)),"")</f>
        <v/>
      </c>
      <c r="J161" s="150"/>
    </row>
    <row r="162" customHeight="1" spans="1:10">
      <c r="A162" s="150"/>
      <c r="B162" s="150"/>
      <c r="C162" s="151" t="str">
        <f>IF(AND(供应商应付数据库!G:G&gt;1,供应商应付数据库!G:G&lt;&gt;"-"),ROW(),"-")</f>
        <v>-</v>
      </c>
      <c r="D162" s="153" t="str">
        <f t="shared" si="2"/>
        <v/>
      </c>
      <c r="E162" s="154" t="str">
        <f>IFERROR(INDEX(供应商应付数据库!$C:$G,SMALL($C:$C,ROW(A159)),MATCH(E$3,$E$3:$I$3,0)),"")</f>
        <v/>
      </c>
      <c r="F162" s="154" t="str">
        <f>IFERROR(INDEX(供应商应付数据库!$C:$G,SMALL($C:$C,ROW(B159)),MATCH(F$3,$E$3:$I$3,0)),"")</f>
        <v/>
      </c>
      <c r="G162" s="154" t="str">
        <f>IFERROR(INDEX(供应商应付数据库!$C:$G,SMALL($C:$C,ROW(C159)),MATCH(G$3,$E$3:$I$3,0)),"")</f>
        <v/>
      </c>
      <c r="H162" s="154" t="str">
        <f>IFERROR(INDEX(供应商应付数据库!$C:$G,SMALL($C:$C,ROW(D159)),MATCH(H$3,$E$3:$I$3,0)),"")</f>
        <v/>
      </c>
      <c r="I162" s="155" t="str">
        <f>IFERROR(INDEX(供应商应付数据库!$C:$G,SMALL($C:$C,ROW(E159)),MATCH(I$3,$E$3:$I$3,0)),"")</f>
        <v/>
      </c>
      <c r="J162" s="150"/>
    </row>
    <row r="163" customHeight="1" spans="1:10">
      <c r="A163" s="150"/>
      <c r="B163" s="150"/>
      <c r="C163" s="151" t="str">
        <f>IF(AND(供应商应付数据库!G:G&gt;1,供应商应付数据库!G:G&lt;&gt;"-"),ROW(),"-")</f>
        <v>-</v>
      </c>
      <c r="D163" s="153" t="str">
        <f t="shared" si="2"/>
        <v/>
      </c>
      <c r="E163" s="154" t="str">
        <f>IFERROR(INDEX(供应商应付数据库!$C:$G,SMALL($C:$C,ROW(A160)),MATCH(E$3,$E$3:$I$3,0)),"")</f>
        <v/>
      </c>
      <c r="F163" s="154" t="str">
        <f>IFERROR(INDEX(供应商应付数据库!$C:$G,SMALL($C:$C,ROW(B160)),MATCH(F$3,$E$3:$I$3,0)),"")</f>
        <v/>
      </c>
      <c r="G163" s="154" t="str">
        <f>IFERROR(INDEX(供应商应付数据库!$C:$G,SMALL($C:$C,ROW(C160)),MATCH(G$3,$E$3:$I$3,0)),"")</f>
        <v/>
      </c>
      <c r="H163" s="154" t="str">
        <f>IFERROR(INDEX(供应商应付数据库!$C:$G,SMALL($C:$C,ROW(D160)),MATCH(H$3,$E$3:$I$3,0)),"")</f>
        <v/>
      </c>
      <c r="I163" s="155" t="str">
        <f>IFERROR(INDEX(供应商应付数据库!$C:$G,SMALL($C:$C,ROW(E160)),MATCH(I$3,$E$3:$I$3,0)),"")</f>
        <v/>
      </c>
      <c r="J163" s="150"/>
    </row>
    <row r="164" customHeight="1" spans="1:10">
      <c r="A164" s="150"/>
      <c r="B164" s="150"/>
      <c r="C164" s="151" t="str">
        <f>IF(AND(供应商应付数据库!G:G&gt;1,供应商应付数据库!G:G&lt;&gt;"-"),ROW(),"-")</f>
        <v>-</v>
      </c>
      <c r="D164" s="153" t="str">
        <f t="shared" si="2"/>
        <v/>
      </c>
      <c r="E164" s="154" t="str">
        <f>IFERROR(INDEX(供应商应付数据库!$C:$G,SMALL($C:$C,ROW(A161)),MATCH(E$3,$E$3:$I$3,0)),"")</f>
        <v/>
      </c>
      <c r="F164" s="154" t="str">
        <f>IFERROR(INDEX(供应商应付数据库!$C:$G,SMALL($C:$C,ROW(B161)),MATCH(F$3,$E$3:$I$3,0)),"")</f>
        <v/>
      </c>
      <c r="G164" s="154" t="str">
        <f>IFERROR(INDEX(供应商应付数据库!$C:$G,SMALL($C:$C,ROW(C161)),MATCH(G$3,$E$3:$I$3,0)),"")</f>
        <v/>
      </c>
      <c r="H164" s="154" t="str">
        <f>IFERROR(INDEX(供应商应付数据库!$C:$G,SMALL($C:$C,ROW(D161)),MATCH(H$3,$E$3:$I$3,0)),"")</f>
        <v/>
      </c>
      <c r="I164" s="155" t="str">
        <f>IFERROR(INDEX(供应商应付数据库!$C:$G,SMALL($C:$C,ROW(E161)),MATCH(I$3,$E$3:$I$3,0)),"")</f>
        <v/>
      </c>
      <c r="J164" s="150"/>
    </row>
    <row r="165" customHeight="1" spans="1:10">
      <c r="A165" s="150"/>
      <c r="B165" s="150"/>
      <c r="C165" s="151" t="str">
        <f>IF(AND(供应商应付数据库!G:G&gt;1,供应商应付数据库!G:G&lt;&gt;"-"),ROW(),"-")</f>
        <v>-</v>
      </c>
      <c r="D165" s="153" t="str">
        <f t="shared" si="2"/>
        <v/>
      </c>
      <c r="E165" s="154" t="str">
        <f>IFERROR(INDEX(供应商应付数据库!$C:$G,SMALL($C:$C,ROW(A162)),MATCH(E$3,$E$3:$I$3,0)),"")</f>
        <v/>
      </c>
      <c r="F165" s="154" t="str">
        <f>IFERROR(INDEX(供应商应付数据库!$C:$G,SMALL($C:$C,ROW(B162)),MATCH(F$3,$E$3:$I$3,0)),"")</f>
        <v/>
      </c>
      <c r="G165" s="154" t="str">
        <f>IFERROR(INDEX(供应商应付数据库!$C:$G,SMALL($C:$C,ROW(C162)),MATCH(G$3,$E$3:$I$3,0)),"")</f>
        <v/>
      </c>
      <c r="H165" s="154" t="str">
        <f>IFERROR(INDEX(供应商应付数据库!$C:$G,SMALL($C:$C,ROW(D162)),MATCH(H$3,$E$3:$I$3,0)),"")</f>
        <v/>
      </c>
      <c r="I165" s="155" t="str">
        <f>IFERROR(INDEX(供应商应付数据库!$C:$G,SMALL($C:$C,ROW(E162)),MATCH(I$3,$E$3:$I$3,0)),"")</f>
        <v/>
      </c>
      <c r="J165" s="150"/>
    </row>
    <row r="166" customHeight="1" spans="1:10">
      <c r="A166" s="150"/>
      <c r="B166" s="150"/>
      <c r="C166" s="151" t="str">
        <f>IF(AND(供应商应付数据库!G:G&gt;1,供应商应付数据库!G:G&lt;&gt;"-"),ROW(),"-")</f>
        <v>-</v>
      </c>
      <c r="D166" s="153" t="str">
        <f t="shared" si="2"/>
        <v/>
      </c>
      <c r="E166" s="154" t="str">
        <f>IFERROR(INDEX(供应商应付数据库!$C:$G,SMALL($C:$C,ROW(A163)),MATCH(E$3,$E$3:$I$3,0)),"")</f>
        <v/>
      </c>
      <c r="F166" s="154" t="str">
        <f>IFERROR(INDEX(供应商应付数据库!$C:$G,SMALL($C:$C,ROW(B163)),MATCH(F$3,$E$3:$I$3,0)),"")</f>
        <v/>
      </c>
      <c r="G166" s="154" t="str">
        <f>IFERROR(INDEX(供应商应付数据库!$C:$G,SMALL($C:$C,ROW(C163)),MATCH(G$3,$E$3:$I$3,0)),"")</f>
        <v/>
      </c>
      <c r="H166" s="154" t="str">
        <f>IFERROR(INDEX(供应商应付数据库!$C:$G,SMALL($C:$C,ROW(D163)),MATCH(H$3,$E$3:$I$3,0)),"")</f>
        <v/>
      </c>
      <c r="I166" s="155" t="str">
        <f>IFERROR(INDEX(供应商应付数据库!$C:$G,SMALL($C:$C,ROW(E163)),MATCH(I$3,$E$3:$I$3,0)),"")</f>
        <v/>
      </c>
      <c r="J166" s="150"/>
    </row>
    <row r="167" customHeight="1" spans="1:10">
      <c r="A167" s="150"/>
      <c r="B167" s="150"/>
      <c r="C167" s="151" t="str">
        <f>IF(AND(供应商应付数据库!G:G&gt;1,供应商应付数据库!G:G&lt;&gt;"-"),ROW(),"-")</f>
        <v>-</v>
      </c>
      <c r="D167" s="153" t="str">
        <f t="shared" si="2"/>
        <v/>
      </c>
      <c r="E167" s="154" t="str">
        <f>IFERROR(INDEX(供应商应付数据库!$C:$G,SMALL($C:$C,ROW(A164)),MATCH(E$3,$E$3:$I$3,0)),"")</f>
        <v/>
      </c>
      <c r="F167" s="154" t="str">
        <f>IFERROR(INDEX(供应商应付数据库!$C:$G,SMALL($C:$C,ROW(B164)),MATCH(F$3,$E$3:$I$3,0)),"")</f>
        <v/>
      </c>
      <c r="G167" s="154" t="str">
        <f>IFERROR(INDEX(供应商应付数据库!$C:$G,SMALL($C:$C,ROW(C164)),MATCH(G$3,$E$3:$I$3,0)),"")</f>
        <v/>
      </c>
      <c r="H167" s="154" t="str">
        <f>IFERROR(INDEX(供应商应付数据库!$C:$G,SMALL($C:$C,ROW(D164)),MATCH(H$3,$E$3:$I$3,0)),"")</f>
        <v/>
      </c>
      <c r="I167" s="155" t="str">
        <f>IFERROR(INDEX(供应商应付数据库!$C:$G,SMALL($C:$C,ROW(E164)),MATCH(I$3,$E$3:$I$3,0)),"")</f>
        <v/>
      </c>
      <c r="J167" s="150"/>
    </row>
    <row r="168" customHeight="1" spans="1:10">
      <c r="A168" s="150"/>
      <c r="B168" s="150"/>
      <c r="C168" s="151" t="str">
        <f>IF(AND(供应商应付数据库!G:G&gt;1,供应商应付数据库!G:G&lt;&gt;"-"),ROW(),"-")</f>
        <v>-</v>
      </c>
      <c r="D168" s="153" t="str">
        <f t="shared" si="2"/>
        <v/>
      </c>
      <c r="E168" s="154" t="str">
        <f>IFERROR(INDEX(供应商应付数据库!$C:$G,SMALL($C:$C,ROW(A165)),MATCH(E$3,$E$3:$I$3,0)),"")</f>
        <v/>
      </c>
      <c r="F168" s="154" t="str">
        <f>IFERROR(INDEX(供应商应付数据库!$C:$G,SMALL($C:$C,ROW(B165)),MATCH(F$3,$E$3:$I$3,0)),"")</f>
        <v/>
      </c>
      <c r="G168" s="154" t="str">
        <f>IFERROR(INDEX(供应商应付数据库!$C:$G,SMALL($C:$C,ROW(C165)),MATCH(G$3,$E$3:$I$3,0)),"")</f>
        <v/>
      </c>
      <c r="H168" s="154" t="str">
        <f>IFERROR(INDEX(供应商应付数据库!$C:$G,SMALL($C:$C,ROW(D165)),MATCH(H$3,$E$3:$I$3,0)),"")</f>
        <v/>
      </c>
      <c r="I168" s="155" t="str">
        <f>IFERROR(INDEX(供应商应付数据库!$C:$G,SMALL($C:$C,ROW(E165)),MATCH(I$3,$E$3:$I$3,0)),"")</f>
        <v/>
      </c>
      <c r="J168" s="150"/>
    </row>
    <row r="169" customHeight="1" spans="1:10">
      <c r="A169" s="150"/>
      <c r="B169" s="150"/>
      <c r="C169" s="151" t="str">
        <f>IF(AND(供应商应付数据库!G:G&gt;1,供应商应付数据库!G:G&lt;&gt;"-"),ROW(),"-")</f>
        <v>-</v>
      </c>
      <c r="D169" s="153" t="str">
        <f t="shared" si="2"/>
        <v/>
      </c>
      <c r="E169" s="154" t="str">
        <f>IFERROR(INDEX(供应商应付数据库!$C:$G,SMALL($C:$C,ROW(A166)),MATCH(E$3,$E$3:$I$3,0)),"")</f>
        <v/>
      </c>
      <c r="F169" s="154" t="str">
        <f>IFERROR(INDEX(供应商应付数据库!$C:$G,SMALL($C:$C,ROW(B166)),MATCH(F$3,$E$3:$I$3,0)),"")</f>
        <v/>
      </c>
      <c r="G169" s="154" t="str">
        <f>IFERROR(INDEX(供应商应付数据库!$C:$G,SMALL($C:$C,ROW(C166)),MATCH(G$3,$E$3:$I$3,0)),"")</f>
        <v/>
      </c>
      <c r="H169" s="154" t="str">
        <f>IFERROR(INDEX(供应商应付数据库!$C:$G,SMALL($C:$C,ROW(D166)),MATCH(H$3,$E$3:$I$3,0)),"")</f>
        <v/>
      </c>
      <c r="I169" s="155" t="str">
        <f>IFERROR(INDEX(供应商应付数据库!$C:$G,SMALL($C:$C,ROW(E166)),MATCH(I$3,$E$3:$I$3,0)),"")</f>
        <v/>
      </c>
      <c r="J169" s="150"/>
    </row>
    <row r="170" customHeight="1" spans="1:10">
      <c r="A170" s="150"/>
      <c r="B170" s="150"/>
      <c r="C170" s="151" t="str">
        <f>IF(AND(供应商应付数据库!G:G&gt;1,供应商应付数据库!G:G&lt;&gt;"-"),ROW(),"-")</f>
        <v>-</v>
      </c>
      <c r="D170" s="153" t="str">
        <f t="shared" si="2"/>
        <v/>
      </c>
      <c r="E170" s="154" t="str">
        <f>IFERROR(INDEX(供应商应付数据库!$C:$G,SMALL($C:$C,ROW(A167)),MATCH(E$3,$E$3:$I$3,0)),"")</f>
        <v/>
      </c>
      <c r="F170" s="154" t="str">
        <f>IFERROR(INDEX(供应商应付数据库!$C:$G,SMALL($C:$C,ROW(B167)),MATCH(F$3,$E$3:$I$3,0)),"")</f>
        <v/>
      </c>
      <c r="G170" s="154" t="str">
        <f>IFERROR(INDEX(供应商应付数据库!$C:$G,SMALL($C:$C,ROW(C167)),MATCH(G$3,$E$3:$I$3,0)),"")</f>
        <v/>
      </c>
      <c r="H170" s="154" t="str">
        <f>IFERROR(INDEX(供应商应付数据库!$C:$G,SMALL($C:$C,ROW(D167)),MATCH(H$3,$E$3:$I$3,0)),"")</f>
        <v/>
      </c>
      <c r="I170" s="155" t="str">
        <f>IFERROR(INDEX(供应商应付数据库!$C:$G,SMALL($C:$C,ROW(E167)),MATCH(I$3,$E$3:$I$3,0)),"")</f>
        <v/>
      </c>
      <c r="J170" s="150"/>
    </row>
    <row r="171" customHeight="1" spans="1:10">
      <c r="A171" s="150"/>
      <c r="B171" s="150"/>
      <c r="C171" s="151" t="str">
        <f>IF(AND(供应商应付数据库!G:G&gt;1,供应商应付数据库!G:G&lt;&gt;"-"),ROW(),"-")</f>
        <v>-</v>
      </c>
      <c r="D171" s="153" t="str">
        <f t="shared" si="2"/>
        <v/>
      </c>
      <c r="E171" s="154" t="str">
        <f>IFERROR(INDEX(供应商应付数据库!$C:$G,SMALL($C:$C,ROW(A168)),MATCH(E$3,$E$3:$I$3,0)),"")</f>
        <v/>
      </c>
      <c r="F171" s="154" t="str">
        <f>IFERROR(INDEX(供应商应付数据库!$C:$G,SMALL($C:$C,ROW(B168)),MATCH(F$3,$E$3:$I$3,0)),"")</f>
        <v/>
      </c>
      <c r="G171" s="154" t="str">
        <f>IFERROR(INDEX(供应商应付数据库!$C:$G,SMALL($C:$C,ROW(C168)),MATCH(G$3,$E$3:$I$3,0)),"")</f>
        <v/>
      </c>
      <c r="H171" s="154" t="str">
        <f>IFERROR(INDEX(供应商应付数据库!$C:$G,SMALL($C:$C,ROW(D168)),MATCH(H$3,$E$3:$I$3,0)),"")</f>
        <v/>
      </c>
      <c r="I171" s="155" t="str">
        <f>IFERROR(INDEX(供应商应付数据库!$C:$G,SMALL($C:$C,ROW(E168)),MATCH(I$3,$E$3:$I$3,0)),"")</f>
        <v/>
      </c>
      <c r="J171" s="150"/>
    </row>
    <row r="172" customHeight="1" spans="1:10">
      <c r="A172" s="150"/>
      <c r="B172" s="150"/>
      <c r="C172" s="151" t="str">
        <f>IF(AND(供应商应付数据库!G:G&gt;1,供应商应付数据库!G:G&lt;&gt;"-"),ROW(),"-")</f>
        <v>-</v>
      </c>
      <c r="D172" s="153" t="str">
        <f t="shared" si="2"/>
        <v/>
      </c>
      <c r="E172" s="154" t="str">
        <f>IFERROR(INDEX(供应商应付数据库!$C:$G,SMALL($C:$C,ROW(A169)),MATCH(E$3,$E$3:$I$3,0)),"")</f>
        <v/>
      </c>
      <c r="F172" s="154" t="str">
        <f>IFERROR(INDEX(供应商应付数据库!$C:$G,SMALL($C:$C,ROW(B169)),MATCH(F$3,$E$3:$I$3,0)),"")</f>
        <v/>
      </c>
      <c r="G172" s="154" t="str">
        <f>IFERROR(INDEX(供应商应付数据库!$C:$G,SMALL($C:$C,ROW(C169)),MATCH(G$3,$E$3:$I$3,0)),"")</f>
        <v/>
      </c>
      <c r="H172" s="154" t="str">
        <f>IFERROR(INDEX(供应商应付数据库!$C:$G,SMALL($C:$C,ROW(D169)),MATCH(H$3,$E$3:$I$3,0)),"")</f>
        <v/>
      </c>
      <c r="I172" s="155" t="str">
        <f>IFERROR(INDEX(供应商应付数据库!$C:$G,SMALL($C:$C,ROW(E169)),MATCH(I$3,$E$3:$I$3,0)),"")</f>
        <v/>
      </c>
      <c r="J172" s="150"/>
    </row>
    <row r="173" customHeight="1" spans="1:10">
      <c r="A173" s="150"/>
      <c r="B173" s="150"/>
      <c r="C173" s="151" t="str">
        <f>IF(AND(供应商应付数据库!G:G&gt;1,供应商应付数据库!G:G&lt;&gt;"-"),ROW(),"-")</f>
        <v>-</v>
      </c>
      <c r="D173" s="153" t="str">
        <f t="shared" si="2"/>
        <v/>
      </c>
      <c r="E173" s="154" t="str">
        <f>IFERROR(INDEX(供应商应付数据库!$C:$G,SMALL($C:$C,ROW(A170)),MATCH(E$3,$E$3:$I$3,0)),"")</f>
        <v/>
      </c>
      <c r="F173" s="154" t="str">
        <f>IFERROR(INDEX(供应商应付数据库!$C:$G,SMALL($C:$C,ROW(B170)),MATCH(F$3,$E$3:$I$3,0)),"")</f>
        <v/>
      </c>
      <c r="G173" s="154" t="str">
        <f>IFERROR(INDEX(供应商应付数据库!$C:$G,SMALL($C:$C,ROW(C170)),MATCH(G$3,$E$3:$I$3,0)),"")</f>
        <v/>
      </c>
      <c r="H173" s="154" t="str">
        <f>IFERROR(INDEX(供应商应付数据库!$C:$G,SMALL($C:$C,ROW(D170)),MATCH(H$3,$E$3:$I$3,0)),"")</f>
        <v/>
      </c>
      <c r="I173" s="155" t="str">
        <f>IFERROR(INDEX(供应商应付数据库!$C:$G,SMALL($C:$C,ROW(E170)),MATCH(I$3,$E$3:$I$3,0)),"")</f>
        <v/>
      </c>
      <c r="J173" s="150"/>
    </row>
    <row r="174" customHeight="1" spans="1:10">
      <c r="A174" s="150"/>
      <c r="B174" s="150"/>
      <c r="C174" s="151" t="str">
        <f>IF(AND(供应商应付数据库!G:G&gt;1,供应商应付数据库!G:G&lt;&gt;"-"),ROW(),"-")</f>
        <v>-</v>
      </c>
      <c r="D174" s="153" t="str">
        <f t="shared" si="2"/>
        <v/>
      </c>
      <c r="E174" s="154" t="str">
        <f>IFERROR(INDEX(供应商应付数据库!$C:$G,SMALL($C:$C,ROW(A171)),MATCH(E$3,$E$3:$I$3,0)),"")</f>
        <v/>
      </c>
      <c r="F174" s="154" t="str">
        <f>IFERROR(INDEX(供应商应付数据库!$C:$G,SMALL($C:$C,ROW(B171)),MATCH(F$3,$E$3:$I$3,0)),"")</f>
        <v/>
      </c>
      <c r="G174" s="154" t="str">
        <f>IFERROR(INDEX(供应商应付数据库!$C:$G,SMALL($C:$C,ROW(C171)),MATCH(G$3,$E$3:$I$3,0)),"")</f>
        <v/>
      </c>
      <c r="H174" s="154" t="str">
        <f>IFERROR(INDEX(供应商应付数据库!$C:$G,SMALL($C:$C,ROW(D171)),MATCH(H$3,$E$3:$I$3,0)),"")</f>
        <v/>
      </c>
      <c r="I174" s="155" t="str">
        <f>IFERROR(INDEX(供应商应付数据库!$C:$G,SMALL($C:$C,ROW(E171)),MATCH(I$3,$E$3:$I$3,0)),"")</f>
        <v/>
      </c>
      <c r="J174" s="150"/>
    </row>
    <row r="175" customHeight="1" spans="1:10">
      <c r="A175" s="150"/>
      <c r="B175" s="150"/>
      <c r="C175" s="151" t="str">
        <f>IF(AND(供应商应付数据库!G:G&gt;1,供应商应付数据库!G:G&lt;&gt;"-"),ROW(),"-")</f>
        <v>-</v>
      </c>
      <c r="D175" s="153" t="str">
        <f t="shared" si="2"/>
        <v/>
      </c>
      <c r="E175" s="154" t="str">
        <f>IFERROR(INDEX(供应商应付数据库!$C:$G,SMALL($C:$C,ROW(A172)),MATCH(E$3,$E$3:$I$3,0)),"")</f>
        <v/>
      </c>
      <c r="F175" s="154" t="str">
        <f>IFERROR(INDEX(供应商应付数据库!$C:$G,SMALL($C:$C,ROW(B172)),MATCH(F$3,$E$3:$I$3,0)),"")</f>
        <v/>
      </c>
      <c r="G175" s="154" t="str">
        <f>IFERROR(INDEX(供应商应付数据库!$C:$G,SMALL($C:$C,ROW(C172)),MATCH(G$3,$E$3:$I$3,0)),"")</f>
        <v/>
      </c>
      <c r="H175" s="154" t="str">
        <f>IFERROR(INDEX(供应商应付数据库!$C:$G,SMALL($C:$C,ROW(D172)),MATCH(H$3,$E$3:$I$3,0)),"")</f>
        <v/>
      </c>
      <c r="I175" s="155" t="str">
        <f>IFERROR(INDEX(供应商应付数据库!$C:$G,SMALL($C:$C,ROW(E172)),MATCH(I$3,$E$3:$I$3,0)),"")</f>
        <v/>
      </c>
      <c r="J175" s="150"/>
    </row>
    <row r="176" customHeight="1" spans="1:10">
      <c r="A176" s="150"/>
      <c r="B176" s="150"/>
      <c r="C176" s="151" t="str">
        <f>IF(AND(供应商应付数据库!G:G&gt;1,供应商应付数据库!G:G&lt;&gt;"-"),ROW(),"-")</f>
        <v>-</v>
      </c>
      <c r="D176" s="153" t="str">
        <f t="shared" si="2"/>
        <v/>
      </c>
      <c r="E176" s="154" t="str">
        <f>IFERROR(INDEX(供应商应付数据库!$C:$G,SMALL($C:$C,ROW(A173)),MATCH(E$3,$E$3:$I$3,0)),"")</f>
        <v/>
      </c>
      <c r="F176" s="154" t="str">
        <f>IFERROR(INDEX(供应商应付数据库!$C:$G,SMALL($C:$C,ROW(B173)),MATCH(F$3,$E$3:$I$3,0)),"")</f>
        <v/>
      </c>
      <c r="G176" s="154" t="str">
        <f>IFERROR(INDEX(供应商应付数据库!$C:$G,SMALL($C:$C,ROW(C173)),MATCH(G$3,$E$3:$I$3,0)),"")</f>
        <v/>
      </c>
      <c r="H176" s="154" t="str">
        <f>IFERROR(INDEX(供应商应付数据库!$C:$G,SMALL($C:$C,ROW(D173)),MATCH(H$3,$E$3:$I$3,0)),"")</f>
        <v/>
      </c>
      <c r="I176" s="155" t="str">
        <f>IFERROR(INDEX(供应商应付数据库!$C:$G,SMALL($C:$C,ROW(E173)),MATCH(I$3,$E$3:$I$3,0)),"")</f>
        <v/>
      </c>
      <c r="J176" s="150"/>
    </row>
    <row r="177" customHeight="1" spans="1:10">
      <c r="A177" s="150"/>
      <c r="B177" s="150"/>
      <c r="C177" s="151" t="str">
        <f>IF(AND(供应商应付数据库!G:G&gt;1,供应商应付数据库!G:G&lt;&gt;"-"),ROW(),"-")</f>
        <v>-</v>
      </c>
      <c r="D177" s="153" t="str">
        <f t="shared" si="2"/>
        <v/>
      </c>
      <c r="E177" s="154" t="str">
        <f>IFERROR(INDEX(供应商应付数据库!$C:$G,SMALL($C:$C,ROW(A174)),MATCH(E$3,$E$3:$I$3,0)),"")</f>
        <v/>
      </c>
      <c r="F177" s="154" t="str">
        <f>IFERROR(INDEX(供应商应付数据库!$C:$G,SMALL($C:$C,ROW(B174)),MATCH(F$3,$E$3:$I$3,0)),"")</f>
        <v/>
      </c>
      <c r="G177" s="154" t="str">
        <f>IFERROR(INDEX(供应商应付数据库!$C:$G,SMALL($C:$C,ROW(C174)),MATCH(G$3,$E$3:$I$3,0)),"")</f>
        <v/>
      </c>
      <c r="H177" s="154" t="str">
        <f>IFERROR(INDEX(供应商应付数据库!$C:$G,SMALL($C:$C,ROW(D174)),MATCH(H$3,$E$3:$I$3,0)),"")</f>
        <v/>
      </c>
      <c r="I177" s="155" t="str">
        <f>IFERROR(INDEX(供应商应付数据库!$C:$G,SMALL($C:$C,ROW(E174)),MATCH(I$3,$E$3:$I$3,0)),"")</f>
        <v/>
      </c>
      <c r="J177" s="150"/>
    </row>
    <row r="178" customHeight="1" spans="1:10">
      <c r="A178" s="150"/>
      <c r="B178" s="150"/>
      <c r="C178" s="151" t="str">
        <f>IF(AND(供应商应付数据库!G:G&gt;1,供应商应付数据库!G:G&lt;&gt;"-"),ROW(),"-")</f>
        <v>-</v>
      </c>
      <c r="D178" s="153" t="str">
        <f t="shared" si="2"/>
        <v/>
      </c>
      <c r="E178" s="154" t="str">
        <f>IFERROR(INDEX(供应商应付数据库!$C:$G,SMALL($C:$C,ROW(A175)),MATCH(E$3,$E$3:$I$3,0)),"")</f>
        <v/>
      </c>
      <c r="F178" s="154" t="str">
        <f>IFERROR(INDEX(供应商应付数据库!$C:$G,SMALL($C:$C,ROW(B175)),MATCH(F$3,$E$3:$I$3,0)),"")</f>
        <v/>
      </c>
      <c r="G178" s="154" t="str">
        <f>IFERROR(INDEX(供应商应付数据库!$C:$G,SMALL($C:$C,ROW(C175)),MATCH(G$3,$E$3:$I$3,0)),"")</f>
        <v/>
      </c>
      <c r="H178" s="154" t="str">
        <f>IFERROR(INDEX(供应商应付数据库!$C:$G,SMALL($C:$C,ROW(D175)),MATCH(H$3,$E$3:$I$3,0)),"")</f>
        <v/>
      </c>
      <c r="I178" s="155" t="str">
        <f>IFERROR(INDEX(供应商应付数据库!$C:$G,SMALL($C:$C,ROW(E175)),MATCH(I$3,$E$3:$I$3,0)),"")</f>
        <v/>
      </c>
      <c r="J178" s="150"/>
    </row>
    <row r="179" customHeight="1" spans="1:10">
      <c r="A179" s="150"/>
      <c r="B179" s="150"/>
      <c r="C179" s="151" t="str">
        <f>IF(AND(供应商应付数据库!G:G&gt;1,供应商应付数据库!G:G&lt;&gt;"-"),ROW(),"-")</f>
        <v>-</v>
      </c>
      <c r="D179" s="153" t="str">
        <f t="shared" si="2"/>
        <v/>
      </c>
      <c r="E179" s="154" t="str">
        <f>IFERROR(INDEX(供应商应付数据库!$C:$G,SMALL($C:$C,ROW(A176)),MATCH(E$3,$E$3:$I$3,0)),"")</f>
        <v/>
      </c>
      <c r="F179" s="154" t="str">
        <f>IFERROR(INDEX(供应商应付数据库!$C:$G,SMALL($C:$C,ROW(B176)),MATCH(F$3,$E$3:$I$3,0)),"")</f>
        <v/>
      </c>
      <c r="G179" s="154" t="str">
        <f>IFERROR(INDEX(供应商应付数据库!$C:$G,SMALL($C:$C,ROW(C176)),MATCH(G$3,$E$3:$I$3,0)),"")</f>
        <v/>
      </c>
      <c r="H179" s="154" t="str">
        <f>IFERROR(INDEX(供应商应付数据库!$C:$G,SMALL($C:$C,ROW(D176)),MATCH(H$3,$E$3:$I$3,0)),"")</f>
        <v/>
      </c>
      <c r="I179" s="155" t="str">
        <f>IFERROR(INDEX(供应商应付数据库!$C:$G,SMALL($C:$C,ROW(E176)),MATCH(I$3,$E$3:$I$3,0)),"")</f>
        <v/>
      </c>
      <c r="J179" s="150"/>
    </row>
    <row r="180" customHeight="1" spans="1:10">
      <c r="A180" s="150"/>
      <c r="B180" s="150"/>
      <c r="C180" s="151" t="str">
        <f>IF(AND(供应商应付数据库!G:G&gt;1,供应商应付数据库!G:G&lt;&gt;"-"),ROW(),"-")</f>
        <v>-</v>
      </c>
      <c r="D180" s="153" t="str">
        <f t="shared" si="2"/>
        <v/>
      </c>
      <c r="E180" s="154" t="str">
        <f>IFERROR(INDEX(供应商应付数据库!$C:$G,SMALL($C:$C,ROW(A177)),MATCH(E$3,$E$3:$I$3,0)),"")</f>
        <v/>
      </c>
      <c r="F180" s="154" t="str">
        <f>IFERROR(INDEX(供应商应付数据库!$C:$G,SMALL($C:$C,ROW(B177)),MATCH(F$3,$E$3:$I$3,0)),"")</f>
        <v/>
      </c>
      <c r="G180" s="154" t="str">
        <f>IFERROR(INDEX(供应商应付数据库!$C:$G,SMALL($C:$C,ROW(C177)),MATCH(G$3,$E$3:$I$3,0)),"")</f>
        <v/>
      </c>
      <c r="H180" s="154" t="str">
        <f>IFERROR(INDEX(供应商应付数据库!$C:$G,SMALL($C:$C,ROW(D177)),MATCH(H$3,$E$3:$I$3,0)),"")</f>
        <v/>
      </c>
      <c r="I180" s="155" t="str">
        <f>IFERROR(INDEX(供应商应付数据库!$C:$G,SMALL($C:$C,ROW(E177)),MATCH(I$3,$E$3:$I$3,0)),"")</f>
        <v/>
      </c>
      <c r="J180" s="150"/>
    </row>
    <row r="181" customHeight="1" spans="1:10">
      <c r="A181" s="150"/>
      <c r="B181" s="150"/>
      <c r="C181" s="151" t="str">
        <f>IF(AND(供应商应付数据库!G:G&gt;1,供应商应付数据库!G:G&lt;&gt;"-"),ROW(),"-")</f>
        <v>-</v>
      </c>
      <c r="D181" s="153" t="str">
        <f t="shared" si="2"/>
        <v/>
      </c>
      <c r="E181" s="154" t="str">
        <f>IFERROR(INDEX(供应商应付数据库!$C:$G,SMALL($C:$C,ROW(A178)),MATCH(E$3,$E$3:$I$3,0)),"")</f>
        <v/>
      </c>
      <c r="F181" s="154" t="str">
        <f>IFERROR(INDEX(供应商应付数据库!$C:$G,SMALL($C:$C,ROW(B178)),MATCH(F$3,$E$3:$I$3,0)),"")</f>
        <v/>
      </c>
      <c r="G181" s="154" t="str">
        <f>IFERROR(INDEX(供应商应付数据库!$C:$G,SMALL($C:$C,ROW(C178)),MATCH(G$3,$E$3:$I$3,0)),"")</f>
        <v/>
      </c>
      <c r="H181" s="154" t="str">
        <f>IFERROR(INDEX(供应商应付数据库!$C:$G,SMALL($C:$C,ROW(D178)),MATCH(H$3,$E$3:$I$3,0)),"")</f>
        <v/>
      </c>
      <c r="I181" s="155" t="str">
        <f>IFERROR(INDEX(供应商应付数据库!$C:$G,SMALL($C:$C,ROW(E178)),MATCH(I$3,$E$3:$I$3,0)),"")</f>
        <v/>
      </c>
      <c r="J181" s="150"/>
    </row>
    <row r="182" customHeight="1" spans="1:10">
      <c r="A182" s="150"/>
      <c r="B182" s="150"/>
      <c r="C182" s="151" t="str">
        <f>IF(AND(供应商应付数据库!G:G&gt;1,供应商应付数据库!G:G&lt;&gt;"-"),ROW(),"-")</f>
        <v>-</v>
      </c>
      <c r="D182" s="153" t="str">
        <f t="shared" si="2"/>
        <v/>
      </c>
      <c r="E182" s="154" t="str">
        <f>IFERROR(INDEX(供应商应付数据库!$C:$G,SMALL($C:$C,ROW(A179)),MATCH(E$3,$E$3:$I$3,0)),"")</f>
        <v/>
      </c>
      <c r="F182" s="154" t="str">
        <f>IFERROR(INDEX(供应商应付数据库!$C:$G,SMALL($C:$C,ROW(B179)),MATCH(F$3,$E$3:$I$3,0)),"")</f>
        <v/>
      </c>
      <c r="G182" s="154" t="str">
        <f>IFERROR(INDEX(供应商应付数据库!$C:$G,SMALL($C:$C,ROW(C179)),MATCH(G$3,$E$3:$I$3,0)),"")</f>
        <v/>
      </c>
      <c r="H182" s="154" t="str">
        <f>IFERROR(INDEX(供应商应付数据库!$C:$G,SMALL($C:$C,ROW(D179)),MATCH(H$3,$E$3:$I$3,0)),"")</f>
        <v/>
      </c>
      <c r="I182" s="155" t="str">
        <f>IFERROR(INDEX(供应商应付数据库!$C:$G,SMALL($C:$C,ROW(E179)),MATCH(I$3,$E$3:$I$3,0)),"")</f>
        <v/>
      </c>
      <c r="J182" s="150"/>
    </row>
    <row r="183" customHeight="1" spans="1:10">
      <c r="A183" s="150"/>
      <c r="B183" s="150"/>
      <c r="C183" s="151" t="str">
        <f>IF(AND(供应商应付数据库!G:G&gt;1,供应商应付数据库!G:G&lt;&gt;"-"),ROW(),"-")</f>
        <v>-</v>
      </c>
      <c r="D183" s="153" t="str">
        <f t="shared" si="2"/>
        <v/>
      </c>
      <c r="E183" s="154" t="str">
        <f>IFERROR(INDEX(供应商应付数据库!$C:$G,SMALL($C:$C,ROW(A180)),MATCH(E$3,$E$3:$I$3,0)),"")</f>
        <v/>
      </c>
      <c r="F183" s="154" t="str">
        <f>IFERROR(INDEX(供应商应付数据库!$C:$G,SMALL($C:$C,ROW(B180)),MATCH(F$3,$E$3:$I$3,0)),"")</f>
        <v/>
      </c>
      <c r="G183" s="154" t="str">
        <f>IFERROR(INDEX(供应商应付数据库!$C:$G,SMALL($C:$C,ROW(C180)),MATCH(G$3,$E$3:$I$3,0)),"")</f>
        <v/>
      </c>
      <c r="H183" s="154" t="str">
        <f>IFERROR(INDEX(供应商应付数据库!$C:$G,SMALL($C:$C,ROW(D180)),MATCH(H$3,$E$3:$I$3,0)),"")</f>
        <v/>
      </c>
      <c r="I183" s="155" t="str">
        <f>IFERROR(INDEX(供应商应付数据库!$C:$G,SMALL($C:$C,ROW(E180)),MATCH(I$3,$E$3:$I$3,0)),"")</f>
        <v/>
      </c>
      <c r="J183" s="150"/>
    </row>
    <row r="184" customHeight="1" spans="1:10">
      <c r="A184" s="150"/>
      <c r="B184" s="150"/>
      <c r="C184" s="151" t="str">
        <f>IF(AND(供应商应付数据库!G:G&gt;1,供应商应付数据库!G:G&lt;&gt;"-"),ROW(),"-")</f>
        <v>-</v>
      </c>
      <c r="D184" s="153" t="str">
        <f t="shared" si="2"/>
        <v/>
      </c>
      <c r="E184" s="154" t="str">
        <f>IFERROR(INDEX(供应商应付数据库!$C:$G,SMALL($C:$C,ROW(A181)),MATCH(E$3,$E$3:$I$3,0)),"")</f>
        <v/>
      </c>
      <c r="F184" s="154" t="str">
        <f>IFERROR(INDEX(供应商应付数据库!$C:$G,SMALL($C:$C,ROW(B181)),MATCH(F$3,$E$3:$I$3,0)),"")</f>
        <v/>
      </c>
      <c r="G184" s="154" t="str">
        <f>IFERROR(INDEX(供应商应付数据库!$C:$G,SMALL($C:$C,ROW(C181)),MATCH(G$3,$E$3:$I$3,0)),"")</f>
        <v/>
      </c>
      <c r="H184" s="154" t="str">
        <f>IFERROR(INDEX(供应商应付数据库!$C:$G,SMALL($C:$C,ROW(D181)),MATCH(H$3,$E$3:$I$3,0)),"")</f>
        <v/>
      </c>
      <c r="I184" s="155" t="str">
        <f>IFERROR(INDEX(供应商应付数据库!$C:$G,SMALL($C:$C,ROW(E181)),MATCH(I$3,$E$3:$I$3,0)),"")</f>
        <v/>
      </c>
      <c r="J184" s="150"/>
    </row>
    <row r="185" customHeight="1" spans="1:10">
      <c r="A185" s="150"/>
      <c r="B185" s="150"/>
      <c r="C185" s="151" t="str">
        <f>IF(AND(供应商应付数据库!G:G&gt;1,供应商应付数据库!G:G&lt;&gt;"-"),ROW(),"-")</f>
        <v>-</v>
      </c>
      <c r="D185" s="153" t="str">
        <f t="shared" si="2"/>
        <v/>
      </c>
      <c r="E185" s="154" t="str">
        <f>IFERROR(INDEX(供应商应付数据库!$C:$G,SMALL($C:$C,ROW(A182)),MATCH(E$3,$E$3:$I$3,0)),"")</f>
        <v/>
      </c>
      <c r="F185" s="154" t="str">
        <f>IFERROR(INDEX(供应商应付数据库!$C:$G,SMALL($C:$C,ROW(B182)),MATCH(F$3,$E$3:$I$3,0)),"")</f>
        <v/>
      </c>
      <c r="G185" s="154" t="str">
        <f>IFERROR(INDEX(供应商应付数据库!$C:$G,SMALL($C:$C,ROW(C182)),MATCH(G$3,$E$3:$I$3,0)),"")</f>
        <v/>
      </c>
      <c r="H185" s="154" t="str">
        <f>IFERROR(INDEX(供应商应付数据库!$C:$G,SMALL($C:$C,ROW(D182)),MATCH(H$3,$E$3:$I$3,0)),"")</f>
        <v/>
      </c>
      <c r="I185" s="155" t="str">
        <f>IFERROR(INDEX(供应商应付数据库!$C:$G,SMALL($C:$C,ROW(E182)),MATCH(I$3,$E$3:$I$3,0)),"")</f>
        <v/>
      </c>
      <c r="J185" s="150"/>
    </row>
    <row r="186" customHeight="1" spans="1:10">
      <c r="A186" s="150"/>
      <c r="B186" s="150"/>
      <c r="C186" s="151" t="str">
        <f>IF(AND(供应商应付数据库!G:G&gt;1,供应商应付数据库!G:G&lt;&gt;"-"),ROW(),"-")</f>
        <v>-</v>
      </c>
      <c r="D186" s="153" t="str">
        <f t="shared" si="2"/>
        <v/>
      </c>
      <c r="E186" s="154" t="str">
        <f>IFERROR(INDEX(供应商应付数据库!$C:$G,SMALL($C:$C,ROW(A183)),MATCH(E$3,$E$3:$I$3,0)),"")</f>
        <v/>
      </c>
      <c r="F186" s="154" t="str">
        <f>IFERROR(INDEX(供应商应付数据库!$C:$G,SMALL($C:$C,ROW(B183)),MATCH(F$3,$E$3:$I$3,0)),"")</f>
        <v/>
      </c>
      <c r="G186" s="154" t="str">
        <f>IFERROR(INDEX(供应商应付数据库!$C:$G,SMALL($C:$C,ROW(C183)),MATCH(G$3,$E$3:$I$3,0)),"")</f>
        <v/>
      </c>
      <c r="H186" s="154" t="str">
        <f>IFERROR(INDEX(供应商应付数据库!$C:$G,SMALL($C:$C,ROW(D183)),MATCH(H$3,$E$3:$I$3,0)),"")</f>
        <v/>
      </c>
      <c r="I186" s="155" t="str">
        <f>IFERROR(INDEX(供应商应付数据库!$C:$G,SMALL($C:$C,ROW(E183)),MATCH(I$3,$E$3:$I$3,0)),"")</f>
        <v/>
      </c>
      <c r="J186" s="150"/>
    </row>
    <row r="187" customHeight="1" spans="1:10">
      <c r="A187" s="150"/>
      <c r="B187" s="150"/>
      <c r="C187" s="151" t="str">
        <f>IF(AND(供应商应付数据库!G:G&gt;1,供应商应付数据库!G:G&lt;&gt;"-"),ROW(),"-")</f>
        <v>-</v>
      </c>
      <c r="D187" s="153" t="str">
        <f t="shared" si="2"/>
        <v/>
      </c>
      <c r="E187" s="154" t="str">
        <f>IFERROR(INDEX(供应商应付数据库!$C:$G,SMALL($C:$C,ROW(A184)),MATCH(E$3,$E$3:$I$3,0)),"")</f>
        <v/>
      </c>
      <c r="F187" s="154" t="str">
        <f>IFERROR(INDEX(供应商应付数据库!$C:$G,SMALL($C:$C,ROW(B184)),MATCH(F$3,$E$3:$I$3,0)),"")</f>
        <v/>
      </c>
      <c r="G187" s="154" t="str">
        <f>IFERROR(INDEX(供应商应付数据库!$C:$G,SMALL($C:$C,ROW(C184)),MATCH(G$3,$E$3:$I$3,0)),"")</f>
        <v/>
      </c>
      <c r="H187" s="154" t="str">
        <f>IFERROR(INDEX(供应商应付数据库!$C:$G,SMALL($C:$C,ROW(D184)),MATCH(H$3,$E$3:$I$3,0)),"")</f>
        <v/>
      </c>
      <c r="I187" s="155" t="str">
        <f>IFERROR(INDEX(供应商应付数据库!$C:$G,SMALL($C:$C,ROW(E184)),MATCH(I$3,$E$3:$I$3,0)),"")</f>
        <v/>
      </c>
      <c r="J187" s="150"/>
    </row>
    <row r="188" customHeight="1" spans="1:10">
      <c r="A188" s="150"/>
      <c r="B188" s="150"/>
      <c r="C188" s="151" t="str">
        <f>IF(AND(供应商应付数据库!G:G&gt;1,供应商应付数据库!G:G&lt;&gt;"-"),ROW(),"-")</f>
        <v>-</v>
      </c>
      <c r="D188" s="153" t="str">
        <f t="shared" si="2"/>
        <v/>
      </c>
      <c r="E188" s="154" t="str">
        <f>IFERROR(INDEX(供应商应付数据库!$C:$G,SMALL($C:$C,ROW(A185)),MATCH(E$3,$E$3:$I$3,0)),"")</f>
        <v/>
      </c>
      <c r="F188" s="154" t="str">
        <f>IFERROR(INDEX(供应商应付数据库!$C:$G,SMALL($C:$C,ROW(B185)),MATCH(F$3,$E$3:$I$3,0)),"")</f>
        <v/>
      </c>
      <c r="G188" s="154" t="str">
        <f>IFERROR(INDEX(供应商应付数据库!$C:$G,SMALL($C:$C,ROW(C185)),MATCH(G$3,$E$3:$I$3,0)),"")</f>
        <v/>
      </c>
      <c r="H188" s="154" t="str">
        <f>IFERROR(INDEX(供应商应付数据库!$C:$G,SMALL($C:$C,ROW(D185)),MATCH(H$3,$E$3:$I$3,0)),"")</f>
        <v/>
      </c>
      <c r="I188" s="155" t="str">
        <f>IFERROR(INDEX(供应商应付数据库!$C:$G,SMALL($C:$C,ROW(E185)),MATCH(I$3,$E$3:$I$3,0)),"")</f>
        <v/>
      </c>
      <c r="J188" s="150"/>
    </row>
    <row r="189" customHeight="1" spans="1:10">
      <c r="A189" s="150"/>
      <c r="B189" s="150"/>
      <c r="C189" s="151" t="str">
        <f>IF(AND(供应商应付数据库!G:G&gt;1,供应商应付数据库!G:G&lt;&gt;"-"),ROW(),"-")</f>
        <v>-</v>
      </c>
      <c r="D189" s="153" t="str">
        <f t="shared" si="2"/>
        <v/>
      </c>
      <c r="E189" s="154" t="str">
        <f>IFERROR(INDEX(供应商应付数据库!$C:$G,SMALL($C:$C,ROW(A186)),MATCH(E$3,$E$3:$I$3,0)),"")</f>
        <v/>
      </c>
      <c r="F189" s="154" t="str">
        <f>IFERROR(INDEX(供应商应付数据库!$C:$G,SMALL($C:$C,ROW(B186)),MATCH(F$3,$E$3:$I$3,0)),"")</f>
        <v/>
      </c>
      <c r="G189" s="154" t="str">
        <f>IFERROR(INDEX(供应商应付数据库!$C:$G,SMALL($C:$C,ROW(C186)),MATCH(G$3,$E$3:$I$3,0)),"")</f>
        <v/>
      </c>
      <c r="H189" s="154" t="str">
        <f>IFERROR(INDEX(供应商应付数据库!$C:$G,SMALL($C:$C,ROW(D186)),MATCH(H$3,$E$3:$I$3,0)),"")</f>
        <v/>
      </c>
      <c r="I189" s="155" t="str">
        <f>IFERROR(INDEX(供应商应付数据库!$C:$G,SMALL($C:$C,ROW(E186)),MATCH(I$3,$E$3:$I$3,0)),"")</f>
        <v/>
      </c>
      <c r="J189" s="150"/>
    </row>
    <row r="190" customHeight="1" spans="1:10">
      <c r="A190" s="150"/>
      <c r="B190" s="150"/>
      <c r="C190" s="151" t="str">
        <f>IF(AND(供应商应付数据库!G:G&gt;1,供应商应付数据库!G:G&lt;&gt;"-"),ROW(),"-")</f>
        <v>-</v>
      </c>
      <c r="D190" s="153" t="str">
        <f t="shared" si="2"/>
        <v/>
      </c>
      <c r="E190" s="154" t="str">
        <f>IFERROR(INDEX(供应商应付数据库!$C:$G,SMALL($C:$C,ROW(A187)),MATCH(E$3,$E$3:$I$3,0)),"")</f>
        <v/>
      </c>
      <c r="F190" s="154" t="str">
        <f>IFERROR(INDEX(供应商应付数据库!$C:$G,SMALL($C:$C,ROW(B187)),MATCH(F$3,$E$3:$I$3,0)),"")</f>
        <v/>
      </c>
      <c r="G190" s="154" t="str">
        <f>IFERROR(INDEX(供应商应付数据库!$C:$G,SMALL($C:$C,ROW(C187)),MATCH(G$3,$E$3:$I$3,0)),"")</f>
        <v/>
      </c>
      <c r="H190" s="154" t="str">
        <f>IFERROR(INDEX(供应商应付数据库!$C:$G,SMALL($C:$C,ROW(D187)),MATCH(H$3,$E$3:$I$3,0)),"")</f>
        <v/>
      </c>
      <c r="I190" s="155" t="str">
        <f>IFERROR(INDEX(供应商应付数据库!$C:$G,SMALL($C:$C,ROW(E187)),MATCH(I$3,$E$3:$I$3,0)),"")</f>
        <v/>
      </c>
      <c r="J190" s="150"/>
    </row>
    <row r="191" customHeight="1" spans="1:10">
      <c r="A191" s="150"/>
      <c r="B191" s="150"/>
      <c r="C191" s="151" t="str">
        <f>IF(AND(供应商应付数据库!G:G&gt;1,供应商应付数据库!G:G&lt;&gt;"-"),ROW(),"-")</f>
        <v>-</v>
      </c>
      <c r="D191" s="153" t="str">
        <f t="shared" si="2"/>
        <v/>
      </c>
      <c r="E191" s="154" t="str">
        <f>IFERROR(INDEX(供应商应付数据库!$C:$G,SMALL($C:$C,ROW(A188)),MATCH(E$3,$E$3:$I$3,0)),"")</f>
        <v/>
      </c>
      <c r="F191" s="154" t="str">
        <f>IFERROR(INDEX(供应商应付数据库!$C:$G,SMALL($C:$C,ROW(B188)),MATCH(F$3,$E$3:$I$3,0)),"")</f>
        <v/>
      </c>
      <c r="G191" s="154" t="str">
        <f>IFERROR(INDEX(供应商应付数据库!$C:$G,SMALL($C:$C,ROW(C188)),MATCH(G$3,$E$3:$I$3,0)),"")</f>
        <v/>
      </c>
      <c r="H191" s="154" t="str">
        <f>IFERROR(INDEX(供应商应付数据库!$C:$G,SMALL($C:$C,ROW(D188)),MATCH(H$3,$E$3:$I$3,0)),"")</f>
        <v/>
      </c>
      <c r="I191" s="155" t="str">
        <f>IFERROR(INDEX(供应商应付数据库!$C:$G,SMALL($C:$C,ROW(E188)),MATCH(I$3,$E$3:$I$3,0)),"")</f>
        <v/>
      </c>
      <c r="J191" s="150"/>
    </row>
    <row r="192" customHeight="1" spans="1:10">
      <c r="A192" s="150"/>
      <c r="B192" s="150"/>
      <c r="C192" s="151" t="str">
        <f>IF(AND(供应商应付数据库!G:G&gt;1,供应商应付数据库!G:G&lt;&gt;"-"),ROW(),"-")</f>
        <v>-</v>
      </c>
      <c r="D192" s="153" t="str">
        <f t="shared" si="2"/>
        <v/>
      </c>
      <c r="E192" s="154" t="str">
        <f>IFERROR(INDEX(供应商应付数据库!$C:$G,SMALL($C:$C,ROW(A189)),MATCH(E$3,$E$3:$I$3,0)),"")</f>
        <v/>
      </c>
      <c r="F192" s="154" t="str">
        <f>IFERROR(INDEX(供应商应付数据库!$C:$G,SMALL($C:$C,ROW(B189)),MATCH(F$3,$E$3:$I$3,0)),"")</f>
        <v/>
      </c>
      <c r="G192" s="154" t="str">
        <f>IFERROR(INDEX(供应商应付数据库!$C:$G,SMALL($C:$C,ROW(C189)),MATCH(G$3,$E$3:$I$3,0)),"")</f>
        <v/>
      </c>
      <c r="H192" s="154" t="str">
        <f>IFERROR(INDEX(供应商应付数据库!$C:$G,SMALL($C:$C,ROW(D189)),MATCH(H$3,$E$3:$I$3,0)),"")</f>
        <v/>
      </c>
      <c r="I192" s="155" t="str">
        <f>IFERROR(INDEX(供应商应付数据库!$C:$G,SMALL($C:$C,ROW(E189)),MATCH(I$3,$E$3:$I$3,0)),"")</f>
        <v/>
      </c>
      <c r="J192" s="150"/>
    </row>
    <row r="193" customHeight="1" spans="1:10">
      <c r="A193" s="150"/>
      <c r="B193" s="150"/>
      <c r="C193" s="151" t="str">
        <f>IF(AND(供应商应付数据库!G:G&gt;1,供应商应付数据库!G:G&lt;&gt;"-"),ROW(),"-")</f>
        <v>-</v>
      </c>
      <c r="D193" s="153" t="str">
        <f t="shared" si="2"/>
        <v/>
      </c>
      <c r="E193" s="154" t="str">
        <f>IFERROR(INDEX(供应商应付数据库!$C:$G,SMALL($C:$C,ROW(A190)),MATCH(E$3,$E$3:$I$3,0)),"")</f>
        <v/>
      </c>
      <c r="F193" s="154" t="str">
        <f>IFERROR(INDEX(供应商应付数据库!$C:$G,SMALL($C:$C,ROW(B190)),MATCH(F$3,$E$3:$I$3,0)),"")</f>
        <v/>
      </c>
      <c r="G193" s="154" t="str">
        <f>IFERROR(INDEX(供应商应付数据库!$C:$G,SMALL($C:$C,ROW(C190)),MATCH(G$3,$E$3:$I$3,0)),"")</f>
        <v/>
      </c>
      <c r="H193" s="154" t="str">
        <f>IFERROR(INDEX(供应商应付数据库!$C:$G,SMALL($C:$C,ROW(D190)),MATCH(H$3,$E$3:$I$3,0)),"")</f>
        <v/>
      </c>
      <c r="I193" s="155" t="str">
        <f>IFERROR(INDEX(供应商应付数据库!$C:$G,SMALL($C:$C,ROW(E190)),MATCH(I$3,$E$3:$I$3,0)),"")</f>
        <v/>
      </c>
      <c r="J193" s="150"/>
    </row>
    <row r="194" customHeight="1" spans="1:10">
      <c r="A194" s="150"/>
      <c r="B194" s="150"/>
      <c r="C194" s="151" t="str">
        <f>IF(AND(供应商应付数据库!G:G&gt;1,供应商应付数据库!G:G&lt;&gt;"-"),ROW(),"-")</f>
        <v>-</v>
      </c>
      <c r="D194" s="153" t="str">
        <f t="shared" si="2"/>
        <v/>
      </c>
      <c r="E194" s="154" t="str">
        <f>IFERROR(INDEX(供应商应付数据库!$C:$G,SMALL($C:$C,ROW(A191)),MATCH(E$3,$E$3:$I$3,0)),"")</f>
        <v/>
      </c>
      <c r="F194" s="154" t="str">
        <f>IFERROR(INDEX(供应商应付数据库!$C:$G,SMALL($C:$C,ROW(B191)),MATCH(F$3,$E$3:$I$3,0)),"")</f>
        <v/>
      </c>
      <c r="G194" s="154" t="str">
        <f>IFERROR(INDEX(供应商应付数据库!$C:$G,SMALL($C:$C,ROW(C191)),MATCH(G$3,$E$3:$I$3,0)),"")</f>
        <v/>
      </c>
      <c r="H194" s="154" t="str">
        <f>IFERROR(INDEX(供应商应付数据库!$C:$G,SMALL($C:$C,ROW(D191)),MATCH(H$3,$E$3:$I$3,0)),"")</f>
        <v/>
      </c>
      <c r="I194" s="155" t="str">
        <f>IFERROR(INDEX(供应商应付数据库!$C:$G,SMALL($C:$C,ROW(E191)),MATCH(I$3,$E$3:$I$3,0)),"")</f>
        <v/>
      </c>
      <c r="J194" s="150"/>
    </row>
    <row r="195" customHeight="1" spans="1:10">
      <c r="A195" s="150"/>
      <c r="B195" s="150"/>
      <c r="C195" s="151" t="str">
        <f>IF(AND(供应商应付数据库!G:G&gt;1,供应商应付数据库!G:G&lt;&gt;"-"),ROW(),"-")</f>
        <v>-</v>
      </c>
      <c r="D195" s="153" t="str">
        <f t="shared" si="2"/>
        <v/>
      </c>
      <c r="E195" s="154" t="str">
        <f>IFERROR(INDEX(供应商应付数据库!$C:$G,SMALL($C:$C,ROW(A192)),MATCH(E$3,$E$3:$I$3,0)),"")</f>
        <v/>
      </c>
      <c r="F195" s="154" t="str">
        <f>IFERROR(INDEX(供应商应付数据库!$C:$G,SMALL($C:$C,ROW(B192)),MATCH(F$3,$E$3:$I$3,0)),"")</f>
        <v/>
      </c>
      <c r="G195" s="154" t="str">
        <f>IFERROR(INDEX(供应商应付数据库!$C:$G,SMALL($C:$C,ROW(C192)),MATCH(G$3,$E$3:$I$3,0)),"")</f>
        <v/>
      </c>
      <c r="H195" s="154" t="str">
        <f>IFERROR(INDEX(供应商应付数据库!$C:$G,SMALL($C:$C,ROW(D192)),MATCH(H$3,$E$3:$I$3,0)),"")</f>
        <v/>
      </c>
      <c r="I195" s="155" t="str">
        <f>IFERROR(INDEX(供应商应付数据库!$C:$G,SMALL($C:$C,ROW(E192)),MATCH(I$3,$E$3:$I$3,0)),"")</f>
        <v/>
      </c>
      <c r="J195" s="150"/>
    </row>
    <row r="196" customHeight="1" spans="1:10">
      <c r="A196" s="150"/>
      <c r="B196" s="150"/>
      <c r="C196" s="151" t="str">
        <f>IF(AND(供应商应付数据库!G:G&gt;1,供应商应付数据库!G:G&lt;&gt;"-"),ROW(),"-")</f>
        <v>-</v>
      </c>
      <c r="D196" s="153" t="str">
        <f t="shared" si="2"/>
        <v/>
      </c>
      <c r="E196" s="154" t="str">
        <f>IFERROR(INDEX(供应商应付数据库!$C:$G,SMALL($C:$C,ROW(A193)),MATCH(E$3,$E$3:$I$3,0)),"")</f>
        <v/>
      </c>
      <c r="F196" s="154" t="str">
        <f>IFERROR(INDEX(供应商应付数据库!$C:$G,SMALL($C:$C,ROW(B193)),MATCH(F$3,$E$3:$I$3,0)),"")</f>
        <v/>
      </c>
      <c r="G196" s="154" t="str">
        <f>IFERROR(INDEX(供应商应付数据库!$C:$G,SMALL($C:$C,ROW(C193)),MATCH(G$3,$E$3:$I$3,0)),"")</f>
        <v/>
      </c>
      <c r="H196" s="154" t="str">
        <f>IFERROR(INDEX(供应商应付数据库!$C:$G,SMALL($C:$C,ROW(D193)),MATCH(H$3,$E$3:$I$3,0)),"")</f>
        <v/>
      </c>
      <c r="I196" s="155" t="str">
        <f>IFERROR(INDEX(供应商应付数据库!$C:$G,SMALL($C:$C,ROW(E193)),MATCH(I$3,$E$3:$I$3,0)),"")</f>
        <v/>
      </c>
      <c r="J196" s="150"/>
    </row>
    <row r="197" customHeight="1" spans="1:10">
      <c r="A197" s="150"/>
      <c r="B197" s="150"/>
      <c r="C197" s="151" t="str">
        <f>IF(AND(供应商应付数据库!G:G&gt;1,供应商应付数据库!G:G&lt;&gt;"-"),ROW(),"-")</f>
        <v>-</v>
      </c>
      <c r="D197" s="153" t="str">
        <f t="shared" ref="D197:D260" si="3">IF(E197="","",ROW(A194))</f>
        <v/>
      </c>
      <c r="E197" s="154" t="str">
        <f>IFERROR(INDEX(供应商应付数据库!$C:$G,SMALL($C:$C,ROW(A194)),MATCH(E$3,$E$3:$I$3,0)),"")</f>
        <v/>
      </c>
      <c r="F197" s="154" t="str">
        <f>IFERROR(INDEX(供应商应付数据库!$C:$G,SMALL($C:$C,ROW(B194)),MATCH(F$3,$E$3:$I$3,0)),"")</f>
        <v/>
      </c>
      <c r="G197" s="154" t="str">
        <f>IFERROR(INDEX(供应商应付数据库!$C:$G,SMALL($C:$C,ROW(C194)),MATCH(G$3,$E$3:$I$3,0)),"")</f>
        <v/>
      </c>
      <c r="H197" s="154" t="str">
        <f>IFERROR(INDEX(供应商应付数据库!$C:$G,SMALL($C:$C,ROW(D194)),MATCH(H$3,$E$3:$I$3,0)),"")</f>
        <v/>
      </c>
      <c r="I197" s="155" t="str">
        <f>IFERROR(INDEX(供应商应付数据库!$C:$G,SMALL($C:$C,ROW(E194)),MATCH(I$3,$E$3:$I$3,0)),"")</f>
        <v/>
      </c>
      <c r="J197" s="150"/>
    </row>
    <row r="198" customHeight="1" spans="1:10">
      <c r="A198" s="150"/>
      <c r="B198" s="150"/>
      <c r="C198" s="151" t="str">
        <f>IF(AND(供应商应付数据库!G:G&gt;1,供应商应付数据库!G:G&lt;&gt;"-"),ROW(),"-")</f>
        <v>-</v>
      </c>
      <c r="D198" s="153" t="str">
        <f t="shared" si="3"/>
        <v/>
      </c>
      <c r="E198" s="154" t="str">
        <f>IFERROR(INDEX(供应商应付数据库!$C:$G,SMALL($C:$C,ROW(A195)),MATCH(E$3,$E$3:$I$3,0)),"")</f>
        <v/>
      </c>
      <c r="F198" s="154" t="str">
        <f>IFERROR(INDEX(供应商应付数据库!$C:$G,SMALL($C:$C,ROW(B195)),MATCH(F$3,$E$3:$I$3,0)),"")</f>
        <v/>
      </c>
      <c r="G198" s="154" t="str">
        <f>IFERROR(INDEX(供应商应付数据库!$C:$G,SMALL($C:$C,ROW(C195)),MATCH(G$3,$E$3:$I$3,0)),"")</f>
        <v/>
      </c>
      <c r="H198" s="154" t="str">
        <f>IFERROR(INDEX(供应商应付数据库!$C:$G,SMALL($C:$C,ROW(D195)),MATCH(H$3,$E$3:$I$3,0)),"")</f>
        <v/>
      </c>
      <c r="I198" s="155" t="str">
        <f>IFERROR(INDEX(供应商应付数据库!$C:$G,SMALL($C:$C,ROW(E195)),MATCH(I$3,$E$3:$I$3,0)),"")</f>
        <v/>
      </c>
      <c r="J198" s="150"/>
    </row>
    <row r="199" customHeight="1" spans="1:10">
      <c r="A199" s="150"/>
      <c r="B199" s="150"/>
      <c r="C199" s="151" t="str">
        <f>IF(AND(供应商应付数据库!G:G&gt;1,供应商应付数据库!G:G&lt;&gt;"-"),ROW(),"-")</f>
        <v>-</v>
      </c>
      <c r="D199" s="153" t="str">
        <f t="shared" si="3"/>
        <v/>
      </c>
      <c r="E199" s="154" t="str">
        <f>IFERROR(INDEX(供应商应付数据库!$C:$G,SMALL($C:$C,ROW(A196)),MATCH(E$3,$E$3:$I$3,0)),"")</f>
        <v/>
      </c>
      <c r="F199" s="154" t="str">
        <f>IFERROR(INDEX(供应商应付数据库!$C:$G,SMALL($C:$C,ROW(B196)),MATCH(F$3,$E$3:$I$3,0)),"")</f>
        <v/>
      </c>
      <c r="G199" s="154" t="str">
        <f>IFERROR(INDEX(供应商应付数据库!$C:$G,SMALL($C:$C,ROW(C196)),MATCH(G$3,$E$3:$I$3,0)),"")</f>
        <v/>
      </c>
      <c r="H199" s="154" t="str">
        <f>IFERROR(INDEX(供应商应付数据库!$C:$G,SMALL($C:$C,ROW(D196)),MATCH(H$3,$E$3:$I$3,0)),"")</f>
        <v/>
      </c>
      <c r="I199" s="155" t="str">
        <f>IFERROR(INDEX(供应商应付数据库!$C:$G,SMALL($C:$C,ROW(E196)),MATCH(I$3,$E$3:$I$3,0)),"")</f>
        <v/>
      </c>
      <c r="J199" s="150"/>
    </row>
    <row r="200" customHeight="1" spans="1:10">
      <c r="A200" s="150"/>
      <c r="B200" s="150"/>
      <c r="C200" s="151" t="str">
        <f>IF(AND(供应商应付数据库!G:G&gt;1,供应商应付数据库!G:G&lt;&gt;"-"),ROW(),"-")</f>
        <v>-</v>
      </c>
      <c r="D200" s="153" t="str">
        <f t="shared" si="3"/>
        <v/>
      </c>
      <c r="E200" s="154" t="str">
        <f>IFERROR(INDEX(供应商应付数据库!$C:$G,SMALL($C:$C,ROW(A197)),MATCH(E$3,$E$3:$I$3,0)),"")</f>
        <v/>
      </c>
      <c r="F200" s="154" t="str">
        <f>IFERROR(INDEX(供应商应付数据库!$C:$G,SMALL($C:$C,ROW(B197)),MATCH(F$3,$E$3:$I$3,0)),"")</f>
        <v/>
      </c>
      <c r="G200" s="154" t="str">
        <f>IFERROR(INDEX(供应商应付数据库!$C:$G,SMALL($C:$C,ROW(C197)),MATCH(G$3,$E$3:$I$3,0)),"")</f>
        <v/>
      </c>
      <c r="H200" s="154" t="str">
        <f>IFERROR(INDEX(供应商应付数据库!$C:$G,SMALL($C:$C,ROW(D197)),MATCH(H$3,$E$3:$I$3,0)),"")</f>
        <v/>
      </c>
      <c r="I200" s="155" t="str">
        <f>IFERROR(INDEX(供应商应付数据库!$C:$G,SMALL($C:$C,ROW(E197)),MATCH(I$3,$E$3:$I$3,0)),"")</f>
        <v/>
      </c>
      <c r="J200" s="150"/>
    </row>
    <row r="201" customHeight="1" spans="1:10">
      <c r="A201" s="150"/>
      <c r="B201" s="150"/>
      <c r="C201" s="151" t="str">
        <f>IF(AND(供应商应付数据库!G:G&gt;1,供应商应付数据库!G:G&lt;&gt;"-"),ROW(),"-")</f>
        <v>-</v>
      </c>
      <c r="D201" s="153" t="str">
        <f t="shared" si="3"/>
        <v/>
      </c>
      <c r="E201" s="154" t="str">
        <f>IFERROR(INDEX(供应商应付数据库!$C:$G,SMALL($C:$C,ROW(A198)),MATCH(E$3,$E$3:$I$3,0)),"")</f>
        <v/>
      </c>
      <c r="F201" s="154" t="str">
        <f>IFERROR(INDEX(供应商应付数据库!$C:$G,SMALL($C:$C,ROW(B198)),MATCH(F$3,$E$3:$I$3,0)),"")</f>
        <v/>
      </c>
      <c r="G201" s="154" t="str">
        <f>IFERROR(INDEX(供应商应付数据库!$C:$G,SMALL($C:$C,ROW(C198)),MATCH(G$3,$E$3:$I$3,0)),"")</f>
        <v/>
      </c>
      <c r="H201" s="154" t="str">
        <f>IFERROR(INDEX(供应商应付数据库!$C:$G,SMALL($C:$C,ROW(D198)),MATCH(H$3,$E$3:$I$3,0)),"")</f>
        <v/>
      </c>
      <c r="I201" s="155" t="str">
        <f>IFERROR(INDEX(供应商应付数据库!$C:$G,SMALL($C:$C,ROW(E198)),MATCH(I$3,$E$3:$I$3,0)),"")</f>
        <v/>
      </c>
      <c r="J201" s="150"/>
    </row>
    <row r="202" customHeight="1" spans="1:10">
      <c r="A202" s="150"/>
      <c r="B202" s="150"/>
      <c r="C202" s="151" t="str">
        <f>IF(AND(供应商应付数据库!G:G&gt;1,供应商应付数据库!G:G&lt;&gt;"-"),ROW(),"-")</f>
        <v>-</v>
      </c>
      <c r="D202" s="153" t="str">
        <f t="shared" si="3"/>
        <v/>
      </c>
      <c r="E202" s="154" t="str">
        <f>IFERROR(INDEX(供应商应付数据库!$C:$G,SMALL($C:$C,ROW(A199)),MATCH(E$3,$E$3:$I$3,0)),"")</f>
        <v/>
      </c>
      <c r="F202" s="154" t="str">
        <f>IFERROR(INDEX(供应商应付数据库!$C:$G,SMALL($C:$C,ROW(B199)),MATCH(F$3,$E$3:$I$3,0)),"")</f>
        <v/>
      </c>
      <c r="G202" s="154" t="str">
        <f>IFERROR(INDEX(供应商应付数据库!$C:$G,SMALL($C:$C,ROW(C199)),MATCH(G$3,$E$3:$I$3,0)),"")</f>
        <v/>
      </c>
      <c r="H202" s="154" t="str">
        <f>IFERROR(INDEX(供应商应付数据库!$C:$G,SMALL($C:$C,ROW(D199)),MATCH(H$3,$E$3:$I$3,0)),"")</f>
        <v/>
      </c>
      <c r="I202" s="155" t="str">
        <f>IFERROR(INDEX(供应商应付数据库!$C:$G,SMALL($C:$C,ROW(E199)),MATCH(I$3,$E$3:$I$3,0)),"")</f>
        <v/>
      </c>
      <c r="J202" s="150"/>
    </row>
    <row r="203" customHeight="1" spans="1:10">
      <c r="A203" s="150"/>
      <c r="B203" s="150"/>
      <c r="C203" s="151" t="str">
        <f>IF(AND(供应商应付数据库!G:G&gt;1,供应商应付数据库!G:G&lt;&gt;"-"),ROW(),"-")</f>
        <v>-</v>
      </c>
      <c r="D203" s="153" t="str">
        <f t="shared" si="3"/>
        <v/>
      </c>
      <c r="E203" s="154" t="str">
        <f>IFERROR(INDEX(供应商应付数据库!$C:$G,SMALL($C:$C,ROW(A200)),MATCH(E$3,$E$3:$I$3,0)),"")</f>
        <v/>
      </c>
      <c r="F203" s="154" t="str">
        <f>IFERROR(INDEX(供应商应付数据库!$C:$G,SMALL($C:$C,ROW(B200)),MATCH(F$3,$E$3:$I$3,0)),"")</f>
        <v/>
      </c>
      <c r="G203" s="154" t="str">
        <f>IFERROR(INDEX(供应商应付数据库!$C:$G,SMALL($C:$C,ROW(C200)),MATCH(G$3,$E$3:$I$3,0)),"")</f>
        <v/>
      </c>
      <c r="H203" s="154" t="str">
        <f>IFERROR(INDEX(供应商应付数据库!$C:$G,SMALL($C:$C,ROW(D200)),MATCH(H$3,$E$3:$I$3,0)),"")</f>
        <v/>
      </c>
      <c r="I203" s="155" t="str">
        <f>IFERROR(INDEX(供应商应付数据库!$C:$G,SMALL($C:$C,ROW(E200)),MATCH(I$3,$E$3:$I$3,0)),"")</f>
        <v/>
      </c>
      <c r="J203" s="150"/>
    </row>
    <row r="204" customHeight="1" spans="1:10">
      <c r="A204" s="150"/>
      <c r="B204" s="150"/>
      <c r="C204" s="151" t="str">
        <f>IF(AND(供应商应付数据库!G:G&gt;1,供应商应付数据库!G:G&lt;&gt;"-"),ROW(),"-")</f>
        <v>-</v>
      </c>
      <c r="D204" s="153" t="str">
        <f t="shared" si="3"/>
        <v/>
      </c>
      <c r="E204" s="154" t="str">
        <f>IFERROR(INDEX(供应商应付数据库!$C:$G,SMALL($C:$C,ROW(A201)),MATCH(E$3,$E$3:$I$3,0)),"")</f>
        <v/>
      </c>
      <c r="F204" s="154" t="str">
        <f>IFERROR(INDEX(供应商应付数据库!$C:$G,SMALL($C:$C,ROW(B201)),MATCH(F$3,$E$3:$I$3,0)),"")</f>
        <v/>
      </c>
      <c r="G204" s="154" t="str">
        <f>IFERROR(INDEX(供应商应付数据库!$C:$G,SMALL($C:$C,ROW(C201)),MATCH(G$3,$E$3:$I$3,0)),"")</f>
        <v/>
      </c>
      <c r="H204" s="154" t="str">
        <f>IFERROR(INDEX(供应商应付数据库!$C:$G,SMALL($C:$C,ROW(D201)),MATCH(H$3,$E$3:$I$3,0)),"")</f>
        <v/>
      </c>
      <c r="I204" s="155" t="str">
        <f>IFERROR(INDEX(供应商应付数据库!$C:$G,SMALL($C:$C,ROW(E201)),MATCH(I$3,$E$3:$I$3,0)),"")</f>
        <v/>
      </c>
      <c r="J204" s="150"/>
    </row>
    <row r="205" customHeight="1" spans="1:10">
      <c r="A205" s="150"/>
      <c r="B205" s="150"/>
      <c r="C205" s="151" t="str">
        <f>IF(AND(供应商应付数据库!G:G&gt;1,供应商应付数据库!G:G&lt;&gt;"-"),ROW(),"-")</f>
        <v>-</v>
      </c>
      <c r="D205" s="153" t="str">
        <f t="shared" si="3"/>
        <v/>
      </c>
      <c r="E205" s="154" t="str">
        <f>IFERROR(INDEX(供应商应付数据库!$C:$G,SMALL($C:$C,ROW(A202)),MATCH(E$3,$E$3:$I$3,0)),"")</f>
        <v/>
      </c>
      <c r="F205" s="154" t="str">
        <f>IFERROR(INDEX(供应商应付数据库!$C:$G,SMALL($C:$C,ROW(B202)),MATCH(F$3,$E$3:$I$3,0)),"")</f>
        <v/>
      </c>
      <c r="G205" s="154" t="str">
        <f>IFERROR(INDEX(供应商应付数据库!$C:$G,SMALL($C:$C,ROW(C202)),MATCH(G$3,$E$3:$I$3,0)),"")</f>
        <v/>
      </c>
      <c r="H205" s="154" t="str">
        <f>IFERROR(INDEX(供应商应付数据库!$C:$G,SMALL($C:$C,ROW(D202)),MATCH(H$3,$E$3:$I$3,0)),"")</f>
        <v/>
      </c>
      <c r="I205" s="155" t="str">
        <f>IFERROR(INDEX(供应商应付数据库!$C:$G,SMALL($C:$C,ROW(E202)),MATCH(I$3,$E$3:$I$3,0)),"")</f>
        <v/>
      </c>
      <c r="J205" s="150"/>
    </row>
    <row r="206" customHeight="1" spans="1:10">
      <c r="A206" s="150"/>
      <c r="B206" s="150"/>
      <c r="C206" s="151" t="str">
        <f>IF(AND(供应商应付数据库!G:G&gt;1,供应商应付数据库!G:G&lt;&gt;"-"),ROW(),"-")</f>
        <v>-</v>
      </c>
      <c r="D206" s="153" t="str">
        <f t="shared" si="3"/>
        <v/>
      </c>
      <c r="E206" s="154" t="str">
        <f>IFERROR(INDEX(供应商应付数据库!$C:$G,SMALL($C:$C,ROW(A203)),MATCH(E$3,$E$3:$I$3,0)),"")</f>
        <v/>
      </c>
      <c r="F206" s="154" t="str">
        <f>IFERROR(INDEX(供应商应付数据库!$C:$G,SMALL($C:$C,ROW(B203)),MATCH(F$3,$E$3:$I$3,0)),"")</f>
        <v/>
      </c>
      <c r="G206" s="154" t="str">
        <f>IFERROR(INDEX(供应商应付数据库!$C:$G,SMALL($C:$C,ROW(C203)),MATCH(G$3,$E$3:$I$3,0)),"")</f>
        <v/>
      </c>
      <c r="H206" s="154" t="str">
        <f>IFERROR(INDEX(供应商应付数据库!$C:$G,SMALL($C:$C,ROW(D203)),MATCH(H$3,$E$3:$I$3,0)),"")</f>
        <v/>
      </c>
      <c r="I206" s="155" t="str">
        <f>IFERROR(INDEX(供应商应付数据库!$C:$G,SMALL($C:$C,ROW(E203)),MATCH(I$3,$E$3:$I$3,0)),"")</f>
        <v/>
      </c>
      <c r="J206" s="150"/>
    </row>
    <row r="207" customHeight="1" spans="1:10">
      <c r="A207" s="150"/>
      <c r="B207" s="150"/>
      <c r="C207" s="151" t="str">
        <f>IF(AND(供应商应付数据库!G:G&gt;1,供应商应付数据库!G:G&lt;&gt;"-"),ROW(),"-")</f>
        <v>-</v>
      </c>
      <c r="D207" s="153" t="str">
        <f t="shared" si="3"/>
        <v/>
      </c>
      <c r="E207" s="154" t="str">
        <f>IFERROR(INDEX(供应商应付数据库!$C:$G,SMALL($C:$C,ROW(A204)),MATCH(E$3,$E$3:$I$3,0)),"")</f>
        <v/>
      </c>
      <c r="F207" s="154" t="str">
        <f>IFERROR(INDEX(供应商应付数据库!$C:$G,SMALL($C:$C,ROW(B204)),MATCH(F$3,$E$3:$I$3,0)),"")</f>
        <v/>
      </c>
      <c r="G207" s="154" t="str">
        <f>IFERROR(INDEX(供应商应付数据库!$C:$G,SMALL($C:$C,ROW(C204)),MATCH(G$3,$E$3:$I$3,0)),"")</f>
        <v/>
      </c>
      <c r="H207" s="154" t="str">
        <f>IFERROR(INDEX(供应商应付数据库!$C:$G,SMALL($C:$C,ROW(D204)),MATCH(H$3,$E$3:$I$3,0)),"")</f>
        <v/>
      </c>
      <c r="I207" s="155" t="str">
        <f>IFERROR(INDEX(供应商应付数据库!$C:$G,SMALL($C:$C,ROW(E204)),MATCH(I$3,$E$3:$I$3,0)),"")</f>
        <v/>
      </c>
      <c r="J207" s="150"/>
    </row>
    <row r="208" customHeight="1" spans="1:10">
      <c r="A208" s="150"/>
      <c r="B208" s="150"/>
      <c r="C208" s="151" t="str">
        <f>IF(AND(供应商应付数据库!G:G&gt;1,供应商应付数据库!G:G&lt;&gt;"-"),ROW(),"-")</f>
        <v>-</v>
      </c>
      <c r="D208" s="153" t="str">
        <f t="shared" si="3"/>
        <v/>
      </c>
      <c r="E208" s="154" t="str">
        <f>IFERROR(INDEX(供应商应付数据库!$C:$G,SMALL($C:$C,ROW(A205)),MATCH(E$3,$E$3:$I$3,0)),"")</f>
        <v/>
      </c>
      <c r="F208" s="154" t="str">
        <f>IFERROR(INDEX(供应商应付数据库!$C:$G,SMALL($C:$C,ROW(B205)),MATCH(F$3,$E$3:$I$3,0)),"")</f>
        <v/>
      </c>
      <c r="G208" s="154" t="str">
        <f>IFERROR(INDEX(供应商应付数据库!$C:$G,SMALL($C:$C,ROW(C205)),MATCH(G$3,$E$3:$I$3,0)),"")</f>
        <v/>
      </c>
      <c r="H208" s="154" t="str">
        <f>IFERROR(INDEX(供应商应付数据库!$C:$G,SMALL($C:$C,ROW(D205)),MATCH(H$3,$E$3:$I$3,0)),"")</f>
        <v/>
      </c>
      <c r="I208" s="155" t="str">
        <f>IFERROR(INDEX(供应商应付数据库!$C:$G,SMALL($C:$C,ROW(E205)),MATCH(I$3,$E$3:$I$3,0)),"")</f>
        <v/>
      </c>
      <c r="J208" s="150"/>
    </row>
    <row r="209" customHeight="1" spans="1:10">
      <c r="A209" s="150"/>
      <c r="B209" s="150"/>
      <c r="C209" s="151" t="str">
        <f>IF(AND(供应商应付数据库!G:G&gt;1,供应商应付数据库!G:G&lt;&gt;"-"),ROW(),"-")</f>
        <v>-</v>
      </c>
      <c r="D209" s="153" t="str">
        <f t="shared" si="3"/>
        <v/>
      </c>
      <c r="E209" s="154" t="str">
        <f>IFERROR(INDEX(供应商应付数据库!$C:$G,SMALL($C:$C,ROW(A206)),MATCH(E$3,$E$3:$I$3,0)),"")</f>
        <v/>
      </c>
      <c r="F209" s="154" t="str">
        <f>IFERROR(INDEX(供应商应付数据库!$C:$G,SMALL($C:$C,ROW(B206)),MATCH(F$3,$E$3:$I$3,0)),"")</f>
        <v/>
      </c>
      <c r="G209" s="154" t="str">
        <f>IFERROR(INDEX(供应商应付数据库!$C:$G,SMALL($C:$C,ROW(C206)),MATCH(G$3,$E$3:$I$3,0)),"")</f>
        <v/>
      </c>
      <c r="H209" s="154" t="str">
        <f>IFERROR(INDEX(供应商应付数据库!$C:$G,SMALL($C:$C,ROW(D206)),MATCH(H$3,$E$3:$I$3,0)),"")</f>
        <v/>
      </c>
      <c r="I209" s="155" t="str">
        <f>IFERROR(INDEX(供应商应付数据库!$C:$G,SMALL($C:$C,ROW(E206)),MATCH(I$3,$E$3:$I$3,0)),"")</f>
        <v/>
      </c>
      <c r="J209" s="150"/>
    </row>
    <row r="210" customHeight="1" spans="1:10">
      <c r="A210" s="150"/>
      <c r="B210" s="150"/>
      <c r="C210" s="151" t="str">
        <f>IF(AND(供应商应付数据库!G:G&gt;1,供应商应付数据库!G:G&lt;&gt;"-"),ROW(),"-")</f>
        <v>-</v>
      </c>
      <c r="D210" s="153" t="str">
        <f t="shared" si="3"/>
        <v/>
      </c>
      <c r="E210" s="154" t="str">
        <f>IFERROR(INDEX(供应商应付数据库!$C:$G,SMALL($C:$C,ROW(A207)),MATCH(E$3,$E$3:$I$3,0)),"")</f>
        <v/>
      </c>
      <c r="F210" s="154" t="str">
        <f>IFERROR(INDEX(供应商应付数据库!$C:$G,SMALL($C:$C,ROW(B207)),MATCH(F$3,$E$3:$I$3,0)),"")</f>
        <v/>
      </c>
      <c r="G210" s="154" t="str">
        <f>IFERROR(INDEX(供应商应付数据库!$C:$G,SMALL($C:$C,ROW(C207)),MATCH(G$3,$E$3:$I$3,0)),"")</f>
        <v/>
      </c>
      <c r="H210" s="154" t="str">
        <f>IFERROR(INDEX(供应商应付数据库!$C:$G,SMALL($C:$C,ROW(D207)),MATCH(H$3,$E$3:$I$3,0)),"")</f>
        <v/>
      </c>
      <c r="I210" s="155" t="str">
        <f>IFERROR(INDEX(供应商应付数据库!$C:$G,SMALL($C:$C,ROW(E207)),MATCH(I$3,$E$3:$I$3,0)),"")</f>
        <v/>
      </c>
      <c r="J210" s="150"/>
    </row>
    <row r="211" customHeight="1" spans="1:10">
      <c r="A211" s="150"/>
      <c r="B211" s="150"/>
      <c r="C211" s="151" t="str">
        <f>IF(AND(供应商应付数据库!G:G&gt;1,供应商应付数据库!G:G&lt;&gt;"-"),ROW(),"-")</f>
        <v>-</v>
      </c>
      <c r="D211" s="153" t="str">
        <f t="shared" si="3"/>
        <v/>
      </c>
      <c r="E211" s="154" t="str">
        <f>IFERROR(INDEX(供应商应付数据库!$C:$G,SMALL($C:$C,ROW(A208)),MATCH(E$3,$E$3:$I$3,0)),"")</f>
        <v/>
      </c>
      <c r="F211" s="154" t="str">
        <f>IFERROR(INDEX(供应商应付数据库!$C:$G,SMALL($C:$C,ROW(B208)),MATCH(F$3,$E$3:$I$3,0)),"")</f>
        <v/>
      </c>
      <c r="G211" s="154" t="str">
        <f>IFERROR(INDEX(供应商应付数据库!$C:$G,SMALL($C:$C,ROW(C208)),MATCH(G$3,$E$3:$I$3,0)),"")</f>
        <v/>
      </c>
      <c r="H211" s="154" t="str">
        <f>IFERROR(INDEX(供应商应付数据库!$C:$G,SMALL($C:$C,ROW(D208)),MATCH(H$3,$E$3:$I$3,0)),"")</f>
        <v/>
      </c>
      <c r="I211" s="155" t="str">
        <f>IFERROR(INDEX(供应商应付数据库!$C:$G,SMALL($C:$C,ROW(E208)),MATCH(I$3,$E$3:$I$3,0)),"")</f>
        <v/>
      </c>
      <c r="J211" s="150"/>
    </row>
    <row r="212" customHeight="1" spans="1:10">
      <c r="A212" s="150"/>
      <c r="B212" s="150"/>
      <c r="C212" s="151" t="str">
        <f>IF(AND(供应商应付数据库!G:G&gt;1,供应商应付数据库!G:G&lt;&gt;"-"),ROW(),"-")</f>
        <v>-</v>
      </c>
      <c r="D212" s="153" t="str">
        <f t="shared" si="3"/>
        <v/>
      </c>
      <c r="E212" s="154" t="str">
        <f>IFERROR(INDEX(供应商应付数据库!$C:$G,SMALL($C:$C,ROW(A209)),MATCH(E$3,$E$3:$I$3,0)),"")</f>
        <v/>
      </c>
      <c r="F212" s="154" t="str">
        <f>IFERROR(INDEX(供应商应付数据库!$C:$G,SMALL($C:$C,ROW(B209)),MATCH(F$3,$E$3:$I$3,0)),"")</f>
        <v/>
      </c>
      <c r="G212" s="154" t="str">
        <f>IFERROR(INDEX(供应商应付数据库!$C:$G,SMALL($C:$C,ROW(C209)),MATCH(G$3,$E$3:$I$3,0)),"")</f>
        <v/>
      </c>
      <c r="H212" s="154" t="str">
        <f>IFERROR(INDEX(供应商应付数据库!$C:$G,SMALL($C:$C,ROW(D209)),MATCH(H$3,$E$3:$I$3,0)),"")</f>
        <v/>
      </c>
      <c r="I212" s="155" t="str">
        <f>IFERROR(INDEX(供应商应付数据库!$C:$G,SMALL($C:$C,ROW(E209)),MATCH(I$3,$E$3:$I$3,0)),"")</f>
        <v/>
      </c>
      <c r="J212" s="150"/>
    </row>
    <row r="213" customHeight="1" spans="1:10">
      <c r="A213" s="150"/>
      <c r="B213" s="150"/>
      <c r="C213" s="151" t="str">
        <f>IF(AND(供应商应付数据库!G:G&gt;1,供应商应付数据库!G:G&lt;&gt;"-"),ROW(),"-")</f>
        <v>-</v>
      </c>
      <c r="D213" s="153" t="str">
        <f t="shared" si="3"/>
        <v/>
      </c>
      <c r="E213" s="154" t="str">
        <f>IFERROR(INDEX(供应商应付数据库!$C:$G,SMALL($C:$C,ROW(A210)),MATCH(E$3,$E$3:$I$3,0)),"")</f>
        <v/>
      </c>
      <c r="F213" s="154" t="str">
        <f>IFERROR(INDEX(供应商应付数据库!$C:$G,SMALL($C:$C,ROW(B210)),MATCH(F$3,$E$3:$I$3,0)),"")</f>
        <v/>
      </c>
      <c r="G213" s="154" t="str">
        <f>IFERROR(INDEX(供应商应付数据库!$C:$G,SMALL($C:$C,ROW(C210)),MATCH(G$3,$E$3:$I$3,0)),"")</f>
        <v/>
      </c>
      <c r="H213" s="154" t="str">
        <f>IFERROR(INDEX(供应商应付数据库!$C:$G,SMALL($C:$C,ROW(D210)),MATCH(H$3,$E$3:$I$3,0)),"")</f>
        <v/>
      </c>
      <c r="I213" s="155" t="str">
        <f>IFERROR(INDEX(供应商应付数据库!$C:$G,SMALL($C:$C,ROW(E210)),MATCH(I$3,$E$3:$I$3,0)),"")</f>
        <v/>
      </c>
      <c r="J213" s="150"/>
    </row>
    <row r="214" customHeight="1" spans="1:10">
      <c r="A214" s="150"/>
      <c r="B214" s="150"/>
      <c r="C214" s="151" t="str">
        <f>IF(AND(供应商应付数据库!G:G&gt;1,供应商应付数据库!G:G&lt;&gt;"-"),ROW(),"-")</f>
        <v>-</v>
      </c>
      <c r="D214" s="153" t="str">
        <f t="shared" si="3"/>
        <v/>
      </c>
      <c r="E214" s="154" t="str">
        <f>IFERROR(INDEX(供应商应付数据库!$C:$G,SMALL($C:$C,ROW(A211)),MATCH(E$3,$E$3:$I$3,0)),"")</f>
        <v/>
      </c>
      <c r="F214" s="154" t="str">
        <f>IFERROR(INDEX(供应商应付数据库!$C:$G,SMALL($C:$C,ROW(B211)),MATCH(F$3,$E$3:$I$3,0)),"")</f>
        <v/>
      </c>
      <c r="G214" s="154" t="str">
        <f>IFERROR(INDEX(供应商应付数据库!$C:$G,SMALL($C:$C,ROW(C211)),MATCH(G$3,$E$3:$I$3,0)),"")</f>
        <v/>
      </c>
      <c r="H214" s="154" t="str">
        <f>IFERROR(INDEX(供应商应付数据库!$C:$G,SMALL($C:$C,ROW(D211)),MATCH(H$3,$E$3:$I$3,0)),"")</f>
        <v/>
      </c>
      <c r="I214" s="155" t="str">
        <f>IFERROR(INDEX(供应商应付数据库!$C:$G,SMALL($C:$C,ROW(E211)),MATCH(I$3,$E$3:$I$3,0)),"")</f>
        <v/>
      </c>
      <c r="J214" s="150"/>
    </row>
    <row r="215" customHeight="1" spans="1:10">
      <c r="A215" s="150"/>
      <c r="B215" s="150"/>
      <c r="C215" s="151" t="str">
        <f>IF(AND(供应商应付数据库!G:G&gt;1,供应商应付数据库!G:G&lt;&gt;"-"),ROW(),"-")</f>
        <v>-</v>
      </c>
      <c r="D215" s="153" t="str">
        <f t="shared" si="3"/>
        <v/>
      </c>
      <c r="E215" s="154" t="str">
        <f>IFERROR(INDEX(供应商应付数据库!$C:$G,SMALL($C:$C,ROW(A212)),MATCH(E$3,$E$3:$I$3,0)),"")</f>
        <v/>
      </c>
      <c r="F215" s="154" t="str">
        <f>IFERROR(INDEX(供应商应付数据库!$C:$G,SMALL($C:$C,ROW(B212)),MATCH(F$3,$E$3:$I$3,0)),"")</f>
        <v/>
      </c>
      <c r="G215" s="154" t="str">
        <f>IFERROR(INDEX(供应商应付数据库!$C:$G,SMALL($C:$C,ROW(C212)),MATCH(G$3,$E$3:$I$3,0)),"")</f>
        <v/>
      </c>
      <c r="H215" s="154" t="str">
        <f>IFERROR(INDEX(供应商应付数据库!$C:$G,SMALL($C:$C,ROW(D212)),MATCH(H$3,$E$3:$I$3,0)),"")</f>
        <v/>
      </c>
      <c r="I215" s="155" t="str">
        <f>IFERROR(INDEX(供应商应付数据库!$C:$G,SMALL($C:$C,ROW(E212)),MATCH(I$3,$E$3:$I$3,0)),"")</f>
        <v/>
      </c>
      <c r="J215" s="150"/>
    </row>
    <row r="216" customHeight="1" spans="1:10">
      <c r="A216" s="150"/>
      <c r="B216" s="150"/>
      <c r="C216" s="151" t="str">
        <f>IF(AND(供应商应付数据库!G:G&gt;1,供应商应付数据库!G:G&lt;&gt;"-"),ROW(),"-")</f>
        <v>-</v>
      </c>
      <c r="D216" s="153" t="str">
        <f t="shared" si="3"/>
        <v/>
      </c>
      <c r="E216" s="154" t="str">
        <f>IFERROR(INDEX(供应商应付数据库!$C:$G,SMALL($C:$C,ROW(A213)),MATCH(E$3,$E$3:$I$3,0)),"")</f>
        <v/>
      </c>
      <c r="F216" s="154" t="str">
        <f>IFERROR(INDEX(供应商应付数据库!$C:$G,SMALL($C:$C,ROW(B213)),MATCH(F$3,$E$3:$I$3,0)),"")</f>
        <v/>
      </c>
      <c r="G216" s="154" t="str">
        <f>IFERROR(INDEX(供应商应付数据库!$C:$G,SMALL($C:$C,ROW(C213)),MATCH(G$3,$E$3:$I$3,0)),"")</f>
        <v/>
      </c>
      <c r="H216" s="154" t="str">
        <f>IFERROR(INDEX(供应商应付数据库!$C:$G,SMALL($C:$C,ROW(D213)),MATCH(H$3,$E$3:$I$3,0)),"")</f>
        <v/>
      </c>
      <c r="I216" s="155" t="str">
        <f>IFERROR(INDEX(供应商应付数据库!$C:$G,SMALL($C:$C,ROW(E213)),MATCH(I$3,$E$3:$I$3,0)),"")</f>
        <v/>
      </c>
      <c r="J216" s="150"/>
    </row>
    <row r="217" customHeight="1" spans="1:10">
      <c r="A217" s="150"/>
      <c r="B217" s="150"/>
      <c r="C217" s="151" t="str">
        <f>IF(AND(供应商应付数据库!G:G&gt;1,供应商应付数据库!G:G&lt;&gt;"-"),ROW(),"-")</f>
        <v>-</v>
      </c>
      <c r="D217" s="153" t="str">
        <f t="shared" si="3"/>
        <v/>
      </c>
      <c r="E217" s="154" t="str">
        <f>IFERROR(INDEX(供应商应付数据库!$C:$G,SMALL($C:$C,ROW(A214)),MATCH(E$3,$E$3:$I$3,0)),"")</f>
        <v/>
      </c>
      <c r="F217" s="154" t="str">
        <f>IFERROR(INDEX(供应商应付数据库!$C:$G,SMALL($C:$C,ROW(B214)),MATCH(F$3,$E$3:$I$3,0)),"")</f>
        <v/>
      </c>
      <c r="G217" s="154" t="str">
        <f>IFERROR(INDEX(供应商应付数据库!$C:$G,SMALL($C:$C,ROW(C214)),MATCH(G$3,$E$3:$I$3,0)),"")</f>
        <v/>
      </c>
      <c r="H217" s="154" t="str">
        <f>IFERROR(INDEX(供应商应付数据库!$C:$G,SMALL($C:$C,ROW(D214)),MATCH(H$3,$E$3:$I$3,0)),"")</f>
        <v/>
      </c>
      <c r="I217" s="155" t="str">
        <f>IFERROR(INDEX(供应商应付数据库!$C:$G,SMALL($C:$C,ROW(E214)),MATCH(I$3,$E$3:$I$3,0)),"")</f>
        <v/>
      </c>
      <c r="J217" s="150"/>
    </row>
    <row r="218" customHeight="1" spans="1:10">
      <c r="A218" s="150"/>
      <c r="B218" s="150"/>
      <c r="C218" s="151" t="str">
        <f>IF(AND(供应商应付数据库!G:G&gt;1,供应商应付数据库!G:G&lt;&gt;"-"),ROW(),"-")</f>
        <v>-</v>
      </c>
      <c r="D218" s="153" t="str">
        <f t="shared" si="3"/>
        <v/>
      </c>
      <c r="E218" s="154" t="str">
        <f>IFERROR(INDEX(供应商应付数据库!$C:$G,SMALL($C:$C,ROW(A215)),MATCH(E$3,$E$3:$I$3,0)),"")</f>
        <v/>
      </c>
      <c r="F218" s="154" t="str">
        <f>IFERROR(INDEX(供应商应付数据库!$C:$G,SMALL($C:$C,ROW(B215)),MATCH(F$3,$E$3:$I$3,0)),"")</f>
        <v/>
      </c>
      <c r="G218" s="154" t="str">
        <f>IFERROR(INDEX(供应商应付数据库!$C:$G,SMALL($C:$C,ROW(C215)),MATCH(G$3,$E$3:$I$3,0)),"")</f>
        <v/>
      </c>
      <c r="H218" s="154" t="str">
        <f>IFERROR(INDEX(供应商应付数据库!$C:$G,SMALL($C:$C,ROW(D215)),MATCH(H$3,$E$3:$I$3,0)),"")</f>
        <v/>
      </c>
      <c r="I218" s="155" t="str">
        <f>IFERROR(INDEX(供应商应付数据库!$C:$G,SMALL($C:$C,ROW(E215)),MATCH(I$3,$E$3:$I$3,0)),"")</f>
        <v/>
      </c>
      <c r="J218" s="150"/>
    </row>
    <row r="219" customHeight="1" spans="1:10">
      <c r="A219" s="150"/>
      <c r="B219" s="150"/>
      <c r="C219" s="151" t="str">
        <f>IF(AND(供应商应付数据库!G:G&gt;1,供应商应付数据库!G:G&lt;&gt;"-"),ROW(),"-")</f>
        <v>-</v>
      </c>
      <c r="D219" s="153" t="str">
        <f t="shared" si="3"/>
        <v/>
      </c>
      <c r="E219" s="154" t="str">
        <f>IFERROR(INDEX(供应商应付数据库!$C:$G,SMALL($C:$C,ROW(A216)),MATCH(E$3,$E$3:$I$3,0)),"")</f>
        <v/>
      </c>
      <c r="F219" s="154" t="str">
        <f>IFERROR(INDEX(供应商应付数据库!$C:$G,SMALL($C:$C,ROW(B216)),MATCH(F$3,$E$3:$I$3,0)),"")</f>
        <v/>
      </c>
      <c r="G219" s="154" t="str">
        <f>IFERROR(INDEX(供应商应付数据库!$C:$G,SMALL($C:$C,ROW(C216)),MATCH(G$3,$E$3:$I$3,0)),"")</f>
        <v/>
      </c>
      <c r="H219" s="154" t="str">
        <f>IFERROR(INDEX(供应商应付数据库!$C:$G,SMALL($C:$C,ROW(D216)),MATCH(H$3,$E$3:$I$3,0)),"")</f>
        <v/>
      </c>
      <c r="I219" s="155" t="str">
        <f>IFERROR(INDEX(供应商应付数据库!$C:$G,SMALL($C:$C,ROW(E216)),MATCH(I$3,$E$3:$I$3,0)),"")</f>
        <v/>
      </c>
      <c r="J219" s="150"/>
    </row>
    <row r="220" customHeight="1" spans="1:10">
      <c r="A220" s="150"/>
      <c r="B220" s="150"/>
      <c r="C220" s="151" t="str">
        <f>IF(AND(供应商应付数据库!G:G&gt;1,供应商应付数据库!G:G&lt;&gt;"-"),ROW(),"-")</f>
        <v>-</v>
      </c>
      <c r="D220" s="153" t="str">
        <f t="shared" si="3"/>
        <v/>
      </c>
      <c r="E220" s="154" t="str">
        <f>IFERROR(INDEX(供应商应付数据库!$C:$G,SMALL($C:$C,ROW(A217)),MATCH(E$3,$E$3:$I$3,0)),"")</f>
        <v/>
      </c>
      <c r="F220" s="154" t="str">
        <f>IFERROR(INDEX(供应商应付数据库!$C:$G,SMALL($C:$C,ROW(B217)),MATCH(F$3,$E$3:$I$3,0)),"")</f>
        <v/>
      </c>
      <c r="G220" s="154" t="str">
        <f>IFERROR(INDEX(供应商应付数据库!$C:$G,SMALL($C:$C,ROW(C217)),MATCH(G$3,$E$3:$I$3,0)),"")</f>
        <v/>
      </c>
      <c r="H220" s="154" t="str">
        <f>IFERROR(INDEX(供应商应付数据库!$C:$G,SMALL($C:$C,ROW(D217)),MATCH(H$3,$E$3:$I$3,0)),"")</f>
        <v/>
      </c>
      <c r="I220" s="155" t="str">
        <f>IFERROR(INDEX(供应商应付数据库!$C:$G,SMALL($C:$C,ROW(E217)),MATCH(I$3,$E$3:$I$3,0)),"")</f>
        <v/>
      </c>
      <c r="J220" s="150"/>
    </row>
    <row r="221" customHeight="1" spans="1:10">
      <c r="A221" s="150"/>
      <c r="B221" s="150"/>
      <c r="C221" s="151" t="str">
        <f>IF(AND(供应商应付数据库!G:G&gt;1,供应商应付数据库!G:G&lt;&gt;"-"),ROW(),"-")</f>
        <v>-</v>
      </c>
      <c r="D221" s="153" t="str">
        <f t="shared" si="3"/>
        <v/>
      </c>
      <c r="E221" s="154" t="str">
        <f>IFERROR(INDEX(供应商应付数据库!$C:$G,SMALL($C:$C,ROW(A218)),MATCH(E$3,$E$3:$I$3,0)),"")</f>
        <v/>
      </c>
      <c r="F221" s="154" t="str">
        <f>IFERROR(INDEX(供应商应付数据库!$C:$G,SMALL($C:$C,ROW(B218)),MATCH(F$3,$E$3:$I$3,0)),"")</f>
        <v/>
      </c>
      <c r="G221" s="154" t="str">
        <f>IFERROR(INDEX(供应商应付数据库!$C:$G,SMALL($C:$C,ROW(C218)),MATCH(G$3,$E$3:$I$3,0)),"")</f>
        <v/>
      </c>
      <c r="H221" s="154" t="str">
        <f>IFERROR(INDEX(供应商应付数据库!$C:$G,SMALL($C:$C,ROW(D218)),MATCH(H$3,$E$3:$I$3,0)),"")</f>
        <v/>
      </c>
      <c r="I221" s="155" t="str">
        <f>IFERROR(INDEX(供应商应付数据库!$C:$G,SMALL($C:$C,ROW(E218)),MATCH(I$3,$E$3:$I$3,0)),"")</f>
        <v/>
      </c>
      <c r="J221" s="150"/>
    </row>
    <row r="222" customHeight="1" spans="1:10">
      <c r="A222" s="150"/>
      <c r="B222" s="150"/>
      <c r="C222" s="151" t="str">
        <f>IF(AND(供应商应付数据库!G:G&gt;1,供应商应付数据库!G:G&lt;&gt;"-"),ROW(),"-")</f>
        <v>-</v>
      </c>
      <c r="D222" s="153" t="str">
        <f t="shared" si="3"/>
        <v/>
      </c>
      <c r="E222" s="154" t="str">
        <f>IFERROR(INDEX(供应商应付数据库!$C:$G,SMALL($C:$C,ROW(A219)),MATCH(E$3,$E$3:$I$3,0)),"")</f>
        <v/>
      </c>
      <c r="F222" s="154" t="str">
        <f>IFERROR(INDEX(供应商应付数据库!$C:$G,SMALL($C:$C,ROW(B219)),MATCH(F$3,$E$3:$I$3,0)),"")</f>
        <v/>
      </c>
      <c r="G222" s="154" t="str">
        <f>IFERROR(INDEX(供应商应付数据库!$C:$G,SMALL($C:$C,ROW(C219)),MATCH(G$3,$E$3:$I$3,0)),"")</f>
        <v/>
      </c>
      <c r="H222" s="154" t="str">
        <f>IFERROR(INDEX(供应商应付数据库!$C:$G,SMALL($C:$C,ROW(D219)),MATCH(H$3,$E$3:$I$3,0)),"")</f>
        <v/>
      </c>
      <c r="I222" s="155" t="str">
        <f>IFERROR(INDEX(供应商应付数据库!$C:$G,SMALL($C:$C,ROW(E219)),MATCH(I$3,$E$3:$I$3,0)),"")</f>
        <v/>
      </c>
      <c r="J222" s="150"/>
    </row>
    <row r="223" customHeight="1" spans="1:10">
      <c r="A223" s="150"/>
      <c r="B223" s="150"/>
      <c r="C223" s="151" t="str">
        <f>IF(AND(供应商应付数据库!G:G&gt;1,供应商应付数据库!G:G&lt;&gt;"-"),ROW(),"-")</f>
        <v>-</v>
      </c>
      <c r="D223" s="153" t="str">
        <f t="shared" si="3"/>
        <v/>
      </c>
      <c r="E223" s="154" t="str">
        <f>IFERROR(INDEX(供应商应付数据库!$C:$G,SMALL($C:$C,ROW(A220)),MATCH(E$3,$E$3:$I$3,0)),"")</f>
        <v/>
      </c>
      <c r="F223" s="154" t="str">
        <f>IFERROR(INDEX(供应商应付数据库!$C:$G,SMALL($C:$C,ROW(B220)),MATCH(F$3,$E$3:$I$3,0)),"")</f>
        <v/>
      </c>
      <c r="G223" s="154" t="str">
        <f>IFERROR(INDEX(供应商应付数据库!$C:$G,SMALL($C:$C,ROW(C220)),MATCH(G$3,$E$3:$I$3,0)),"")</f>
        <v/>
      </c>
      <c r="H223" s="154" t="str">
        <f>IFERROR(INDEX(供应商应付数据库!$C:$G,SMALL($C:$C,ROW(D220)),MATCH(H$3,$E$3:$I$3,0)),"")</f>
        <v/>
      </c>
      <c r="I223" s="155" t="str">
        <f>IFERROR(INDEX(供应商应付数据库!$C:$G,SMALL($C:$C,ROW(E220)),MATCH(I$3,$E$3:$I$3,0)),"")</f>
        <v/>
      </c>
      <c r="J223" s="150"/>
    </row>
    <row r="224" customHeight="1" spans="1:10">
      <c r="A224" s="150"/>
      <c r="B224" s="150"/>
      <c r="C224" s="151" t="str">
        <f>IF(AND(供应商应付数据库!G:G&gt;1,供应商应付数据库!G:G&lt;&gt;"-"),ROW(),"-")</f>
        <v>-</v>
      </c>
      <c r="D224" s="153" t="str">
        <f t="shared" si="3"/>
        <v/>
      </c>
      <c r="E224" s="154" t="str">
        <f>IFERROR(INDEX(供应商应付数据库!$C:$G,SMALL($C:$C,ROW(A221)),MATCH(E$3,$E$3:$I$3,0)),"")</f>
        <v/>
      </c>
      <c r="F224" s="154" t="str">
        <f>IFERROR(INDEX(供应商应付数据库!$C:$G,SMALL($C:$C,ROW(B221)),MATCH(F$3,$E$3:$I$3,0)),"")</f>
        <v/>
      </c>
      <c r="G224" s="154" t="str">
        <f>IFERROR(INDEX(供应商应付数据库!$C:$G,SMALL($C:$C,ROW(C221)),MATCH(G$3,$E$3:$I$3,0)),"")</f>
        <v/>
      </c>
      <c r="H224" s="154" t="str">
        <f>IFERROR(INDEX(供应商应付数据库!$C:$G,SMALL($C:$C,ROW(D221)),MATCH(H$3,$E$3:$I$3,0)),"")</f>
        <v/>
      </c>
      <c r="I224" s="155" t="str">
        <f>IFERROR(INDEX(供应商应付数据库!$C:$G,SMALL($C:$C,ROW(E221)),MATCH(I$3,$E$3:$I$3,0)),"")</f>
        <v/>
      </c>
      <c r="J224" s="150"/>
    </row>
    <row r="225" customHeight="1" spans="1:10">
      <c r="A225" s="150"/>
      <c r="B225" s="150"/>
      <c r="C225" s="151" t="str">
        <f>IF(AND(供应商应付数据库!G:G&gt;1,供应商应付数据库!G:G&lt;&gt;"-"),ROW(),"-")</f>
        <v>-</v>
      </c>
      <c r="D225" s="153" t="str">
        <f t="shared" si="3"/>
        <v/>
      </c>
      <c r="E225" s="154" t="str">
        <f>IFERROR(INDEX(供应商应付数据库!$C:$G,SMALL($C:$C,ROW(A222)),MATCH(E$3,$E$3:$I$3,0)),"")</f>
        <v/>
      </c>
      <c r="F225" s="154" t="str">
        <f>IFERROR(INDEX(供应商应付数据库!$C:$G,SMALL($C:$C,ROW(B222)),MATCH(F$3,$E$3:$I$3,0)),"")</f>
        <v/>
      </c>
      <c r="G225" s="154" t="str">
        <f>IFERROR(INDEX(供应商应付数据库!$C:$G,SMALL($C:$C,ROW(C222)),MATCH(G$3,$E$3:$I$3,0)),"")</f>
        <v/>
      </c>
      <c r="H225" s="154" t="str">
        <f>IFERROR(INDEX(供应商应付数据库!$C:$G,SMALL($C:$C,ROW(D222)),MATCH(H$3,$E$3:$I$3,0)),"")</f>
        <v/>
      </c>
      <c r="I225" s="155" t="str">
        <f>IFERROR(INDEX(供应商应付数据库!$C:$G,SMALL($C:$C,ROW(E222)),MATCH(I$3,$E$3:$I$3,0)),"")</f>
        <v/>
      </c>
      <c r="J225" s="150"/>
    </row>
    <row r="226" customHeight="1" spans="1:10">
      <c r="A226" s="150"/>
      <c r="B226" s="150"/>
      <c r="C226" s="151" t="str">
        <f>IF(AND(供应商应付数据库!G:G&gt;1,供应商应付数据库!G:G&lt;&gt;"-"),ROW(),"-")</f>
        <v>-</v>
      </c>
      <c r="D226" s="153" t="str">
        <f t="shared" si="3"/>
        <v/>
      </c>
      <c r="E226" s="154" t="str">
        <f>IFERROR(INDEX(供应商应付数据库!$C:$G,SMALL($C:$C,ROW(A223)),MATCH(E$3,$E$3:$I$3,0)),"")</f>
        <v/>
      </c>
      <c r="F226" s="154" t="str">
        <f>IFERROR(INDEX(供应商应付数据库!$C:$G,SMALL($C:$C,ROW(B223)),MATCH(F$3,$E$3:$I$3,0)),"")</f>
        <v/>
      </c>
      <c r="G226" s="154" t="str">
        <f>IFERROR(INDEX(供应商应付数据库!$C:$G,SMALL($C:$C,ROW(C223)),MATCH(G$3,$E$3:$I$3,0)),"")</f>
        <v/>
      </c>
      <c r="H226" s="154" t="str">
        <f>IFERROR(INDEX(供应商应付数据库!$C:$G,SMALL($C:$C,ROW(D223)),MATCH(H$3,$E$3:$I$3,0)),"")</f>
        <v/>
      </c>
      <c r="I226" s="155" t="str">
        <f>IFERROR(INDEX(供应商应付数据库!$C:$G,SMALL($C:$C,ROW(E223)),MATCH(I$3,$E$3:$I$3,0)),"")</f>
        <v/>
      </c>
      <c r="J226" s="150"/>
    </row>
    <row r="227" customHeight="1" spans="1:10">
      <c r="A227" s="150"/>
      <c r="B227" s="150"/>
      <c r="C227" s="151" t="str">
        <f>IF(AND(供应商应付数据库!G:G&gt;1,供应商应付数据库!G:G&lt;&gt;"-"),ROW(),"-")</f>
        <v>-</v>
      </c>
      <c r="D227" s="153" t="str">
        <f t="shared" si="3"/>
        <v/>
      </c>
      <c r="E227" s="154" t="str">
        <f>IFERROR(INDEX(供应商应付数据库!$C:$G,SMALL($C:$C,ROW(A224)),MATCH(E$3,$E$3:$I$3,0)),"")</f>
        <v/>
      </c>
      <c r="F227" s="154" t="str">
        <f>IFERROR(INDEX(供应商应付数据库!$C:$G,SMALL($C:$C,ROW(B224)),MATCH(F$3,$E$3:$I$3,0)),"")</f>
        <v/>
      </c>
      <c r="G227" s="154" t="str">
        <f>IFERROR(INDEX(供应商应付数据库!$C:$G,SMALL($C:$C,ROW(C224)),MATCH(G$3,$E$3:$I$3,0)),"")</f>
        <v/>
      </c>
      <c r="H227" s="154" t="str">
        <f>IFERROR(INDEX(供应商应付数据库!$C:$G,SMALL($C:$C,ROW(D224)),MATCH(H$3,$E$3:$I$3,0)),"")</f>
        <v/>
      </c>
      <c r="I227" s="155" t="str">
        <f>IFERROR(INDEX(供应商应付数据库!$C:$G,SMALL($C:$C,ROW(E224)),MATCH(I$3,$E$3:$I$3,0)),"")</f>
        <v/>
      </c>
      <c r="J227" s="150"/>
    </row>
    <row r="228" customHeight="1" spans="1:10">
      <c r="A228" s="150"/>
      <c r="B228" s="150"/>
      <c r="C228" s="151" t="str">
        <f>IF(AND(供应商应付数据库!G:G&gt;1,供应商应付数据库!G:G&lt;&gt;"-"),ROW(),"-")</f>
        <v>-</v>
      </c>
      <c r="D228" s="153" t="str">
        <f t="shared" si="3"/>
        <v/>
      </c>
      <c r="E228" s="154" t="str">
        <f>IFERROR(INDEX(供应商应付数据库!$C:$G,SMALL($C:$C,ROW(A225)),MATCH(E$3,$E$3:$I$3,0)),"")</f>
        <v/>
      </c>
      <c r="F228" s="154" t="str">
        <f>IFERROR(INDEX(供应商应付数据库!$C:$G,SMALL($C:$C,ROW(B225)),MATCH(F$3,$E$3:$I$3,0)),"")</f>
        <v/>
      </c>
      <c r="G228" s="154" t="str">
        <f>IFERROR(INDEX(供应商应付数据库!$C:$G,SMALL($C:$C,ROW(C225)),MATCH(G$3,$E$3:$I$3,0)),"")</f>
        <v/>
      </c>
      <c r="H228" s="154" t="str">
        <f>IFERROR(INDEX(供应商应付数据库!$C:$G,SMALL($C:$C,ROW(D225)),MATCH(H$3,$E$3:$I$3,0)),"")</f>
        <v/>
      </c>
      <c r="I228" s="155" t="str">
        <f>IFERROR(INDEX(供应商应付数据库!$C:$G,SMALL($C:$C,ROW(E225)),MATCH(I$3,$E$3:$I$3,0)),"")</f>
        <v/>
      </c>
      <c r="J228" s="150"/>
    </row>
    <row r="229" customHeight="1" spans="1:10">
      <c r="A229" s="150"/>
      <c r="B229" s="150"/>
      <c r="C229" s="151" t="str">
        <f>IF(AND(供应商应付数据库!G:G&gt;1,供应商应付数据库!G:G&lt;&gt;"-"),ROW(),"-")</f>
        <v>-</v>
      </c>
      <c r="D229" s="153" t="str">
        <f t="shared" si="3"/>
        <v/>
      </c>
      <c r="E229" s="154" t="str">
        <f>IFERROR(INDEX(供应商应付数据库!$C:$G,SMALL($C:$C,ROW(A226)),MATCH(E$3,$E$3:$I$3,0)),"")</f>
        <v/>
      </c>
      <c r="F229" s="154" t="str">
        <f>IFERROR(INDEX(供应商应付数据库!$C:$G,SMALL($C:$C,ROW(B226)),MATCH(F$3,$E$3:$I$3,0)),"")</f>
        <v/>
      </c>
      <c r="G229" s="154" t="str">
        <f>IFERROR(INDEX(供应商应付数据库!$C:$G,SMALL($C:$C,ROW(C226)),MATCH(G$3,$E$3:$I$3,0)),"")</f>
        <v/>
      </c>
      <c r="H229" s="154" t="str">
        <f>IFERROR(INDEX(供应商应付数据库!$C:$G,SMALL($C:$C,ROW(D226)),MATCH(H$3,$E$3:$I$3,0)),"")</f>
        <v/>
      </c>
      <c r="I229" s="155" t="str">
        <f>IFERROR(INDEX(供应商应付数据库!$C:$G,SMALL($C:$C,ROW(E226)),MATCH(I$3,$E$3:$I$3,0)),"")</f>
        <v/>
      </c>
      <c r="J229" s="150"/>
    </row>
    <row r="230" customHeight="1" spans="1:10">
      <c r="A230" s="150"/>
      <c r="B230" s="150"/>
      <c r="C230" s="151" t="str">
        <f>IF(AND(供应商应付数据库!G:G&gt;1,供应商应付数据库!G:G&lt;&gt;"-"),ROW(),"-")</f>
        <v>-</v>
      </c>
      <c r="D230" s="153" t="str">
        <f t="shared" si="3"/>
        <v/>
      </c>
      <c r="E230" s="154" t="str">
        <f>IFERROR(INDEX(供应商应付数据库!$C:$G,SMALL($C:$C,ROW(A227)),MATCH(E$3,$E$3:$I$3,0)),"")</f>
        <v/>
      </c>
      <c r="F230" s="154" t="str">
        <f>IFERROR(INDEX(供应商应付数据库!$C:$G,SMALL($C:$C,ROW(B227)),MATCH(F$3,$E$3:$I$3,0)),"")</f>
        <v/>
      </c>
      <c r="G230" s="154" t="str">
        <f>IFERROR(INDEX(供应商应付数据库!$C:$G,SMALL($C:$C,ROW(C227)),MATCH(G$3,$E$3:$I$3,0)),"")</f>
        <v/>
      </c>
      <c r="H230" s="154" t="str">
        <f>IFERROR(INDEX(供应商应付数据库!$C:$G,SMALL($C:$C,ROW(D227)),MATCH(H$3,$E$3:$I$3,0)),"")</f>
        <v/>
      </c>
      <c r="I230" s="155" t="str">
        <f>IFERROR(INDEX(供应商应付数据库!$C:$G,SMALL($C:$C,ROW(E227)),MATCH(I$3,$E$3:$I$3,0)),"")</f>
        <v/>
      </c>
      <c r="J230" s="150"/>
    </row>
    <row r="231" customHeight="1" spans="1:10">
      <c r="A231" s="150"/>
      <c r="B231" s="150"/>
      <c r="C231" s="151" t="str">
        <f>IF(AND(供应商应付数据库!G:G&gt;1,供应商应付数据库!G:G&lt;&gt;"-"),ROW(),"-")</f>
        <v>-</v>
      </c>
      <c r="D231" s="153" t="str">
        <f t="shared" si="3"/>
        <v/>
      </c>
      <c r="E231" s="154" t="str">
        <f>IFERROR(INDEX(供应商应付数据库!$C:$G,SMALL($C:$C,ROW(A228)),MATCH(E$3,$E$3:$I$3,0)),"")</f>
        <v/>
      </c>
      <c r="F231" s="154" t="str">
        <f>IFERROR(INDEX(供应商应付数据库!$C:$G,SMALL($C:$C,ROW(B228)),MATCH(F$3,$E$3:$I$3,0)),"")</f>
        <v/>
      </c>
      <c r="G231" s="154" t="str">
        <f>IFERROR(INDEX(供应商应付数据库!$C:$G,SMALL($C:$C,ROW(C228)),MATCH(G$3,$E$3:$I$3,0)),"")</f>
        <v/>
      </c>
      <c r="H231" s="154" t="str">
        <f>IFERROR(INDEX(供应商应付数据库!$C:$G,SMALL($C:$C,ROW(D228)),MATCH(H$3,$E$3:$I$3,0)),"")</f>
        <v/>
      </c>
      <c r="I231" s="155" t="str">
        <f>IFERROR(INDEX(供应商应付数据库!$C:$G,SMALL($C:$C,ROW(E228)),MATCH(I$3,$E$3:$I$3,0)),"")</f>
        <v/>
      </c>
      <c r="J231" s="150"/>
    </row>
    <row r="232" customHeight="1" spans="1:10">
      <c r="A232" s="150"/>
      <c r="B232" s="150"/>
      <c r="C232" s="151" t="str">
        <f>IF(AND(供应商应付数据库!G:G&gt;1,供应商应付数据库!G:G&lt;&gt;"-"),ROW(),"-")</f>
        <v>-</v>
      </c>
      <c r="D232" s="153" t="str">
        <f t="shared" si="3"/>
        <v/>
      </c>
      <c r="E232" s="154" t="str">
        <f>IFERROR(INDEX(供应商应付数据库!$C:$G,SMALL($C:$C,ROW(A229)),MATCH(E$3,$E$3:$I$3,0)),"")</f>
        <v/>
      </c>
      <c r="F232" s="154" t="str">
        <f>IFERROR(INDEX(供应商应付数据库!$C:$G,SMALL($C:$C,ROW(B229)),MATCH(F$3,$E$3:$I$3,0)),"")</f>
        <v/>
      </c>
      <c r="G232" s="154" t="str">
        <f>IFERROR(INDEX(供应商应付数据库!$C:$G,SMALL($C:$C,ROW(C229)),MATCH(G$3,$E$3:$I$3,0)),"")</f>
        <v/>
      </c>
      <c r="H232" s="154" t="str">
        <f>IFERROR(INDEX(供应商应付数据库!$C:$G,SMALL($C:$C,ROW(D229)),MATCH(H$3,$E$3:$I$3,0)),"")</f>
        <v/>
      </c>
      <c r="I232" s="155" t="str">
        <f>IFERROR(INDEX(供应商应付数据库!$C:$G,SMALL($C:$C,ROW(E229)),MATCH(I$3,$E$3:$I$3,0)),"")</f>
        <v/>
      </c>
      <c r="J232" s="150"/>
    </row>
    <row r="233" customHeight="1" spans="1:10">
      <c r="A233" s="150"/>
      <c r="B233" s="150"/>
      <c r="C233" s="151" t="str">
        <f>IF(AND(供应商应付数据库!G:G&gt;1,供应商应付数据库!G:G&lt;&gt;"-"),ROW(),"-")</f>
        <v>-</v>
      </c>
      <c r="D233" s="153" t="str">
        <f t="shared" si="3"/>
        <v/>
      </c>
      <c r="E233" s="154" t="str">
        <f>IFERROR(INDEX(供应商应付数据库!$C:$G,SMALL($C:$C,ROW(A230)),MATCH(E$3,$E$3:$I$3,0)),"")</f>
        <v/>
      </c>
      <c r="F233" s="154" t="str">
        <f>IFERROR(INDEX(供应商应付数据库!$C:$G,SMALL($C:$C,ROW(B230)),MATCH(F$3,$E$3:$I$3,0)),"")</f>
        <v/>
      </c>
      <c r="G233" s="154" t="str">
        <f>IFERROR(INDEX(供应商应付数据库!$C:$G,SMALL($C:$C,ROW(C230)),MATCH(G$3,$E$3:$I$3,0)),"")</f>
        <v/>
      </c>
      <c r="H233" s="154" t="str">
        <f>IFERROR(INDEX(供应商应付数据库!$C:$G,SMALL($C:$C,ROW(D230)),MATCH(H$3,$E$3:$I$3,0)),"")</f>
        <v/>
      </c>
      <c r="I233" s="155" t="str">
        <f>IFERROR(INDEX(供应商应付数据库!$C:$G,SMALL($C:$C,ROW(E230)),MATCH(I$3,$E$3:$I$3,0)),"")</f>
        <v/>
      </c>
      <c r="J233" s="150"/>
    </row>
    <row r="234" customHeight="1" spans="1:10">
      <c r="A234" s="150"/>
      <c r="B234" s="150"/>
      <c r="C234" s="151" t="str">
        <f>IF(AND(供应商应付数据库!G:G&gt;1,供应商应付数据库!G:G&lt;&gt;"-"),ROW(),"-")</f>
        <v>-</v>
      </c>
      <c r="D234" s="153" t="str">
        <f t="shared" si="3"/>
        <v/>
      </c>
      <c r="E234" s="154" t="str">
        <f>IFERROR(INDEX(供应商应付数据库!$C:$G,SMALL($C:$C,ROW(A231)),MATCH(E$3,$E$3:$I$3,0)),"")</f>
        <v/>
      </c>
      <c r="F234" s="154" t="str">
        <f>IFERROR(INDEX(供应商应付数据库!$C:$G,SMALL($C:$C,ROW(B231)),MATCH(F$3,$E$3:$I$3,0)),"")</f>
        <v/>
      </c>
      <c r="G234" s="154" t="str">
        <f>IFERROR(INDEX(供应商应付数据库!$C:$G,SMALL($C:$C,ROW(C231)),MATCH(G$3,$E$3:$I$3,0)),"")</f>
        <v/>
      </c>
      <c r="H234" s="154" t="str">
        <f>IFERROR(INDEX(供应商应付数据库!$C:$G,SMALL($C:$C,ROW(D231)),MATCH(H$3,$E$3:$I$3,0)),"")</f>
        <v/>
      </c>
      <c r="I234" s="155" t="str">
        <f>IFERROR(INDEX(供应商应付数据库!$C:$G,SMALL($C:$C,ROW(E231)),MATCH(I$3,$E$3:$I$3,0)),"")</f>
        <v/>
      </c>
      <c r="J234" s="150"/>
    </row>
    <row r="235" customHeight="1" spans="1:10">
      <c r="A235" s="150"/>
      <c r="B235" s="150"/>
      <c r="C235" s="151" t="str">
        <f>IF(AND(供应商应付数据库!G:G&gt;1,供应商应付数据库!G:G&lt;&gt;"-"),ROW(),"-")</f>
        <v>-</v>
      </c>
      <c r="D235" s="153" t="str">
        <f t="shared" si="3"/>
        <v/>
      </c>
      <c r="E235" s="154" t="str">
        <f>IFERROR(INDEX(供应商应付数据库!$C:$G,SMALL($C:$C,ROW(A232)),MATCH(E$3,$E$3:$I$3,0)),"")</f>
        <v/>
      </c>
      <c r="F235" s="154" t="str">
        <f>IFERROR(INDEX(供应商应付数据库!$C:$G,SMALL($C:$C,ROW(B232)),MATCH(F$3,$E$3:$I$3,0)),"")</f>
        <v/>
      </c>
      <c r="G235" s="154" t="str">
        <f>IFERROR(INDEX(供应商应付数据库!$C:$G,SMALL($C:$C,ROW(C232)),MATCH(G$3,$E$3:$I$3,0)),"")</f>
        <v/>
      </c>
      <c r="H235" s="154" t="str">
        <f>IFERROR(INDEX(供应商应付数据库!$C:$G,SMALL($C:$C,ROW(D232)),MATCH(H$3,$E$3:$I$3,0)),"")</f>
        <v/>
      </c>
      <c r="I235" s="155" t="str">
        <f>IFERROR(INDEX(供应商应付数据库!$C:$G,SMALL($C:$C,ROW(E232)),MATCH(I$3,$E$3:$I$3,0)),"")</f>
        <v/>
      </c>
      <c r="J235" s="150"/>
    </row>
    <row r="236" customHeight="1" spans="1:10">
      <c r="A236" s="150"/>
      <c r="B236" s="150"/>
      <c r="C236" s="151" t="str">
        <f>IF(AND(供应商应付数据库!G:G&gt;1,供应商应付数据库!G:G&lt;&gt;"-"),ROW(),"-")</f>
        <v>-</v>
      </c>
      <c r="D236" s="153" t="str">
        <f t="shared" si="3"/>
        <v/>
      </c>
      <c r="E236" s="154" t="str">
        <f>IFERROR(INDEX(供应商应付数据库!$C:$G,SMALL($C:$C,ROW(A233)),MATCH(E$3,$E$3:$I$3,0)),"")</f>
        <v/>
      </c>
      <c r="F236" s="154" t="str">
        <f>IFERROR(INDEX(供应商应付数据库!$C:$G,SMALL($C:$C,ROW(B233)),MATCH(F$3,$E$3:$I$3,0)),"")</f>
        <v/>
      </c>
      <c r="G236" s="154" t="str">
        <f>IFERROR(INDEX(供应商应付数据库!$C:$G,SMALL($C:$C,ROW(C233)),MATCH(G$3,$E$3:$I$3,0)),"")</f>
        <v/>
      </c>
      <c r="H236" s="154" t="str">
        <f>IFERROR(INDEX(供应商应付数据库!$C:$G,SMALL($C:$C,ROW(D233)),MATCH(H$3,$E$3:$I$3,0)),"")</f>
        <v/>
      </c>
      <c r="I236" s="155" t="str">
        <f>IFERROR(INDEX(供应商应付数据库!$C:$G,SMALL($C:$C,ROW(E233)),MATCH(I$3,$E$3:$I$3,0)),"")</f>
        <v/>
      </c>
      <c r="J236" s="150"/>
    </row>
    <row r="237" customHeight="1" spans="1:10">
      <c r="A237" s="150"/>
      <c r="B237" s="150"/>
      <c r="C237" s="151" t="str">
        <f>IF(AND(供应商应付数据库!G:G&gt;1,供应商应付数据库!G:G&lt;&gt;"-"),ROW(),"-")</f>
        <v>-</v>
      </c>
      <c r="D237" s="153" t="str">
        <f t="shared" si="3"/>
        <v/>
      </c>
      <c r="E237" s="154" t="str">
        <f>IFERROR(INDEX(供应商应付数据库!$C:$G,SMALL($C:$C,ROW(A234)),MATCH(E$3,$E$3:$I$3,0)),"")</f>
        <v/>
      </c>
      <c r="F237" s="154" t="str">
        <f>IFERROR(INDEX(供应商应付数据库!$C:$G,SMALL($C:$C,ROW(B234)),MATCH(F$3,$E$3:$I$3,0)),"")</f>
        <v/>
      </c>
      <c r="G237" s="154" t="str">
        <f>IFERROR(INDEX(供应商应付数据库!$C:$G,SMALL($C:$C,ROW(C234)),MATCH(G$3,$E$3:$I$3,0)),"")</f>
        <v/>
      </c>
      <c r="H237" s="154" t="str">
        <f>IFERROR(INDEX(供应商应付数据库!$C:$G,SMALL($C:$C,ROW(D234)),MATCH(H$3,$E$3:$I$3,0)),"")</f>
        <v/>
      </c>
      <c r="I237" s="155" t="str">
        <f>IFERROR(INDEX(供应商应付数据库!$C:$G,SMALL($C:$C,ROW(E234)),MATCH(I$3,$E$3:$I$3,0)),"")</f>
        <v/>
      </c>
      <c r="J237" s="150"/>
    </row>
    <row r="238" customHeight="1" spans="1:10">
      <c r="A238" s="150"/>
      <c r="B238" s="150"/>
      <c r="C238" s="151" t="str">
        <f>IF(AND(供应商应付数据库!G:G&gt;1,供应商应付数据库!G:G&lt;&gt;"-"),ROW(),"-")</f>
        <v>-</v>
      </c>
      <c r="D238" s="153" t="str">
        <f t="shared" si="3"/>
        <v/>
      </c>
      <c r="E238" s="154" t="str">
        <f>IFERROR(INDEX(供应商应付数据库!$C:$G,SMALL($C:$C,ROW(A235)),MATCH(E$3,$E$3:$I$3,0)),"")</f>
        <v/>
      </c>
      <c r="F238" s="154" t="str">
        <f>IFERROR(INDEX(供应商应付数据库!$C:$G,SMALL($C:$C,ROW(B235)),MATCH(F$3,$E$3:$I$3,0)),"")</f>
        <v/>
      </c>
      <c r="G238" s="154" t="str">
        <f>IFERROR(INDEX(供应商应付数据库!$C:$G,SMALL($C:$C,ROW(C235)),MATCH(G$3,$E$3:$I$3,0)),"")</f>
        <v/>
      </c>
      <c r="H238" s="154" t="str">
        <f>IFERROR(INDEX(供应商应付数据库!$C:$G,SMALL($C:$C,ROW(D235)),MATCH(H$3,$E$3:$I$3,0)),"")</f>
        <v/>
      </c>
      <c r="I238" s="155" t="str">
        <f>IFERROR(INDEX(供应商应付数据库!$C:$G,SMALL($C:$C,ROW(E235)),MATCH(I$3,$E$3:$I$3,0)),"")</f>
        <v/>
      </c>
      <c r="J238" s="150"/>
    </row>
    <row r="239" customHeight="1" spans="1:10">
      <c r="A239" s="150"/>
      <c r="B239" s="150"/>
      <c r="C239" s="151" t="str">
        <f>IF(AND(供应商应付数据库!G:G&gt;1,供应商应付数据库!G:G&lt;&gt;"-"),ROW(),"-")</f>
        <v>-</v>
      </c>
      <c r="D239" s="153" t="str">
        <f t="shared" si="3"/>
        <v/>
      </c>
      <c r="E239" s="154" t="str">
        <f>IFERROR(INDEX(供应商应付数据库!$C:$G,SMALL($C:$C,ROW(A236)),MATCH(E$3,$E$3:$I$3,0)),"")</f>
        <v/>
      </c>
      <c r="F239" s="154" t="str">
        <f>IFERROR(INDEX(供应商应付数据库!$C:$G,SMALL($C:$C,ROW(B236)),MATCH(F$3,$E$3:$I$3,0)),"")</f>
        <v/>
      </c>
      <c r="G239" s="154" t="str">
        <f>IFERROR(INDEX(供应商应付数据库!$C:$G,SMALL($C:$C,ROW(C236)),MATCH(G$3,$E$3:$I$3,0)),"")</f>
        <v/>
      </c>
      <c r="H239" s="154" t="str">
        <f>IFERROR(INDEX(供应商应付数据库!$C:$G,SMALL($C:$C,ROW(D236)),MATCH(H$3,$E$3:$I$3,0)),"")</f>
        <v/>
      </c>
      <c r="I239" s="155" t="str">
        <f>IFERROR(INDEX(供应商应付数据库!$C:$G,SMALL($C:$C,ROW(E236)),MATCH(I$3,$E$3:$I$3,0)),"")</f>
        <v/>
      </c>
      <c r="J239" s="150"/>
    </row>
    <row r="240" customHeight="1" spans="1:10">
      <c r="A240" s="150"/>
      <c r="B240" s="150"/>
      <c r="C240" s="151" t="str">
        <f>IF(AND(供应商应付数据库!G:G&gt;1,供应商应付数据库!G:G&lt;&gt;"-"),ROW(),"-")</f>
        <v>-</v>
      </c>
      <c r="D240" s="153" t="str">
        <f t="shared" si="3"/>
        <v/>
      </c>
      <c r="E240" s="154" t="str">
        <f>IFERROR(INDEX(供应商应付数据库!$C:$G,SMALL($C:$C,ROW(A237)),MATCH(E$3,$E$3:$I$3,0)),"")</f>
        <v/>
      </c>
      <c r="F240" s="154" t="str">
        <f>IFERROR(INDEX(供应商应付数据库!$C:$G,SMALL($C:$C,ROW(B237)),MATCH(F$3,$E$3:$I$3,0)),"")</f>
        <v/>
      </c>
      <c r="G240" s="154" t="str">
        <f>IFERROR(INDEX(供应商应付数据库!$C:$G,SMALL($C:$C,ROW(C237)),MATCH(G$3,$E$3:$I$3,0)),"")</f>
        <v/>
      </c>
      <c r="H240" s="154" t="str">
        <f>IFERROR(INDEX(供应商应付数据库!$C:$G,SMALL($C:$C,ROW(D237)),MATCH(H$3,$E$3:$I$3,0)),"")</f>
        <v/>
      </c>
      <c r="I240" s="155" t="str">
        <f>IFERROR(INDEX(供应商应付数据库!$C:$G,SMALL($C:$C,ROW(E237)),MATCH(I$3,$E$3:$I$3,0)),"")</f>
        <v/>
      </c>
      <c r="J240" s="150"/>
    </row>
    <row r="241" customHeight="1" spans="1:10">
      <c r="A241" s="150"/>
      <c r="B241" s="150"/>
      <c r="C241" s="151" t="str">
        <f>IF(AND(供应商应付数据库!G:G&gt;1,供应商应付数据库!G:G&lt;&gt;"-"),ROW(),"-")</f>
        <v>-</v>
      </c>
      <c r="D241" s="153" t="str">
        <f t="shared" si="3"/>
        <v/>
      </c>
      <c r="E241" s="154" t="str">
        <f>IFERROR(INDEX(供应商应付数据库!$C:$G,SMALL($C:$C,ROW(A238)),MATCH(E$3,$E$3:$I$3,0)),"")</f>
        <v/>
      </c>
      <c r="F241" s="154" t="str">
        <f>IFERROR(INDEX(供应商应付数据库!$C:$G,SMALL($C:$C,ROW(B238)),MATCH(F$3,$E$3:$I$3,0)),"")</f>
        <v/>
      </c>
      <c r="G241" s="154" t="str">
        <f>IFERROR(INDEX(供应商应付数据库!$C:$G,SMALL($C:$C,ROW(C238)),MATCH(G$3,$E$3:$I$3,0)),"")</f>
        <v/>
      </c>
      <c r="H241" s="154" t="str">
        <f>IFERROR(INDEX(供应商应付数据库!$C:$G,SMALL($C:$C,ROW(D238)),MATCH(H$3,$E$3:$I$3,0)),"")</f>
        <v/>
      </c>
      <c r="I241" s="155" t="str">
        <f>IFERROR(INDEX(供应商应付数据库!$C:$G,SMALL($C:$C,ROW(E238)),MATCH(I$3,$E$3:$I$3,0)),"")</f>
        <v/>
      </c>
      <c r="J241" s="150"/>
    </row>
    <row r="242" customHeight="1" spans="1:10">
      <c r="A242" s="150"/>
      <c r="B242" s="150"/>
      <c r="C242" s="151" t="str">
        <f>IF(AND(供应商应付数据库!G:G&gt;1,供应商应付数据库!G:G&lt;&gt;"-"),ROW(),"-")</f>
        <v>-</v>
      </c>
      <c r="D242" s="153" t="str">
        <f t="shared" si="3"/>
        <v/>
      </c>
      <c r="E242" s="154" t="str">
        <f>IFERROR(INDEX(供应商应付数据库!$C:$G,SMALL($C:$C,ROW(A239)),MATCH(E$3,$E$3:$I$3,0)),"")</f>
        <v/>
      </c>
      <c r="F242" s="154" t="str">
        <f>IFERROR(INDEX(供应商应付数据库!$C:$G,SMALL($C:$C,ROW(B239)),MATCH(F$3,$E$3:$I$3,0)),"")</f>
        <v/>
      </c>
      <c r="G242" s="154" t="str">
        <f>IFERROR(INDEX(供应商应付数据库!$C:$G,SMALL($C:$C,ROW(C239)),MATCH(G$3,$E$3:$I$3,0)),"")</f>
        <v/>
      </c>
      <c r="H242" s="154" t="str">
        <f>IFERROR(INDEX(供应商应付数据库!$C:$G,SMALL($C:$C,ROW(D239)),MATCH(H$3,$E$3:$I$3,0)),"")</f>
        <v/>
      </c>
      <c r="I242" s="155" t="str">
        <f>IFERROR(INDEX(供应商应付数据库!$C:$G,SMALL($C:$C,ROW(E239)),MATCH(I$3,$E$3:$I$3,0)),"")</f>
        <v/>
      </c>
      <c r="J242" s="150"/>
    </row>
    <row r="243" customHeight="1" spans="1:10">
      <c r="A243" s="150"/>
      <c r="B243" s="150"/>
      <c r="C243" s="151" t="str">
        <f>IF(AND(供应商应付数据库!G:G&gt;1,供应商应付数据库!G:G&lt;&gt;"-"),ROW(),"-")</f>
        <v>-</v>
      </c>
      <c r="D243" s="153" t="str">
        <f t="shared" si="3"/>
        <v/>
      </c>
      <c r="E243" s="154" t="str">
        <f>IFERROR(INDEX(供应商应付数据库!$C:$G,SMALL($C:$C,ROW(A240)),MATCH(E$3,$E$3:$I$3,0)),"")</f>
        <v/>
      </c>
      <c r="F243" s="154" t="str">
        <f>IFERROR(INDEX(供应商应付数据库!$C:$G,SMALL($C:$C,ROW(B240)),MATCH(F$3,$E$3:$I$3,0)),"")</f>
        <v/>
      </c>
      <c r="G243" s="154" t="str">
        <f>IFERROR(INDEX(供应商应付数据库!$C:$G,SMALL($C:$C,ROW(C240)),MATCH(G$3,$E$3:$I$3,0)),"")</f>
        <v/>
      </c>
      <c r="H243" s="154" t="str">
        <f>IFERROR(INDEX(供应商应付数据库!$C:$G,SMALL($C:$C,ROW(D240)),MATCH(H$3,$E$3:$I$3,0)),"")</f>
        <v/>
      </c>
      <c r="I243" s="155" t="str">
        <f>IFERROR(INDEX(供应商应付数据库!$C:$G,SMALL($C:$C,ROW(E240)),MATCH(I$3,$E$3:$I$3,0)),"")</f>
        <v/>
      </c>
      <c r="J243" s="150"/>
    </row>
    <row r="244" customHeight="1" spans="1:10">
      <c r="A244" s="150"/>
      <c r="B244" s="150"/>
      <c r="C244" s="151" t="str">
        <f>IF(AND(供应商应付数据库!G:G&gt;1,供应商应付数据库!G:G&lt;&gt;"-"),ROW(),"-")</f>
        <v>-</v>
      </c>
      <c r="D244" s="153" t="str">
        <f t="shared" si="3"/>
        <v/>
      </c>
      <c r="E244" s="154" t="str">
        <f>IFERROR(INDEX(供应商应付数据库!$C:$G,SMALL($C:$C,ROW(A241)),MATCH(E$3,$E$3:$I$3,0)),"")</f>
        <v/>
      </c>
      <c r="F244" s="154" t="str">
        <f>IFERROR(INDEX(供应商应付数据库!$C:$G,SMALL($C:$C,ROW(B241)),MATCH(F$3,$E$3:$I$3,0)),"")</f>
        <v/>
      </c>
      <c r="G244" s="154" t="str">
        <f>IFERROR(INDEX(供应商应付数据库!$C:$G,SMALL($C:$C,ROW(C241)),MATCH(G$3,$E$3:$I$3,0)),"")</f>
        <v/>
      </c>
      <c r="H244" s="154" t="str">
        <f>IFERROR(INDEX(供应商应付数据库!$C:$G,SMALL($C:$C,ROW(D241)),MATCH(H$3,$E$3:$I$3,0)),"")</f>
        <v/>
      </c>
      <c r="I244" s="155" t="str">
        <f>IFERROR(INDEX(供应商应付数据库!$C:$G,SMALL($C:$C,ROW(E241)),MATCH(I$3,$E$3:$I$3,0)),"")</f>
        <v/>
      </c>
      <c r="J244" s="150"/>
    </row>
    <row r="245" customHeight="1" spans="1:10">
      <c r="A245" s="150"/>
      <c r="B245" s="150"/>
      <c r="C245" s="151" t="str">
        <f>IF(AND(供应商应付数据库!G:G&gt;1,供应商应付数据库!G:G&lt;&gt;"-"),ROW(),"-")</f>
        <v>-</v>
      </c>
      <c r="D245" s="153" t="str">
        <f t="shared" si="3"/>
        <v/>
      </c>
      <c r="E245" s="154" t="str">
        <f>IFERROR(INDEX(供应商应付数据库!$C:$G,SMALL($C:$C,ROW(A242)),MATCH(E$3,$E$3:$I$3,0)),"")</f>
        <v/>
      </c>
      <c r="F245" s="154" t="str">
        <f>IFERROR(INDEX(供应商应付数据库!$C:$G,SMALL($C:$C,ROW(B242)),MATCH(F$3,$E$3:$I$3,0)),"")</f>
        <v/>
      </c>
      <c r="G245" s="154" t="str">
        <f>IFERROR(INDEX(供应商应付数据库!$C:$G,SMALL($C:$C,ROW(C242)),MATCH(G$3,$E$3:$I$3,0)),"")</f>
        <v/>
      </c>
      <c r="H245" s="154" t="str">
        <f>IFERROR(INDEX(供应商应付数据库!$C:$G,SMALL($C:$C,ROW(D242)),MATCH(H$3,$E$3:$I$3,0)),"")</f>
        <v/>
      </c>
      <c r="I245" s="155" t="str">
        <f>IFERROR(INDEX(供应商应付数据库!$C:$G,SMALL($C:$C,ROW(E242)),MATCH(I$3,$E$3:$I$3,0)),"")</f>
        <v/>
      </c>
      <c r="J245" s="150"/>
    </row>
    <row r="246" customHeight="1" spans="1:10">
      <c r="A246" s="150"/>
      <c r="B246" s="150"/>
      <c r="C246" s="151" t="str">
        <f>IF(AND(供应商应付数据库!G:G&gt;1,供应商应付数据库!G:G&lt;&gt;"-"),ROW(),"-")</f>
        <v>-</v>
      </c>
      <c r="D246" s="153" t="str">
        <f t="shared" si="3"/>
        <v/>
      </c>
      <c r="E246" s="154" t="str">
        <f>IFERROR(INDEX(供应商应付数据库!$C:$G,SMALL($C:$C,ROW(A243)),MATCH(E$3,$E$3:$I$3,0)),"")</f>
        <v/>
      </c>
      <c r="F246" s="154" t="str">
        <f>IFERROR(INDEX(供应商应付数据库!$C:$G,SMALL($C:$C,ROW(B243)),MATCH(F$3,$E$3:$I$3,0)),"")</f>
        <v/>
      </c>
      <c r="G246" s="154" t="str">
        <f>IFERROR(INDEX(供应商应付数据库!$C:$G,SMALL($C:$C,ROW(C243)),MATCH(G$3,$E$3:$I$3,0)),"")</f>
        <v/>
      </c>
      <c r="H246" s="154" t="str">
        <f>IFERROR(INDEX(供应商应付数据库!$C:$G,SMALL($C:$C,ROW(D243)),MATCH(H$3,$E$3:$I$3,0)),"")</f>
        <v/>
      </c>
      <c r="I246" s="155" t="str">
        <f>IFERROR(INDEX(供应商应付数据库!$C:$G,SMALL($C:$C,ROW(E243)),MATCH(I$3,$E$3:$I$3,0)),"")</f>
        <v/>
      </c>
      <c r="J246" s="150"/>
    </row>
    <row r="247" customHeight="1" spans="1:10">
      <c r="A247" s="150"/>
      <c r="B247" s="150"/>
      <c r="C247" s="151" t="str">
        <f>IF(AND(供应商应付数据库!G:G&gt;1,供应商应付数据库!G:G&lt;&gt;"-"),ROW(),"-")</f>
        <v>-</v>
      </c>
      <c r="D247" s="153" t="str">
        <f t="shared" si="3"/>
        <v/>
      </c>
      <c r="E247" s="154" t="str">
        <f>IFERROR(INDEX(供应商应付数据库!$C:$G,SMALL($C:$C,ROW(A244)),MATCH(E$3,$E$3:$I$3,0)),"")</f>
        <v/>
      </c>
      <c r="F247" s="154" t="str">
        <f>IFERROR(INDEX(供应商应付数据库!$C:$G,SMALL($C:$C,ROW(B244)),MATCH(F$3,$E$3:$I$3,0)),"")</f>
        <v/>
      </c>
      <c r="G247" s="154" t="str">
        <f>IFERROR(INDEX(供应商应付数据库!$C:$G,SMALL($C:$C,ROW(C244)),MATCH(G$3,$E$3:$I$3,0)),"")</f>
        <v/>
      </c>
      <c r="H247" s="154" t="str">
        <f>IFERROR(INDEX(供应商应付数据库!$C:$G,SMALL($C:$C,ROW(D244)),MATCH(H$3,$E$3:$I$3,0)),"")</f>
        <v/>
      </c>
      <c r="I247" s="155" t="str">
        <f>IFERROR(INDEX(供应商应付数据库!$C:$G,SMALL($C:$C,ROW(E244)),MATCH(I$3,$E$3:$I$3,0)),"")</f>
        <v/>
      </c>
      <c r="J247" s="150"/>
    </row>
    <row r="248" customHeight="1" spans="1:10">
      <c r="A248" s="150"/>
      <c r="B248" s="150"/>
      <c r="C248" s="151" t="str">
        <f>IF(AND(供应商应付数据库!G:G&gt;1,供应商应付数据库!G:G&lt;&gt;"-"),ROW(),"-")</f>
        <v>-</v>
      </c>
      <c r="D248" s="153" t="str">
        <f t="shared" si="3"/>
        <v/>
      </c>
      <c r="E248" s="154" t="str">
        <f>IFERROR(INDEX(供应商应付数据库!$C:$G,SMALL($C:$C,ROW(A245)),MATCH(E$3,$E$3:$I$3,0)),"")</f>
        <v/>
      </c>
      <c r="F248" s="154" t="str">
        <f>IFERROR(INDEX(供应商应付数据库!$C:$G,SMALL($C:$C,ROW(B245)),MATCH(F$3,$E$3:$I$3,0)),"")</f>
        <v/>
      </c>
      <c r="G248" s="154" t="str">
        <f>IFERROR(INDEX(供应商应付数据库!$C:$G,SMALL($C:$C,ROW(C245)),MATCH(G$3,$E$3:$I$3,0)),"")</f>
        <v/>
      </c>
      <c r="H248" s="154" t="str">
        <f>IFERROR(INDEX(供应商应付数据库!$C:$G,SMALL($C:$C,ROW(D245)),MATCH(H$3,$E$3:$I$3,0)),"")</f>
        <v/>
      </c>
      <c r="I248" s="155" t="str">
        <f>IFERROR(INDEX(供应商应付数据库!$C:$G,SMALL($C:$C,ROW(E245)),MATCH(I$3,$E$3:$I$3,0)),"")</f>
        <v/>
      </c>
      <c r="J248" s="150"/>
    </row>
    <row r="249" customHeight="1" spans="1:10">
      <c r="A249" s="150"/>
      <c r="B249" s="150"/>
      <c r="C249" s="151" t="str">
        <f>IF(AND(供应商应付数据库!G:G&gt;1,供应商应付数据库!G:G&lt;&gt;"-"),ROW(),"-")</f>
        <v>-</v>
      </c>
      <c r="D249" s="153" t="str">
        <f t="shared" si="3"/>
        <v/>
      </c>
      <c r="E249" s="154" t="str">
        <f>IFERROR(INDEX(供应商应付数据库!$C:$G,SMALL($C:$C,ROW(A246)),MATCH(E$3,$E$3:$I$3,0)),"")</f>
        <v/>
      </c>
      <c r="F249" s="154" t="str">
        <f>IFERROR(INDEX(供应商应付数据库!$C:$G,SMALL($C:$C,ROW(B246)),MATCH(F$3,$E$3:$I$3,0)),"")</f>
        <v/>
      </c>
      <c r="G249" s="154" t="str">
        <f>IFERROR(INDEX(供应商应付数据库!$C:$G,SMALL($C:$C,ROW(C246)),MATCH(G$3,$E$3:$I$3,0)),"")</f>
        <v/>
      </c>
      <c r="H249" s="154" t="str">
        <f>IFERROR(INDEX(供应商应付数据库!$C:$G,SMALL($C:$C,ROW(D246)),MATCH(H$3,$E$3:$I$3,0)),"")</f>
        <v/>
      </c>
      <c r="I249" s="155" t="str">
        <f>IFERROR(INDEX(供应商应付数据库!$C:$G,SMALL($C:$C,ROW(E246)),MATCH(I$3,$E$3:$I$3,0)),"")</f>
        <v/>
      </c>
      <c r="J249" s="150"/>
    </row>
    <row r="250" customHeight="1" spans="1:10">
      <c r="A250" s="150"/>
      <c r="B250" s="150"/>
      <c r="C250" s="151" t="str">
        <f>IF(AND(供应商应付数据库!G:G&gt;1,供应商应付数据库!G:G&lt;&gt;"-"),ROW(),"-")</f>
        <v>-</v>
      </c>
      <c r="D250" s="153" t="str">
        <f t="shared" si="3"/>
        <v/>
      </c>
      <c r="E250" s="154" t="str">
        <f>IFERROR(INDEX(供应商应付数据库!$C:$G,SMALL($C:$C,ROW(A247)),MATCH(E$3,$E$3:$I$3,0)),"")</f>
        <v/>
      </c>
      <c r="F250" s="154" t="str">
        <f>IFERROR(INDEX(供应商应付数据库!$C:$G,SMALL($C:$C,ROW(B247)),MATCH(F$3,$E$3:$I$3,0)),"")</f>
        <v/>
      </c>
      <c r="G250" s="154" t="str">
        <f>IFERROR(INDEX(供应商应付数据库!$C:$G,SMALL($C:$C,ROW(C247)),MATCH(G$3,$E$3:$I$3,0)),"")</f>
        <v/>
      </c>
      <c r="H250" s="154" t="str">
        <f>IFERROR(INDEX(供应商应付数据库!$C:$G,SMALL($C:$C,ROW(D247)),MATCH(H$3,$E$3:$I$3,0)),"")</f>
        <v/>
      </c>
      <c r="I250" s="155" t="str">
        <f>IFERROR(INDEX(供应商应付数据库!$C:$G,SMALL($C:$C,ROW(E247)),MATCH(I$3,$E$3:$I$3,0)),"")</f>
        <v/>
      </c>
      <c r="J250" s="150"/>
    </row>
    <row r="251" customHeight="1" spans="1:10">
      <c r="A251" s="150"/>
      <c r="B251" s="150"/>
      <c r="C251" s="151" t="str">
        <f>IF(AND(供应商应付数据库!G:G&gt;1,供应商应付数据库!G:G&lt;&gt;"-"),ROW(),"-")</f>
        <v>-</v>
      </c>
      <c r="D251" s="153" t="str">
        <f t="shared" si="3"/>
        <v/>
      </c>
      <c r="E251" s="154" t="str">
        <f>IFERROR(INDEX(供应商应付数据库!$C:$G,SMALL($C:$C,ROW(A248)),MATCH(E$3,$E$3:$I$3,0)),"")</f>
        <v/>
      </c>
      <c r="F251" s="154" t="str">
        <f>IFERROR(INDEX(供应商应付数据库!$C:$G,SMALL($C:$C,ROW(B248)),MATCH(F$3,$E$3:$I$3,0)),"")</f>
        <v/>
      </c>
      <c r="G251" s="154" t="str">
        <f>IFERROR(INDEX(供应商应付数据库!$C:$G,SMALL($C:$C,ROW(C248)),MATCH(G$3,$E$3:$I$3,0)),"")</f>
        <v/>
      </c>
      <c r="H251" s="154" t="str">
        <f>IFERROR(INDEX(供应商应付数据库!$C:$G,SMALL($C:$C,ROW(D248)),MATCH(H$3,$E$3:$I$3,0)),"")</f>
        <v/>
      </c>
      <c r="I251" s="155" t="str">
        <f>IFERROR(INDEX(供应商应付数据库!$C:$G,SMALL($C:$C,ROW(E248)),MATCH(I$3,$E$3:$I$3,0)),"")</f>
        <v/>
      </c>
      <c r="J251" s="150"/>
    </row>
    <row r="252" customHeight="1" spans="1:10">
      <c r="A252" s="150"/>
      <c r="B252" s="150"/>
      <c r="C252" s="151" t="str">
        <f>IF(AND(供应商应付数据库!G:G&gt;1,供应商应付数据库!G:G&lt;&gt;"-"),ROW(),"-")</f>
        <v>-</v>
      </c>
      <c r="D252" s="153" t="str">
        <f t="shared" si="3"/>
        <v/>
      </c>
      <c r="E252" s="154" t="str">
        <f>IFERROR(INDEX(供应商应付数据库!$C:$G,SMALL($C:$C,ROW(A249)),MATCH(E$3,$E$3:$I$3,0)),"")</f>
        <v/>
      </c>
      <c r="F252" s="154" t="str">
        <f>IFERROR(INDEX(供应商应付数据库!$C:$G,SMALL($C:$C,ROW(B249)),MATCH(F$3,$E$3:$I$3,0)),"")</f>
        <v/>
      </c>
      <c r="G252" s="154" t="str">
        <f>IFERROR(INDEX(供应商应付数据库!$C:$G,SMALL($C:$C,ROW(C249)),MATCH(G$3,$E$3:$I$3,0)),"")</f>
        <v/>
      </c>
      <c r="H252" s="154" t="str">
        <f>IFERROR(INDEX(供应商应付数据库!$C:$G,SMALL($C:$C,ROW(D249)),MATCH(H$3,$E$3:$I$3,0)),"")</f>
        <v/>
      </c>
      <c r="I252" s="155" t="str">
        <f>IFERROR(INDEX(供应商应付数据库!$C:$G,SMALL($C:$C,ROW(E249)),MATCH(I$3,$E$3:$I$3,0)),"")</f>
        <v/>
      </c>
      <c r="J252" s="150"/>
    </row>
    <row r="253" customHeight="1" spans="1:10">
      <c r="A253" s="150"/>
      <c r="B253" s="150"/>
      <c r="C253" s="151" t="str">
        <f>IF(AND(供应商应付数据库!G:G&gt;1,供应商应付数据库!G:G&lt;&gt;"-"),ROW(),"-")</f>
        <v>-</v>
      </c>
      <c r="D253" s="153" t="str">
        <f t="shared" si="3"/>
        <v/>
      </c>
      <c r="E253" s="154" t="str">
        <f>IFERROR(INDEX(供应商应付数据库!$C:$G,SMALL($C:$C,ROW(A250)),MATCH(E$3,$E$3:$I$3,0)),"")</f>
        <v/>
      </c>
      <c r="F253" s="154" t="str">
        <f>IFERROR(INDEX(供应商应付数据库!$C:$G,SMALL($C:$C,ROW(B250)),MATCH(F$3,$E$3:$I$3,0)),"")</f>
        <v/>
      </c>
      <c r="G253" s="154" t="str">
        <f>IFERROR(INDEX(供应商应付数据库!$C:$G,SMALL($C:$C,ROW(C250)),MATCH(G$3,$E$3:$I$3,0)),"")</f>
        <v/>
      </c>
      <c r="H253" s="154" t="str">
        <f>IFERROR(INDEX(供应商应付数据库!$C:$G,SMALL($C:$C,ROW(D250)),MATCH(H$3,$E$3:$I$3,0)),"")</f>
        <v/>
      </c>
      <c r="I253" s="155" t="str">
        <f>IFERROR(INDEX(供应商应付数据库!$C:$G,SMALL($C:$C,ROW(E250)),MATCH(I$3,$E$3:$I$3,0)),"")</f>
        <v/>
      </c>
      <c r="J253" s="150"/>
    </row>
    <row r="254" customHeight="1" spans="1:10">
      <c r="A254" s="150"/>
      <c r="B254" s="150"/>
      <c r="C254" s="151" t="str">
        <f>IF(AND(供应商应付数据库!G:G&gt;1,供应商应付数据库!G:G&lt;&gt;"-"),ROW(),"-")</f>
        <v>-</v>
      </c>
      <c r="D254" s="153" t="str">
        <f t="shared" si="3"/>
        <v/>
      </c>
      <c r="E254" s="154" t="str">
        <f>IFERROR(INDEX(供应商应付数据库!$C:$G,SMALL($C:$C,ROW(A251)),MATCH(E$3,$E$3:$I$3,0)),"")</f>
        <v/>
      </c>
      <c r="F254" s="154" t="str">
        <f>IFERROR(INDEX(供应商应付数据库!$C:$G,SMALL($C:$C,ROW(B251)),MATCH(F$3,$E$3:$I$3,0)),"")</f>
        <v/>
      </c>
      <c r="G254" s="154" t="str">
        <f>IFERROR(INDEX(供应商应付数据库!$C:$G,SMALL($C:$C,ROW(C251)),MATCH(G$3,$E$3:$I$3,0)),"")</f>
        <v/>
      </c>
      <c r="H254" s="154" t="str">
        <f>IFERROR(INDEX(供应商应付数据库!$C:$G,SMALL($C:$C,ROW(D251)),MATCH(H$3,$E$3:$I$3,0)),"")</f>
        <v/>
      </c>
      <c r="I254" s="155" t="str">
        <f>IFERROR(INDEX(供应商应付数据库!$C:$G,SMALL($C:$C,ROW(E251)),MATCH(I$3,$E$3:$I$3,0)),"")</f>
        <v/>
      </c>
      <c r="J254" s="150"/>
    </row>
    <row r="255" customHeight="1" spans="1:10">
      <c r="A255" s="150"/>
      <c r="B255" s="150"/>
      <c r="C255" s="151" t="str">
        <f>IF(AND(供应商应付数据库!G:G&gt;1,供应商应付数据库!G:G&lt;&gt;"-"),ROW(),"-")</f>
        <v>-</v>
      </c>
      <c r="D255" s="153" t="str">
        <f t="shared" si="3"/>
        <v/>
      </c>
      <c r="E255" s="154" t="str">
        <f>IFERROR(INDEX(供应商应付数据库!$C:$G,SMALL($C:$C,ROW(A252)),MATCH(E$3,$E$3:$I$3,0)),"")</f>
        <v/>
      </c>
      <c r="F255" s="154" t="str">
        <f>IFERROR(INDEX(供应商应付数据库!$C:$G,SMALL($C:$C,ROW(B252)),MATCH(F$3,$E$3:$I$3,0)),"")</f>
        <v/>
      </c>
      <c r="G255" s="154" t="str">
        <f>IFERROR(INDEX(供应商应付数据库!$C:$G,SMALL($C:$C,ROW(C252)),MATCH(G$3,$E$3:$I$3,0)),"")</f>
        <v/>
      </c>
      <c r="H255" s="154" t="str">
        <f>IFERROR(INDEX(供应商应付数据库!$C:$G,SMALL($C:$C,ROW(D252)),MATCH(H$3,$E$3:$I$3,0)),"")</f>
        <v/>
      </c>
      <c r="I255" s="155" t="str">
        <f>IFERROR(INDEX(供应商应付数据库!$C:$G,SMALL($C:$C,ROW(E252)),MATCH(I$3,$E$3:$I$3,0)),"")</f>
        <v/>
      </c>
      <c r="J255" s="150"/>
    </row>
    <row r="256" customHeight="1" spans="1:10">
      <c r="A256" s="150"/>
      <c r="B256" s="150"/>
      <c r="C256" s="151" t="str">
        <f>IF(AND(供应商应付数据库!G:G&gt;1,供应商应付数据库!G:G&lt;&gt;"-"),ROW(),"-")</f>
        <v>-</v>
      </c>
      <c r="D256" s="153" t="str">
        <f t="shared" si="3"/>
        <v/>
      </c>
      <c r="E256" s="154" t="str">
        <f>IFERROR(INDEX(供应商应付数据库!$C:$G,SMALL($C:$C,ROW(A253)),MATCH(E$3,$E$3:$I$3,0)),"")</f>
        <v/>
      </c>
      <c r="F256" s="154" t="str">
        <f>IFERROR(INDEX(供应商应付数据库!$C:$G,SMALL($C:$C,ROW(B253)),MATCH(F$3,$E$3:$I$3,0)),"")</f>
        <v/>
      </c>
      <c r="G256" s="154" t="str">
        <f>IFERROR(INDEX(供应商应付数据库!$C:$G,SMALL($C:$C,ROW(C253)),MATCH(G$3,$E$3:$I$3,0)),"")</f>
        <v/>
      </c>
      <c r="H256" s="154" t="str">
        <f>IFERROR(INDEX(供应商应付数据库!$C:$G,SMALL($C:$C,ROW(D253)),MATCH(H$3,$E$3:$I$3,0)),"")</f>
        <v/>
      </c>
      <c r="I256" s="155" t="str">
        <f>IFERROR(INDEX(供应商应付数据库!$C:$G,SMALL($C:$C,ROW(E253)),MATCH(I$3,$E$3:$I$3,0)),"")</f>
        <v/>
      </c>
      <c r="J256" s="150"/>
    </row>
    <row r="257" customHeight="1" spans="1:10">
      <c r="A257" s="150"/>
      <c r="B257" s="150"/>
      <c r="C257" s="151" t="str">
        <f>IF(AND(供应商应付数据库!G:G&gt;1,供应商应付数据库!G:G&lt;&gt;"-"),ROW(),"-")</f>
        <v>-</v>
      </c>
      <c r="D257" s="153" t="str">
        <f t="shared" si="3"/>
        <v/>
      </c>
      <c r="E257" s="154" t="str">
        <f>IFERROR(INDEX(供应商应付数据库!$C:$G,SMALL($C:$C,ROW(A254)),MATCH(E$3,$E$3:$I$3,0)),"")</f>
        <v/>
      </c>
      <c r="F257" s="154" t="str">
        <f>IFERROR(INDEX(供应商应付数据库!$C:$G,SMALL($C:$C,ROW(B254)),MATCH(F$3,$E$3:$I$3,0)),"")</f>
        <v/>
      </c>
      <c r="G257" s="154" t="str">
        <f>IFERROR(INDEX(供应商应付数据库!$C:$G,SMALL($C:$C,ROW(C254)),MATCH(G$3,$E$3:$I$3,0)),"")</f>
        <v/>
      </c>
      <c r="H257" s="154" t="str">
        <f>IFERROR(INDEX(供应商应付数据库!$C:$G,SMALL($C:$C,ROW(D254)),MATCH(H$3,$E$3:$I$3,0)),"")</f>
        <v/>
      </c>
      <c r="I257" s="155" t="str">
        <f>IFERROR(INDEX(供应商应付数据库!$C:$G,SMALL($C:$C,ROW(E254)),MATCH(I$3,$E$3:$I$3,0)),"")</f>
        <v/>
      </c>
      <c r="J257" s="150"/>
    </row>
    <row r="258" customHeight="1" spans="1:10">
      <c r="A258" s="150"/>
      <c r="B258" s="150"/>
      <c r="C258" s="151" t="str">
        <f>IF(AND(供应商应付数据库!G:G&gt;1,供应商应付数据库!G:G&lt;&gt;"-"),ROW(),"-")</f>
        <v>-</v>
      </c>
      <c r="D258" s="153" t="str">
        <f t="shared" si="3"/>
        <v/>
      </c>
      <c r="E258" s="154" t="str">
        <f>IFERROR(INDEX(供应商应付数据库!$C:$G,SMALL($C:$C,ROW(A255)),MATCH(E$3,$E$3:$I$3,0)),"")</f>
        <v/>
      </c>
      <c r="F258" s="154" t="str">
        <f>IFERROR(INDEX(供应商应付数据库!$C:$G,SMALL($C:$C,ROW(B255)),MATCH(F$3,$E$3:$I$3,0)),"")</f>
        <v/>
      </c>
      <c r="G258" s="154" t="str">
        <f>IFERROR(INDEX(供应商应付数据库!$C:$G,SMALL($C:$C,ROW(C255)),MATCH(G$3,$E$3:$I$3,0)),"")</f>
        <v/>
      </c>
      <c r="H258" s="154" t="str">
        <f>IFERROR(INDEX(供应商应付数据库!$C:$G,SMALL($C:$C,ROW(D255)),MATCH(H$3,$E$3:$I$3,0)),"")</f>
        <v/>
      </c>
      <c r="I258" s="155" t="str">
        <f>IFERROR(INDEX(供应商应付数据库!$C:$G,SMALL($C:$C,ROW(E255)),MATCH(I$3,$E$3:$I$3,0)),"")</f>
        <v/>
      </c>
      <c r="J258" s="150"/>
    </row>
    <row r="259" customHeight="1" spans="1:10">
      <c r="A259" s="150"/>
      <c r="B259" s="150"/>
      <c r="C259" s="151" t="str">
        <f>IF(AND(供应商应付数据库!G:G&gt;1,供应商应付数据库!G:G&lt;&gt;"-"),ROW(),"-")</f>
        <v>-</v>
      </c>
      <c r="D259" s="153" t="str">
        <f t="shared" si="3"/>
        <v/>
      </c>
      <c r="E259" s="154" t="str">
        <f>IFERROR(INDEX(供应商应付数据库!$C:$G,SMALL($C:$C,ROW(A256)),MATCH(E$3,$E$3:$I$3,0)),"")</f>
        <v/>
      </c>
      <c r="F259" s="154" t="str">
        <f>IFERROR(INDEX(供应商应付数据库!$C:$G,SMALL($C:$C,ROW(B256)),MATCH(F$3,$E$3:$I$3,0)),"")</f>
        <v/>
      </c>
      <c r="G259" s="154" t="str">
        <f>IFERROR(INDEX(供应商应付数据库!$C:$G,SMALL($C:$C,ROW(C256)),MATCH(G$3,$E$3:$I$3,0)),"")</f>
        <v/>
      </c>
      <c r="H259" s="154" t="str">
        <f>IFERROR(INDEX(供应商应付数据库!$C:$G,SMALL($C:$C,ROW(D256)),MATCH(H$3,$E$3:$I$3,0)),"")</f>
        <v/>
      </c>
      <c r="I259" s="155" t="str">
        <f>IFERROR(INDEX(供应商应付数据库!$C:$G,SMALL($C:$C,ROW(E256)),MATCH(I$3,$E$3:$I$3,0)),"")</f>
        <v/>
      </c>
      <c r="J259" s="150"/>
    </row>
    <row r="260" customHeight="1" spans="1:10">
      <c r="A260" s="150"/>
      <c r="B260" s="150"/>
      <c r="C260" s="151" t="str">
        <f>IF(AND(供应商应付数据库!G:G&gt;1,供应商应付数据库!G:G&lt;&gt;"-"),ROW(),"-")</f>
        <v>-</v>
      </c>
      <c r="D260" s="153" t="str">
        <f t="shared" si="3"/>
        <v/>
      </c>
      <c r="E260" s="154" t="str">
        <f>IFERROR(INDEX(供应商应付数据库!$C:$G,SMALL($C:$C,ROW(A257)),MATCH(E$3,$E$3:$I$3,0)),"")</f>
        <v/>
      </c>
      <c r="F260" s="154" t="str">
        <f>IFERROR(INDEX(供应商应付数据库!$C:$G,SMALL($C:$C,ROW(B257)),MATCH(F$3,$E$3:$I$3,0)),"")</f>
        <v/>
      </c>
      <c r="G260" s="154" t="str">
        <f>IFERROR(INDEX(供应商应付数据库!$C:$G,SMALL($C:$C,ROW(C257)),MATCH(G$3,$E$3:$I$3,0)),"")</f>
        <v/>
      </c>
      <c r="H260" s="154" t="str">
        <f>IFERROR(INDEX(供应商应付数据库!$C:$G,SMALL($C:$C,ROW(D257)),MATCH(H$3,$E$3:$I$3,0)),"")</f>
        <v/>
      </c>
      <c r="I260" s="155" t="str">
        <f>IFERROR(INDEX(供应商应付数据库!$C:$G,SMALL($C:$C,ROW(E257)),MATCH(I$3,$E$3:$I$3,0)),"")</f>
        <v/>
      </c>
      <c r="J260" s="150"/>
    </row>
    <row r="261" customHeight="1" spans="1:10">
      <c r="A261" s="150"/>
      <c r="B261" s="150"/>
      <c r="C261" s="151" t="str">
        <f>IF(AND(供应商应付数据库!G:G&gt;1,供应商应付数据库!G:G&lt;&gt;"-"),ROW(),"-")</f>
        <v>-</v>
      </c>
      <c r="D261" s="153" t="str">
        <f t="shared" ref="D261:D303" si="4">IF(E261="","",ROW(A258))</f>
        <v/>
      </c>
      <c r="E261" s="154" t="str">
        <f>IFERROR(INDEX(供应商应付数据库!$C:$G,SMALL($C:$C,ROW(A258)),MATCH(E$3,$E$3:$I$3,0)),"")</f>
        <v/>
      </c>
      <c r="F261" s="154" t="str">
        <f>IFERROR(INDEX(供应商应付数据库!$C:$G,SMALL($C:$C,ROW(B258)),MATCH(F$3,$E$3:$I$3,0)),"")</f>
        <v/>
      </c>
      <c r="G261" s="154" t="str">
        <f>IFERROR(INDEX(供应商应付数据库!$C:$G,SMALL($C:$C,ROW(C258)),MATCH(G$3,$E$3:$I$3,0)),"")</f>
        <v/>
      </c>
      <c r="H261" s="154" t="str">
        <f>IFERROR(INDEX(供应商应付数据库!$C:$G,SMALL($C:$C,ROW(D258)),MATCH(H$3,$E$3:$I$3,0)),"")</f>
        <v/>
      </c>
      <c r="I261" s="155" t="str">
        <f>IFERROR(INDEX(供应商应付数据库!$C:$G,SMALL($C:$C,ROW(E258)),MATCH(I$3,$E$3:$I$3,0)),"")</f>
        <v/>
      </c>
      <c r="J261" s="150"/>
    </row>
    <row r="262" customHeight="1" spans="1:10">
      <c r="A262" s="150"/>
      <c r="B262" s="150"/>
      <c r="C262" s="151" t="str">
        <f>IF(AND(供应商应付数据库!G:G&gt;1,供应商应付数据库!G:G&lt;&gt;"-"),ROW(),"-")</f>
        <v>-</v>
      </c>
      <c r="D262" s="153" t="str">
        <f t="shared" si="4"/>
        <v/>
      </c>
      <c r="E262" s="154" t="str">
        <f>IFERROR(INDEX(供应商应付数据库!$C:$G,SMALL($C:$C,ROW(A259)),MATCH(E$3,$E$3:$I$3,0)),"")</f>
        <v/>
      </c>
      <c r="F262" s="154" t="str">
        <f>IFERROR(INDEX(供应商应付数据库!$C:$G,SMALL($C:$C,ROW(B259)),MATCH(F$3,$E$3:$I$3,0)),"")</f>
        <v/>
      </c>
      <c r="G262" s="154" t="str">
        <f>IFERROR(INDEX(供应商应付数据库!$C:$G,SMALL($C:$C,ROW(C259)),MATCH(G$3,$E$3:$I$3,0)),"")</f>
        <v/>
      </c>
      <c r="H262" s="154" t="str">
        <f>IFERROR(INDEX(供应商应付数据库!$C:$G,SMALL($C:$C,ROW(D259)),MATCH(H$3,$E$3:$I$3,0)),"")</f>
        <v/>
      </c>
      <c r="I262" s="155" t="str">
        <f>IFERROR(INDEX(供应商应付数据库!$C:$G,SMALL($C:$C,ROW(E259)),MATCH(I$3,$E$3:$I$3,0)),"")</f>
        <v/>
      </c>
      <c r="J262" s="150"/>
    </row>
    <row r="263" customHeight="1" spans="1:10">
      <c r="A263" s="150"/>
      <c r="B263" s="150"/>
      <c r="C263" s="151" t="str">
        <f>IF(AND(供应商应付数据库!G:G&gt;1,供应商应付数据库!G:G&lt;&gt;"-"),ROW(),"-")</f>
        <v>-</v>
      </c>
      <c r="D263" s="153" t="str">
        <f t="shared" si="4"/>
        <v/>
      </c>
      <c r="E263" s="154" t="str">
        <f>IFERROR(INDEX(供应商应付数据库!$C:$G,SMALL($C:$C,ROW(A260)),MATCH(E$3,$E$3:$I$3,0)),"")</f>
        <v/>
      </c>
      <c r="F263" s="154" t="str">
        <f>IFERROR(INDEX(供应商应付数据库!$C:$G,SMALL($C:$C,ROW(B260)),MATCH(F$3,$E$3:$I$3,0)),"")</f>
        <v/>
      </c>
      <c r="G263" s="154" t="str">
        <f>IFERROR(INDEX(供应商应付数据库!$C:$G,SMALL($C:$C,ROW(C260)),MATCH(G$3,$E$3:$I$3,0)),"")</f>
        <v/>
      </c>
      <c r="H263" s="154" t="str">
        <f>IFERROR(INDEX(供应商应付数据库!$C:$G,SMALL($C:$C,ROW(D260)),MATCH(H$3,$E$3:$I$3,0)),"")</f>
        <v/>
      </c>
      <c r="I263" s="155" t="str">
        <f>IFERROR(INDEX(供应商应付数据库!$C:$G,SMALL($C:$C,ROW(E260)),MATCH(I$3,$E$3:$I$3,0)),"")</f>
        <v/>
      </c>
      <c r="J263" s="150"/>
    </row>
    <row r="264" customHeight="1" spans="1:10">
      <c r="A264" s="150"/>
      <c r="B264" s="150"/>
      <c r="C264" s="151" t="str">
        <f>IF(AND(供应商应付数据库!G:G&gt;1,供应商应付数据库!G:G&lt;&gt;"-"),ROW(),"-")</f>
        <v>-</v>
      </c>
      <c r="D264" s="153" t="str">
        <f t="shared" si="4"/>
        <v/>
      </c>
      <c r="E264" s="154" t="str">
        <f>IFERROR(INDEX(供应商应付数据库!$C:$G,SMALL($C:$C,ROW(A261)),MATCH(E$3,$E$3:$I$3,0)),"")</f>
        <v/>
      </c>
      <c r="F264" s="154" t="str">
        <f>IFERROR(INDEX(供应商应付数据库!$C:$G,SMALL($C:$C,ROW(B261)),MATCH(F$3,$E$3:$I$3,0)),"")</f>
        <v/>
      </c>
      <c r="G264" s="154" t="str">
        <f>IFERROR(INDEX(供应商应付数据库!$C:$G,SMALL($C:$C,ROW(C261)),MATCH(G$3,$E$3:$I$3,0)),"")</f>
        <v/>
      </c>
      <c r="H264" s="154" t="str">
        <f>IFERROR(INDEX(供应商应付数据库!$C:$G,SMALL($C:$C,ROW(D261)),MATCH(H$3,$E$3:$I$3,0)),"")</f>
        <v/>
      </c>
      <c r="I264" s="155" t="str">
        <f>IFERROR(INDEX(供应商应付数据库!$C:$G,SMALL($C:$C,ROW(E261)),MATCH(I$3,$E$3:$I$3,0)),"")</f>
        <v/>
      </c>
      <c r="J264" s="150"/>
    </row>
    <row r="265" customHeight="1" spans="1:10">
      <c r="A265" s="150"/>
      <c r="B265" s="150"/>
      <c r="C265" s="151" t="str">
        <f>IF(AND(供应商应付数据库!G:G&gt;1,供应商应付数据库!G:G&lt;&gt;"-"),ROW(),"-")</f>
        <v>-</v>
      </c>
      <c r="D265" s="153" t="str">
        <f t="shared" si="4"/>
        <v/>
      </c>
      <c r="E265" s="154" t="str">
        <f>IFERROR(INDEX(供应商应付数据库!$C:$G,SMALL($C:$C,ROW(A262)),MATCH(E$3,$E$3:$I$3,0)),"")</f>
        <v/>
      </c>
      <c r="F265" s="154" t="str">
        <f>IFERROR(INDEX(供应商应付数据库!$C:$G,SMALL($C:$C,ROW(B262)),MATCH(F$3,$E$3:$I$3,0)),"")</f>
        <v/>
      </c>
      <c r="G265" s="154" t="str">
        <f>IFERROR(INDEX(供应商应付数据库!$C:$G,SMALL($C:$C,ROW(C262)),MATCH(G$3,$E$3:$I$3,0)),"")</f>
        <v/>
      </c>
      <c r="H265" s="154" t="str">
        <f>IFERROR(INDEX(供应商应付数据库!$C:$G,SMALL($C:$C,ROW(D262)),MATCH(H$3,$E$3:$I$3,0)),"")</f>
        <v/>
      </c>
      <c r="I265" s="155" t="str">
        <f>IFERROR(INDEX(供应商应付数据库!$C:$G,SMALL($C:$C,ROW(E262)),MATCH(I$3,$E$3:$I$3,0)),"")</f>
        <v/>
      </c>
      <c r="J265" s="150"/>
    </row>
    <row r="266" customHeight="1" spans="1:10">
      <c r="A266" s="150"/>
      <c r="B266" s="150"/>
      <c r="C266" s="151" t="str">
        <f>IF(AND(供应商应付数据库!G:G&gt;1,供应商应付数据库!G:G&lt;&gt;"-"),ROW(),"-")</f>
        <v>-</v>
      </c>
      <c r="D266" s="153" t="str">
        <f t="shared" si="4"/>
        <v/>
      </c>
      <c r="E266" s="154" t="str">
        <f>IFERROR(INDEX(供应商应付数据库!$C:$G,SMALL($C:$C,ROW(A263)),MATCH(E$3,$E$3:$I$3,0)),"")</f>
        <v/>
      </c>
      <c r="F266" s="154" t="str">
        <f>IFERROR(INDEX(供应商应付数据库!$C:$G,SMALL($C:$C,ROW(B263)),MATCH(F$3,$E$3:$I$3,0)),"")</f>
        <v/>
      </c>
      <c r="G266" s="154" t="str">
        <f>IFERROR(INDEX(供应商应付数据库!$C:$G,SMALL($C:$C,ROW(C263)),MATCH(G$3,$E$3:$I$3,0)),"")</f>
        <v/>
      </c>
      <c r="H266" s="154" t="str">
        <f>IFERROR(INDEX(供应商应付数据库!$C:$G,SMALL($C:$C,ROW(D263)),MATCH(H$3,$E$3:$I$3,0)),"")</f>
        <v/>
      </c>
      <c r="I266" s="155" t="str">
        <f>IFERROR(INDEX(供应商应付数据库!$C:$G,SMALL($C:$C,ROW(E263)),MATCH(I$3,$E$3:$I$3,0)),"")</f>
        <v/>
      </c>
      <c r="J266" s="150"/>
    </row>
    <row r="267" customHeight="1" spans="1:10">
      <c r="A267" s="150"/>
      <c r="B267" s="150"/>
      <c r="C267" s="151" t="str">
        <f>IF(AND(供应商应付数据库!G:G&gt;1,供应商应付数据库!G:G&lt;&gt;"-"),ROW(),"-")</f>
        <v>-</v>
      </c>
      <c r="D267" s="153" t="str">
        <f t="shared" si="4"/>
        <v/>
      </c>
      <c r="E267" s="154" t="str">
        <f>IFERROR(INDEX(供应商应付数据库!$C:$G,SMALL($C:$C,ROW(A264)),MATCH(E$3,$E$3:$I$3,0)),"")</f>
        <v/>
      </c>
      <c r="F267" s="154" t="str">
        <f>IFERROR(INDEX(供应商应付数据库!$C:$G,SMALL($C:$C,ROW(B264)),MATCH(F$3,$E$3:$I$3,0)),"")</f>
        <v/>
      </c>
      <c r="G267" s="154" t="str">
        <f>IFERROR(INDEX(供应商应付数据库!$C:$G,SMALL($C:$C,ROW(C264)),MATCH(G$3,$E$3:$I$3,0)),"")</f>
        <v/>
      </c>
      <c r="H267" s="154" t="str">
        <f>IFERROR(INDEX(供应商应付数据库!$C:$G,SMALL($C:$C,ROW(D264)),MATCH(H$3,$E$3:$I$3,0)),"")</f>
        <v/>
      </c>
      <c r="I267" s="155" t="str">
        <f>IFERROR(INDEX(供应商应付数据库!$C:$G,SMALL($C:$C,ROW(E264)),MATCH(I$3,$E$3:$I$3,0)),"")</f>
        <v/>
      </c>
      <c r="J267" s="150"/>
    </row>
    <row r="268" customHeight="1" spans="1:10">
      <c r="A268" s="150"/>
      <c r="B268" s="150"/>
      <c r="C268" s="151" t="str">
        <f>IF(AND(供应商应付数据库!G:G&gt;1,供应商应付数据库!G:G&lt;&gt;"-"),ROW(),"-")</f>
        <v>-</v>
      </c>
      <c r="D268" s="153" t="str">
        <f t="shared" si="4"/>
        <v/>
      </c>
      <c r="E268" s="154" t="str">
        <f>IFERROR(INDEX(供应商应付数据库!$C:$G,SMALL($C:$C,ROW(A265)),MATCH(E$3,$E$3:$I$3,0)),"")</f>
        <v/>
      </c>
      <c r="F268" s="154" t="str">
        <f>IFERROR(INDEX(供应商应付数据库!$C:$G,SMALL($C:$C,ROW(B265)),MATCH(F$3,$E$3:$I$3,0)),"")</f>
        <v/>
      </c>
      <c r="G268" s="154" t="str">
        <f>IFERROR(INDEX(供应商应付数据库!$C:$G,SMALL($C:$C,ROW(C265)),MATCH(G$3,$E$3:$I$3,0)),"")</f>
        <v/>
      </c>
      <c r="H268" s="154" t="str">
        <f>IFERROR(INDEX(供应商应付数据库!$C:$G,SMALL($C:$C,ROW(D265)),MATCH(H$3,$E$3:$I$3,0)),"")</f>
        <v/>
      </c>
      <c r="I268" s="155" t="str">
        <f>IFERROR(INDEX(供应商应付数据库!$C:$G,SMALL($C:$C,ROW(E265)),MATCH(I$3,$E$3:$I$3,0)),"")</f>
        <v/>
      </c>
      <c r="J268" s="150"/>
    </row>
    <row r="269" customHeight="1" spans="1:10">
      <c r="A269" s="150"/>
      <c r="B269" s="150"/>
      <c r="C269" s="151" t="str">
        <f>IF(AND(供应商应付数据库!G:G&gt;1,供应商应付数据库!G:G&lt;&gt;"-"),ROW(),"-")</f>
        <v>-</v>
      </c>
      <c r="D269" s="153" t="str">
        <f t="shared" si="4"/>
        <v/>
      </c>
      <c r="E269" s="154" t="str">
        <f>IFERROR(INDEX(供应商应付数据库!$C:$G,SMALL($C:$C,ROW(A266)),MATCH(E$3,$E$3:$I$3,0)),"")</f>
        <v/>
      </c>
      <c r="F269" s="154" t="str">
        <f>IFERROR(INDEX(供应商应付数据库!$C:$G,SMALL($C:$C,ROW(B266)),MATCH(F$3,$E$3:$I$3,0)),"")</f>
        <v/>
      </c>
      <c r="G269" s="154" t="str">
        <f>IFERROR(INDEX(供应商应付数据库!$C:$G,SMALL($C:$C,ROW(C266)),MATCH(G$3,$E$3:$I$3,0)),"")</f>
        <v/>
      </c>
      <c r="H269" s="154" t="str">
        <f>IFERROR(INDEX(供应商应付数据库!$C:$G,SMALL($C:$C,ROW(D266)),MATCH(H$3,$E$3:$I$3,0)),"")</f>
        <v/>
      </c>
      <c r="I269" s="155" t="str">
        <f>IFERROR(INDEX(供应商应付数据库!$C:$G,SMALL($C:$C,ROW(E266)),MATCH(I$3,$E$3:$I$3,0)),"")</f>
        <v/>
      </c>
      <c r="J269" s="150"/>
    </row>
    <row r="270" customHeight="1" spans="1:10">
      <c r="A270" s="150"/>
      <c r="B270" s="150"/>
      <c r="C270" s="151" t="str">
        <f>IF(AND(供应商应付数据库!G:G&gt;1,供应商应付数据库!G:G&lt;&gt;"-"),ROW(),"-")</f>
        <v>-</v>
      </c>
      <c r="D270" s="153" t="str">
        <f t="shared" si="4"/>
        <v/>
      </c>
      <c r="E270" s="154" t="str">
        <f>IFERROR(INDEX(供应商应付数据库!$C:$G,SMALL($C:$C,ROW(A267)),MATCH(E$3,$E$3:$I$3,0)),"")</f>
        <v/>
      </c>
      <c r="F270" s="154" t="str">
        <f>IFERROR(INDEX(供应商应付数据库!$C:$G,SMALL($C:$C,ROW(B267)),MATCH(F$3,$E$3:$I$3,0)),"")</f>
        <v/>
      </c>
      <c r="G270" s="154" t="str">
        <f>IFERROR(INDEX(供应商应付数据库!$C:$G,SMALL($C:$C,ROW(C267)),MATCH(G$3,$E$3:$I$3,0)),"")</f>
        <v/>
      </c>
      <c r="H270" s="154" t="str">
        <f>IFERROR(INDEX(供应商应付数据库!$C:$G,SMALL($C:$C,ROW(D267)),MATCH(H$3,$E$3:$I$3,0)),"")</f>
        <v/>
      </c>
      <c r="I270" s="155" t="str">
        <f>IFERROR(INDEX(供应商应付数据库!$C:$G,SMALL($C:$C,ROW(E267)),MATCH(I$3,$E$3:$I$3,0)),"")</f>
        <v/>
      </c>
      <c r="J270" s="150"/>
    </row>
    <row r="271" customHeight="1" spans="1:10">
      <c r="A271" s="150"/>
      <c r="B271" s="150"/>
      <c r="C271" s="151" t="str">
        <f>IF(AND(供应商应付数据库!G:G&gt;1,供应商应付数据库!G:G&lt;&gt;"-"),ROW(),"-")</f>
        <v>-</v>
      </c>
      <c r="D271" s="153" t="str">
        <f t="shared" si="4"/>
        <v/>
      </c>
      <c r="E271" s="154" t="str">
        <f>IFERROR(INDEX(供应商应付数据库!$C:$G,SMALL($C:$C,ROW(A268)),MATCH(E$3,$E$3:$I$3,0)),"")</f>
        <v/>
      </c>
      <c r="F271" s="154" t="str">
        <f>IFERROR(INDEX(供应商应付数据库!$C:$G,SMALL($C:$C,ROW(B268)),MATCH(F$3,$E$3:$I$3,0)),"")</f>
        <v/>
      </c>
      <c r="G271" s="154" t="str">
        <f>IFERROR(INDEX(供应商应付数据库!$C:$G,SMALL($C:$C,ROW(C268)),MATCH(G$3,$E$3:$I$3,0)),"")</f>
        <v/>
      </c>
      <c r="H271" s="154" t="str">
        <f>IFERROR(INDEX(供应商应付数据库!$C:$G,SMALL($C:$C,ROW(D268)),MATCH(H$3,$E$3:$I$3,0)),"")</f>
        <v/>
      </c>
      <c r="I271" s="155" t="str">
        <f>IFERROR(INDEX(供应商应付数据库!$C:$G,SMALL($C:$C,ROW(E268)),MATCH(I$3,$E$3:$I$3,0)),"")</f>
        <v/>
      </c>
      <c r="J271" s="150"/>
    </row>
    <row r="272" customHeight="1" spans="1:10">
      <c r="A272" s="150"/>
      <c r="B272" s="150"/>
      <c r="C272" s="151" t="str">
        <f>IF(AND(供应商应付数据库!G:G&gt;1,供应商应付数据库!G:G&lt;&gt;"-"),ROW(),"-")</f>
        <v>-</v>
      </c>
      <c r="D272" s="153" t="str">
        <f t="shared" si="4"/>
        <v/>
      </c>
      <c r="E272" s="154" t="str">
        <f>IFERROR(INDEX(供应商应付数据库!$C:$G,SMALL($C:$C,ROW(A269)),MATCH(E$3,$E$3:$I$3,0)),"")</f>
        <v/>
      </c>
      <c r="F272" s="154" t="str">
        <f>IFERROR(INDEX(供应商应付数据库!$C:$G,SMALL($C:$C,ROW(B269)),MATCH(F$3,$E$3:$I$3,0)),"")</f>
        <v/>
      </c>
      <c r="G272" s="154" t="str">
        <f>IFERROR(INDEX(供应商应付数据库!$C:$G,SMALL($C:$C,ROW(C269)),MATCH(G$3,$E$3:$I$3,0)),"")</f>
        <v/>
      </c>
      <c r="H272" s="154" t="str">
        <f>IFERROR(INDEX(供应商应付数据库!$C:$G,SMALL($C:$C,ROW(D269)),MATCH(H$3,$E$3:$I$3,0)),"")</f>
        <v/>
      </c>
      <c r="I272" s="155" t="str">
        <f>IFERROR(INDEX(供应商应付数据库!$C:$G,SMALL($C:$C,ROW(E269)),MATCH(I$3,$E$3:$I$3,0)),"")</f>
        <v/>
      </c>
      <c r="J272" s="150"/>
    </row>
    <row r="273" customHeight="1" spans="1:10">
      <c r="A273" s="150"/>
      <c r="B273" s="150"/>
      <c r="C273" s="151" t="str">
        <f>IF(AND(供应商应付数据库!G:G&gt;1,供应商应付数据库!G:G&lt;&gt;"-"),ROW(),"-")</f>
        <v>-</v>
      </c>
      <c r="D273" s="153" t="str">
        <f t="shared" si="4"/>
        <v/>
      </c>
      <c r="E273" s="154" t="str">
        <f>IFERROR(INDEX(供应商应付数据库!$C:$G,SMALL($C:$C,ROW(A270)),MATCH(E$3,$E$3:$I$3,0)),"")</f>
        <v/>
      </c>
      <c r="F273" s="154" t="str">
        <f>IFERROR(INDEX(供应商应付数据库!$C:$G,SMALL($C:$C,ROW(B270)),MATCH(F$3,$E$3:$I$3,0)),"")</f>
        <v/>
      </c>
      <c r="G273" s="154" t="str">
        <f>IFERROR(INDEX(供应商应付数据库!$C:$G,SMALL($C:$C,ROW(C270)),MATCH(G$3,$E$3:$I$3,0)),"")</f>
        <v/>
      </c>
      <c r="H273" s="154" t="str">
        <f>IFERROR(INDEX(供应商应付数据库!$C:$G,SMALL($C:$C,ROW(D270)),MATCH(H$3,$E$3:$I$3,0)),"")</f>
        <v/>
      </c>
      <c r="I273" s="155" t="str">
        <f>IFERROR(INDEX(供应商应付数据库!$C:$G,SMALL($C:$C,ROW(E270)),MATCH(I$3,$E$3:$I$3,0)),"")</f>
        <v/>
      </c>
      <c r="J273" s="150"/>
    </row>
    <row r="274" customHeight="1" spans="1:10">
      <c r="A274" s="150"/>
      <c r="B274" s="150"/>
      <c r="C274" s="151" t="str">
        <f>IF(AND(供应商应付数据库!G:G&gt;1,供应商应付数据库!G:G&lt;&gt;"-"),ROW(),"-")</f>
        <v>-</v>
      </c>
      <c r="D274" s="153" t="str">
        <f t="shared" si="4"/>
        <v/>
      </c>
      <c r="E274" s="154" t="str">
        <f>IFERROR(INDEX(供应商应付数据库!$C:$G,SMALL($C:$C,ROW(A271)),MATCH(E$3,$E$3:$I$3,0)),"")</f>
        <v/>
      </c>
      <c r="F274" s="154" t="str">
        <f>IFERROR(INDEX(供应商应付数据库!$C:$G,SMALL($C:$C,ROW(B271)),MATCH(F$3,$E$3:$I$3,0)),"")</f>
        <v/>
      </c>
      <c r="G274" s="154" t="str">
        <f>IFERROR(INDEX(供应商应付数据库!$C:$G,SMALL($C:$C,ROW(C271)),MATCH(G$3,$E$3:$I$3,0)),"")</f>
        <v/>
      </c>
      <c r="H274" s="154" t="str">
        <f>IFERROR(INDEX(供应商应付数据库!$C:$G,SMALL($C:$C,ROW(D271)),MATCH(H$3,$E$3:$I$3,0)),"")</f>
        <v/>
      </c>
      <c r="I274" s="155" t="str">
        <f>IFERROR(INDEX(供应商应付数据库!$C:$G,SMALL($C:$C,ROW(E271)),MATCH(I$3,$E$3:$I$3,0)),"")</f>
        <v/>
      </c>
      <c r="J274" s="150"/>
    </row>
    <row r="275" customHeight="1" spans="1:10">
      <c r="A275" s="150"/>
      <c r="B275" s="150"/>
      <c r="C275" s="151" t="str">
        <f>IF(AND(供应商应付数据库!G:G&gt;1,供应商应付数据库!G:G&lt;&gt;"-"),ROW(),"-")</f>
        <v>-</v>
      </c>
      <c r="D275" s="153" t="str">
        <f t="shared" si="4"/>
        <v/>
      </c>
      <c r="E275" s="154" t="str">
        <f>IFERROR(INDEX(供应商应付数据库!$C:$G,SMALL($C:$C,ROW(A272)),MATCH(E$3,$E$3:$I$3,0)),"")</f>
        <v/>
      </c>
      <c r="F275" s="154" t="str">
        <f>IFERROR(INDEX(供应商应付数据库!$C:$G,SMALL($C:$C,ROW(B272)),MATCH(F$3,$E$3:$I$3,0)),"")</f>
        <v/>
      </c>
      <c r="G275" s="154" t="str">
        <f>IFERROR(INDEX(供应商应付数据库!$C:$G,SMALL($C:$C,ROW(C272)),MATCH(G$3,$E$3:$I$3,0)),"")</f>
        <v/>
      </c>
      <c r="H275" s="154" t="str">
        <f>IFERROR(INDEX(供应商应付数据库!$C:$G,SMALL($C:$C,ROW(D272)),MATCH(H$3,$E$3:$I$3,0)),"")</f>
        <v/>
      </c>
      <c r="I275" s="155" t="str">
        <f>IFERROR(INDEX(供应商应付数据库!$C:$G,SMALL($C:$C,ROW(E272)),MATCH(I$3,$E$3:$I$3,0)),"")</f>
        <v/>
      </c>
      <c r="J275" s="150"/>
    </row>
    <row r="276" customHeight="1" spans="1:10">
      <c r="A276" s="150"/>
      <c r="B276" s="150"/>
      <c r="C276" s="151" t="str">
        <f>IF(AND(供应商应付数据库!G:G&gt;1,供应商应付数据库!G:G&lt;&gt;"-"),ROW(),"-")</f>
        <v>-</v>
      </c>
      <c r="D276" s="153" t="str">
        <f t="shared" si="4"/>
        <v/>
      </c>
      <c r="E276" s="154" t="str">
        <f>IFERROR(INDEX(供应商应付数据库!$C:$G,SMALL($C:$C,ROW(A273)),MATCH(E$3,$E$3:$I$3,0)),"")</f>
        <v/>
      </c>
      <c r="F276" s="154" t="str">
        <f>IFERROR(INDEX(供应商应付数据库!$C:$G,SMALL($C:$C,ROW(B273)),MATCH(F$3,$E$3:$I$3,0)),"")</f>
        <v/>
      </c>
      <c r="G276" s="154" t="str">
        <f>IFERROR(INDEX(供应商应付数据库!$C:$G,SMALL($C:$C,ROW(C273)),MATCH(G$3,$E$3:$I$3,0)),"")</f>
        <v/>
      </c>
      <c r="H276" s="154" t="str">
        <f>IFERROR(INDEX(供应商应付数据库!$C:$G,SMALL($C:$C,ROW(D273)),MATCH(H$3,$E$3:$I$3,0)),"")</f>
        <v/>
      </c>
      <c r="I276" s="155" t="str">
        <f>IFERROR(INDEX(供应商应付数据库!$C:$G,SMALL($C:$C,ROW(E273)),MATCH(I$3,$E$3:$I$3,0)),"")</f>
        <v/>
      </c>
      <c r="J276" s="150"/>
    </row>
    <row r="277" customHeight="1" spans="1:10">
      <c r="A277" s="150"/>
      <c r="B277" s="150"/>
      <c r="C277" s="151" t="str">
        <f>IF(AND(供应商应付数据库!G:G&gt;1,供应商应付数据库!G:G&lt;&gt;"-"),ROW(),"-")</f>
        <v>-</v>
      </c>
      <c r="D277" s="153" t="str">
        <f t="shared" si="4"/>
        <v/>
      </c>
      <c r="E277" s="154" t="str">
        <f>IFERROR(INDEX(供应商应付数据库!$C:$G,SMALL($C:$C,ROW(A274)),MATCH(E$3,$E$3:$I$3,0)),"")</f>
        <v/>
      </c>
      <c r="F277" s="154" t="str">
        <f>IFERROR(INDEX(供应商应付数据库!$C:$G,SMALL($C:$C,ROW(B274)),MATCH(F$3,$E$3:$I$3,0)),"")</f>
        <v/>
      </c>
      <c r="G277" s="154" t="str">
        <f>IFERROR(INDEX(供应商应付数据库!$C:$G,SMALL($C:$C,ROW(C274)),MATCH(G$3,$E$3:$I$3,0)),"")</f>
        <v/>
      </c>
      <c r="H277" s="154" t="str">
        <f>IFERROR(INDEX(供应商应付数据库!$C:$G,SMALL($C:$C,ROW(D274)),MATCH(H$3,$E$3:$I$3,0)),"")</f>
        <v/>
      </c>
      <c r="I277" s="155" t="str">
        <f>IFERROR(INDEX(供应商应付数据库!$C:$G,SMALL($C:$C,ROW(E274)),MATCH(I$3,$E$3:$I$3,0)),"")</f>
        <v/>
      </c>
      <c r="J277" s="150"/>
    </row>
    <row r="278" customHeight="1" spans="1:10">
      <c r="A278" s="150"/>
      <c r="B278" s="150"/>
      <c r="C278" s="151" t="str">
        <f>IF(AND(供应商应付数据库!G:G&gt;1,供应商应付数据库!G:G&lt;&gt;"-"),ROW(),"-")</f>
        <v>-</v>
      </c>
      <c r="D278" s="153" t="str">
        <f t="shared" si="4"/>
        <v/>
      </c>
      <c r="E278" s="154" t="str">
        <f>IFERROR(INDEX(供应商应付数据库!$C:$G,SMALL($C:$C,ROW(A275)),MATCH(E$3,$E$3:$I$3,0)),"")</f>
        <v/>
      </c>
      <c r="F278" s="154" t="str">
        <f>IFERROR(INDEX(供应商应付数据库!$C:$G,SMALL($C:$C,ROW(B275)),MATCH(F$3,$E$3:$I$3,0)),"")</f>
        <v/>
      </c>
      <c r="G278" s="154" t="str">
        <f>IFERROR(INDEX(供应商应付数据库!$C:$G,SMALL($C:$C,ROW(C275)),MATCH(G$3,$E$3:$I$3,0)),"")</f>
        <v/>
      </c>
      <c r="H278" s="154" t="str">
        <f>IFERROR(INDEX(供应商应付数据库!$C:$G,SMALL($C:$C,ROW(D275)),MATCH(H$3,$E$3:$I$3,0)),"")</f>
        <v/>
      </c>
      <c r="I278" s="155" t="str">
        <f>IFERROR(INDEX(供应商应付数据库!$C:$G,SMALL($C:$C,ROW(E275)),MATCH(I$3,$E$3:$I$3,0)),"")</f>
        <v/>
      </c>
      <c r="J278" s="150"/>
    </row>
    <row r="279" customHeight="1" spans="1:10">
      <c r="A279" s="150"/>
      <c r="B279" s="150"/>
      <c r="C279" s="151" t="str">
        <f>IF(AND(供应商应付数据库!G:G&gt;1,供应商应付数据库!G:G&lt;&gt;"-"),ROW(),"-")</f>
        <v>-</v>
      </c>
      <c r="D279" s="153" t="str">
        <f t="shared" si="4"/>
        <v/>
      </c>
      <c r="E279" s="154" t="str">
        <f>IFERROR(INDEX(供应商应付数据库!$C:$G,SMALL($C:$C,ROW(A276)),MATCH(E$3,$E$3:$I$3,0)),"")</f>
        <v/>
      </c>
      <c r="F279" s="154" t="str">
        <f>IFERROR(INDEX(供应商应付数据库!$C:$G,SMALL($C:$C,ROW(B276)),MATCH(F$3,$E$3:$I$3,0)),"")</f>
        <v/>
      </c>
      <c r="G279" s="154" t="str">
        <f>IFERROR(INDEX(供应商应付数据库!$C:$G,SMALL($C:$C,ROW(C276)),MATCH(G$3,$E$3:$I$3,0)),"")</f>
        <v/>
      </c>
      <c r="H279" s="154" t="str">
        <f>IFERROR(INDEX(供应商应付数据库!$C:$G,SMALL($C:$C,ROW(D276)),MATCH(H$3,$E$3:$I$3,0)),"")</f>
        <v/>
      </c>
      <c r="I279" s="155" t="str">
        <f>IFERROR(INDEX(供应商应付数据库!$C:$G,SMALL($C:$C,ROW(E276)),MATCH(I$3,$E$3:$I$3,0)),"")</f>
        <v/>
      </c>
      <c r="J279" s="150"/>
    </row>
    <row r="280" customHeight="1" spans="1:10">
      <c r="A280" s="150"/>
      <c r="B280" s="150"/>
      <c r="C280" s="151" t="str">
        <f>IF(AND(供应商应付数据库!G:G&gt;1,供应商应付数据库!G:G&lt;&gt;"-"),ROW(),"-")</f>
        <v>-</v>
      </c>
      <c r="D280" s="153" t="str">
        <f t="shared" si="4"/>
        <v/>
      </c>
      <c r="E280" s="154" t="str">
        <f>IFERROR(INDEX(供应商应付数据库!$C:$G,SMALL($C:$C,ROW(A277)),MATCH(E$3,$E$3:$I$3,0)),"")</f>
        <v/>
      </c>
      <c r="F280" s="154" t="str">
        <f>IFERROR(INDEX(供应商应付数据库!$C:$G,SMALL($C:$C,ROW(B277)),MATCH(F$3,$E$3:$I$3,0)),"")</f>
        <v/>
      </c>
      <c r="G280" s="154" t="str">
        <f>IFERROR(INDEX(供应商应付数据库!$C:$G,SMALL($C:$C,ROW(C277)),MATCH(G$3,$E$3:$I$3,0)),"")</f>
        <v/>
      </c>
      <c r="H280" s="154" t="str">
        <f>IFERROR(INDEX(供应商应付数据库!$C:$G,SMALL($C:$C,ROW(D277)),MATCH(H$3,$E$3:$I$3,0)),"")</f>
        <v/>
      </c>
      <c r="I280" s="155" t="str">
        <f>IFERROR(INDEX(供应商应付数据库!$C:$G,SMALL($C:$C,ROW(E277)),MATCH(I$3,$E$3:$I$3,0)),"")</f>
        <v/>
      </c>
      <c r="J280" s="150"/>
    </row>
    <row r="281" customHeight="1" spans="1:10">
      <c r="A281" s="150"/>
      <c r="B281" s="150"/>
      <c r="C281" s="151" t="str">
        <f>IF(AND(供应商应付数据库!G:G&gt;1,供应商应付数据库!G:G&lt;&gt;"-"),ROW(),"-")</f>
        <v>-</v>
      </c>
      <c r="D281" s="153" t="str">
        <f t="shared" si="4"/>
        <v/>
      </c>
      <c r="E281" s="154" t="str">
        <f>IFERROR(INDEX(供应商应付数据库!$C:$G,SMALL($C:$C,ROW(A278)),MATCH(E$3,$E$3:$I$3,0)),"")</f>
        <v/>
      </c>
      <c r="F281" s="154" t="str">
        <f>IFERROR(INDEX(供应商应付数据库!$C:$G,SMALL($C:$C,ROW(B278)),MATCH(F$3,$E$3:$I$3,0)),"")</f>
        <v/>
      </c>
      <c r="G281" s="154" t="str">
        <f>IFERROR(INDEX(供应商应付数据库!$C:$G,SMALL($C:$C,ROW(C278)),MATCH(G$3,$E$3:$I$3,0)),"")</f>
        <v/>
      </c>
      <c r="H281" s="154" t="str">
        <f>IFERROR(INDEX(供应商应付数据库!$C:$G,SMALL($C:$C,ROW(D278)),MATCH(H$3,$E$3:$I$3,0)),"")</f>
        <v/>
      </c>
      <c r="I281" s="155" t="str">
        <f>IFERROR(INDEX(供应商应付数据库!$C:$G,SMALL($C:$C,ROW(E278)),MATCH(I$3,$E$3:$I$3,0)),"")</f>
        <v/>
      </c>
      <c r="J281" s="150"/>
    </row>
    <row r="282" customHeight="1" spans="1:10">
      <c r="A282" s="150"/>
      <c r="B282" s="150"/>
      <c r="C282" s="151" t="str">
        <f>IF(AND(供应商应付数据库!G:G&gt;1,供应商应付数据库!G:G&lt;&gt;"-"),ROW(),"-")</f>
        <v>-</v>
      </c>
      <c r="D282" s="153" t="str">
        <f t="shared" si="4"/>
        <v/>
      </c>
      <c r="E282" s="154" t="str">
        <f>IFERROR(INDEX(供应商应付数据库!$C:$G,SMALL($C:$C,ROW(A279)),MATCH(E$3,$E$3:$I$3,0)),"")</f>
        <v/>
      </c>
      <c r="F282" s="154" t="str">
        <f>IFERROR(INDEX(供应商应付数据库!$C:$G,SMALL($C:$C,ROW(B279)),MATCH(F$3,$E$3:$I$3,0)),"")</f>
        <v/>
      </c>
      <c r="G282" s="154" t="str">
        <f>IFERROR(INDEX(供应商应付数据库!$C:$G,SMALL($C:$C,ROW(C279)),MATCH(G$3,$E$3:$I$3,0)),"")</f>
        <v/>
      </c>
      <c r="H282" s="154" t="str">
        <f>IFERROR(INDEX(供应商应付数据库!$C:$G,SMALL($C:$C,ROW(D279)),MATCH(H$3,$E$3:$I$3,0)),"")</f>
        <v/>
      </c>
      <c r="I282" s="155" t="str">
        <f>IFERROR(INDEX(供应商应付数据库!$C:$G,SMALL($C:$C,ROW(E279)),MATCH(I$3,$E$3:$I$3,0)),"")</f>
        <v/>
      </c>
      <c r="J282" s="150"/>
    </row>
    <row r="283" customHeight="1" spans="1:10">
      <c r="A283" s="150"/>
      <c r="B283" s="150"/>
      <c r="C283" s="151" t="str">
        <f>IF(AND(供应商应付数据库!G:G&gt;1,供应商应付数据库!G:G&lt;&gt;"-"),ROW(),"-")</f>
        <v>-</v>
      </c>
      <c r="D283" s="153" t="str">
        <f t="shared" si="4"/>
        <v/>
      </c>
      <c r="E283" s="154" t="str">
        <f>IFERROR(INDEX(供应商应付数据库!$C:$G,SMALL($C:$C,ROW(A280)),MATCH(E$3,$E$3:$I$3,0)),"")</f>
        <v/>
      </c>
      <c r="F283" s="154" t="str">
        <f>IFERROR(INDEX(供应商应付数据库!$C:$G,SMALL($C:$C,ROW(B280)),MATCH(F$3,$E$3:$I$3,0)),"")</f>
        <v/>
      </c>
      <c r="G283" s="154" t="str">
        <f>IFERROR(INDEX(供应商应付数据库!$C:$G,SMALL($C:$C,ROW(C280)),MATCH(G$3,$E$3:$I$3,0)),"")</f>
        <v/>
      </c>
      <c r="H283" s="154" t="str">
        <f>IFERROR(INDEX(供应商应付数据库!$C:$G,SMALL($C:$C,ROW(D280)),MATCH(H$3,$E$3:$I$3,0)),"")</f>
        <v/>
      </c>
      <c r="I283" s="155" t="str">
        <f>IFERROR(INDEX(供应商应付数据库!$C:$G,SMALL($C:$C,ROW(E280)),MATCH(I$3,$E$3:$I$3,0)),"")</f>
        <v/>
      </c>
      <c r="J283" s="150"/>
    </row>
    <row r="284" customHeight="1" spans="1:10">
      <c r="A284" s="150"/>
      <c r="B284" s="150"/>
      <c r="C284" s="151" t="str">
        <f>IF(AND(供应商应付数据库!G:G&gt;1,供应商应付数据库!G:G&lt;&gt;"-"),ROW(),"-")</f>
        <v>-</v>
      </c>
      <c r="D284" s="153" t="str">
        <f t="shared" si="4"/>
        <v/>
      </c>
      <c r="E284" s="154" t="str">
        <f>IFERROR(INDEX(供应商应付数据库!$C:$G,SMALL($C:$C,ROW(A281)),MATCH(E$3,$E$3:$I$3,0)),"")</f>
        <v/>
      </c>
      <c r="F284" s="154" t="str">
        <f>IFERROR(INDEX(供应商应付数据库!$C:$G,SMALL($C:$C,ROW(B281)),MATCH(F$3,$E$3:$I$3,0)),"")</f>
        <v/>
      </c>
      <c r="G284" s="154" t="str">
        <f>IFERROR(INDEX(供应商应付数据库!$C:$G,SMALL($C:$C,ROW(C281)),MATCH(G$3,$E$3:$I$3,0)),"")</f>
        <v/>
      </c>
      <c r="H284" s="154" t="str">
        <f>IFERROR(INDEX(供应商应付数据库!$C:$G,SMALL($C:$C,ROW(D281)),MATCH(H$3,$E$3:$I$3,0)),"")</f>
        <v/>
      </c>
      <c r="I284" s="155" t="str">
        <f>IFERROR(INDEX(供应商应付数据库!$C:$G,SMALL($C:$C,ROW(E281)),MATCH(I$3,$E$3:$I$3,0)),"")</f>
        <v/>
      </c>
      <c r="J284" s="150"/>
    </row>
    <row r="285" customHeight="1" spans="1:10">
      <c r="A285" s="150"/>
      <c r="B285" s="150"/>
      <c r="C285" s="151" t="str">
        <f>IF(AND(供应商应付数据库!G:G&gt;1,供应商应付数据库!G:G&lt;&gt;"-"),ROW(),"-")</f>
        <v>-</v>
      </c>
      <c r="D285" s="153" t="str">
        <f t="shared" si="4"/>
        <v/>
      </c>
      <c r="E285" s="154" t="str">
        <f>IFERROR(INDEX(供应商应付数据库!$C:$G,SMALL($C:$C,ROW(A282)),MATCH(E$3,$E$3:$I$3,0)),"")</f>
        <v/>
      </c>
      <c r="F285" s="154" t="str">
        <f>IFERROR(INDEX(供应商应付数据库!$C:$G,SMALL($C:$C,ROW(B282)),MATCH(F$3,$E$3:$I$3,0)),"")</f>
        <v/>
      </c>
      <c r="G285" s="154" t="str">
        <f>IFERROR(INDEX(供应商应付数据库!$C:$G,SMALL($C:$C,ROW(C282)),MATCH(G$3,$E$3:$I$3,0)),"")</f>
        <v/>
      </c>
      <c r="H285" s="154" t="str">
        <f>IFERROR(INDEX(供应商应付数据库!$C:$G,SMALL($C:$C,ROW(D282)),MATCH(H$3,$E$3:$I$3,0)),"")</f>
        <v/>
      </c>
      <c r="I285" s="155" t="str">
        <f>IFERROR(INDEX(供应商应付数据库!$C:$G,SMALL($C:$C,ROW(E282)),MATCH(I$3,$E$3:$I$3,0)),"")</f>
        <v/>
      </c>
      <c r="J285" s="150"/>
    </row>
    <row r="286" customHeight="1" spans="1:10">
      <c r="A286" s="150"/>
      <c r="B286" s="150"/>
      <c r="C286" s="151" t="str">
        <f>IF(AND(供应商应付数据库!G:G&gt;1,供应商应付数据库!G:G&lt;&gt;"-"),ROW(),"-")</f>
        <v>-</v>
      </c>
      <c r="D286" s="153" t="str">
        <f t="shared" si="4"/>
        <v/>
      </c>
      <c r="E286" s="154" t="str">
        <f>IFERROR(INDEX(供应商应付数据库!$C:$G,SMALL($C:$C,ROW(A283)),MATCH(E$3,$E$3:$I$3,0)),"")</f>
        <v/>
      </c>
      <c r="F286" s="154" t="str">
        <f>IFERROR(INDEX(供应商应付数据库!$C:$G,SMALL($C:$C,ROW(B283)),MATCH(F$3,$E$3:$I$3,0)),"")</f>
        <v/>
      </c>
      <c r="G286" s="154" t="str">
        <f>IFERROR(INDEX(供应商应付数据库!$C:$G,SMALL($C:$C,ROW(C283)),MATCH(G$3,$E$3:$I$3,0)),"")</f>
        <v/>
      </c>
      <c r="H286" s="154" t="str">
        <f>IFERROR(INDEX(供应商应付数据库!$C:$G,SMALL($C:$C,ROW(D283)),MATCH(H$3,$E$3:$I$3,0)),"")</f>
        <v/>
      </c>
      <c r="I286" s="155" t="str">
        <f>IFERROR(INDEX(供应商应付数据库!$C:$G,SMALL($C:$C,ROW(E283)),MATCH(I$3,$E$3:$I$3,0)),"")</f>
        <v/>
      </c>
      <c r="J286" s="150"/>
    </row>
    <row r="287" customHeight="1" spans="1:10">
      <c r="A287" s="150"/>
      <c r="B287" s="150"/>
      <c r="C287" s="151" t="str">
        <f>IF(AND(供应商应付数据库!G:G&gt;1,供应商应付数据库!G:G&lt;&gt;"-"),ROW(),"-")</f>
        <v>-</v>
      </c>
      <c r="D287" s="153" t="str">
        <f t="shared" si="4"/>
        <v/>
      </c>
      <c r="E287" s="154" t="str">
        <f>IFERROR(INDEX(供应商应付数据库!$C:$G,SMALL($C:$C,ROW(A284)),MATCH(E$3,$E$3:$I$3,0)),"")</f>
        <v/>
      </c>
      <c r="F287" s="154" t="str">
        <f>IFERROR(INDEX(供应商应付数据库!$C:$G,SMALL($C:$C,ROW(B284)),MATCH(F$3,$E$3:$I$3,0)),"")</f>
        <v/>
      </c>
      <c r="G287" s="154" t="str">
        <f>IFERROR(INDEX(供应商应付数据库!$C:$G,SMALL($C:$C,ROW(C284)),MATCH(G$3,$E$3:$I$3,0)),"")</f>
        <v/>
      </c>
      <c r="H287" s="154" t="str">
        <f>IFERROR(INDEX(供应商应付数据库!$C:$G,SMALL($C:$C,ROW(D284)),MATCH(H$3,$E$3:$I$3,0)),"")</f>
        <v/>
      </c>
      <c r="I287" s="155" t="str">
        <f>IFERROR(INDEX(供应商应付数据库!$C:$G,SMALL($C:$C,ROW(E284)),MATCH(I$3,$E$3:$I$3,0)),"")</f>
        <v/>
      </c>
      <c r="J287" s="150"/>
    </row>
    <row r="288" customHeight="1" spans="1:10">
      <c r="A288" s="150"/>
      <c r="B288" s="150"/>
      <c r="C288" s="151" t="str">
        <f>IF(AND(供应商应付数据库!G:G&gt;1,供应商应付数据库!G:G&lt;&gt;"-"),ROW(),"-")</f>
        <v>-</v>
      </c>
      <c r="D288" s="153" t="str">
        <f t="shared" si="4"/>
        <v/>
      </c>
      <c r="E288" s="154" t="str">
        <f>IFERROR(INDEX(供应商应付数据库!$C:$G,SMALL($C:$C,ROW(A285)),MATCH(E$3,$E$3:$I$3,0)),"")</f>
        <v/>
      </c>
      <c r="F288" s="154" t="str">
        <f>IFERROR(INDEX(供应商应付数据库!$C:$G,SMALL($C:$C,ROW(B285)),MATCH(F$3,$E$3:$I$3,0)),"")</f>
        <v/>
      </c>
      <c r="G288" s="154" t="str">
        <f>IFERROR(INDEX(供应商应付数据库!$C:$G,SMALL($C:$C,ROW(C285)),MATCH(G$3,$E$3:$I$3,0)),"")</f>
        <v/>
      </c>
      <c r="H288" s="154" t="str">
        <f>IFERROR(INDEX(供应商应付数据库!$C:$G,SMALL($C:$C,ROW(D285)),MATCH(H$3,$E$3:$I$3,0)),"")</f>
        <v/>
      </c>
      <c r="I288" s="155" t="str">
        <f>IFERROR(INDEX(供应商应付数据库!$C:$G,SMALL($C:$C,ROW(E285)),MATCH(I$3,$E$3:$I$3,0)),"")</f>
        <v/>
      </c>
      <c r="J288" s="150"/>
    </row>
    <row r="289" customHeight="1" spans="1:10">
      <c r="A289" s="150"/>
      <c r="B289" s="150"/>
      <c r="C289" s="151" t="str">
        <f>IF(AND(供应商应付数据库!G:G&gt;1,供应商应付数据库!G:G&lt;&gt;"-"),ROW(),"-")</f>
        <v>-</v>
      </c>
      <c r="D289" s="153" t="str">
        <f t="shared" si="4"/>
        <v/>
      </c>
      <c r="E289" s="154" t="str">
        <f>IFERROR(INDEX(供应商应付数据库!$C:$G,SMALL($C:$C,ROW(A286)),MATCH(E$3,$E$3:$I$3,0)),"")</f>
        <v/>
      </c>
      <c r="F289" s="154" t="str">
        <f>IFERROR(INDEX(供应商应付数据库!$C:$G,SMALL($C:$C,ROW(B286)),MATCH(F$3,$E$3:$I$3,0)),"")</f>
        <v/>
      </c>
      <c r="G289" s="154" t="str">
        <f>IFERROR(INDEX(供应商应付数据库!$C:$G,SMALL($C:$C,ROW(C286)),MATCH(G$3,$E$3:$I$3,0)),"")</f>
        <v/>
      </c>
      <c r="H289" s="154" t="str">
        <f>IFERROR(INDEX(供应商应付数据库!$C:$G,SMALL($C:$C,ROW(D286)),MATCH(H$3,$E$3:$I$3,0)),"")</f>
        <v/>
      </c>
      <c r="I289" s="155" t="str">
        <f>IFERROR(INDEX(供应商应付数据库!$C:$G,SMALL($C:$C,ROW(E286)),MATCH(I$3,$E$3:$I$3,0)),"")</f>
        <v/>
      </c>
      <c r="J289" s="150"/>
    </row>
    <row r="290" customHeight="1" spans="1:10">
      <c r="A290" s="150"/>
      <c r="B290" s="150"/>
      <c r="C290" s="151" t="str">
        <f>IF(AND(供应商应付数据库!G:G&gt;1,供应商应付数据库!G:G&lt;&gt;"-"),ROW(),"-")</f>
        <v>-</v>
      </c>
      <c r="D290" s="153" t="str">
        <f t="shared" si="4"/>
        <v/>
      </c>
      <c r="E290" s="154" t="str">
        <f>IFERROR(INDEX(供应商应付数据库!$C:$G,SMALL($C:$C,ROW(A287)),MATCH(E$3,$E$3:$I$3,0)),"")</f>
        <v/>
      </c>
      <c r="F290" s="154" t="str">
        <f>IFERROR(INDEX(供应商应付数据库!$C:$G,SMALL($C:$C,ROW(B287)),MATCH(F$3,$E$3:$I$3,0)),"")</f>
        <v/>
      </c>
      <c r="G290" s="154" t="str">
        <f>IFERROR(INDEX(供应商应付数据库!$C:$G,SMALL($C:$C,ROW(C287)),MATCH(G$3,$E$3:$I$3,0)),"")</f>
        <v/>
      </c>
      <c r="H290" s="154" t="str">
        <f>IFERROR(INDEX(供应商应付数据库!$C:$G,SMALL($C:$C,ROW(D287)),MATCH(H$3,$E$3:$I$3,0)),"")</f>
        <v/>
      </c>
      <c r="I290" s="155" t="str">
        <f>IFERROR(INDEX(供应商应付数据库!$C:$G,SMALL($C:$C,ROW(E287)),MATCH(I$3,$E$3:$I$3,0)),"")</f>
        <v/>
      </c>
      <c r="J290" s="150"/>
    </row>
    <row r="291" customHeight="1" spans="1:10">
      <c r="A291" s="150"/>
      <c r="B291" s="150"/>
      <c r="C291" s="151" t="str">
        <f>IF(AND(供应商应付数据库!G:G&gt;1,供应商应付数据库!G:G&lt;&gt;"-"),ROW(),"-")</f>
        <v>-</v>
      </c>
      <c r="D291" s="153" t="str">
        <f t="shared" si="4"/>
        <v/>
      </c>
      <c r="E291" s="154" t="str">
        <f>IFERROR(INDEX(供应商应付数据库!$C:$G,SMALL($C:$C,ROW(A288)),MATCH(E$3,$E$3:$I$3,0)),"")</f>
        <v/>
      </c>
      <c r="F291" s="154" t="str">
        <f>IFERROR(INDEX(供应商应付数据库!$C:$G,SMALL($C:$C,ROW(B288)),MATCH(F$3,$E$3:$I$3,0)),"")</f>
        <v/>
      </c>
      <c r="G291" s="154" t="str">
        <f>IFERROR(INDEX(供应商应付数据库!$C:$G,SMALL($C:$C,ROW(C288)),MATCH(G$3,$E$3:$I$3,0)),"")</f>
        <v/>
      </c>
      <c r="H291" s="154" t="str">
        <f>IFERROR(INDEX(供应商应付数据库!$C:$G,SMALL($C:$C,ROW(D288)),MATCH(H$3,$E$3:$I$3,0)),"")</f>
        <v/>
      </c>
      <c r="I291" s="155" t="str">
        <f>IFERROR(INDEX(供应商应付数据库!$C:$G,SMALL($C:$C,ROW(E288)),MATCH(I$3,$E$3:$I$3,0)),"")</f>
        <v/>
      </c>
      <c r="J291" s="150"/>
    </row>
    <row r="292" customHeight="1" spans="1:10">
      <c r="A292" s="150"/>
      <c r="B292" s="150"/>
      <c r="C292" s="151" t="str">
        <f>IF(AND(供应商应付数据库!G:G&gt;1,供应商应付数据库!G:G&lt;&gt;"-"),ROW(),"-")</f>
        <v>-</v>
      </c>
      <c r="D292" s="153" t="str">
        <f t="shared" si="4"/>
        <v/>
      </c>
      <c r="E292" s="154" t="str">
        <f>IFERROR(INDEX(供应商应付数据库!$C:$G,SMALL($C:$C,ROW(A289)),MATCH(E$3,$E$3:$I$3,0)),"")</f>
        <v/>
      </c>
      <c r="F292" s="154" t="str">
        <f>IFERROR(INDEX(供应商应付数据库!$C:$G,SMALL($C:$C,ROW(B289)),MATCH(F$3,$E$3:$I$3,0)),"")</f>
        <v/>
      </c>
      <c r="G292" s="154" t="str">
        <f>IFERROR(INDEX(供应商应付数据库!$C:$G,SMALL($C:$C,ROW(C289)),MATCH(G$3,$E$3:$I$3,0)),"")</f>
        <v/>
      </c>
      <c r="H292" s="154" t="str">
        <f>IFERROR(INDEX(供应商应付数据库!$C:$G,SMALL($C:$C,ROW(D289)),MATCH(H$3,$E$3:$I$3,0)),"")</f>
        <v/>
      </c>
      <c r="I292" s="155" t="str">
        <f>IFERROR(INDEX(供应商应付数据库!$C:$G,SMALL($C:$C,ROW(E289)),MATCH(I$3,$E$3:$I$3,0)),"")</f>
        <v/>
      </c>
      <c r="J292" s="150"/>
    </row>
    <row r="293" customHeight="1" spans="1:10">
      <c r="A293" s="150"/>
      <c r="B293" s="150"/>
      <c r="C293" s="151" t="str">
        <f>IF(AND(供应商应付数据库!G:G&gt;1,供应商应付数据库!G:G&lt;&gt;"-"),ROW(),"-")</f>
        <v>-</v>
      </c>
      <c r="D293" s="153" t="str">
        <f t="shared" si="4"/>
        <v/>
      </c>
      <c r="E293" s="154" t="str">
        <f>IFERROR(INDEX(供应商应付数据库!$C:$G,SMALL($C:$C,ROW(A290)),MATCH(E$3,$E$3:$I$3,0)),"")</f>
        <v/>
      </c>
      <c r="F293" s="154" t="str">
        <f>IFERROR(INDEX(供应商应付数据库!$C:$G,SMALL($C:$C,ROW(B290)),MATCH(F$3,$E$3:$I$3,0)),"")</f>
        <v/>
      </c>
      <c r="G293" s="154" t="str">
        <f>IFERROR(INDEX(供应商应付数据库!$C:$G,SMALL($C:$C,ROW(C290)),MATCH(G$3,$E$3:$I$3,0)),"")</f>
        <v/>
      </c>
      <c r="H293" s="154" t="str">
        <f>IFERROR(INDEX(供应商应付数据库!$C:$G,SMALL($C:$C,ROW(D290)),MATCH(H$3,$E$3:$I$3,0)),"")</f>
        <v/>
      </c>
      <c r="I293" s="155" t="str">
        <f>IFERROR(INDEX(供应商应付数据库!$C:$G,SMALL($C:$C,ROW(E290)),MATCH(I$3,$E$3:$I$3,0)),"")</f>
        <v/>
      </c>
      <c r="J293" s="150"/>
    </row>
    <row r="294" customHeight="1" spans="1:10">
      <c r="A294" s="150"/>
      <c r="B294" s="150"/>
      <c r="C294" s="151" t="str">
        <f>IF(AND(供应商应付数据库!G:G&gt;1,供应商应付数据库!G:G&lt;&gt;"-"),ROW(),"-")</f>
        <v>-</v>
      </c>
      <c r="D294" s="153" t="str">
        <f t="shared" si="4"/>
        <v/>
      </c>
      <c r="E294" s="154" t="str">
        <f>IFERROR(INDEX(供应商应付数据库!$C:$G,SMALL($C:$C,ROW(A291)),MATCH(E$3,$E$3:$I$3,0)),"")</f>
        <v/>
      </c>
      <c r="F294" s="154" t="str">
        <f>IFERROR(INDEX(供应商应付数据库!$C:$G,SMALL($C:$C,ROW(B291)),MATCH(F$3,$E$3:$I$3,0)),"")</f>
        <v/>
      </c>
      <c r="G294" s="154" t="str">
        <f>IFERROR(INDEX(供应商应付数据库!$C:$G,SMALL($C:$C,ROW(C291)),MATCH(G$3,$E$3:$I$3,0)),"")</f>
        <v/>
      </c>
      <c r="H294" s="154" t="str">
        <f>IFERROR(INDEX(供应商应付数据库!$C:$G,SMALL($C:$C,ROW(D291)),MATCH(H$3,$E$3:$I$3,0)),"")</f>
        <v/>
      </c>
      <c r="I294" s="155" t="str">
        <f>IFERROR(INDEX(供应商应付数据库!$C:$G,SMALL($C:$C,ROW(E291)),MATCH(I$3,$E$3:$I$3,0)),"")</f>
        <v/>
      </c>
      <c r="J294" s="150"/>
    </row>
    <row r="295" customHeight="1" spans="1:10">
      <c r="A295" s="150"/>
      <c r="B295" s="150"/>
      <c r="C295" s="151" t="str">
        <f>IF(AND(供应商应付数据库!G:G&gt;1,供应商应付数据库!G:G&lt;&gt;"-"),ROW(),"-")</f>
        <v>-</v>
      </c>
      <c r="D295" s="153" t="str">
        <f t="shared" si="4"/>
        <v/>
      </c>
      <c r="E295" s="154" t="str">
        <f>IFERROR(INDEX(供应商应付数据库!$C:$G,SMALL($C:$C,ROW(A292)),MATCH(E$3,$E$3:$I$3,0)),"")</f>
        <v/>
      </c>
      <c r="F295" s="154" t="str">
        <f>IFERROR(INDEX(供应商应付数据库!$C:$G,SMALL($C:$C,ROW(B292)),MATCH(F$3,$E$3:$I$3,0)),"")</f>
        <v/>
      </c>
      <c r="G295" s="154" t="str">
        <f>IFERROR(INDEX(供应商应付数据库!$C:$G,SMALL($C:$C,ROW(C292)),MATCH(G$3,$E$3:$I$3,0)),"")</f>
        <v/>
      </c>
      <c r="H295" s="154" t="str">
        <f>IFERROR(INDEX(供应商应付数据库!$C:$G,SMALL($C:$C,ROW(D292)),MATCH(H$3,$E$3:$I$3,0)),"")</f>
        <v/>
      </c>
      <c r="I295" s="155" t="str">
        <f>IFERROR(INDEX(供应商应付数据库!$C:$G,SMALL($C:$C,ROW(E292)),MATCH(I$3,$E$3:$I$3,0)),"")</f>
        <v/>
      </c>
      <c r="J295" s="150"/>
    </row>
    <row r="296" customHeight="1" spans="1:10">
      <c r="A296" s="150"/>
      <c r="B296" s="150"/>
      <c r="C296" s="151" t="str">
        <f>IF(AND(供应商应付数据库!G:G&gt;1,供应商应付数据库!G:G&lt;&gt;"-"),ROW(),"-")</f>
        <v>-</v>
      </c>
      <c r="D296" s="153" t="str">
        <f t="shared" si="4"/>
        <v/>
      </c>
      <c r="E296" s="154" t="str">
        <f>IFERROR(INDEX(供应商应付数据库!$C:$G,SMALL($C:$C,ROW(A293)),MATCH(E$3,$E$3:$I$3,0)),"")</f>
        <v/>
      </c>
      <c r="F296" s="154" t="str">
        <f>IFERROR(INDEX(供应商应付数据库!$C:$G,SMALL($C:$C,ROW(B293)),MATCH(F$3,$E$3:$I$3,0)),"")</f>
        <v/>
      </c>
      <c r="G296" s="154" t="str">
        <f>IFERROR(INDEX(供应商应付数据库!$C:$G,SMALL($C:$C,ROW(C293)),MATCH(G$3,$E$3:$I$3,0)),"")</f>
        <v/>
      </c>
      <c r="H296" s="154" t="str">
        <f>IFERROR(INDEX(供应商应付数据库!$C:$G,SMALL($C:$C,ROW(D293)),MATCH(H$3,$E$3:$I$3,0)),"")</f>
        <v/>
      </c>
      <c r="I296" s="155" t="str">
        <f>IFERROR(INDEX(供应商应付数据库!$C:$G,SMALL($C:$C,ROW(E293)),MATCH(I$3,$E$3:$I$3,0)),"")</f>
        <v/>
      </c>
      <c r="J296" s="150"/>
    </row>
    <row r="297" customHeight="1" spans="1:10">
      <c r="A297" s="150"/>
      <c r="B297" s="150"/>
      <c r="C297" s="151" t="str">
        <f>IF(AND(供应商应付数据库!G:G&gt;1,供应商应付数据库!G:G&lt;&gt;"-"),ROW(),"-")</f>
        <v>-</v>
      </c>
      <c r="D297" s="153" t="str">
        <f t="shared" si="4"/>
        <v/>
      </c>
      <c r="E297" s="154" t="str">
        <f>IFERROR(INDEX(供应商应付数据库!$C:$G,SMALL($C:$C,ROW(A294)),MATCH(E$3,$E$3:$I$3,0)),"")</f>
        <v/>
      </c>
      <c r="F297" s="154" t="str">
        <f>IFERROR(INDEX(供应商应付数据库!$C:$G,SMALL($C:$C,ROW(B294)),MATCH(F$3,$E$3:$I$3,0)),"")</f>
        <v/>
      </c>
      <c r="G297" s="154" t="str">
        <f>IFERROR(INDEX(供应商应付数据库!$C:$G,SMALL($C:$C,ROW(C294)),MATCH(G$3,$E$3:$I$3,0)),"")</f>
        <v/>
      </c>
      <c r="H297" s="154" t="str">
        <f>IFERROR(INDEX(供应商应付数据库!$C:$G,SMALL($C:$C,ROW(D294)),MATCH(H$3,$E$3:$I$3,0)),"")</f>
        <v/>
      </c>
      <c r="I297" s="155" t="str">
        <f>IFERROR(INDEX(供应商应付数据库!$C:$G,SMALL($C:$C,ROW(E294)),MATCH(I$3,$E$3:$I$3,0)),"")</f>
        <v/>
      </c>
      <c r="J297" s="150"/>
    </row>
    <row r="298" customHeight="1" spans="1:10">
      <c r="A298" s="150"/>
      <c r="B298" s="150"/>
      <c r="C298" s="151" t="str">
        <f>IF(AND(供应商应付数据库!G:G&gt;1,供应商应付数据库!G:G&lt;&gt;"-"),ROW(),"-")</f>
        <v>-</v>
      </c>
      <c r="D298" s="153" t="str">
        <f t="shared" si="4"/>
        <v/>
      </c>
      <c r="E298" s="154" t="str">
        <f>IFERROR(INDEX(供应商应付数据库!$C:$G,SMALL($C:$C,ROW(A295)),MATCH(E$3,$E$3:$I$3,0)),"")</f>
        <v/>
      </c>
      <c r="F298" s="154" t="str">
        <f>IFERROR(INDEX(供应商应付数据库!$C:$G,SMALL($C:$C,ROW(B295)),MATCH(F$3,$E$3:$I$3,0)),"")</f>
        <v/>
      </c>
      <c r="G298" s="154" t="str">
        <f>IFERROR(INDEX(供应商应付数据库!$C:$G,SMALL($C:$C,ROW(C295)),MATCH(G$3,$E$3:$I$3,0)),"")</f>
        <v/>
      </c>
      <c r="H298" s="154" t="str">
        <f>IFERROR(INDEX(供应商应付数据库!$C:$G,SMALL($C:$C,ROW(D295)),MATCH(H$3,$E$3:$I$3,0)),"")</f>
        <v/>
      </c>
      <c r="I298" s="155" t="str">
        <f>IFERROR(INDEX(供应商应付数据库!$C:$G,SMALL($C:$C,ROW(E295)),MATCH(I$3,$E$3:$I$3,0)),"")</f>
        <v/>
      </c>
      <c r="J298" s="150"/>
    </row>
    <row r="299" customHeight="1" spans="1:10">
      <c r="A299" s="150"/>
      <c r="B299" s="150"/>
      <c r="C299" s="151" t="str">
        <f>IF(AND(供应商应付数据库!G:G&gt;1,供应商应付数据库!G:G&lt;&gt;"-"),ROW(),"-")</f>
        <v>-</v>
      </c>
      <c r="D299" s="153" t="str">
        <f t="shared" si="4"/>
        <v/>
      </c>
      <c r="E299" s="154" t="str">
        <f>IFERROR(INDEX(供应商应付数据库!$C:$G,SMALL($C:$C,ROW(A296)),MATCH(E$3,$E$3:$I$3,0)),"")</f>
        <v/>
      </c>
      <c r="F299" s="154" t="str">
        <f>IFERROR(INDEX(供应商应付数据库!$C:$G,SMALL($C:$C,ROW(B296)),MATCH(F$3,$E$3:$I$3,0)),"")</f>
        <v/>
      </c>
      <c r="G299" s="154" t="str">
        <f>IFERROR(INDEX(供应商应付数据库!$C:$G,SMALL($C:$C,ROW(C296)),MATCH(G$3,$E$3:$I$3,0)),"")</f>
        <v/>
      </c>
      <c r="H299" s="154" t="str">
        <f>IFERROR(INDEX(供应商应付数据库!$C:$G,SMALL($C:$C,ROW(D296)),MATCH(H$3,$E$3:$I$3,0)),"")</f>
        <v/>
      </c>
      <c r="I299" s="155" t="str">
        <f>IFERROR(INDEX(供应商应付数据库!$C:$G,SMALL($C:$C,ROW(E296)),MATCH(I$3,$E$3:$I$3,0)),"")</f>
        <v/>
      </c>
      <c r="J299" s="150"/>
    </row>
    <row r="300" customHeight="1" spans="1:10">
      <c r="A300" s="150"/>
      <c r="B300" s="150"/>
      <c r="C300" s="151" t="str">
        <f>IF(AND(供应商应付数据库!G:G&gt;1,供应商应付数据库!G:G&lt;&gt;"-"),ROW(),"-")</f>
        <v>-</v>
      </c>
      <c r="D300" s="153" t="str">
        <f t="shared" si="4"/>
        <v/>
      </c>
      <c r="E300" s="154" t="str">
        <f>IFERROR(INDEX(供应商应付数据库!$C:$G,SMALL($C:$C,ROW(A297)),MATCH(E$3,$E$3:$I$3,0)),"")</f>
        <v/>
      </c>
      <c r="F300" s="154" t="str">
        <f>IFERROR(INDEX(供应商应付数据库!$C:$G,SMALL($C:$C,ROW(B297)),MATCH(F$3,$E$3:$I$3,0)),"")</f>
        <v/>
      </c>
      <c r="G300" s="154" t="str">
        <f>IFERROR(INDEX(供应商应付数据库!$C:$G,SMALL($C:$C,ROW(C297)),MATCH(G$3,$E$3:$I$3,0)),"")</f>
        <v/>
      </c>
      <c r="H300" s="154" t="str">
        <f>IFERROR(INDEX(供应商应付数据库!$C:$G,SMALL($C:$C,ROW(D297)),MATCH(H$3,$E$3:$I$3,0)),"")</f>
        <v/>
      </c>
      <c r="I300" s="155" t="str">
        <f>IFERROR(INDEX(供应商应付数据库!$C:$G,SMALL($C:$C,ROW(E297)),MATCH(I$3,$E$3:$I$3,0)),"")</f>
        <v/>
      </c>
      <c r="J300" s="150"/>
    </row>
    <row r="301" customHeight="1" spans="1:10">
      <c r="A301" s="150"/>
      <c r="B301" s="150"/>
      <c r="C301" s="151" t="str">
        <f>IF(AND(供应商应付数据库!G:G&gt;1,供应商应付数据库!G:G&lt;&gt;"-"),ROW(),"-")</f>
        <v>-</v>
      </c>
      <c r="D301" s="153" t="str">
        <f t="shared" si="4"/>
        <v/>
      </c>
      <c r="E301" s="154" t="str">
        <f>IFERROR(INDEX(供应商应付数据库!$C:$G,SMALL($C:$C,ROW(A298)),MATCH(E$3,$E$3:$I$3,0)),"")</f>
        <v/>
      </c>
      <c r="F301" s="154" t="str">
        <f>IFERROR(INDEX(供应商应付数据库!$C:$G,SMALL($C:$C,ROW(B298)),MATCH(F$3,$E$3:$I$3,0)),"")</f>
        <v/>
      </c>
      <c r="G301" s="154" t="str">
        <f>IFERROR(INDEX(供应商应付数据库!$C:$G,SMALL($C:$C,ROW(C298)),MATCH(G$3,$E$3:$I$3,0)),"")</f>
        <v/>
      </c>
      <c r="H301" s="154" t="str">
        <f>IFERROR(INDEX(供应商应付数据库!$C:$G,SMALL($C:$C,ROW(D298)),MATCH(H$3,$E$3:$I$3,0)),"")</f>
        <v/>
      </c>
      <c r="I301" s="155" t="str">
        <f>IFERROR(INDEX(供应商应付数据库!$C:$G,SMALL($C:$C,ROW(E298)),MATCH(I$3,$E$3:$I$3,0)),"")</f>
        <v/>
      </c>
      <c r="J301" s="150"/>
    </row>
    <row r="302" customHeight="1" spans="1:10">
      <c r="A302" s="150"/>
      <c r="B302" s="150"/>
      <c r="C302" s="151" t="str">
        <f>IF(AND(供应商应付数据库!G:G&gt;1,供应商应付数据库!G:G&lt;&gt;"-"),ROW(),"-")</f>
        <v>-</v>
      </c>
      <c r="D302" s="153" t="str">
        <f t="shared" si="4"/>
        <v/>
      </c>
      <c r="E302" s="154" t="str">
        <f>IFERROR(INDEX(供应商应付数据库!$C:$G,SMALL($C:$C,ROW(A299)),MATCH(E$3,$E$3:$I$3,0)),"")</f>
        <v/>
      </c>
      <c r="F302" s="154" t="str">
        <f>IFERROR(INDEX(供应商应付数据库!$C:$G,SMALL($C:$C,ROW(B299)),MATCH(F$3,$E$3:$I$3,0)),"")</f>
        <v/>
      </c>
      <c r="G302" s="154" t="str">
        <f>IFERROR(INDEX(供应商应付数据库!$C:$G,SMALL($C:$C,ROW(C299)),MATCH(G$3,$E$3:$I$3,0)),"")</f>
        <v/>
      </c>
      <c r="H302" s="154" t="str">
        <f>IFERROR(INDEX(供应商应付数据库!$C:$G,SMALL($C:$C,ROW(D299)),MATCH(H$3,$E$3:$I$3,0)),"")</f>
        <v/>
      </c>
      <c r="I302" s="155" t="str">
        <f>IFERROR(INDEX(供应商应付数据库!$C:$G,SMALL($C:$C,ROW(E299)),MATCH(I$3,$E$3:$I$3,0)),"")</f>
        <v/>
      </c>
      <c r="J302" s="150"/>
    </row>
    <row r="303" customHeight="1" spans="1:10">
      <c r="A303" s="150"/>
      <c r="B303" s="150"/>
      <c r="C303" s="151" t="str">
        <f>IF(AND(供应商应付数据库!G:G&gt;1,供应商应付数据库!G:G&lt;&gt;"-"),ROW(),"-")</f>
        <v>-</v>
      </c>
      <c r="D303" s="153" t="str">
        <f t="shared" si="4"/>
        <v/>
      </c>
      <c r="E303" s="154" t="str">
        <f>IFERROR(INDEX(供应商应付数据库!$C:$G,SMALL($C:$C,ROW(A300)),MATCH(E$3,$E$3:$I$3,0)),"")</f>
        <v/>
      </c>
      <c r="F303" s="154" t="str">
        <f>IFERROR(INDEX(供应商应付数据库!$C:$G,SMALL($C:$C,ROW(B300)),MATCH(F$3,$E$3:$I$3,0)),"")</f>
        <v/>
      </c>
      <c r="G303" s="154" t="str">
        <f>IFERROR(INDEX(供应商应付数据库!$C:$G,SMALL($C:$C,ROW(C300)),MATCH(G$3,$E$3:$I$3,0)),"")</f>
        <v/>
      </c>
      <c r="H303" s="154" t="str">
        <f>IFERROR(INDEX(供应商应付数据库!$C:$G,SMALL($C:$C,ROW(D300)),MATCH(H$3,$E$3:$I$3,0)),"")</f>
        <v/>
      </c>
      <c r="I303" s="155" t="str">
        <f>IFERROR(INDEX(供应商应付数据库!$C:$G,SMALL($C:$C,ROW(E300)),MATCH(I$3,$E$3:$I$3,0)),"")</f>
        <v/>
      </c>
      <c r="J303" s="150"/>
    </row>
    <row r="304" customHeight="1" spans="3:3">
      <c r="C304" s="151" t="str">
        <f>IF(AND(供应商应付数据库!G:G&gt;1,供应商应付数据库!G:G&lt;&gt;"-"),ROW(),"-")</f>
        <v>-</v>
      </c>
    </row>
    <row r="305" customHeight="1" spans="3:3">
      <c r="C305" s="151" t="str">
        <f>IF(AND(供应商应付数据库!G:G&gt;1,供应商应付数据库!G:G&lt;&gt;"-"),ROW(),"-")</f>
        <v>-</v>
      </c>
    </row>
    <row r="306" customHeight="1" spans="3:3">
      <c r="C306" s="151" t="str">
        <f>IF(AND(供应商应付数据库!G:G&gt;1,供应商应付数据库!G:G&lt;&gt;"-"),ROW(),"-")</f>
        <v>-</v>
      </c>
    </row>
    <row r="307" customHeight="1" spans="3:3">
      <c r="C307" s="151" t="str">
        <f>IF(AND(供应商应付数据库!G:G&gt;1,供应商应付数据库!G:G&lt;&gt;"-"),ROW(),"-")</f>
        <v>-</v>
      </c>
    </row>
    <row r="308" customHeight="1" spans="3:3">
      <c r="C308" s="151" t="str">
        <f>IF(AND(供应商应付数据库!G:G&gt;1,供应商应付数据库!G:G&lt;&gt;"-"),ROW(),"-")</f>
        <v>-</v>
      </c>
    </row>
    <row r="309" customHeight="1" spans="3:3">
      <c r="C309" s="151" t="str">
        <f>IF(AND(供应商应付数据库!G:G&gt;1,供应商应付数据库!G:G&lt;&gt;"-"),ROW(),"-")</f>
        <v>-</v>
      </c>
    </row>
    <row r="310" customHeight="1" spans="3:3">
      <c r="C310" s="151" t="str">
        <f>IF(AND(供应商应付数据库!G:G&gt;1,供应商应付数据库!G:G&lt;&gt;"-"),ROW(),"-")</f>
        <v>-</v>
      </c>
    </row>
    <row r="311" customHeight="1" spans="3:3">
      <c r="C311" s="151" t="str">
        <f>IF(AND(供应商应付数据库!G:G&gt;1,供应商应付数据库!G:G&lt;&gt;"-"),ROW(),"-")</f>
        <v>-</v>
      </c>
    </row>
    <row r="312" customHeight="1" spans="3:3">
      <c r="C312" s="151" t="str">
        <f>IF(AND(供应商应付数据库!G:G&gt;1,供应商应付数据库!G:G&lt;&gt;"-"),ROW(),"-")</f>
        <v>-</v>
      </c>
    </row>
    <row r="313" customHeight="1" spans="3:3">
      <c r="C313" s="151" t="str">
        <f>IF(AND(供应商应付数据库!G:G&gt;1,供应商应付数据库!G:G&lt;&gt;"-"),ROW(),"-")</f>
        <v>-</v>
      </c>
    </row>
    <row r="314" customHeight="1" spans="3:3">
      <c r="C314" s="151" t="str">
        <f>IF(AND(供应商应付数据库!G:G&gt;1,供应商应付数据库!G:G&lt;&gt;"-"),ROW(),"-")</f>
        <v>-</v>
      </c>
    </row>
    <row r="315" customHeight="1" spans="3:3">
      <c r="C315" s="151" t="str">
        <f>IF(AND(供应商应付数据库!G:G&gt;1,供应商应付数据库!G:G&lt;&gt;"-"),ROW(),"-")</f>
        <v>-</v>
      </c>
    </row>
    <row r="316" customHeight="1" spans="3:3">
      <c r="C316" s="151" t="str">
        <f>IF(AND(供应商应付数据库!G:G&gt;1,供应商应付数据库!G:G&lt;&gt;"-"),ROW(),"-")</f>
        <v>-</v>
      </c>
    </row>
    <row r="317" customHeight="1" spans="3:3">
      <c r="C317" s="151" t="str">
        <f>IF(AND(供应商应付数据库!G:G&gt;1,供应商应付数据库!G:G&lt;&gt;"-"),ROW(),"-")</f>
        <v>-</v>
      </c>
    </row>
    <row r="318" customHeight="1" spans="3:3">
      <c r="C318" s="151" t="str">
        <f>IF(AND(供应商应付数据库!G:G&gt;1,供应商应付数据库!G:G&lt;&gt;"-"),ROW(),"-")</f>
        <v>-</v>
      </c>
    </row>
    <row r="319" customHeight="1" spans="3:3">
      <c r="C319" s="151" t="str">
        <f>IF(AND(供应商应付数据库!G:G&gt;1,供应商应付数据库!G:G&lt;&gt;"-"),ROW(),"-")</f>
        <v>-</v>
      </c>
    </row>
    <row r="320" customHeight="1" spans="3:3">
      <c r="C320" s="151" t="str">
        <f>IF(AND(供应商应付数据库!G:G&gt;1,供应商应付数据库!G:G&lt;&gt;"-"),ROW(),"-")</f>
        <v>-</v>
      </c>
    </row>
    <row r="321" customHeight="1" spans="3:3">
      <c r="C321" s="151" t="str">
        <f>IF(AND(供应商应付数据库!G:G&gt;1,供应商应付数据库!G:G&lt;&gt;"-"),ROW(),"-")</f>
        <v>-</v>
      </c>
    </row>
    <row r="322" customHeight="1" spans="3:3">
      <c r="C322" s="151" t="str">
        <f>IF(AND(供应商应付数据库!G:G&gt;1,供应商应付数据库!G:G&lt;&gt;"-"),ROW(),"-")</f>
        <v>-</v>
      </c>
    </row>
    <row r="323" customHeight="1" spans="3:3">
      <c r="C323" s="151" t="str">
        <f>IF(AND(供应商应付数据库!G:G&gt;1,供应商应付数据库!G:G&lt;&gt;"-"),ROW(),"-")</f>
        <v>-</v>
      </c>
    </row>
    <row r="324" customHeight="1" spans="3:3">
      <c r="C324" s="151" t="str">
        <f>IF(AND(供应商应付数据库!G:G&gt;1,供应商应付数据库!G:G&lt;&gt;"-"),ROW(),"-")</f>
        <v>-</v>
      </c>
    </row>
    <row r="325" customHeight="1" spans="3:3">
      <c r="C325" s="151" t="str">
        <f>IF(AND(供应商应付数据库!G:G&gt;1,供应商应付数据库!G:G&lt;&gt;"-"),ROW(),"-")</f>
        <v>-</v>
      </c>
    </row>
    <row r="326" customHeight="1" spans="3:3">
      <c r="C326" s="151" t="str">
        <f>IF(AND(供应商应付数据库!G:G&gt;1,供应商应付数据库!G:G&lt;&gt;"-"),ROW(),"-")</f>
        <v>-</v>
      </c>
    </row>
    <row r="327" customHeight="1" spans="3:3">
      <c r="C327" s="151" t="str">
        <f>IF(AND(供应商应付数据库!G:G&gt;1,供应商应付数据库!G:G&lt;&gt;"-"),ROW(),"-")</f>
        <v>-</v>
      </c>
    </row>
    <row r="328" customHeight="1" spans="3:3">
      <c r="C328" s="151" t="str">
        <f>IF(AND(供应商应付数据库!G:G&gt;1,供应商应付数据库!G:G&lt;&gt;"-"),ROW(),"-")</f>
        <v>-</v>
      </c>
    </row>
    <row r="329" customHeight="1" spans="3:3">
      <c r="C329" s="151" t="str">
        <f>IF(AND(供应商应付数据库!G:G&gt;1,供应商应付数据库!G:G&lt;&gt;"-"),ROW(),"-")</f>
        <v>-</v>
      </c>
    </row>
    <row r="330" customHeight="1" spans="3:3">
      <c r="C330" s="151" t="str">
        <f>IF(AND(供应商应付数据库!G:G&gt;1,供应商应付数据库!G:G&lt;&gt;"-"),ROW(),"-")</f>
        <v>-</v>
      </c>
    </row>
    <row r="331" customHeight="1" spans="3:3">
      <c r="C331" s="151" t="str">
        <f>IF(AND(供应商应付数据库!G:G&gt;1,供应商应付数据库!G:G&lt;&gt;"-"),ROW(),"-")</f>
        <v>-</v>
      </c>
    </row>
    <row r="332" customHeight="1" spans="3:3">
      <c r="C332" s="151" t="str">
        <f>IF(AND(供应商应付数据库!G:G&gt;1,供应商应付数据库!G:G&lt;&gt;"-"),ROW(),"-")</f>
        <v>-</v>
      </c>
    </row>
    <row r="333" customHeight="1" spans="3:3">
      <c r="C333" s="151" t="str">
        <f>IF(AND(供应商应付数据库!G:G&gt;1,供应商应付数据库!G:G&lt;&gt;"-"),ROW(),"-")</f>
        <v>-</v>
      </c>
    </row>
    <row r="334" customHeight="1" spans="3:3">
      <c r="C334" s="151" t="str">
        <f>IF(AND(供应商应付数据库!G:G&gt;1,供应商应付数据库!G:G&lt;&gt;"-"),ROW(),"-")</f>
        <v>-</v>
      </c>
    </row>
    <row r="335" customHeight="1" spans="3:3">
      <c r="C335" s="151" t="str">
        <f>IF(AND(供应商应付数据库!G:G&gt;1,供应商应付数据库!G:G&lt;&gt;"-"),ROW(),"-")</f>
        <v>-</v>
      </c>
    </row>
    <row r="336" customHeight="1" spans="3:3">
      <c r="C336" s="151" t="str">
        <f>IF(AND(供应商应付数据库!G:G&gt;1,供应商应付数据库!G:G&lt;&gt;"-"),ROW(),"-")</f>
        <v>-</v>
      </c>
    </row>
    <row r="337" customHeight="1" spans="3:3">
      <c r="C337" s="151" t="str">
        <f>IF(AND(供应商应付数据库!G:G&gt;1,供应商应付数据库!G:G&lt;&gt;"-"),ROW(),"-")</f>
        <v>-</v>
      </c>
    </row>
    <row r="338" customHeight="1" spans="3:3">
      <c r="C338" s="151" t="str">
        <f>IF(AND(供应商应付数据库!G:G&gt;1,供应商应付数据库!G:G&lt;&gt;"-"),ROW(),"-")</f>
        <v>-</v>
      </c>
    </row>
    <row r="339" customHeight="1" spans="3:3">
      <c r="C339" s="151" t="str">
        <f>IF(AND(供应商应付数据库!G:G&gt;1,供应商应付数据库!G:G&lt;&gt;"-"),ROW(),"-")</f>
        <v>-</v>
      </c>
    </row>
    <row r="340" customHeight="1" spans="3:3">
      <c r="C340" s="151" t="str">
        <f>IF(AND(供应商应付数据库!G:G&gt;1,供应商应付数据库!G:G&lt;&gt;"-"),ROW(),"-")</f>
        <v>-</v>
      </c>
    </row>
    <row r="341" customHeight="1" spans="3:3">
      <c r="C341" s="151" t="str">
        <f>IF(AND(供应商应付数据库!G:G&gt;1,供应商应付数据库!G:G&lt;&gt;"-"),ROW(),"-")</f>
        <v>-</v>
      </c>
    </row>
    <row r="342" customHeight="1" spans="3:3">
      <c r="C342" s="151" t="str">
        <f>IF(AND(供应商应付数据库!G:G&gt;1,供应商应付数据库!G:G&lt;&gt;"-"),ROW(),"-")</f>
        <v>-</v>
      </c>
    </row>
    <row r="343" customHeight="1" spans="3:3">
      <c r="C343" s="151" t="str">
        <f>IF(AND(供应商应付数据库!G:G&gt;1,供应商应付数据库!G:G&lt;&gt;"-"),ROW(),"-")</f>
        <v>-</v>
      </c>
    </row>
    <row r="344" customHeight="1" spans="3:3">
      <c r="C344" s="151" t="str">
        <f>IF(AND(供应商应付数据库!G:G&gt;1,供应商应付数据库!G:G&lt;&gt;"-"),ROW(),"-")</f>
        <v>-</v>
      </c>
    </row>
    <row r="345" customHeight="1" spans="3:3">
      <c r="C345" s="151" t="str">
        <f>IF(AND(供应商应付数据库!G:G&gt;1,供应商应付数据库!G:G&lt;&gt;"-"),ROW(),"-")</f>
        <v>-</v>
      </c>
    </row>
    <row r="346" customHeight="1" spans="3:3">
      <c r="C346" s="151" t="str">
        <f>IF(AND(供应商应付数据库!G:G&gt;1,供应商应付数据库!G:G&lt;&gt;"-"),ROW(),"-")</f>
        <v>-</v>
      </c>
    </row>
    <row r="347" customHeight="1" spans="3:3">
      <c r="C347" s="151" t="str">
        <f>IF(AND(供应商应付数据库!G:G&gt;1,供应商应付数据库!G:G&lt;&gt;"-"),ROW(),"-")</f>
        <v>-</v>
      </c>
    </row>
    <row r="348" customHeight="1" spans="3:3">
      <c r="C348" s="151" t="str">
        <f>IF(AND(供应商应付数据库!G:G&gt;1,供应商应付数据库!G:G&lt;&gt;"-"),ROW(),"-")</f>
        <v>-</v>
      </c>
    </row>
    <row r="349" customHeight="1" spans="3:3">
      <c r="C349" s="151" t="str">
        <f>IF(AND(供应商应付数据库!G:G&gt;1,供应商应付数据库!G:G&lt;&gt;"-"),ROW(),"-")</f>
        <v>-</v>
      </c>
    </row>
    <row r="350" customHeight="1" spans="3:3">
      <c r="C350" s="151" t="str">
        <f>IF(AND(供应商应付数据库!G:G&gt;1,供应商应付数据库!G:G&lt;&gt;"-"),ROW(),"-")</f>
        <v>-</v>
      </c>
    </row>
    <row r="351" customHeight="1" spans="3:3">
      <c r="C351" s="151" t="str">
        <f>IF(AND(供应商应付数据库!G:G&gt;1,供应商应付数据库!G:G&lt;&gt;"-"),ROW(),"-")</f>
        <v>-</v>
      </c>
    </row>
    <row r="352" customHeight="1" spans="3:3">
      <c r="C352" s="151" t="str">
        <f>IF(AND(供应商应付数据库!G:G&gt;1,供应商应付数据库!G:G&lt;&gt;"-"),ROW(),"-")</f>
        <v>-</v>
      </c>
    </row>
    <row r="353" customHeight="1" spans="3:3">
      <c r="C353" s="151" t="str">
        <f>IF(AND(供应商应付数据库!G:G&gt;1,供应商应付数据库!G:G&lt;&gt;"-"),ROW(),"-")</f>
        <v>-</v>
      </c>
    </row>
    <row r="354" customHeight="1" spans="3:3">
      <c r="C354" s="151" t="str">
        <f>IF(AND(供应商应付数据库!G:G&gt;1,供应商应付数据库!G:G&lt;&gt;"-"),ROW(),"-")</f>
        <v>-</v>
      </c>
    </row>
    <row r="355" customHeight="1" spans="3:3">
      <c r="C355" s="151" t="str">
        <f>IF(AND(供应商应付数据库!G:G&gt;1,供应商应付数据库!G:G&lt;&gt;"-"),ROW(),"-")</f>
        <v>-</v>
      </c>
    </row>
    <row r="356" customHeight="1" spans="3:3">
      <c r="C356" s="151" t="str">
        <f>IF(AND(供应商应付数据库!G:G&gt;1,供应商应付数据库!G:G&lt;&gt;"-"),ROW(),"-")</f>
        <v>-</v>
      </c>
    </row>
    <row r="357" customHeight="1" spans="3:3">
      <c r="C357" s="151" t="str">
        <f>IF(AND(供应商应付数据库!G:G&gt;1,供应商应付数据库!G:G&lt;&gt;"-"),ROW(),"-")</f>
        <v>-</v>
      </c>
    </row>
    <row r="358" customHeight="1" spans="3:3">
      <c r="C358" s="151" t="str">
        <f>IF(AND(供应商应付数据库!G:G&gt;1,供应商应付数据库!G:G&lt;&gt;"-"),ROW(),"-")</f>
        <v>-</v>
      </c>
    </row>
    <row r="359" customHeight="1" spans="3:3">
      <c r="C359" s="151" t="str">
        <f>IF(AND(供应商应付数据库!G:G&gt;1,供应商应付数据库!G:G&lt;&gt;"-"),ROW(),"-")</f>
        <v>-</v>
      </c>
    </row>
    <row r="360" customHeight="1" spans="3:3">
      <c r="C360" s="151" t="str">
        <f>IF(AND(供应商应付数据库!G:G&gt;1,供应商应付数据库!G:G&lt;&gt;"-"),ROW(),"-")</f>
        <v>-</v>
      </c>
    </row>
    <row r="361" customHeight="1" spans="3:3">
      <c r="C361" s="151" t="str">
        <f>IF(AND(供应商应付数据库!G:G&gt;1,供应商应付数据库!G:G&lt;&gt;"-"),ROW(),"-")</f>
        <v>-</v>
      </c>
    </row>
    <row r="362" customHeight="1" spans="3:3">
      <c r="C362" s="151" t="str">
        <f>IF(AND(供应商应付数据库!G:G&gt;1,供应商应付数据库!G:G&lt;&gt;"-"),ROW(),"-")</f>
        <v>-</v>
      </c>
    </row>
    <row r="363" customHeight="1" spans="3:3">
      <c r="C363" s="151" t="str">
        <f>IF(AND(供应商应付数据库!G:G&gt;1,供应商应付数据库!G:G&lt;&gt;"-"),ROW(),"-")</f>
        <v>-</v>
      </c>
    </row>
    <row r="364" customHeight="1" spans="3:3">
      <c r="C364" s="151" t="str">
        <f>IF(AND(供应商应付数据库!G:G&gt;1,供应商应付数据库!G:G&lt;&gt;"-"),ROW(),"-")</f>
        <v>-</v>
      </c>
    </row>
    <row r="365" customHeight="1" spans="3:3">
      <c r="C365" s="151" t="str">
        <f>IF(AND(供应商应付数据库!G:G&gt;1,供应商应付数据库!G:G&lt;&gt;"-"),ROW(),"-")</f>
        <v>-</v>
      </c>
    </row>
    <row r="366" customHeight="1" spans="3:3">
      <c r="C366" s="151" t="str">
        <f>IF(AND(供应商应付数据库!G:G&gt;1,供应商应付数据库!G:G&lt;&gt;"-"),ROW(),"-")</f>
        <v>-</v>
      </c>
    </row>
    <row r="367" customHeight="1" spans="3:3">
      <c r="C367" s="151" t="str">
        <f>IF(AND(供应商应付数据库!G:G&gt;1,供应商应付数据库!G:G&lt;&gt;"-"),ROW(),"-")</f>
        <v>-</v>
      </c>
    </row>
    <row r="368" customHeight="1" spans="3:3">
      <c r="C368" s="151" t="str">
        <f>IF(AND(供应商应付数据库!G:G&gt;1,供应商应付数据库!G:G&lt;&gt;"-"),ROW(),"-")</f>
        <v>-</v>
      </c>
    </row>
    <row r="369" customHeight="1" spans="3:3">
      <c r="C369" s="151" t="str">
        <f>IF(AND(供应商应付数据库!G:G&gt;1,供应商应付数据库!G:G&lt;&gt;"-"),ROW(),"-")</f>
        <v>-</v>
      </c>
    </row>
    <row r="370" customHeight="1" spans="3:3">
      <c r="C370" s="151" t="str">
        <f>IF(AND(供应商应付数据库!G:G&gt;1,供应商应付数据库!G:G&lt;&gt;"-"),ROW(),"-")</f>
        <v>-</v>
      </c>
    </row>
    <row r="371" customHeight="1" spans="3:3">
      <c r="C371" s="151" t="str">
        <f>IF(AND(供应商应付数据库!G:G&gt;1,供应商应付数据库!G:G&lt;&gt;"-"),ROW(),"-")</f>
        <v>-</v>
      </c>
    </row>
    <row r="372" customHeight="1" spans="3:3">
      <c r="C372" s="151" t="str">
        <f>IF(AND(供应商应付数据库!G:G&gt;1,供应商应付数据库!G:G&lt;&gt;"-"),ROW(),"-")</f>
        <v>-</v>
      </c>
    </row>
    <row r="373" customHeight="1" spans="3:3">
      <c r="C373" s="151" t="str">
        <f>IF(AND(供应商应付数据库!G:G&gt;1,供应商应付数据库!G:G&lt;&gt;"-"),ROW(),"-")</f>
        <v>-</v>
      </c>
    </row>
    <row r="374" customHeight="1" spans="3:3">
      <c r="C374" s="151" t="str">
        <f>IF(AND(供应商应付数据库!G:G&gt;1,供应商应付数据库!G:G&lt;&gt;"-"),ROW(),"-")</f>
        <v>-</v>
      </c>
    </row>
    <row r="375" customHeight="1" spans="3:3">
      <c r="C375" s="151" t="str">
        <f>IF(AND(供应商应付数据库!G:G&gt;1,供应商应付数据库!G:G&lt;&gt;"-"),ROW(),"-")</f>
        <v>-</v>
      </c>
    </row>
    <row r="376" customHeight="1" spans="3:3">
      <c r="C376" s="151" t="str">
        <f>IF(AND(供应商应付数据库!G:G&gt;1,供应商应付数据库!G:G&lt;&gt;"-"),ROW(),"-")</f>
        <v>-</v>
      </c>
    </row>
    <row r="377" customHeight="1" spans="3:3">
      <c r="C377" s="151" t="str">
        <f>IF(AND(供应商应付数据库!G:G&gt;1,供应商应付数据库!G:G&lt;&gt;"-"),ROW(),"-")</f>
        <v>-</v>
      </c>
    </row>
    <row r="378" customHeight="1" spans="3:3">
      <c r="C378" s="151" t="str">
        <f>IF(AND(供应商应付数据库!G:G&gt;1,供应商应付数据库!G:G&lt;&gt;"-"),ROW(),"-")</f>
        <v>-</v>
      </c>
    </row>
    <row r="379" customHeight="1" spans="3:3">
      <c r="C379" s="151" t="str">
        <f>IF(AND(供应商应付数据库!G:G&gt;1,供应商应付数据库!G:G&lt;&gt;"-"),ROW(),"-")</f>
        <v>-</v>
      </c>
    </row>
    <row r="380" customHeight="1" spans="3:3">
      <c r="C380" s="151" t="str">
        <f>IF(AND(供应商应付数据库!G:G&gt;1,供应商应付数据库!G:G&lt;&gt;"-"),ROW(),"-")</f>
        <v>-</v>
      </c>
    </row>
    <row r="381" customHeight="1" spans="3:3">
      <c r="C381" s="151" t="str">
        <f>IF(AND(供应商应付数据库!G:G&gt;1,供应商应付数据库!G:G&lt;&gt;"-"),ROW(),"-")</f>
        <v>-</v>
      </c>
    </row>
    <row r="382" customHeight="1" spans="3:3">
      <c r="C382" s="151" t="str">
        <f>IF(AND(供应商应付数据库!G:G&gt;1,供应商应付数据库!G:G&lt;&gt;"-"),ROW(),"-")</f>
        <v>-</v>
      </c>
    </row>
    <row r="383" customHeight="1" spans="3:3">
      <c r="C383" s="151" t="str">
        <f>IF(AND(供应商应付数据库!G:G&gt;1,供应商应付数据库!G:G&lt;&gt;"-"),ROW(),"-")</f>
        <v>-</v>
      </c>
    </row>
    <row r="384" customHeight="1" spans="3:3">
      <c r="C384" s="151" t="str">
        <f>IF(AND(供应商应付数据库!G:G&gt;1,供应商应付数据库!G:G&lt;&gt;"-"),ROW(),"-")</f>
        <v>-</v>
      </c>
    </row>
    <row r="385" customHeight="1" spans="3:3">
      <c r="C385" s="151" t="str">
        <f>IF(AND(供应商应付数据库!G:G&gt;1,供应商应付数据库!G:G&lt;&gt;"-"),ROW(),"-")</f>
        <v>-</v>
      </c>
    </row>
    <row r="386" customHeight="1" spans="3:3">
      <c r="C386" s="151" t="str">
        <f>IF(AND(供应商应付数据库!G:G&gt;1,供应商应付数据库!G:G&lt;&gt;"-"),ROW(),"-")</f>
        <v>-</v>
      </c>
    </row>
    <row r="387" customHeight="1" spans="3:3">
      <c r="C387" s="151" t="str">
        <f>IF(AND(供应商应付数据库!G:G&gt;1,供应商应付数据库!G:G&lt;&gt;"-"),ROW(),"-")</f>
        <v>-</v>
      </c>
    </row>
    <row r="388" customHeight="1" spans="3:3">
      <c r="C388" s="151" t="str">
        <f>IF(AND(供应商应付数据库!G:G&gt;1,供应商应付数据库!G:G&lt;&gt;"-"),ROW(),"-")</f>
        <v>-</v>
      </c>
    </row>
    <row r="389" customHeight="1" spans="3:3">
      <c r="C389" s="151" t="str">
        <f>IF(AND(供应商应付数据库!G:G&gt;1,供应商应付数据库!G:G&lt;&gt;"-"),ROW(),"-")</f>
        <v>-</v>
      </c>
    </row>
    <row r="390" customHeight="1" spans="3:3">
      <c r="C390" s="151" t="str">
        <f>IF(AND(供应商应付数据库!G:G&gt;1,供应商应付数据库!G:G&lt;&gt;"-"),ROW(),"-")</f>
        <v>-</v>
      </c>
    </row>
    <row r="391" customHeight="1" spans="3:3">
      <c r="C391" s="151" t="str">
        <f>IF(AND(供应商应付数据库!G:G&gt;1,供应商应付数据库!G:G&lt;&gt;"-"),ROW(),"-")</f>
        <v>-</v>
      </c>
    </row>
    <row r="392" customHeight="1" spans="3:3">
      <c r="C392" s="151" t="str">
        <f>IF(AND(供应商应付数据库!G:G&gt;1,供应商应付数据库!G:G&lt;&gt;"-"),ROW(),"-")</f>
        <v>-</v>
      </c>
    </row>
    <row r="393" customHeight="1" spans="3:3">
      <c r="C393" s="151" t="str">
        <f>IF(AND(供应商应付数据库!G:G&gt;1,供应商应付数据库!G:G&lt;&gt;"-"),ROW(),"-")</f>
        <v>-</v>
      </c>
    </row>
    <row r="394" customHeight="1" spans="3:3">
      <c r="C394" s="151" t="str">
        <f>IF(AND(供应商应付数据库!G:G&gt;1,供应商应付数据库!G:G&lt;&gt;"-"),ROW(),"-")</f>
        <v>-</v>
      </c>
    </row>
    <row r="395" customHeight="1" spans="3:3">
      <c r="C395" s="151" t="str">
        <f>IF(AND(供应商应付数据库!G:G&gt;1,供应商应付数据库!G:G&lt;&gt;"-"),ROW(),"-")</f>
        <v>-</v>
      </c>
    </row>
    <row r="396" customHeight="1" spans="3:3">
      <c r="C396" s="151" t="str">
        <f>IF(AND(供应商应付数据库!G:G&gt;1,供应商应付数据库!G:G&lt;&gt;"-"),ROW(),"-")</f>
        <v>-</v>
      </c>
    </row>
    <row r="397" customHeight="1" spans="3:3">
      <c r="C397" s="151" t="str">
        <f>IF(AND(供应商应付数据库!G:G&gt;1,供应商应付数据库!G:G&lt;&gt;"-"),ROW(),"-")</f>
        <v>-</v>
      </c>
    </row>
    <row r="398" customHeight="1" spans="3:3">
      <c r="C398" s="151" t="str">
        <f>IF(AND(供应商应付数据库!G:G&gt;1,供应商应付数据库!G:G&lt;&gt;"-"),ROW(),"-")</f>
        <v>-</v>
      </c>
    </row>
    <row r="399" customHeight="1" spans="3:3">
      <c r="C399" s="151" t="str">
        <f>IF(AND(供应商应付数据库!G:G&gt;1,供应商应付数据库!G:G&lt;&gt;"-"),ROW(),"-")</f>
        <v>-</v>
      </c>
    </row>
    <row r="400" customHeight="1" spans="3:3">
      <c r="C400" s="151" t="str">
        <f>IF(AND(供应商应付数据库!G:G&gt;1,供应商应付数据库!G:G&lt;&gt;"-"),ROW(),"-")</f>
        <v>-</v>
      </c>
    </row>
    <row r="401" customHeight="1" spans="3:3">
      <c r="C401" s="151" t="str">
        <f>IF(AND(供应商应付数据库!G:G&gt;1,供应商应付数据库!G:G&lt;&gt;"-"),ROW(),"-")</f>
        <v>-</v>
      </c>
    </row>
    <row r="402" customHeight="1" spans="3:3">
      <c r="C402" s="151" t="str">
        <f>IF(AND(供应商应付数据库!G:G&gt;1,供应商应付数据库!G:G&lt;&gt;"-"),ROW(),"-")</f>
        <v>-</v>
      </c>
    </row>
    <row r="403" customHeight="1" spans="3:3">
      <c r="C403" s="151" t="str">
        <f>IF(AND(供应商应付数据库!G:G&gt;1,供应商应付数据库!G:G&lt;&gt;"-"),ROW(),"-")</f>
        <v>-</v>
      </c>
    </row>
    <row r="404" customHeight="1" spans="3:3">
      <c r="C404" s="151" t="str">
        <f>IF(AND(供应商应付数据库!G:G&gt;1,供应商应付数据库!G:G&lt;&gt;"-"),ROW(),"-")</f>
        <v>-</v>
      </c>
    </row>
    <row r="405" customHeight="1" spans="3:3">
      <c r="C405" s="151" t="str">
        <f>IF(AND(供应商应付数据库!G:G&gt;1,供应商应付数据库!G:G&lt;&gt;"-"),ROW(),"-")</f>
        <v>-</v>
      </c>
    </row>
    <row r="406" customHeight="1" spans="3:3">
      <c r="C406" s="151" t="str">
        <f>IF(AND(供应商应付数据库!G:G&gt;1,供应商应付数据库!G:G&lt;&gt;"-"),ROW(),"-")</f>
        <v>-</v>
      </c>
    </row>
    <row r="407" customHeight="1" spans="3:3">
      <c r="C407" s="151" t="str">
        <f>IF(AND(供应商应付数据库!G:G&gt;1,供应商应付数据库!G:G&lt;&gt;"-"),ROW(),"-")</f>
        <v>-</v>
      </c>
    </row>
    <row r="408" customHeight="1" spans="3:3">
      <c r="C408" s="151" t="str">
        <f>IF(AND(供应商应付数据库!G:G&gt;1,供应商应付数据库!G:G&lt;&gt;"-"),ROW(),"-")</f>
        <v>-</v>
      </c>
    </row>
    <row r="409" customHeight="1" spans="3:3">
      <c r="C409" s="151" t="str">
        <f>IF(AND(供应商应付数据库!G:G&gt;1,供应商应付数据库!G:G&lt;&gt;"-"),ROW(),"-")</f>
        <v>-</v>
      </c>
    </row>
    <row r="410" customHeight="1" spans="3:3">
      <c r="C410" s="151" t="str">
        <f>IF(AND(供应商应付数据库!G:G&gt;1,供应商应付数据库!G:G&lt;&gt;"-"),ROW(),"-")</f>
        <v>-</v>
      </c>
    </row>
    <row r="411" customHeight="1" spans="3:3">
      <c r="C411" s="151" t="str">
        <f>IF(AND(供应商应付数据库!G:G&gt;1,供应商应付数据库!G:G&lt;&gt;"-"),ROW(),"-")</f>
        <v>-</v>
      </c>
    </row>
    <row r="412" customHeight="1" spans="3:3">
      <c r="C412" s="151" t="str">
        <f>IF(AND(供应商应付数据库!G:G&gt;1,供应商应付数据库!G:G&lt;&gt;"-"),ROW(),"-")</f>
        <v>-</v>
      </c>
    </row>
    <row r="413" customHeight="1" spans="3:3">
      <c r="C413" s="151" t="str">
        <f>IF(AND(供应商应付数据库!G:G&gt;1,供应商应付数据库!G:G&lt;&gt;"-"),ROW(),"-")</f>
        <v>-</v>
      </c>
    </row>
    <row r="414" customHeight="1" spans="3:3">
      <c r="C414" s="151" t="str">
        <f>IF(AND(供应商应付数据库!G:G&gt;1,供应商应付数据库!G:G&lt;&gt;"-"),ROW(),"-")</f>
        <v>-</v>
      </c>
    </row>
    <row r="415" customHeight="1" spans="3:3">
      <c r="C415" s="151" t="str">
        <f>IF(AND(供应商应付数据库!G:G&gt;1,供应商应付数据库!G:G&lt;&gt;"-"),ROW(),"-")</f>
        <v>-</v>
      </c>
    </row>
    <row r="416" customHeight="1" spans="3:3">
      <c r="C416" s="151" t="str">
        <f>IF(AND(供应商应付数据库!G:G&gt;1,供应商应付数据库!G:G&lt;&gt;"-"),ROW(),"-")</f>
        <v>-</v>
      </c>
    </row>
    <row r="417" customHeight="1" spans="3:3">
      <c r="C417" s="151" t="str">
        <f>IF(AND(供应商应付数据库!G:G&gt;1,供应商应付数据库!G:G&lt;&gt;"-"),ROW(),"-")</f>
        <v>-</v>
      </c>
    </row>
    <row r="418" customHeight="1" spans="3:3">
      <c r="C418" s="151" t="str">
        <f>IF(AND(供应商应付数据库!G:G&gt;1,供应商应付数据库!G:G&lt;&gt;"-"),ROW(),"-")</f>
        <v>-</v>
      </c>
    </row>
    <row r="419" customHeight="1" spans="3:3">
      <c r="C419" s="151" t="str">
        <f>IF(AND(供应商应付数据库!G:G&gt;1,供应商应付数据库!G:G&lt;&gt;"-"),ROW(),"-")</f>
        <v>-</v>
      </c>
    </row>
    <row r="420" customHeight="1" spans="3:3">
      <c r="C420" s="151" t="str">
        <f>IF(AND(供应商应付数据库!G:G&gt;1,供应商应付数据库!G:G&lt;&gt;"-"),ROW(),"-")</f>
        <v>-</v>
      </c>
    </row>
    <row r="421" customHeight="1" spans="3:3">
      <c r="C421" s="151" t="str">
        <f>IF(AND(供应商应付数据库!G:G&gt;1,供应商应付数据库!G:G&lt;&gt;"-"),ROW(),"-")</f>
        <v>-</v>
      </c>
    </row>
    <row r="422" customHeight="1" spans="3:3">
      <c r="C422" s="151" t="str">
        <f>IF(AND(供应商应付数据库!G:G&gt;1,供应商应付数据库!G:G&lt;&gt;"-"),ROW(),"-")</f>
        <v>-</v>
      </c>
    </row>
    <row r="423" customHeight="1" spans="3:3">
      <c r="C423" s="151" t="str">
        <f>IF(AND(供应商应付数据库!G:G&gt;1,供应商应付数据库!G:G&lt;&gt;"-"),ROW(),"-")</f>
        <v>-</v>
      </c>
    </row>
    <row r="424" customHeight="1" spans="3:3">
      <c r="C424" s="151" t="str">
        <f>IF(AND(供应商应付数据库!G:G&gt;1,供应商应付数据库!G:G&lt;&gt;"-"),ROW(),"-")</f>
        <v>-</v>
      </c>
    </row>
    <row r="425" customHeight="1" spans="3:3">
      <c r="C425" s="151" t="str">
        <f>IF(AND(供应商应付数据库!G:G&gt;1,供应商应付数据库!G:G&lt;&gt;"-"),ROW(),"-")</f>
        <v>-</v>
      </c>
    </row>
    <row r="426" customHeight="1" spans="3:3">
      <c r="C426" s="151" t="str">
        <f>IF(AND(供应商应付数据库!G:G&gt;1,供应商应付数据库!G:G&lt;&gt;"-"),ROW(),"-")</f>
        <v>-</v>
      </c>
    </row>
    <row r="427" customHeight="1" spans="3:3">
      <c r="C427" s="151" t="str">
        <f>IF(AND(供应商应付数据库!G:G&gt;1,供应商应付数据库!G:G&lt;&gt;"-"),ROW(),"-")</f>
        <v>-</v>
      </c>
    </row>
    <row r="428" customHeight="1" spans="3:3">
      <c r="C428" s="151" t="str">
        <f>IF(AND(供应商应付数据库!G:G&gt;1,供应商应付数据库!G:G&lt;&gt;"-"),ROW(),"-")</f>
        <v>-</v>
      </c>
    </row>
    <row r="429" customHeight="1" spans="3:3">
      <c r="C429" s="151" t="str">
        <f>IF(AND(供应商应付数据库!G:G&gt;1,供应商应付数据库!G:G&lt;&gt;"-"),ROW(),"-")</f>
        <v>-</v>
      </c>
    </row>
    <row r="430" customHeight="1" spans="3:3">
      <c r="C430" s="151" t="str">
        <f>IF(AND(供应商应付数据库!G:G&gt;1,供应商应付数据库!G:G&lt;&gt;"-"),ROW(),"-")</f>
        <v>-</v>
      </c>
    </row>
    <row r="431" customHeight="1" spans="3:3">
      <c r="C431" s="151" t="str">
        <f>IF(AND(供应商应付数据库!G:G&gt;1,供应商应付数据库!G:G&lt;&gt;"-"),ROW(),"-")</f>
        <v>-</v>
      </c>
    </row>
    <row r="432" customHeight="1" spans="3:3">
      <c r="C432" s="151" t="str">
        <f>IF(AND(供应商应付数据库!G:G&gt;1,供应商应付数据库!G:G&lt;&gt;"-"),ROW(),"-")</f>
        <v>-</v>
      </c>
    </row>
    <row r="433" customHeight="1" spans="3:3">
      <c r="C433" s="151" t="str">
        <f>IF(AND(供应商应付数据库!G:G&gt;1,供应商应付数据库!G:G&lt;&gt;"-"),ROW(),"-")</f>
        <v>-</v>
      </c>
    </row>
    <row r="434" customHeight="1" spans="3:3">
      <c r="C434" s="151" t="str">
        <f>IF(AND(供应商应付数据库!G:G&gt;1,供应商应付数据库!G:G&lt;&gt;"-"),ROW(),"-")</f>
        <v>-</v>
      </c>
    </row>
    <row r="435" customHeight="1" spans="3:3">
      <c r="C435" s="151" t="str">
        <f>IF(AND(供应商应付数据库!G:G&gt;1,供应商应付数据库!G:G&lt;&gt;"-"),ROW(),"-")</f>
        <v>-</v>
      </c>
    </row>
    <row r="436" customHeight="1" spans="3:3">
      <c r="C436" s="151" t="str">
        <f>IF(AND(供应商应付数据库!G:G&gt;1,供应商应付数据库!G:G&lt;&gt;"-"),ROW(),"-")</f>
        <v>-</v>
      </c>
    </row>
    <row r="437" customHeight="1" spans="3:3">
      <c r="C437" s="151" t="str">
        <f>IF(AND(供应商应付数据库!G:G&gt;1,供应商应付数据库!G:G&lt;&gt;"-"),ROW(),"-")</f>
        <v>-</v>
      </c>
    </row>
    <row r="438" customHeight="1" spans="3:3">
      <c r="C438" s="151" t="str">
        <f>IF(AND(供应商应付数据库!G:G&gt;1,供应商应付数据库!G:G&lt;&gt;"-"),ROW(),"-")</f>
        <v>-</v>
      </c>
    </row>
    <row r="439" customHeight="1" spans="3:3">
      <c r="C439" s="151" t="str">
        <f>IF(AND(供应商应付数据库!G:G&gt;1,供应商应付数据库!G:G&lt;&gt;"-"),ROW(),"-")</f>
        <v>-</v>
      </c>
    </row>
    <row r="440" customHeight="1" spans="3:3">
      <c r="C440" s="151" t="str">
        <f>IF(AND(供应商应付数据库!G:G&gt;1,供应商应付数据库!G:G&lt;&gt;"-"),ROW(),"-")</f>
        <v>-</v>
      </c>
    </row>
    <row r="441" customHeight="1" spans="3:3">
      <c r="C441" s="151" t="str">
        <f>IF(AND(供应商应付数据库!G:G&gt;1,供应商应付数据库!G:G&lt;&gt;"-"),ROW(),"-")</f>
        <v>-</v>
      </c>
    </row>
    <row r="442" customHeight="1" spans="3:3">
      <c r="C442" s="151" t="str">
        <f>IF(AND(供应商应付数据库!G:G&gt;1,供应商应付数据库!G:G&lt;&gt;"-"),ROW(),"-")</f>
        <v>-</v>
      </c>
    </row>
    <row r="443" customHeight="1" spans="3:3">
      <c r="C443" s="151" t="str">
        <f>IF(AND(供应商应付数据库!G:G&gt;1,供应商应付数据库!G:G&lt;&gt;"-"),ROW(),"-")</f>
        <v>-</v>
      </c>
    </row>
    <row r="444" customHeight="1" spans="3:3">
      <c r="C444" s="151" t="str">
        <f>IF(AND(供应商应付数据库!G:G&gt;1,供应商应付数据库!G:G&lt;&gt;"-"),ROW(),"-")</f>
        <v>-</v>
      </c>
    </row>
    <row r="445" customHeight="1" spans="3:3">
      <c r="C445" s="151" t="str">
        <f>IF(AND(供应商应付数据库!G:G&gt;1,供应商应付数据库!G:G&lt;&gt;"-"),ROW(),"-")</f>
        <v>-</v>
      </c>
    </row>
    <row r="446" customHeight="1" spans="3:3">
      <c r="C446" s="151" t="str">
        <f>IF(AND(供应商应付数据库!G:G&gt;1,供应商应付数据库!G:G&lt;&gt;"-"),ROW(),"-")</f>
        <v>-</v>
      </c>
    </row>
    <row r="447" customHeight="1" spans="3:3">
      <c r="C447" s="151" t="str">
        <f>IF(AND(供应商应付数据库!G:G&gt;1,供应商应付数据库!G:G&lt;&gt;"-"),ROW(),"-")</f>
        <v>-</v>
      </c>
    </row>
    <row r="448" customHeight="1" spans="3:3">
      <c r="C448" s="151" t="str">
        <f>IF(AND(供应商应付数据库!G:G&gt;1,供应商应付数据库!G:G&lt;&gt;"-"),ROW(),"-")</f>
        <v>-</v>
      </c>
    </row>
    <row r="449" customHeight="1" spans="3:3">
      <c r="C449" s="151" t="str">
        <f>IF(AND(供应商应付数据库!G:G&gt;1,供应商应付数据库!G:G&lt;&gt;"-"),ROW(),"-")</f>
        <v>-</v>
      </c>
    </row>
    <row r="450" customHeight="1" spans="3:3">
      <c r="C450" s="151" t="str">
        <f>IF(AND(供应商应付数据库!G:G&gt;1,供应商应付数据库!G:G&lt;&gt;"-"),ROW(),"-")</f>
        <v>-</v>
      </c>
    </row>
    <row r="451" customHeight="1" spans="3:3">
      <c r="C451" s="151" t="str">
        <f>IF(AND(供应商应付数据库!G:G&gt;1,供应商应付数据库!G:G&lt;&gt;"-"),ROW(),"-")</f>
        <v>-</v>
      </c>
    </row>
    <row r="452" customHeight="1" spans="3:3">
      <c r="C452" s="151" t="str">
        <f>IF(AND(供应商应付数据库!G:G&gt;1,供应商应付数据库!G:G&lt;&gt;"-"),ROW(),"-")</f>
        <v>-</v>
      </c>
    </row>
    <row r="453" customHeight="1" spans="3:3">
      <c r="C453" s="151" t="str">
        <f>IF(AND(供应商应付数据库!G:G&gt;1,供应商应付数据库!G:G&lt;&gt;"-"),ROW(),"-")</f>
        <v>-</v>
      </c>
    </row>
    <row r="454" customHeight="1" spans="3:3">
      <c r="C454" s="151" t="str">
        <f>IF(AND(供应商应付数据库!G:G&gt;1,供应商应付数据库!G:G&lt;&gt;"-"),ROW(),"-")</f>
        <v>-</v>
      </c>
    </row>
    <row r="455" customHeight="1" spans="3:3">
      <c r="C455" s="151" t="str">
        <f>IF(AND(供应商应付数据库!G:G&gt;1,供应商应付数据库!G:G&lt;&gt;"-"),ROW(),"-")</f>
        <v>-</v>
      </c>
    </row>
    <row r="456" customHeight="1" spans="3:3">
      <c r="C456" s="151" t="str">
        <f>IF(AND(供应商应付数据库!G:G&gt;1,供应商应付数据库!G:G&lt;&gt;"-"),ROW(),"-")</f>
        <v>-</v>
      </c>
    </row>
    <row r="457" customHeight="1" spans="3:3">
      <c r="C457" s="151" t="str">
        <f>IF(AND(供应商应付数据库!G:G&gt;1,供应商应付数据库!G:G&lt;&gt;"-"),ROW(),"-")</f>
        <v>-</v>
      </c>
    </row>
    <row r="458" customHeight="1" spans="3:3">
      <c r="C458" s="151" t="str">
        <f>IF(AND(供应商应付数据库!G:G&gt;1,供应商应付数据库!G:G&lt;&gt;"-"),ROW(),"-")</f>
        <v>-</v>
      </c>
    </row>
    <row r="459" customHeight="1" spans="3:3">
      <c r="C459" s="151" t="str">
        <f>IF(AND(供应商应付数据库!G:G&gt;1,供应商应付数据库!G:G&lt;&gt;"-"),ROW(),"-")</f>
        <v>-</v>
      </c>
    </row>
    <row r="460" customHeight="1" spans="3:3">
      <c r="C460" s="151" t="str">
        <f>IF(AND(供应商应付数据库!G:G&gt;1,供应商应付数据库!G:G&lt;&gt;"-"),ROW(),"-")</f>
        <v>-</v>
      </c>
    </row>
    <row r="461" customHeight="1" spans="3:3">
      <c r="C461" s="151" t="str">
        <f>IF(AND(供应商应付数据库!G:G&gt;1,供应商应付数据库!G:G&lt;&gt;"-"),ROW(),"-")</f>
        <v>-</v>
      </c>
    </row>
    <row r="462" customHeight="1" spans="3:3">
      <c r="C462" s="151" t="str">
        <f>IF(AND(供应商应付数据库!G:G&gt;1,供应商应付数据库!G:G&lt;&gt;"-"),ROW(),"-")</f>
        <v>-</v>
      </c>
    </row>
    <row r="463" customHeight="1" spans="3:3">
      <c r="C463" s="151" t="str">
        <f>IF(AND(供应商应付数据库!G:G&gt;1,供应商应付数据库!G:G&lt;&gt;"-"),ROW(),"-")</f>
        <v>-</v>
      </c>
    </row>
    <row r="464" customHeight="1" spans="3:3">
      <c r="C464" s="151" t="str">
        <f>IF(AND(供应商应付数据库!G:G&gt;1,供应商应付数据库!G:G&lt;&gt;"-"),ROW(),"-")</f>
        <v>-</v>
      </c>
    </row>
    <row r="465" customHeight="1" spans="3:3">
      <c r="C465" s="151" t="str">
        <f>IF(AND(供应商应付数据库!G:G&gt;1,供应商应付数据库!G:G&lt;&gt;"-"),ROW(),"-")</f>
        <v>-</v>
      </c>
    </row>
    <row r="466" customHeight="1" spans="3:3">
      <c r="C466" s="151" t="str">
        <f>IF(AND(供应商应付数据库!G:G&gt;1,供应商应付数据库!G:G&lt;&gt;"-"),ROW(),"-")</f>
        <v>-</v>
      </c>
    </row>
    <row r="467" customHeight="1" spans="3:3">
      <c r="C467" s="151" t="str">
        <f>IF(AND(供应商应付数据库!G:G&gt;1,供应商应付数据库!G:G&lt;&gt;"-"),ROW(),"-")</f>
        <v>-</v>
      </c>
    </row>
    <row r="468" customHeight="1" spans="3:3">
      <c r="C468" s="151" t="str">
        <f>IF(AND(供应商应付数据库!G:G&gt;1,供应商应付数据库!G:G&lt;&gt;"-"),ROW(),"-")</f>
        <v>-</v>
      </c>
    </row>
    <row r="469" customHeight="1" spans="3:3">
      <c r="C469" s="151" t="str">
        <f>IF(AND(供应商应付数据库!G:G&gt;1,供应商应付数据库!G:G&lt;&gt;"-"),ROW(),"-")</f>
        <v>-</v>
      </c>
    </row>
    <row r="470" customHeight="1" spans="3:3">
      <c r="C470" s="151" t="str">
        <f>IF(AND(供应商应付数据库!G:G&gt;1,供应商应付数据库!G:G&lt;&gt;"-"),ROW(),"-")</f>
        <v>-</v>
      </c>
    </row>
    <row r="471" customHeight="1" spans="3:3">
      <c r="C471" s="151" t="str">
        <f>IF(AND(供应商应付数据库!G:G&gt;1,供应商应付数据库!G:G&lt;&gt;"-"),ROW(),"-")</f>
        <v>-</v>
      </c>
    </row>
    <row r="472" customHeight="1" spans="3:3">
      <c r="C472" s="151" t="str">
        <f>IF(AND(供应商应付数据库!G:G&gt;1,供应商应付数据库!G:G&lt;&gt;"-"),ROW(),"-")</f>
        <v>-</v>
      </c>
    </row>
    <row r="473" customHeight="1" spans="3:3">
      <c r="C473" s="151" t="str">
        <f>IF(AND(供应商应付数据库!G:G&gt;1,供应商应付数据库!G:G&lt;&gt;"-"),ROW(),"-")</f>
        <v>-</v>
      </c>
    </row>
    <row r="474" customHeight="1" spans="3:3">
      <c r="C474" s="151" t="str">
        <f>IF(AND(供应商应付数据库!G:G&gt;1,供应商应付数据库!G:G&lt;&gt;"-"),ROW(),"-")</f>
        <v>-</v>
      </c>
    </row>
    <row r="475" customHeight="1" spans="3:3">
      <c r="C475" s="151" t="str">
        <f>IF(AND(供应商应付数据库!G:G&gt;1,供应商应付数据库!G:G&lt;&gt;"-"),ROW(),"-")</f>
        <v>-</v>
      </c>
    </row>
    <row r="476" customHeight="1" spans="3:3">
      <c r="C476" s="151" t="str">
        <f>IF(AND(供应商应付数据库!G:G&gt;1,供应商应付数据库!G:G&lt;&gt;"-"),ROW(),"-")</f>
        <v>-</v>
      </c>
    </row>
    <row r="477" customHeight="1" spans="3:3">
      <c r="C477" s="151" t="str">
        <f>IF(AND(供应商应付数据库!G:G&gt;1,供应商应付数据库!G:G&lt;&gt;"-"),ROW(),"-")</f>
        <v>-</v>
      </c>
    </row>
    <row r="478" customHeight="1" spans="3:3">
      <c r="C478" s="151" t="str">
        <f>IF(AND(供应商应付数据库!G:G&gt;1,供应商应付数据库!G:G&lt;&gt;"-"),ROW(),"-")</f>
        <v>-</v>
      </c>
    </row>
    <row r="479" customHeight="1" spans="3:3">
      <c r="C479" s="151" t="str">
        <f>IF(AND(供应商应付数据库!G:G&gt;1,供应商应付数据库!G:G&lt;&gt;"-"),ROW(),"-")</f>
        <v>-</v>
      </c>
    </row>
    <row r="480" customHeight="1" spans="3:3">
      <c r="C480" s="151" t="str">
        <f>IF(AND(供应商应付数据库!G:G&gt;1,供应商应付数据库!G:G&lt;&gt;"-"),ROW(),"-")</f>
        <v>-</v>
      </c>
    </row>
    <row r="481" customHeight="1" spans="3:3">
      <c r="C481" s="151" t="str">
        <f>IF(AND(供应商应付数据库!G:G&gt;1,供应商应付数据库!G:G&lt;&gt;"-"),ROW(),"-")</f>
        <v>-</v>
      </c>
    </row>
    <row r="482" customHeight="1" spans="3:3">
      <c r="C482" s="151" t="str">
        <f>IF(AND(供应商应付数据库!G:G&gt;1,供应商应付数据库!G:G&lt;&gt;"-"),ROW(),"-")</f>
        <v>-</v>
      </c>
    </row>
    <row r="483" customHeight="1" spans="3:3">
      <c r="C483" s="151" t="str">
        <f>IF(AND(供应商应付数据库!G:G&gt;1,供应商应付数据库!G:G&lt;&gt;"-"),ROW(),"-")</f>
        <v>-</v>
      </c>
    </row>
    <row r="484" customHeight="1" spans="3:3">
      <c r="C484" s="151" t="str">
        <f>IF(AND(供应商应付数据库!G:G&gt;1,供应商应付数据库!G:G&lt;&gt;"-"),ROW(),"-")</f>
        <v>-</v>
      </c>
    </row>
    <row r="485" customHeight="1" spans="3:3">
      <c r="C485" s="151" t="str">
        <f>IF(AND(供应商应付数据库!G:G&gt;1,供应商应付数据库!G:G&lt;&gt;"-"),ROW(),"-")</f>
        <v>-</v>
      </c>
    </row>
    <row r="486" customHeight="1" spans="3:3">
      <c r="C486" s="151" t="str">
        <f>IF(AND(供应商应付数据库!G:G&gt;1,供应商应付数据库!G:G&lt;&gt;"-"),ROW(),"-")</f>
        <v>-</v>
      </c>
    </row>
    <row r="487" customHeight="1" spans="3:3">
      <c r="C487" s="151" t="str">
        <f>IF(AND(供应商应付数据库!G:G&gt;1,供应商应付数据库!G:G&lt;&gt;"-"),ROW(),"-")</f>
        <v>-</v>
      </c>
    </row>
    <row r="488" customHeight="1" spans="3:3">
      <c r="C488" s="151" t="str">
        <f>IF(AND(供应商应付数据库!G:G&gt;1,供应商应付数据库!G:G&lt;&gt;"-"),ROW(),"-")</f>
        <v>-</v>
      </c>
    </row>
    <row r="489" customHeight="1" spans="3:3">
      <c r="C489" s="151" t="str">
        <f>IF(AND(供应商应付数据库!G:G&gt;1,供应商应付数据库!G:G&lt;&gt;"-"),ROW(),"-")</f>
        <v>-</v>
      </c>
    </row>
    <row r="490" customHeight="1" spans="3:3">
      <c r="C490" s="151" t="str">
        <f>IF(AND(供应商应付数据库!G:G&gt;1,供应商应付数据库!G:G&lt;&gt;"-"),ROW(),"-")</f>
        <v>-</v>
      </c>
    </row>
    <row r="491" customHeight="1" spans="3:3">
      <c r="C491" s="151" t="str">
        <f>IF(AND(供应商应付数据库!G:G&gt;1,供应商应付数据库!G:G&lt;&gt;"-"),ROW(),"-")</f>
        <v>-</v>
      </c>
    </row>
    <row r="492" customHeight="1" spans="3:3">
      <c r="C492" s="151" t="str">
        <f>IF(AND(供应商应付数据库!G:G&gt;1,供应商应付数据库!G:G&lt;&gt;"-"),ROW(),"-")</f>
        <v>-</v>
      </c>
    </row>
    <row r="493" customHeight="1" spans="3:3">
      <c r="C493" s="151" t="str">
        <f>IF(AND(供应商应付数据库!G:G&gt;1,供应商应付数据库!G:G&lt;&gt;"-"),ROW(),"-")</f>
        <v>-</v>
      </c>
    </row>
    <row r="494" customHeight="1" spans="3:3">
      <c r="C494" s="151" t="str">
        <f>IF(AND(供应商应付数据库!G:G&gt;1,供应商应付数据库!G:G&lt;&gt;"-"),ROW(),"-")</f>
        <v>-</v>
      </c>
    </row>
    <row r="495" customHeight="1" spans="3:3">
      <c r="C495" s="151" t="str">
        <f>IF(AND(供应商应付数据库!G:G&gt;1,供应商应付数据库!G:G&lt;&gt;"-"),ROW(),"-")</f>
        <v>-</v>
      </c>
    </row>
    <row r="496" customHeight="1" spans="3:3">
      <c r="C496" s="151" t="str">
        <f>IF(AND(供应商应付数据库!G:G&gt;1,供应商应付数据库!G:G&lt;&gt;"-"),ROW(),"-")</f>
        <v>-</v>
      </c>
    </row>
    <row r="497" customHeight="1" spans="3:3">
      <c r="C497" s="151" t="str">
        <f>IF(AND(供应商应付数据库!G:G&gt;1,供应商应付数据库!G:G&lt;&gt;"-"),ROW(),"-")</f>
        <v>-</v>
      </c>
    </row>
    <row r="498" customHeight="1" spans="3:3">
      <c r="C498" s="151" t="str">
        <f>IF(AND(供应商应付数据库!G:G&gt;1,供应商应付数据库!G:G&lt;&gt;"-"),ROW(),"-")</f>
        <v>-</v>
      </c>
    </row>
    <row r="499" customHeight="1" spans="3:3">
      <c r="C499" s="151" t="str">
        <f>IF(AND(供应商应付数据库!G:G&gt;1,供应商应付数据库!G:G&lt;&gt;"-"),ROW(),"-")</f>
        <v>-</v>
      </c>
    </row>
    <row r="500" customHeight="1" spans="3:3">
      <c r="C500" s="151" t="str">
        <f>IF(AND(供应商应付数据库!G:G&gt;1,供应商应付数据库!G:G&lt;&gt;"-"),ROW(),"-")</f>
        <v>-</v>
      </c>
    </row>
    <row r="501" customHeight="1" spans="3:3">
      <c r="C501" s="151" t="str">
        <f>IF(AND(供应商应付数据库!G:G&gt;1,供应商应付数据库!G:G&lt;&gt;"-"),ROW(),"-")</f>
        <v>-</v>
      </c>
    </row>
    <row r="502" customHeight="1" spans="3:3">
      <c r="C502" s="151" t="str">
        <f>IF(AND(供应商应付数据库!G:G&gt;1,供应商应付数据库!G:G&lt;&gt;"-"),ROW(),"-")</f>
        <v>-</v>
      </c>
    </row>
    <row r="503" customHeight="1" spans="3:3">
      <c r="C503" s="151" t="str">
        <f>IF(AND(供应商应付数据库!G:G&gt;1,供应商应付数据库!G:G&lt;&gt;"-"),ROW(),"-")</f>
        <v>-</v>
      </c>
    </row>
    <row r="504" customHeight="1" spans="3:3">
      <c r="C504" s="151" t="str">
        <f>IF(AND(供应商应付数据库!G:G&gt;1,供应商应付数据库!G:G&lt;&gt;"-"),ROW(),"-")</f>
        <v>-</v>
      </c>
    </row>
    <row r="505" customHeight="1" spans="3:3">
      <c r="C505" s="151" t="str">
        <f>IF(AND(供应商应付数据库!G:G&gt;1,供应商应付数据库!G:G&lt;&gt;"-"),ROW(),"-")</f>
        <v>-</v>
      </c>
    </row>
  </sheetData>
  <sheetProtection sheet="1" objects="1"/>
  <mergeCells count="1">
    <mergeCell ref="D2:I2"/>
  </mergeCells>
  <conditionalFormatting sqref="D4:D7">
    <cfRule type="notContainsBlanks" dxfId="0" priority="6">
      <formula>LEN(TRIM(D4))&gt;0</formula>
    </cfRule>
    <cfRule type="notContainsBlanks" dxfId="1" priority="5">
      <formula>LEN(TRIM(D4))&gt;0</formula>
    </cfRule>
  </conditionalFormatting>
  <conditionalFormatting sqref="D8:D303">
    <cfRule type="notContainsBlanks" dxfId="0" priority="4">
      <formula>LEN(TRIM(D8))&gt;0</formula>
    </cfRule>
    <cfRule type="notContainsBlanks" dxfId="1" priority="3">
      <formula>LEN(TRIM(D8))&gt;0</formula>
    </cfRule>
  </conditionalFormatting>
  <conditionalFormatting sqref="E4:I6">
    <cfRule type="notContainsBlanks" dxfId="2" priority="2">
      <formula>LEN(TRIM(E4))&gt;0</formula>
    </cfRule>
  </conditionalFormatting>
  <conditionalFormatting sqref="E7:I303">
    <cfRule type="notContainsBlanks" dxfId="2" priority="1">
      <formula>LEN(TRIM(E7))&gt;0</formula>
    </cfRule>
  </conditionalFormatting>
  <pageMargins left="0.699305555555556" right="0.699305555555556" top="0.75" bottom="0.75" header="0.3" footer="0.3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I303"/>
  <sheetViews>
    <sheetView showGridLines="0" workbookViewId="0">
      <pane ySplit="3" topLeftCell="A4" activePane="bottomLeft" state="frozen"/>
      <selection/>
      <selection pane="bottomLeft" activeCell="J11" sqref="J11"/>
    </sheetView>
  </sheetViews>
  <sheetFormatPr defaultColWidth="9" defaultRowHeight="18.95" customHeight="1"/>
  <cols>
    <col min="1" max="1" width="9" style="119"/>
    <col min="2" max="2" width="9.12962962962963" style="119" customWidth="1"/>
    <col min="3" max="3" width="16.1296296296296" style="119" customWidth="1"/>
    <col min="4" max="4" width="16.25" style="119" customWidth="1"/>
    <col min="5" max="5" width="16.5" style="119" customWidth="1"/>
    <col min="6" max="7" width="20.3796296296296" style="119" customWidth="1"/>
    <col min="8" max="8" width="9" style="119"/>
    <col min="9" max="9" width="9" style="120"/>
    <col min="10" max="16384" width="9" style="119"/>
  </cols>
  <sheetData>
    <row r="1" ht="9" customHeight="1" spans="1:8">
      <c r="A1" s="120"/>
      <c r="B1" s="121"/>
      <c r="C1" s="121"/>
      <c r="D1" s="121"/>
      <c r="E1" s="121"/>
      <c r="F1" s="121"/>
      <c r="G1" s="121"/>
      <c r="H1" s="120"/>
    </row>
    <row r="2" ht="24" customHeight="1" spans="1:8">
      <c r="A2" s="120"/>
      <c r="B2" s="129" t="s">
        <v>19</v>
      </c>
      <c r="C2" s="130"/>
      <c r="D2" s="130"/>
      <c r="E2" s="130"/>
      <c r="F2" s="130"/>
      <c r="G2" s="131"/>
      <c r="H2" s="120"/>
    </row>
    <row r="3" customHeight="1" spans="1:8">
      <c r="A3" s="120"/>
      <c r="B3" s="125" t="s">
        <v>10</v>
      </c>
      <c r="C3" s="125" t="s">
        <v>11</v>
      </c>
      <c r="D3" s="125" t="s">
        <v>17</v>
      </c>
      <c r="E3" s="125" t="s">
        <v>13</v>
      </c>
      <c r="F3" s="125" t="s">
        <v>14</v>
      </c>
      <c r="G3" s="148">
        <v>0</v>
      </c>
      <c r="H3" s="120"/>
    </row>
    <row r="4" customHeight="1" spans="1:8">
      <c r="A4" s="120"/>
      <c r="B4" s="125">
        <v>1</v>
      </c>
      <c r="C4" s="135" t="str">
        <f>IF('基础-供应商信息'!C4="","-",'基础-供应商信息'!C4)</f>
        <v>上海科创发展XX</v>
      </c>
      <c r="D4" s="135" t="str">
        <f>IF('基础-供应商信息'!D4="","-",'基础-供应商信息'!D4)</f>
        <v>薛爽竹</v>
      </c>
      <c r="E4" s="135">
        <f>IF('基础-供应商信息'!E4="","-",'基础-供应商信息'!E4)</f>
        <v>18128789089</v>
      </c>
      <c r="F4" s="135" t="str">
        <f>IF('基础-供应商信息'!F4="","-",'基础-供应商信息'!F4)</f>
        <v>18128789089@QQ.COM</v>
      </c>
      <c r="G4" s="136">
        <f>IF(C4="-","-",SUMIFS('采购录入（明细）'!K:K,'采购录入（明细）'!D:D,C4)-SUMIFS(供应商付款录入!H:H,供应商付款录入!C:C,C4))</f>
        <v>6800</v>
      </c>
      <c r="H4" s="120"/>
    </row>
    <row r="5" customHeight="1" spans="1:8">
      <c r="A5" s="120"/>
      <c r="B5" s="125">
        <v>2</v>
      </c>
      <c r="C5" s="135" t="str">
        <f>IF('基础-供应商信息'!C5="","-",'基础-供应商信息'!C5)</f>
        <v>移动设备汇销XX</v>
      </c>
      <c r="D5" s="135" t="str">
        <f>IF('基础-供应商信息'!D5="","-",'基础-供应商信息'!D5)</f>
        <v>李慧青</v>
      </c>
      <c r="E5" s="135">
        <f>IF('基础-供应商信息'!E5="","-",'基础-供应商信息'!E5)</f>
        <v>18128789090</v>
      </c>
      <c r="F5" s="135" t="str">
        <f>IF('基础-供应商信息'!F5="","-",'基础-供应商信息'!F5)</f>
        <v>18128789090@QQ.COM</v>
      </c>
      <c r="G5" s="136">
        <f>IF(C5="-","-",SUMIFS('采购录入（明细）'!K:K,'采购录入（明细）'!D:D,C5)-SUMIFS(供应商付款录入!H:H,供应商付款录入!C:C,C5))</f>
        <v>78600</v>
      </c>
      <c r="H5" s="120"/>
    </row>
    <row r="6" customHeight="1" spans="1:8">
      <c r="A6" s="120"/>
      <c r="B6" s="125">
        <v>3</v>
      </c>
      <c r="C6" s="135" t="str">
        <f>IF('基础-供应商信息'!C6="","-",'基础-供应商信息'!C6)</f>
        <v>XX财务系统</v>
      </c>
      <c r="D6" s="135" t="str">
        <f>IF('基础-供应商信息'!D6="","-",'基础-供应商信息'!D6)</f>
        <v>朱少皙</v>
      </c>
      <c r="E6" s="135">
        <f>IF('基础-供应商信息'!E6="","-",'基础-供应商信息'!E6)</f>
        <v>18128789091</v>
      </c>
      <c r="F6" s="135" t="str">
        <f>IF('基础-供应商信息'!F6="","-",'基础-供应商信息'!F6)</f>
        <v>18128789091@QQ.COM</v>
      </c>
      <c r="G6" s="136">
        <f>IF(C6="-","-",SUMIFS('采购录入（明细）'!K:K,'采购录入（明细）'!D:D,C6)-SUMIFS(供应商付款录入!H:H,供应商付款录入!C:C,C6))</f>
        <v>3600</v>
      </c>
      <c r="H6" s="120"/>
    </row>
    <row r="7" customHeight="1" spans="1:8">
      <c r="A7" s="120"/>
      <c r="B7" s="125">
        <v>4</v>
      </c>
      <c r="C7" s="135" t="str">
        <f>IF('基础-供应商信息'!C7="","-",'基础-供应商信息'!C7)</f>
        <v>-</v>
      </c>
      <c r="D7" s="135" t="str">
        <f>IF('基础-供应商信息'!D7="","-",'基础-供应商信息'!D7)</f>
        <v>-</v>
      </c>
      <c r="E7" s="135" t="str">
        <f>IF('基础-供应商信息'!E7="","-",'基础-供应商信息'!E7)</f>
        <v>-</v>
      </c>
      <c r="F7" s="135" t="str">
        <f>IF('基础-供应商信息'!F7="","-",'基础-供应商信息'!F7)</f>
        <v>-</v>
      </c>
      <c r="G7" s="136" t="str">
        <f>IF(C7="-","-",SUMIFS('采购录入（明细）'!K:K,'采购录入（明细）'!D:D,C7)-SUMIFS(供应商付款录入!H:H,供应商付款录入!C:C,C7))</f>
        <v>-</v>
      </c>
      <c r="H7" s="120"/>
    </row>
    <row r="8" customHeight="1" spans="1:8">
      <c r="A8" s="120"/>
      <c r="B8" s="125">
        <v>5</v>
      </c>
      <c r="C8" s="135" t="str">
        <f>IF('基础-供应商信息'!C8="","-",'基础-供应商信息'!C8)</f>
        <v>-</v>
      </c>
      <c r="D8" s="135" t="str">
        <f>IF('基础-供应商信息'!D8="","-",'基础-供应商信息'!D8)</f>
        <v>-</v>
      </c>
      <c r="E8" s="135" t="str">
        <f>IF('基础-供应商信息'!E8="","-",'基础-供应商信息'!E8)</f>
        <v>-</v>
      </c>
      <c r="F8" s="135" t="str">
        <f>IF('基础-供应商信息'!F8="","-",'基础-供应商信息'!F8)</f>
        <v>-</v>
      </c>
      <c r="G8" s="136" t="str">
        <f>IF(C8="-","-",SUMIFS('采购录入（明细）'!K:K,'采购录入（明细）'!D:D,C8)-SUMIFS(供应商付款录入!H:H,供应商付款录入!C:C,C8))</f>
        <v>-</v>
      </c>
      <c r="H8" s="120"/>
    </row>
    <row r="9" customHeight="1" spans="1:8">
      <c r="A9" s="120"/>
      <c r="B9" s="125">
        <v>6</v>
      </c>
      <c r="C9" s="135" t="str">
        <f>IF('基础-供应商信息'!C9="","-",'基础-供应商信息'!C9)</f>
        <v>-</v>
      </c>
      <c r="D9" s="135" t="str">
        <f>IF('基础-供应商信息'!D9="","-",'基础-供应商信息'!D9)</f>
        <v>-</v>
      </c>
      <c r="E9" s="135" t="str">
        <f>IF('基础-供应商信息'!E9="","-",'基础-供应商信息'!E9)</f>
        <v>-</v>
      </c>
      <c r="F9" s="135" t="str">
        <f>IF('基础-供应商信息'!F9="","-",'基础-供应商信息'!F9)</f>
        <v>-</v>
      </c>
      <c r="G9" s="136" t="str">
        <f>IF(C9="-","-",SUMIFS('采购录入（明细）'!K:K,'采购录入（明细）'!D:D,C9)-SUMIFS(供应商付款录入!H:H,供应商付款录入!C:C,C9))</f>
        <v>-</v>
      </c>
      <c r="H9" s="120"/>
    </row>
    <row r="10" customHeight="1" spans="1:8">
      <c r="A10" s="120"/>
      <c r="B10" s="125">
        <v>7</v>
      </c>
      <c r="C10" s="135" t="str">
        <f>IF('基础-供应商信息'!C10="","-",'基础-供应商信息'!C10)</f>
        <v>-</v>
      </c>
      <c r="D10" s="135" t="str">
        <f>IF('基础-供应商信息'!D10="","-",'基础-供应商信息'!D10)</f>
        <v>-</v>
      </c>
      <c r="E10" s="135" t="str">
        <f>IF('基础-供应商信息'!E10="","-",'基础-供应商信息'!E10)</f>
        <v>-</v>
      </c>
      <c r="F10" s="135" t="str">
        <f>IF('基础-供应商信息'!F10="","-",'基础-供应商信息'!F10)</f>
        <v>-</v>
      </c>
      <c r="G10" s="136" t="str">
        <f>IF(C10="-","-",SUMIFS('采购录入（明细）'!K:K,'采购录入（明细）'!D:D,C10)-SUMIFS(供应商付款录入!H:H,供应商付款录入!C:C,C10))</f>
        <v>-</v>
      </c>
      <c r="H10" s="120"/>
    </row>
    <row r="11" customHeight="1" spans="1:8">
      <c r="A11" s="120"/>
      <c r="B11" s="125">
        <v>8</v>
      </c>
      <c r="C11" s="135" t="str">
        <f>IF('基础-供应商信息'!C11="","-",'基础-供应商信息'!C11)</f>
        <v>-</v>
      </c>
      <c r="D11" s="135" t="str">
        <f>IF('基础-供应商信息'!D11="","-",'基础-供应商信息'!D11)</f>
        <v>-</v>
      </c>
      <c r="E11" s="135" t="str">
        <f>IF('基础-供应商信息'!E11="","-",'基础-供应商信息'!E11)</f>
        <v>-</v>
      </c>
      <c r="F11" s="135" t="str">
        <f>IF('基础-供应商信息'!F11="","-",'基础-供应商信息'!F11)</f>
        <v>-</v>
      </c>
      <c r="G11" s="136" t="str">
        <f>IF(C11="-","-",SUMIFS('采购录入（明细）'!K:K,'采购录入（明细）'!D:D,C11)-SUMIFS(供应商付款录入!H:H,供应商付款录入!C:C,C11))</f>
        <v>-</v>
      </c>
      <c r="H11" s="120"/>
    </row>
    <row r="12" customHeight="1" spans="1:8">
      <c r="A12" s="120"/>
      <c r="B12" s="125">
        <v>9</v>
      </c>
      <c r="C12" s="135" t="str">
        <f>IF('基础-供应商信息'!C12="","-",'基础-供应商信息'!C12)</f>
        <v>-</v>
      </c>
      <c r="D12" s="135" t="str">
        <f>IF('基础-供应商信息'!D12="","-",'基础-供应商信息'!D12)</f>
        <v>-</v>
      </c>
      <c r="E12" s="135" t="str">
        <f>IF('基础-供应商信息'!E12="","-",'基础-供应商信息'!E12)</f>
        <v>-</v>
      </c>
      <c r="F12" s="135" t="str">
        <f>IF('基础-供应商信息'!F12="","-",'基础-供应商信息'!F12)</f>
        <v>-</v>
      </c>
      <c r="G12" s="136" t="str">
        <f>IF(C12="-","-",SUMIFS('采购录入（明细）'!K:K,'采购录入（明细）'!D:D,C12)-SUMIFS(供应商付款录入!H:H,供应商付款录入!C:C,C12))</f>
        <v>-</v>
      </c>
      <c r="H12" s="120"/>
    </row>
    <row r="13" customHeight="1" spans="1:8">
      <c r="A13" s="120"/>
      <c r="B13" s="125">
        <v>10</v>
      </c>
      <c r="C13" s="135" t="str">
        <f>IF('基础-供应商信息'!C13="","-",'基础-供应商信息'!C13)</f>
        <v>-</v>
      </c>
      <c r="D13" s="135" t="str">
        <f>IF('基础-供应商信息'!D13="","-",'基础-供应商信息'!D13)</f>
        <v>-</v>
      </c>
      <c r="E13" s="135" t="str">
        <f>IF('基础-供应商信息'!E13="","-",'基础-供应商信息'!E13)</f>
        <v>-</v>
      </c>
      <c r="F13" s="135" t="str">
        <f>IF('基础-供应商信息'!F13="","-",'基础-供应商信息'!F13)</f>
        <v>-</v>
      </c>
      <c r="G13" s="136" t="str">
        <f>IF(C13="-","-",SUMIFS('采购录入（明细）'!K:K,'采购录入（明细）'!D:D,C13)-SUMIFS(供应商付款录入!H:H,供应商付款录入!C:C,C13))</f>
        <v>-</v>
      </c>
      <c r="H13" s="120"/>
    </row>
    <row r="14" customHeight="1" spans="1:8">
      <c r="A14" s="120"/>
      <c r="B14" s="125">
        <v>11</v>
      </c>
      <c r="C14" s="135" t="str">
        <f>IF('基础-供应商信息'!C14="","-",'基础-供应商信息'!C14)</f>
        <v>-</v>
      </c>
      <c r="D14" s="135" t="str">
        <f>IF('基础-供应商信息'!D14="","-",'基础-供应商信息'!D14)</f>
        <v>-</v>
      </c>
      <c r="E14" s="135" t="str">
        <f>IF('基础-供应商信息'!E14="","-",'基础-供应商信息'!E14)</f>
        <v>-</v>
      </c>
      <c r="F14" s="135" t="str">
        <f>IF('基础-供应商信息'!F14="","-",'基础-供应商信息'!F14)</f>
        <v>-</v>
      </c>
      <c r="G14" s="136" t="str">
        <f>IF(C14="-","-",SUMIFS('采购录入（明细）'!K:K,'采购录入（明细）'!D:D,C14)-SUMIFS(供应商付款录入!H:H,供应商付款录入!C:C,C14))</f>
        <v>-</v>
      </c>
      <c r="H14" s="120"/>
    </row>
    <row r="15" customHeight="1" spans="1:8">
      <c r="A15" s="120"/>
      <c r="B15" s="125">
        <v>12</v>
      </c>
      <c r="C15" s="135" t="str">
        <f>IF('基础-供应商信息'!C15="","-",'基础-供应商信息'!C15)</f>
        <v>-</v>
      </c>
      <c r="D15" s="135" t="str">
        <f>IF('基础-供应商信息'!D15="","-",'基础-供应商信息'!D15)</f>
        <v>-</v>
      </c>
      <c r="E15" s="135" t="str">
        <f>IF('基础-供应商信息'!E15="","-",'基础-供应商信息'!E15)</f>
        <v>-</v>
      </c>
      <c r="F15" s="135" t="str">
        <f>IF('基础-供应商信息'!F15="","-",'基础-供应商信息'!F15)</f>
        <v>-</v>
      </c>
      <c r="G15" s="136" t="str">
        <f>IF(C15="-","-",SUMIFS('采购录入（明细）'!K:K,'采购录入（明细）'!D:D,C15)-SUMIFS(供应商付款录入!H:H,供应商付款录入!C:C,C15))</f>
        <v>-</v>
      </c>
      <c r="H15" s="120"/>
    </row>
    <row r="16" customHeight="1" spans="1:8">
      <c r="A16" s="120"/>
      <c r="B16" s="125">
        <v>13</v>
      </c>
      <c r="C16" s="135" t="str">
        <f>IF('基础-供应商信息'!C16="","-",'基础-供应商信息'!C16)</f>
        <v>-</v>
      </c>
      <c r="D16" s="135" t="str">
        <f>IF('基础-供应商信息'!D16="","-",'基础-供应商信息'!D16)</f>
        <v>-</v>
      </c>
      <c r="E16" s="135" t="str">
        <f>IF('基础-供应商信息'!E16="","-",'基础-供应商信息'!E16)</f>
        <v>-</v>
      </c>
      <c r="F16" s="135" t="str">
        <f>IF('基础-供应商信息'!F16="","-",'基础-供应商信息'!F16)</f>
        <v>-</v>
      </c>
      <c r="G16" s="136" t="str">
        <f>IF(C16="-","-",SUMIFS('采购录入（明细）'!K:K,'采购录入（明细）'!D:D,C16)-SUMIFS(供应商付款录入!H:H,供应商付款录入!C:C,C16))</f>
        <v>-</v>
      </c>
      <c r="H16" s="120"/>
    </row>
    <row r="17" customHeight="1" spans="1:8">
      <c r="A17" s="120"/>
      <c r="B17" s="125">
        <v>14</v>
      </c>
      <c r="C17" s="135" t="str">
        <f>IF('基础-供应商信息'!C17="","-",'基础-供应商信息'!C17)</f>
        <v>-</v>
      </c>
      <c r="D17" s="135" t="str">
        <f>IF('基础-供应商信息'!D17="","-",'基础-供应商信息'!D17)</f>
        <v>-</v>
      </c>
      <c r="E17" s="135" t="str">
        <f>IF('基础-供应商信息'!E17="","-",'基础-供应商信息'!E17)</f>
        <v>-</v>
      </c>
      <c r="F17" s="135" t="str">
        <f>IF('基础-供应商信息'!F17="","-",'基础-供应商信息'!F17)</f>
        <v>-</v>
      </c>
      <c r="G17" s="136" t="str">
        <f>IF(C17="-","-",SUMIFS('采购录入（明细）'!K:K,'采购录入（明细）'!D:D,C17)-SUMIFS(供应商付款录入!H:H,供应商付款录入!C:C,C17))</f>
        <v>-</v>
      </c>
      <c r="H17" s="120"/>
    </row>
    <row r="18" customHeight="1" spans="1:8">
      <c r="A18" s="120"/>
      <c r="B18" s="125">
        <v>15</v>
      </c>
      <c r="C18" s="135" t="str">
        <f>IF('基础-供应商信息'!C18="","-",'基础-供应商信息'!C18)</f>
        <v>-</v>
      </c>
      <c r="D18" s="135" t="str">
        <f>IF('基础-供应商信息'!D18="","-",'基础-供应商信息'!D18)</f>
        <v>-</v>
      </c>
      <c r="E18" s="135" t="str">
        <f>IF('基础-供应商信息'!E18="","-",'基础-供应商信息'!E18)</f>
        <v>-</v>
      </c>
      <c r="F18" s="135" t="str">
        <f>IF('基础-供应商信息'!F18="","-",'基础-供应商信息'!F18)</f>
        <v>-</v>
      </c>
      <c r="G18" s="136" t="str">
        <f>IF(C18="-","-",SUMIFS('采购录入（明细）'!K:K,'采购录入（明细）'!D:D,C18)-SUMIFS(供应商付款录入!H:H,供应商付款录入!C:C,C18))</f>
        <v>-</v>
      </c>
      <c r="H18" s="120"/>
    </row>
    <row r="19" customHeight="1" spans="1:8">
      <c r="A19" s="120"/>
      <c r="B19" s="125">
        <v>16</v>
      </c>
      <c r="C19" s="135" t="str">
        <f>IF('基础-供应商信息'!C19="","-",'基础-供应商信息'!C19)</f>
        <v>-</v>
      </c>
      <c r="D19" s="135" t="str">
        <f>IF('基础-供应商信息'!D19="","-",'基础-供应商信息'!D19)</f>
        <v>-</v>
      </c>
      <c r="E19" s="135" t="str">
        <f>IF('基础-供应商信息'!E19="","-",'基础-供应商信息'!E19)</f>
        <v>-</v>
      </c>
      <c r="F19" s="135" t="str">
        <f>IF('基础-供应商信息'!F19="","-",'基础-供应商信息'!F19)</f>
        <v>-</v>
      </c>
      <c r="G19" s="136" t="str">
        <f>IF(C19="-","-",SUMIFS('采购录入（明细）'!K:K,'采购录入（明细）'!D:D,C19)-SUMIFS(供应商付款录入!H:H,供应商付款录入!C:C,C19))</f>
        <v>-</v>
      </c>
      <c r="H19" s="120"/>
    </row>
    <row r="20" customHeight="1" spans="1:8">
      <c r="A20" s="120"/>
      <c r="B20" s="125">
        <v>17</v>
      </c>
      <c r="C20" s="135" t="str">
        <f>IF('基础-供应商信息'!C20="","-",'基础-供应商信息'!C20)</f>
        <v>-</v>
      </c>
      <c r="D20" s="135" t="str">
        <f>IF('基础-供应商信息'!D20="","-",'基础-供应商信息'!D20)</f>
        <v>-</v>
      </c>
      <c r="E20" s="135" t="str">
        <f>IF('基础-供应商信息'!E20="","-",'基础-供应商信息'!E20)</f>
        <v>-</v>
      </c>
      <c r="F20" s="135" t="str">
        <f>IF('基础-供应商信息'!F20="","-",'基础-供应商信息'!F20)</f>
        <v>-</v>
      </c>
      <c r="G20" s="136" t="str">
        <f>IF(C20="-","-",SUMIFS('采购录入（明细）'!K:K,'采购录入（明细）'!D:D,C20)-SUMIFS(供应商付款录入!H:H,供应商付款录入!C:C,C20))</f>
        <v>-</v>
      </c>
      <c r="H20" s="120"/>
    </row>
    <row r="21" customHeight="1" spans="1:8">
      <c r="A21" s="120"/>
      <c r="B21" s="125">
        <v>18</v>
      </c>
      <c r="C21" s="135" t="str">
        <f>IF('基础-供应商信息'!C21="","-",'基础-供应商信息'!C21)</f>
        <v>-</v>
      </c>
      <c r="D21" s="135" t="str">
        <f>IF('基础-供应商信息'!D21="","-",'基础-供应商信息'!D21)</f>
        <v>-</v>
      </c>
      <c r="E21" s="135" t="str">
        <f>IF('基础-供应商信息'!E21="","-",'基础-供应商信息'!E21)</f>
        <v>-</v>
      </c>
      <c r="F21" s="135" t="str">
        <f>IF('基础-供应商信息'!F21="","-",'基础-供应商信息'!F21)</f>
        <v>-</v>
      </c>
      <c r="G21" s="136" t="str">
        <f>IF(C21="-","-",SUMIFS('采购录入（明细）'!K:K,'采购录入（明细）'!D:D,C21)-SUMIFS(供应商付款录入!H:H,供应商付款录入!C:C,C21))</f>
        <v>-</v>
      </c>
      <c r="H21" s="120"/>
    </row>
    <row r="22" customHeight="1" spans="1:8">
      <c r="A22" s="120"/>
      <c r="B22" s="125">
        <v>19</v>
      </c>
      <c r="C22" s="135" t="str">
        <f>IF('基础-供应商信息'!C22="","-",'基础-供应商信息'!C22)</f>
        <v>-</v>
      </c>
      <c r="D22" s="135" t="str">
        <f>IF('基础-供应商信息'!D22="","-",'基础-供应商信息'!D22)</f>
        <v>-</v>
      </c>
      <c r="E22" s="135" t="str">
        <f>IF('基础-供应商信息'!E22="","-",'基础-供应商信息'!E22)</f>
        <v>-</v>
      </c>
      <c r="F22" s="135" t="str">
        <f>IF('基础-供应商信息'!F22="","-",'基础-供应商信息'!F22)</f>
        <v>-</v>
      </c>
      <c r="G22" s="136" t="str">
        <f>IF(C22="-","-",SUMIFS('采购录入（明细）'!K:K,'采购录入（明细）'!D:D,C22)-SUMIFS(供应商付款录入!H:H,供应商付款录入!C:C,C22))</f>
        <v>-</v>
      </c>
      <c r="H22" s="120"/>
    </row>
    <row r="23" customHeight="1" spans="1:8">
      <c r="A23" s="120"/>
      <c r="B23" s="125">
        <v>20</v>
      </c>
      <c r="C23" s="135" t="str">
        <f>IF('基础-供应商信息'!C23="","-",'基础-供应商信息'!C23)</f>
        <v>-</v>
      </c>
      <c r="D23" s="135" t="str">
        <f>IF('基础-供应商信息'!D23="","-",'基础-供应商信息'!D23)</f>
        <v>-</v>
      </c>
      <c r="E23" s="135" t="str">
        <f>IF('基础-供应商信息'!E23="","-",'基础-供应商信息'!E23)</f>
        <v>-</v>
      </c>
      <c r="F23" s="135" t="str">
        <f>IF('基础-供应商信息'!F23="","-",'基础-供应商信息'!F23)</f>
        <v>-</v>
      </c>
      <c r="G23" s="136" t="str">
        <f>IF(C23="-","-",SUMIFS('采购录入（明细）'!K:K,'采购录入（明细）'!D:D,C23)-SUMIFS(供应商付款录入!H:H,供应商付款录入!C:C,C23))</f>
        <v>-</v>
      </c>
      <c r="H23" s="120"/>
    </row>
    <row r="24" customHeight="1" spans="1:8">
      <c r="A24" s="120"/>
      <c r="B24" s="125">
        <v>21</v>
      </c>
      <c r="C24" s="135" t="str">
        <f>IF('基础-供应商信息'!C24="","-",'基础-供应商信息'!C24)</f>
        <v>-</v>
      </c>
      <c r="D24" s="135" t="str">
        <f>IF('基础-供应商信息'!D24="","-",'基础-供应商信息'!D24)</f>
        <v>-</v>
      </c>
      <c r="E24" s="135" t="str">
        <f>IF('基础-供应商信息'!E24="","-",'基础-供应商信息'!E24)</f>
        <v>-</v>
      </c>
      <c r="F24" s="135" t="str">
        <f>IF('基础-供应商信息'!F24="","-",'基础-供应商信息'!F24)</f>
        <v>-</v>
      </c>
      <c r="G24" s="136" t="str">
        <f>IF(C24="-","-",SUMIFS('采购录入（明细）'!K:K,'采购录入（明细）'!D:D,C24)-SUMIFS(供应商付款录入!H:H,供应商付款录入!C:C,C24))</f>
        <v>-</v>
      </c>
      <c r="H24" s="120"/>
    </row>
    <row r="25" customHeight="1" spans="1:8">
      <c r="A25" s="120"/>
      <c r="B25" s="125">
        <v>22</v>
      </c>
      <c r="C25" s="135" t="str">
        <f>IF('基础-供应商信息'!C25="","-",'基础-供应商信息'!C25)</f>
        <v>-</v>
      </c>
      <c r="D25" s="135" t="str">
        <f>IF('基础-供应商信息'!D25="","-",'基础-供应商信息'!D25)</f>
        <v>-</v>
      </c>
      <c r="E25" s="135" t="str">
        <f>IF('基础-供应商信息'!E25="","-",'基础-供应商信息'!E25)</f>
        <v>-</v>
      </c>
      <c r="F25" s="135" t="str">
        <f>IF('基础-供应商信息'!F25="","-",'基础-供应商信息'!F25)</f>
        <v>-</v>
      </c>
      <c r="G25" s="136" t="str">
        <f>IF(C25="-","-",SUMIFS('采购录入（明细）'!K:K,'采购录入（明细）'!D:D,C25)-SUMIFS(供应商付款录入!H:H,供应商付款录入!C:C,C25))</f>
        <v>-</v>
      </c>
      <c r="H25" s="120"/>
    </row>
    <row r="26" customHeight="1" spans="1:8">
      <c r="A26" s="120"/>
      <c r="B26" s="125">
        <v>23</v>
      </c>
      <c r="C26" s="135" t="str">
        <f>IF('基础-供应商信息'!C26="","-",'基础-供应商信息'!C26)</f>
        <v>-</v>
      </c>
      <c r="D26" s="135" t="str">
        <f>IF('基础-供应商信息'!D26="","-",'基础-供应商信息'!D26)</f>
        <v>-</v>
      </c>
      <c r="E26" s="135" t="str">
        <f>IF('基础-供应商信息'!E26="","-",'基础-供应商信息'!E26)</f>
        <v>-</v>
      </c>
      <c r="F26" s="135" t="str">
        <f>IF('基础-供应商信息'!F26="","-",'基础-供应商信息'!F26)</f>
        <v>-</v>
      </c>
      <c r="G26" s="136" t="str">
        <f>IF(C26="-","-",SUMIFS('采购录入（明细）'!K:K,'采购录入（明细）'!D:D,C26)-SUMIFS(供应商付款录入!H:H,供应商付款录入!C:C,C26))</f>
        <v>-</v>
      </c>
      <c r="H26" s="120"/>
    </row>
    <row r="27" customHeight="1" spans="1:8">
      <c r="A27" s="120"/>
      <c r="B27" s="125">
        <v>24</v>
      </c>
      <c r="C27" s="135" t="str">
        <f>IF('基础-供应商信息'!C27="","-",'基础-供应商信息'!C27)</f>
        <v>-</v>
      </c>
      <c r="D27" s="135" t="str">
        <f>IF('基础-供应商信息'!D27="","-",'基础-供应商信息'!D27)</f>
        <v>-</v>
      </c>
      <c r="E27" s="135" t="str">
        <f>IF('基础-供应商信息'!E27="","-",'基础-供应商信息'!E27)</f>
        <v>-</v>
      </c>
      <c r="F27" s="135" t="str">
        <f>IF('基础-供应商信息'!F27="","-",'基础-供应商信息'!F27)</f>
        <v>-</v>
      </c>
      <c r="G27" s="136" t="str">
        <f>IF(C27="-","-",SUMIFS('采购录入（明细）'!K:K,'采购录入（明细）'!D:D,C27)-SUMIFS(供应商付款录入!H:H,供应商付款录入!C:C,C27))</f>
        <v>-</v>
      </c>
      <c r="H27" s="120"/>
    </row>
    <row r="28" customHeight="1" spans="1:8">
      <c r="A28" s="120"/>
      <c r="B28" s="125">
        <v>25</v>
      </c>
      <c r="C28" s="135" t="str">
        <f>IF('基础-供应商信息'!C28="","-",'基础-供应商信息'!C28)</f>
        <v>-</v>
      </c>
      <c r="D28" s="135" t="str">
        <f>IF('基础-供应商信息'!D28="","-",'基础-供应商信息'!D28)</f>
        <v>-</v>
      </c>
      <c r="E28" s="135" t="str">
        <f>IF('基础-供应商信息'!E28="","-",'基础-供应商信息'!E28)</f>
        <v>-</v>
      </c>
      <c r="F28" s="135" t="str">
        <f>IF('基础-供应商信息'!F28="","-",'基础-供应商信息'!F28)</f>
        <v>-</v>
      </c>
      <c r="G28" s="136" t="str">
        <f>IF(C28="-","-",SUMIFS('采购录入（明细）'!K:K,'采购录入（明细）'!D:D,C28)-SUMIFS(供应商付款录入!H:H,供应商付款录入!C:C,C28))</f>
        <v>-</v>
      </c>
      <c r="H28" s="120"/>
    </row>
    <row r="29" customHeight="1" spans="1:8">
      <c r="A29" s="120"/>
      <c r="B29" s="125">
        <v>26</v>
      </c>
      <c r="C29" s="135" t="str">
        <f>IF('基础-供应商信息'!C29="","-",'基础-供应商信息'!C29)</f>
        <v>-</v>
      </c>
      <c r="D29" s="135" t="str">
        <f>IF('基础-供应商信息'!D29="","-",'基础-供应商信息'!D29)</f>
        <v>-</v>
      </c>
      <c r="E29" s="135" t="str">
        <f>IF('基础-供应商信息'!E29="","-",'基础-供应商信息'!E29)</f>
        <v>-</v>
      </c>
      <c r="F29" s="135" t="str">
        <f>IF('基础-供应商信息'!F29="","-",'基础-供应商信息'!F29)</f>
        <v>-</v>
      </c>
      <c r="G29" s="136" t="str">
        <f>IF(C29="-","-",SUMIFS('采购录入（明细）'!K:K,'采购录入（明细）'!D:D,C29)-SUMIFS(供应商付款录入!H:H,供应商付款录入!C:C,C29))</f>
        <v>-</v>
      </c>
      <c r="H29" s="120"/>
    </row>
    <row r="30" customHeight="1" spans="1:8">
      <c r="A30" s="120"/>
      <c r="B30" s="125">
        <v>27</v>
      </c>
      <c r="C30" s="135" t="str">
        <f>IF('基础-供应商信息'!C30="","-",'基础-供应商信息'!C30)</f>
        <v>-</v>
      </c>
      <c r="D30" s="135" t="str">
        <f>IF('基础-供应商信息'!D30="","-",'基础-供应商信息'!D30)</f>
        <v>-</v>
      </c>
      <c r="E30" s="135" t="str">
        <f>IF('基础-供应商信息'!E30="","-",'基础-供应商信息'!E30)</f>
        <v>-</v>
      </c>
      <c r="F30" s="135" t="str">
        <f>IF('基础-供应商信息'!F30="","-",'基础-供应商信息'!F30)</f>
        <v>-</v>
      </c>
      <c r="G30" s="136" t="str">
        <f>IF(C30="-","-",SUMIFS('采购录入（明细）'!K:K,'采购录入（明细）'!D:D,C30)-SUMIFS(供应商付款录入!H:H,供应商付款录入!C:C,C30))</f>
        <v>-</v>
      </c>
      <c r="H30" s="120"/>
    </row>
    <row r="31" customHeight="1" spans="1:8">
      <c r="A31" s="120"/>
      <c r="B31" s="125">
        <v>28</v>
      </c>
      <c r="C31" s="135" t="str">
        <f>IF('基础-供应商信息'!C31="","-",'基础-供应商信息'!C31)</f>
        <v>-</v>
      </c>
      <c r="D31" s="135" t="str">
        <f>IF('基础-供应商信息'!D31="","-",'基础-供应商信息'!D31)</f>
        <v>-</v>
      </c>
      <c r="E31" s="135" t="str">
        <f>IF('基础-供应商信息'!E31="","-",'基础-供应商信息'!E31)</f>
        <v>-</v>
      </c>
      <c r="F31" s="135" t="str">
        <f>IF('基础-供应商信息'!F31="","-",'基础-供应商信息'!F31)</f>
        <v>-</v>
      </c>
      <c r="G31" s="136" t="str">
        <f>IF(C31="-","-",SUMIFS('采购录入（明细）'!K:K,'采购录入（明细）'!D:D,C31)-SUMIFS(供应商付款录入!H:H,供应商付款录入!C:C,C31))</f>
        <v>-</v>
      </c>
      <c r="H31" s="120"/>
    </row>
    <row r="32" customHeight="1" spans="1:8">
      <c r="A32" s="120"/>
      <c r="B32" s="125">
        <v>29</v>
      </c>
      <c r="C32" s="135" t="str">
        <f>IF('基础-供应商信息'!C32="","-",'基础-供应商信息'!C32)</f>
        <v>-</v>
      </c>
      <c r="D32" s="135" t="str">
        <f>IF('基础-供应商信息'!D32="","-",'基础-供应商信息'!D32)</f>
        <v>-</v>
      </c>
      <c r="E32" s="135" t="str">
        <f>IF('基础-供应商信息'!E32="","-",'基础-供应商信息'!E32)</f>
        <v>-</v>
      </c>
      <c r="F32" s="135" t="str">
        <f>IF('基础-供应商信息'!F32="","-",'基础-供应商信息'!F32)</f>
        <v>-</v>
      </c>
      <c r="G32" s="136" t="str">
        <f>IF(C32="-","-",SUMIFS('采购录入（明细）'!K:K,'采购录入（明细）'!D:D,C32)-SUMIFS(供应商付款录入!H:H,供应商付款录入!C:C,C32))</f>
        <v>-</v>
      </c>
      <c r="H32" s="120"/>
    </row>
    <row r="33" customHeight="1" spans="1:8">
      <c r="A33" s="120"/>
      <c r="B33" s="125">
        <v>30</v>
      </c>
      <c r="C33" s="135" t="str">
        <f>IF('基础-供应商信息'!C33="","-",'基础-供应商信息'!C33)</f>
        <v>-</v>
      </c>
      <c r="D33" s="135" t="str">
        <f>IF('基础-供应商信息'!D33="","-",'基础-供应商信息'!D33)</f>
        <v>-</v>
      </c>
      <c r="E33" s="135" t="str">
        <f>IF('基础-供应商信息'!E33="","-",'基础-供应商信息'!E33)</f>
        <v>-</v>
      </c>
      <c r="F33" s="135" t="str">
        <f>IF('基础-供应商信息'!F33="","-",'基础-供应商信息'!F33)</f>
        <v>-</v>
      </c>
      <c r="G33" s="136" t="str">
        <f>IF(C33="-","-",SUMIFS('采购录入（明细）'!K:K,'采购录入（明细）'!D:D,C33)-SUMIFS(供应商付款录入!H:H,供应商付款录入!C:C,C33))</f>
        <v>-</v>
      </c>
      <c r="H33" s="120"/>
    </row>
    <row r="34" customHeight="1" spans="1:8">
      <c r="A34" s="120"/>
      <c r="B34" s="125">
        <v>31</v>
      </c>
      <c r="C34" s="135" t="str">
        <f>IF('基础-供应商信息'!C34="","-",'基础-供应商信息'!C34)</f>
        <v>-</v>
      </c>
      <c r="D34" s="135" t="str">
        <f>IF('基础-供应商信息'!D34="","-",'基础-供应商信息'!D34)</f>
        <v>-</v>
      </c>
      <c r="E34" s="135" t="str">
        <f>IF('基础-供应商信息'!E34="","-",'基础-供应商信息'!E34)</f>
        <v>-</v>
      </c>
      <c r="F34" s="135" t="str">
        <f>IF('基础-供应商信息'!F34="","-",'基础-供应商信息'!F34)</f>
        <v>-</v>
      </c>
      <c r="G34" s="136" t="str">
        <f>IF(C34="-","-",SUMIFS('采购录入（明细）'!K:K,'采购录入（明细）'!D:D,C34)-SUMIFS(供应商付款录入!H:H,供应商付款录入!C:C,C34))</f>
        <v>-</v>
      </c>
      <c r="H34" s="120"/>
    </row>
    <row r="35" customHeight="1" spans="1:8">
      <c r="A35" s="120"/>
      <c r="B35" s="125">
        <v>32</v>
      </c>
      <c r="C35" s="135" t="str">
        <f>IF('基础-供应商信息'!C35="","-",'基础-供应商信息'!C35)</f>
        <v>-</v>
      </c>
      <c r="D35" s="135" t="str">
        <f>IF('基础-供应商信息'!D35="","-",'基础-供应商信息'!D35)</f>
        <v>-</v>
      </c>
      <c r="E35" s="135" t="str">
        <f>IF('基础-供应商信息'!E35="","-",'基础-供应商信息'!E35)</f>
        <v>-</v>
      </c>
      <c r="F35" s="135" t="str">
        <f>IF('基础-供应商信息'!F35="","-",'基础-供应商信息'!F35)</f>
        <v>-</v>
      </c>
      <c r="G35" s="136" t="str">
        <f>IF(C35="-","-",SUMIFS('采购录入（明细）'!K:K,'采购录入（明细）'!D:D,C35)-SUMIFS(供应商付款录入!H:H,供应商付款录入!C:C,C35))</f>
        <v>-</v>
      </c>
      <c r="H35" s="120"/>
    </row>
    <row r="36" customHeight="1" spans="1:8">
      <c r="A36" s="120"/>
      <c r="B36" s="125">
        <v>33</v>
      </c>
      <c r="C36" s="135" t="str">
        <f>IF('基础-供应商信息'!C36="","-",'基础-供应商信息'!C36)</f>
        <v>-</v>
      </c>
      <c r="D36" s="135" t="str">
        <f>IF('基础-供应商信息'!D36="","-",'基础-供应商信息'!D36)</f>
        <v>-</v>
      </c>
      <c r="E36" s="135" t="str">
        <f>IF('基础-供应商信息'!E36="","-",'基础-供应商信息'!E36)</f>
        <v>-</v>
      </c>
      <c r="F36" s="135" t="str">
        <f>IF('基础-供应商信息'!F36="","-",'基础-供应商信息'!F36)</f>
        <v>-</v>
      </c>
      <c r="G36" s="136" t="str">
        <f>IF(C36="-","-",SUMIFS('采购录入（明细）'!K:K,'采购录入（明细）'!D:D,C36)-SUMIFS(供应商付款录入!H:H,供应商付款录入!C:C,C36))</f>
        <v>-</v>
      </c>
      <c r="H36" s="120"/>
    </row>
    <row r="37" customHeight="1" spans="1:8">
      <c r="A37" s="120"/>
      <c r="B37" s="125">
        <v>34</v>
      </c>
      <c r="C37" s="135" t="str">
        <f>IF('基础-供应商信息'!C37="","-",'基础-供应商信息'!C37)</f>
        <v>-</v>
      </c>
      <c r="D37" s="135" t="str">
        <f>IF('基础-供应商信息'!D37="","-",'基础-供应商信息'!D37)</f>
        <v>-</v>
      </c>
      <c r="E37" s="135" t="str">
        <f>IF('基础-供应商信息'!E37="","-",'基础-供应商信息'!E37)</f>
        <v>-</v>
      </c>
      <c r="F37" s="135" t="str">
        <f>IF('基础-供应商信息'!F37="","-",'基础-供应商信息'!F37)</f>
        <v>-</v>
      </c>
      <c r="G37" s="136" t="str">
        <f>IF(C37="-","-",SUMIFS('采购录入（明细）'!K:K,'采购录入（明细）'!D:D,C37)-SUMIFS(供应商付款录入!H:H,供应商付款录入!C:C,C37))</f>
        <v>-</v>
      </c>
      <c r="H37" s="120"/>
    </row>
    <row r="38" customHeight="1" spans="2:9">
      <c r="B38" s="125">
        <v>35</v>
      </c>
      <c r="C38" s="135" t="str">
        <f>IF('基础-供应商信息'!C38="","-",'基础-供应商信息'!C38)</f>
        <v>-</v>
      </c>
      <c r="D38" s="135" t="str">
        <f>IF('基础-供应商信息'!D38="","-",'基础-供应商信息'!D38)</f>
        <v>-</v>
      </c>
      <c r="E38" s="135" t="str">
        <f>IF('基础-供应商信息'!E38="","-",'基础-供应商信息'!E38)</f>
        <v>-</v>
      </c>
      <c r="F38" s="135" t="str">
        <f>IF('基础-供应商信息'!F38="","-",'基础-供应商信息'!F38)</f>
        <v>-</v>
      </c>
      <c r="G38" s="136" t="str">
        <f>IF(C38="-","-",SUMIFS('采购录入（明细）'!K:K,'采购录入（明细）'!D:D,C38)-SUMIFS(供应商付款录入!H:H,供应商付款录入!C:C,C38))</f>
        <v>-</v>
      </c>
      <c r="H38" s="120"/>
      <c r="I38" s="119"/>
    </row>
    <row r="39" customHeight="1" spans="2:9">
      <c r="B39" s="125">
        <v>36</v>
      </c>
      <c r="C39" s="135" t="str">
        <f>IF('基础-供应商信息'!C39="","-",'基础-供应商信息'!C39)</f>
        <v>-</v>
      </c>
      <c r="D39" s="135" t="str">
        <f>IF('基础-供应商信息'!D39="","-",'基础-供应商信息'!D39)</f>
        <v>-</v>
      </c>
      <c r="E39" s="135" t="str">
        <f>IF('基础-供应商信息'!E39="","-",'基础-供应商信息'!E39)</f>
        <v>-</v>
      </c>
      <c r="F39" s="135" t="str">
        <f>IF('基础-供应商信息'!F39="","-",'基础-供应商信息'!F39)</f>
        <v>-</v>
      </c>
      <c r="G39" s="136" t="str">
        <f>IF(C39="-","-",SUMIFS('采购录入（明细）'!K:K,'采购录入（明细）'!D:D,C39)-SUMIFS(供应商付款录入!H:H,供应商付款录入!C:C,C39))</f>
        <v>-</v>
      </c>
      <c r="H39" s="120"/>
      <c r="I39" s="119"/>
    </row>
    <row r="40" customHeight="1" spans="2:9">
      <c r="B40" s="125">
        <v>37</v>
      </c>
      <c r="C40" s="135" t="str">
        <f>IF('基础-供应商信息'!C40="","-",'基础-供应商信息'!C40)</f>
        <v>-</v>
      </c>
      <c r="D40" s="135" t="str">
        <f>IF('基础-供应商信息'!D40="","-",'基础-供应商信息'!D40)</f>
        <v>-</v>
      </c>
      <c r="E40" s="135" t="str">
        <f>IF('基础-供应商信息'!E40="","-",'基础-供应商信息'!E40)</f>
        <v>-</v>
      </c>
      <c r="F40" s="135" t="str">
        <f>IF('基础-供应商信息'!F40="","-",'基础-供应商信息'!F40)</f>
        <v>-</v>
      </c>
      <c r="G40" s="136" t="str">
        <f>IF(C40="-","-",SUMIFS('采购录入（明细）'!K:K,'采购录入（明细）'!D:D,C40)-SUMIFS(供应商付款录入!H:H,供应商付款录入!C:C,C40))</f>
        <v>-</v>
      </c>
      <c r="H40" s="120"/>
      <c r="I40" s="119"/>
    </row>
    <row r="41" customHeight="1" spans="2:9">
      <c r="B41" s="125">
        <v>38</v>
      </c>
      <c r="C41" s="135" t="str">
        <f>IF('基础-供应商信息'!C41="","-",'基础-供应商信息'!C41)</f>
        <v>-</v>
      </c>
      <c r="D41" s="135" t="str">
        <f>IF('基础-供应商信息'!D41="","-",'基础-供应商信息'!D41)</f>
        <v>-</v>
      </c>
      <c r="E41" s="135" t="str">
        <f>IF('基础-供应商信息'!E41="","-",'基础-供应商信息'!E41)</f>
        <v>-</v>
      </c>
      <c r="F41" s="135" t="str">
        <f>IF('基础-供应商信息'!F41="","-",'基础-供应商信息'!F41)</f>
        <v>-</v>
      </c>
      <c r="G41" s="136" t="str">
        <f>IF(C41="-","-",SUMIFS('采购录入（明细）'!K:K,'采购录入（明细）'!D:D,C41)-SUMIFS(供应商付款录入!H:H,供应商付款录入!C:C,C41))</f>
        <v>-</v>
      </c>
      <c r="H41" s="120"/>
      <c r="I41" s="119"/>
    </row>
    <row r="42" customHeight="1" spans="2:9">
      <c r="B42" s="125">
        <v>39</v>
      </c>
      <c r="C42" s="135" t="str">
        <f>IF('基础-供应商信息'!C42="","-",'基础-供应商信息'!C42)</f>
        <v>-</v>
      </c>
      <c r="D42" s="135" t="str">
        <f>IF('基础-供应商信息'!D42="","-",'基础-供应商信息'!D42)</f>
        <v>-</v>
      </c>
      <c r="E42" s="135" t="str">
        <f>IF('基础-供应商信息'!E42="","-",'基础-供应商信息'!E42)</f>
        <v>-</v>
      </c>
      <c r="F42" s="135" t="str">
        <f>IF('基础-供应商信息'!F42="","-",'基础-供应商信息'!F42)</f>
        <v>-</v>
      </c>
      <c r="G42" s="136" t="str">
        <f>IF(C42="-","-",SUMIFS('采购录入（明细）'!K:K,'采购录入（明细）'!D:D,C42)-SUMIFS(供应商付款录入!H:H,供应商付款录入!C:C,C42))</f>
        <v>-</v>
      </c>
      <c r="H42" s="120"/>
      <c r="I42" s="119"/>
    </row>
    <row r="43" customHeight="1" spans="2:9">
      <c r="B43" s="125">
        <v>40</v>
      </c>
      <c r="C43" s="135" t="str">
        <f>IF('基础-供应商信息'!C43="","-",'基础-供应商信息'!C43)</f>
        <v>-</v>
      </c>
      <c r="D43" s="135" t="str">
        <f>IF('基础-供应商信息'!D43="","-",'基础-供应商信息'!D43)</f>
        <v>-</v>
      </c>
      <c r="E43" s="135" t="str">
        <f>IF('基础-供应商信息'!E43="","-",'基础-供应商信息'!E43)</f>
        <v>-</v>
      </c>
      <c r="F43" s="135" t="str">
        <f>IF('基础-供应商信息'!F43="","-",'基础-供应商信息'!F43)</f>
        <v>-</v>
      </c>
      <c r="G43" s="136" t="str">
        <f>IF(C43="-","-",SUMIFS('采购录入（明细）'!K:K,'采购录入（明细）'!D:D,C43)-SUMIFS(供应商付款录入!H:H,供应商付款录入!C:C,C43))</f>
        <v>-</v>
      </c>
      <c r="H43" s="120"/>
      <c r="I43" s="119"/>
    </row>
    <row r="44" customHeight="1" spans="2:9">
      <c r="B44" s="125">
        <v>41</v>
      </c>
      <c r="C44" s="135" t="str">
        <f>IF('基础-供应商信息'!C44="","-",'基础-供应商信息'!C44)</f>
        <v>-</v>
      </c>
      <c r="D44" s="135" t="str">
        <f>IF('基础-供应商信息'!D44="","-",'基础-供应商信息'!D44)</f>
        <v>-</v>
      </c>
      <c r="E44" s="135" t="str">
        <f>IF('基础-供应商信息'!E44="","-",'基础-供应商信息'!E44)</f>
        <v>-</v>
      </c>
      <c r="F44" s="135" t="str">
        <f>IF('基础-供应商信息'!F44="","-",'基础-供应商信息'!F44)</f>
        <v>-</v>
      </c>
      <c r="G44" s="136" t="str">
        <f>IF(C44="-","-",SUMIFS('采购录入（明细）'!K:K,'采购录入（明细）'!D:D,C44)-SUMIFS(供应商付款录入!H:H,供应商付款录入!C:C,C44))</f>
        <v>-</v>
      </c>
      <c r="H44" s="120"/>
      <c r="I44" s="119"/>
    </row>
    <row r="45" customHeight="1" spans="2:9">
      <c r="B45" s="125">
        <v>42</v>
      </c>
      <c r="C45" s="135" t="str">
        <f>IF('基础-供应商信息'!C45="","-",'基础-供应商信息'!C45)</f>
        <v>-</v>
      </c>
      <c r="D45" s="135" t="str">
        <f>IF('基础-供应商信息'!D45="","-",'基础-供应商信息'!D45)</f>
        <v>-</v>
      </c>
      <c r="E45" s="135" t="str">
        <f>IF('基础-供应商信息'!E45="","-",'基础-供应商信息'!E45)</f>
        <v>-</v>
      </c>
      <c r="F45" s="135" t="str">
        <f>IF('基础-供应商信息'!F45="","-",'基础-供应商信息'!F45)</f>
        <v>-</v>
      </c>
      <c r="G45" s="136" t="str">
        <f>IF(C45="-","-",SUMIFS('采购录入（明细）'!K:K,'采购录入（明细）'!D:D,C45)-SUMIFS(供应商付款录入!H:H,供应商付款录入!C:C,C45))</f>
        <v>-</v>
      </c>
      <c r="H45" s="120"/>
      <c r="I45" s="119"/>
    </row>
    <row r="46" customHeight="1" spans="2:9">
      <c r="B46" s="125">
        <v>43</v>
      </c>
      <c r="C46" s="135" t="str">
        <f>IF('基础-供应商信息'!C46="","-",'基础-供应商信息'!C46)</f>
        <v>-</v>
      </c>
      <c r="D46" s="135" t="str">
        <f>IF('基础-供应商信息'!D46="","-",'基础-供应商信息'!D46)</f>
        <v>-</v>
      </c>
      <c r="E46" s="135" t="str">
        <f>IF('基础-供应商信息'!E46="","-",'基础-供应商信息'!E46)</f>
        <v>-</v>
      </c>
      <c r="F46" s="135" t="str">
        <f>IF('基础-供应商信息'!F46="","-",'基础-供应商信息'!F46)</f>
        <v>-</v>
      </c>
      <c r="G46" s="136" t="str">
        <f>IF(C46="-","-",SUMIFS('采购录入（明细）'!K:K,'采购录入（明细）'!D:D,C46)-SUMIFS(供应商付款录入!H:H,供应商付款录入!C:C,C46))</f>
        <v>-</v>
      </c>
      <c r="H46" s="120"/>
      <c r="I46" s="119"/>
    </row>
    <row r="47" customHeight="1" spans="2:9">
      <c r="B47" s="125">
        <v>44</v>
      </c>
      <c r="C47" s="135" t="str">
        <f>IF('基础-供应商信息'!C47="","-",'基础-供应商信息'!C47)</f>
        <v>-</v>
      </c>
      <c r="D47" s="135" t="str">
        <f>IF('基础-供应商信息'!D47="","-",'基础-供应商信息'!D47)</f>
        <v>-</v>
      </c>
      <c r="E47" s="135" t="str">
        <f>IF('基础-供应商信息'!E47="","-",'基础-供应商信息'!E47)</f>
        <v>-</v>
      </c>
      <c r="F47" s="135" t="str">
        <f>IF('基础-供应商信息'!F47="","-",'基础-供应商信息'!F47)</f>
        <v>-</v>
      </c>
      <c r="G47" s="136" t="str">
        <f>IF(C47="-","-",SUMIFS('采购录入（明细）'!K:K,'采购录入（明细）'!D:D,C47)-SUMIFS(供应商付款录入!H:H,供应商付款录入!C:C,C47))</f>
        <v>-</v>
      </c>
      <c r="H47" s="120"/>
      <c r="I47" s="119"/>
    </row>
    <row r="48" customHeight="1" spans="1:8">
      <c r="A48" s="120"/>
      <c r="B48" s="125">
        <v>45</v>
      </c>
      <c r="C48" s="135" t="str">
        <f>IF('基础-供应商信息'!C48="","-",'基础-供应商信息'!C48)</f>
        <v>-</v>
      </c>
      <c r="D48" s="135" t="str">
        <f>IF('基础-供应商信息'!D48="","-",'基础-供应商信息'!D48)</f>
        <v>-</v>
      </c>
      <c r="E48" s="135" t="str">
        <f>IF('基础-供应商信息'!E48="","-",'基础-供应商信息'!E48)</f>
        <v>-</v>
      </c>
      <c r="F48" s="135" t="str">
        <f>IF('基础-供应商信息'!F48="","-",'基础-供应商信息'!F48)</f>
        <v>-</v>
      </c>
      <c r="G48" s="136" t="str">
        <f>IF(C48="-","-",SUMIFS('采购录入（明细）'!K:K,'采购录入（明细）'!D:D,C48)-SUMIFS(供应商付款录入!H:H,供应商付款录入!C:C,C48))</f>
        <v>-</v>
      </c>
      <c r="H48" s="120"/>
    </row>
    <row r="49" customHeight="1" spans="1:8">
      <c r="A49" s="120"/>
      <c r="B49" s="125">
        <v>46</v>
      </c>
      <c r="C49" s="135" t="str">
        <f>IF('基础-供应商信息'!C49="","-",'基础-供应商信息'!C49)</f>
        <v>-</v>
      </c>
      <c r="D49" s="135" t="str">
        <f>IF('基础-供应商信息'!D49="","-",'基础-供应商信息'!D49)</f>
        <v>-</v>
      </c>
      <c r="E49" s="135" t="str">
        <f>IF('基础-供应商信息'!E49="","-",'基础-供应商信息'!E49)</f>
        <v>-</v>
      </c>
      <c r="F49" s="135" t="str">
        <f>IF('基础-供应商信息'!F49="","-",'基础-供应商信息'!F49)</f>
        <v>-</v>
      </c>
      <c r="G49" s="136" t="str">
        <f>IF(C49="-","-",SUMIFS('采购录入（明细）'!K:K,'采购录入（明细）'!D:D,C49)-SUMIFS(供应商付款录入!H:H,供应商付款录入!C:C,C49))</f>
        <v>-</v>
      </c>
      <c r="H49" s="120"/>
    </row>
    <row r="50" customHeight="1" spans="1:8">
      <c r="A50" s="120"/>
      <c r="B50" s="125">
        <v>47</v>
      </c>
      <c r="C50" s="135" t="str">
        <f>IF('基础-供应商信息'!C50="","-",'基础-供应商信息'!C50)</f>
        <v>-</v>
      </c>
      <c r="D50" s="135" t="str">
        <f>IF('基础-供应商信息'!D50="","-",'基础-供应商信息'!D50)</f>
        <v>-</v>
      </c>
      <c r="E50" s="135" t="str">
        <f>IF('基础-供应商信息'!E50="","-",'基础-供应商信息'!E50)</f>
        <v>-</v>
      </c>
      <c r="F50" s="135" t="str">
        <f>IF('基础-供应商信息'!F50="","-",'基础-供应商信息'!F50)</f>
        <v>-</v>
      </c>
      <c r="G50" s="136" t="str">
        <f>IF(C50="-","-",SUMIFS('采购录入（明细）'!K:K,'采购录入（明细）'!D:D,C50)-SUMIFS(供应商付款录入!H:H,供应商付款录入!C:C,C50))</f>
        <v>-</v>
      </c>
      <c r="H50" s="120"/>
    </row>
    <row r="51" customHeight="1" spans="1:8">
      <c r="A51" s="120"/>
      <c r="B51" s="125">
        <v>48</v>
      </c>
      <c r="C51" s="135" t="str">
        <f>IF('基础-供应商信息'!C51="","-",'基础-供应商信息'!C51)</f>
        <v>-</v>
      </c>
      <c r="D51" s="135" t="str">
        <f>IF('基础-供应商信息'!D51="","-",'基础-供应商信息'!D51)</f>
        <v>-</v>
      </c>
      <c r="E51" s="135" t="str">
        <f>IF('基础-供应商信息'!E51="","-",'基础-供应商信息'!E51)</f>
        <v>-</v>
      </c>
      <c r="F51" s="135" t="str">
        <f>IF('基础-供应商信息'!F51="","-",'基础-供应商信息'!F51)</f>
        <v>-</v>
      </c>
      <c r="G51" s="136" t="str">
        <f>IF(C51="-","-",SUMIFS('采购录入（明细）'!K:K,'采购录入（明细）'!D:D,C51)-SUMIFS(供应商付款录入!H:H,供应商付款录入!C:C,C51))</f>
        <v>-</v>
      </c>
      <c r="H51" s="120"/>
    </row>
    <row r="52" customHeight="1" spans="1:8">
      <c r="A52" s="120"/>
      <c r="B52" s="125">
        <v>49</v>
      </c>
      <c r="C52" s="135" t="str">
        <f>IF('基础-供应商信息'!C52="","-",'基础-供应商信息'!C52)</f>
        <v>-</v>
      </c>
      <c r="D52" s="135" t="str">
        <f>IF('基础-供应商信息'!D52="","-",'基础-供应商信息'!D52)</f>
        <v>-</v>
      </c>
      <c r="E52" s="135" t="str">
        <f>IF('基础-供应商信息'!E52="","-",'基础-供应商信息'!E52)</f>
        <v>-</v>
      </c>
      <c r="F52" s="135" t="str">
        <f>IF('基础-供应商信息'!F52="","-",'基础-供应商信息'!F52)</f>
        <v>-</v>
      </c>
      <c r="G52" s="136" t="str">
        <f>IF(C52="-","-",SUMIFS('采购录入（明细）'!K:K,'采购录入（明细）'!D:D,C52)-SUMIFS(供应商付款录入!H:H,供应商付款录入!C:C,C52))</f>
        <v>-</v>
      </c>
      <c r="H52" s="120"/>
    </row>
    <row r="53" customHeight="1" spans="1:8">
      <c r="A53" s="120"/>
      <c r="B53" s="125">
        <v>50</v>
      </c>
      <c r="C53" s="135" t="str">
        <f>IF('基础-供应商信息'!C53="","-",'基础-供应商信息'!C53)</f>
        <v>-</v>
      </c>
      <c r="D53" s="135" t="str">
        <f>IF('基础-供应商信息'!D53="","-",'基础-供应商信息'!D53)</f>
        <v>-</v>
      </c>
      <c r="E53" s="135" t="str">
        <f>IF('基础-供应商信息'!E53="","-",'基础-供应商信息'!E53)</f>
        <v>-</v>
      </c>
      <c r="F53" s="135" t="str">
        <f>IF('基础-供应商信息'!F53="","-",'基础-供应商信息'!F53)</f>
        <v>-</v>
      </c>
      <c r="G53" s="136" t="str">
        <f>IF(C53="-","-",SUMIFS('采购录入（明细）'!K:K,'采购录入（明细）'!D:D,C53)-SUMIFS(供应商付款录入!H:H,供应商付款录入!C:C,C53))</f>
        <v>-</v>
      </c>
      <c r="H53" s="120"/>
    </row>
    <row r="54" customHeight="1" spans="1:8">
      <c r="A54" s="120"/>
      <c r="B54" s="125">
        <v>51</v>
      </c>
      <c r="C54" s="135" t="str">
        <f>IF('基础-供应商信息'!C54="","-",'基础-供应商信息'!C54)</f>
        <v>-</v>
      </c>
      <c r="D54" s="135" t="str">
        <f>IF('基础-供应商信息'!D54="","-",'基础-供应商信息'!D54)</f>
        <v>-</v>
      </c>
      <c r="E54" s="135" t="str">
        <f>IF('基础-供应商信息'!E54="","-",'基础-供应商信息'!E54)</f>
        <v>-</v>
      </c>
      <c r="F54" s="135" t="str">
        <f>IF('基础-供应商信息'!F54="","-",'基础-供应商信息'!F54)</f>
        <v>-</v>
      </c>
      <c r="G54" s="136" t="str">
        <f>IF(C54="-","-",SUMIFS('采购录入（明细）'!K:K,'采购录入（明细）'!D:D,C54)-SUMIFS(供应商付款录入!H:H,供应商付款录入!C:C,C54))</f>
        <v>-</v>
      </c>
      <c r="H54" s="120"/>
    </row>
    <row r="55" customHeight="1" spans="1:8">
      <c r="A55" s="120"/>
      <c r="B55" s="125">
        <v>52</v>
      </c>
      <c r="C55" s="135" t="str">
        <f>IF('基础-供应商信息'!C55="","-",'基础-供应商信息'!C55)</f>
        <v>-</v>
      </c>
      <c r="D55" s="135" t="str">
        <f>IF('基础-供应商信息'!D55="","-",'基础-供应商信息'!D55)</f>
        <v>-</v>
      </c>
      <c r="E55" s="135" t="str">
        <f>IF('基础-供应商信息'!E55="","-",'基础-供应商信息'!E55)</f>
        <v>-</v>
      </c>
      <c r="F55" s="135" t="str">
        <f>IF('基础-供应商信息'!F55="","-",'基础-供应商信息'!F55)</f>
        <v>-</v>
      </c>
      <c r="G55" s="136" t="str">
        <f>IF(C55="-","-",SUMIFS('采购录入（明细）'!K:K,'采购录入（明细）'!D:D,C55)-SUMIFS(供应商付款录入!H:H,供应商付款录入!C:C,C55))</f>
        <v>-</v>
      </c>
      <c r="H55" s="120"/>
    </row>
    <row r="56" customHeight="1" spans="1:8">
      <c r="A56" s="120"/>
      <c r="B56" s="125">
        <v>53</v>
      </c>
      <c r="C56" s="135" t="str">
        <f>IF('基础-供应商信息'!C56="","-",'基础-供应商信息'!C56)</f>
        <v>-</v>
      </c>
      <c r="D56" s="135" t="str">
        <f>IF('基础-供应商信息'!D56="","-",'基础-供应商信息'!D56)</f>
        <v>-</v>
      </c>
      <c r="E56" s="135" t="str">
        <f>IF('基础-供应商信息'!E56="","-",'基础-供应商信息'!E56)</f>
        <v>-</v>
      </c>
      <c r="F56" s="135" t="str">
        <f>IF('基础-供应商信息'!F56="","-",'基础-供应商信息'!F56)</f>
        <v>-</v>
      </c>
      <c r="G56" s="136" t="str">
        <f>IF(C56="-","-",SUMIFS('采购录入（明细）'!K:K,'采购录入（明细）'!D:D,C56)-SUMIFS(供应商付款录入!H:H,供应商付款录入!C:C,C56))</f>
        <v>-</v>
      </c>
      <c r="H56" s="120"/>
    </row>
    <row r="57" customHeight="1" spans="1:8">
      <c r="A57" s="120"/>
      <c r="B57" s="125">
        <v>54</v>
      </c>
      <c r="C57" s="135" t="str">
        <f>IF('基础-供应商信息'!C57="","-",'基础-供应商信息'!C57)</f>
        <v>-</v>
      </c>
      <c r="D57" s="135" t="str">
        <f>IF('基础-供应商信息'!D57="","-",'基础-供应商信息'!D57)</f>
        <v>-</v>
      </c>
      <c r="E57" s="135" t="str">
        <f>IF('基础-供应商信息'!E57="","-",'基础-供应商信息'!E57)</f>
        <v>-</v>
      </c>
      <c r="F57" s="135" t="str">
        <f>IF('基础-供应商信息'!F57="","-",'基础-供应商信息'!F57)</f>
        <v>-</v>
      </c>
      <c r="G57" s="136" t="str">
        <f>IF(C57="-","-",SUMIFS('采购录入（明细）'!K:K,'采购录入（明细）'!D:D,C57)-SUMIFS(供应商付款录入!H:H,供应商付款录入!C:C,C57))</f>
        <v>-</v>
      </c>
      <c r="H57" s="120"/>
    </row>
    <row r="58" customHeight="1" spans="1:8">
      <c r="A58" s="120"/>
      <c r="B58" s="125">
        <v>55</v>
      </c>
      <c r="C58" s="135" t="str">
        <f>IF('基础-供应商信息'!C58="","-",'基础-供应商信息'!C58)</f>
        <v>-</v>
      </c>
      <c r="D58" s="135" t="str">
        <f>IF('基础-供应商信息'!D58="","-",'基础-供应商信息'!D58)</f>
        <v>-</v>
      </c>
      <c r="E58" s="135" t="str">
        <f>IF('基础-供应商信息'!E58="","-",'基础-供应商信息'!E58)</f>
        <v>-</v>
      </c>
      <c r="F58" s="135" t="str">
        <f>IF('基础-供应商信息'!F58="","-",'基础-供应商信息'!F58)</f>
        <v>-</v>
      </c>
      <c r="G58" s="136" t="str">
        <f>IF(C58="-","-",SUMIFS('采购录入（明细）'!K:K,'采购录入（明细）'!D:D,C58)-SUMIFS(供应商付款录入!H:H,供应商付款录入!C:C,C58))</f>
        <v>-</v>
      </c>
      <c r="H58" s="120"/>
    </row>
    <row r="59" customHeight="1" spans="1:8">
      <c r="A59" s="120"/>
      <c r="B59" s="125">
        <v>56</v>
      </c>
      <c r="C59" s="135" t="str">
        <f>IF('基础-供应商信息'!C59="","-",'基础-供应商信息'!C59)</f>
        <v>-</v>
      </c>
      <c r="D59" s="135" t="str">
        <f>IF('基础-供应商信息'!D59="","-",'基础-供应商信息'!D59)</f>
        <v>-</v>
      </c>
      <c r="E59" s="135" t="str">
        <f>IF('基础-供应商信息'!E59="","-",'基础-供应商信息'!E59)</f>
        <v>-</v>
      </c>
      <c r="F59" s="135" t="str">
        <f>IF('基础-供应商信息'!F59="","-",'基础-供应商信息'!F59)</f>
        <v>-</v>
      </c>
      <c r="G59" s="136" t="str">
        <f>IF(C59="-","-",SUMIFS('采购录入（明细）'!K:K,'采购录入（明细）'!D:D,C59)-SUMIFS(供应商付款录入!H:H,供应商付款录入!C:C,C59))</f>
        <v>-</v>
      </c>
      <c r="H59" s="120"/>
    </row>
    <row r="60" customHeight="1" spans="1:8">
      <c r="A60" s="120"/>
      <c r="B60" s="125">
        <v>57</v>
      </c>
      <c r="C60" s="135" t="str">
        <f>IF('基础-供应商信息'!C60="","-",'基础-供应商信息'!C60)</f>
        <v>-</v>
      </c>
      <c r="D60" s="135" t="str">
        <f>IF('基础-供应商信息'!D60="","-",'基础-供应商信息'!D60)</f>
        <v>-</v>
      </c>
      <c r="E60" s="135" t="str">
        <f>IF('基础-供应商信息'!E60="","-",'基础-供应商信息'!E60)</f>
        <v>-</v>
      </c>
      <c r="F60" s="135" t="str">
        <f>IF('基础-供应商信息'!F60="","-",'基础-供应商信息'!F60)</f>
        <v>-</v>
      </c>
      <c r="G60" s="136" t="str">
        <f>IF(C60="-","-",SUMIFS('采购录入（明细）'!K:K,'采购录入（明细）'!D:D,C60)-SUMIFS(供应商付款录入!H:H,供应商付款录入!C:C,C60))</f>
        <v>-</v>
      </c>
      <c r="H60" s="120"/>
    </row>
    <row r="61" customHeight="1" spans="1:8">
      <c r="A61" s="120"/>
      <c r="B61" s="125">
        <v>58</v>
      </c>
      <c r="C61" s="135" t="str">
        <f>IF('基础-供应商信息'!C61="","-",'基础-供应商信息'!C61)</f>
        <v>-</v>
      </c>
      <c r="D61" s="135" t="str">
        <f>IF('基础-供应商信息'!D61="","-",'基础-供应商信息'!D61)</f>
        <v>-</v>
      </c>
      <c r="E61" s="135" t="str">
        <f>IF('基础-供应商信息'!E61="","-",'基础-供应商信息'!E61)</f>
        <v>-</v>
      </c>
      <c r="F61" s="135" t="str">
        <f>IF('基础-供应商信息'!F61="","-",'基础-供应商信息'!F61)</f>
        <v>-</v>
      </c>
      <c r="G61" s="136" t="str">
        <f>IF(C61="-","-",SUMIFS('采购录入（明细）'!K:K,'采购录入（明细）'!D:D,C61)-SUMIFS(供应商付款录入!H:H,供应商付款录入!C:C,C61))</f>
        <v>-</v>
      </c>
      <c r="H61" s="120"/>
    </row>
    <row r="62" customHeight="1" spans="1:8">
      <c r="A62" s="120"/>
      <c r="B62" s="125">
        <v>59</v>
      </c>
      <c r="C62" s="135" t="str">
        <f>IF('基础-供应商信息'!C62="","-",'基础-供应商信息'!C62)</f>
        <v>-</v>
      </c>
      <c r="D62" s="135" t="str">
        <f>IF('基础-供应商信息'!D62="","-",'基础-供应商信息'!D62)</f>
        <v>-</v>
      </c>
      <c r="E62" s="135" t="str">
        <f>IF('基础-供应商信息'!E62="","-",'基础-供应商信息'!E62)</f>
        <v>-</v>
      </c>
      <c r="F62" s="135" t="str">
        <f>IF('基础-供应商信息'!F62="","-",'基础-供应商信息'!F62)</f>
        <v>-</v>
      </c>
      <c r="G62" s="136" t="str">
        <f>IF(C62="-","-",SUMIFS('采购录入（明细）'!K:K,'采购录入（明细）'!D:D,C62)-SUMIFS(供应商付款录入!H:H,供应商付款录入!C:C,C62))</f>
        <v>-</v>
      </c>
      <c r="H62" s="120"/>
    </row>
    <row r="63" customHeight="1" spans="1:8">
      <c r="A63" s="120"/>
      <c r="B63" s="125">
        <v>60</v>
      </c>
      <c r="C63" s="135" t="str">
        <f>IF('基础-供应商信息'!C63="","-",'基础-供应商信息'!C63)</f>
        <v>-</v>
      </c>
      <c r="D63" s="135" t="str">
        <f>IF('基础-供应商信息'!D63="","-",'基础-供应商信息'!D63)</f>
        <v>-</v>
      </c>
      <c r="E63" s="135" t="str">
        <f>IF('基础-供应商信息'!E63="","-",'基础-供应商信息'!E63)</f>
        <v>-</v>
      </c>
      <c r="F63" s="135" t="str">
        <f>IF('基础-供应商信息'!F63="","-",'基础-供应商信息'!F63)</f>
        <v>-</v>
      </c>
      <c r="G63" s="136" t="str">
        <f>IF(C63="-","-",SUMIFS('采购录入（明细）'!K:K,'采购录入（明细）'!D:D,C63)-SUMIFS(供应商付款录入!H:H,供应商付款录入!C:C,C63))</f>
        <v>-</v>
      </c>
      <c r="H63" s="120"/>
    </row>
    <row r="64" customHeight="1" spans="1:8">
      <c r="A64" s="120"/>
      <c r="B64" s="125">
        <v>61</v>
      </c>
      <c r="C64" s="135" t="str">
        <f>IF('基础-供应商信息'!C64="","-",'基础-供应商信息'!C64)</f>
        <v>-</v>
      </c>
      <c r="D64" s="135" t="str">
        <f>IF('基础-供应商信息'!D64="","-",'基础-供应商信息'!D64)</f>
        <v>-</v>
      </c>
      <c r="E64" s="135" t="str">
        <f>IF('基础-供应商信息'!E64="","-",'基础-供应商信息'!E64)</f>
        <v>-</v>
      </c>
      <c r="F64" s="135" t="str">
        <f>IF('基础-供应商信息'!F64="","-",'基础-供应商信息'!F64)</f>
        <v>-</v>
      </c>
      <c r="G64" s="136" t="str">
        <f>IF(C64="-","-",SUMIFS('采购录入（明细）'!K:K,'采购录入（明细）'!D:D,C64)-SUMIFS(供应商付款录入!H:H,供应商付款录入!C:C,C64))</f>
        <v>-</v>
      </c>
      <c r="H64" s="120"/>
    </row>
    <row r="65" customHeight="1" spans="1:8">
      <c r="A65" s="120"/>
      <c r="B65" s="125">
        <v>62</v>
      </c>
      <c r="C65" s="135" t="str">
        <f>IF('基础-供应商信息'!C65="","-",'基础-供应商信息'!C65)</f>
        <v>-</v>
      </c>
      <c r="D65" s="135" t="str">
        <f>IF('基础-供应商信息'!D65="","-",'基础-供应商信息'!D65)</f>
        <v>-</v>
      </c>
      <c r="E65" s="135" t="str">
        <f>IF('基础-供应商信息'!E65="","-",'基础-供应商信息'!E65)</f>
        <v>-</v>
      </c>
      <c r="F65" s="135" t="str">
        <f>IF('基础-供应商信息'!F65="","-",'基础-供应商信息'!F65)</f>
        <v>-</v>
      </c>
      <c r="G65" s="136" t="str">
        <f>IF(C65="-","-",SUMIFS('采购录入（明细）'!K:K,'采购录入（明细）'!D:D,C65)-SUMIFS(供应商付款录入!H:H,供应商付款录入!C:C,C65))</f>
        <v>-</v>
      </c>
      <c r="H65" s="120"/>
    </row>
    <row r="66" customHeight="1" spans="1:8">
      <c r="A66" s="120"/>
      <c r="B66" s="125">
        <v>63</v>
      </c>
      <c r="C66" s="135" t="str">
        <f>IF('基础-供应商信息'!C66="","-",'基础-供应商信息'!C66)</f>
        <v>-</v>
      </c>
      <c r="D66" s="135" t="str">
        <f>IF('基础-供应商信息'!D66="","-",'基础-供应商信息'!D66)</f>
        <v>-</v>
      </c>
      <c r="E66" s="135" t="str">
        <f>IF('基础-供应商信息'!E66="","-",'基础-供应商信息'!E66)</f>
        <v>-</v>
      </c>
      <c r="F66" s="135" t="str">
        <f>IF('基础-供应商信息'!F66="","-",'基础-供应商信息'!F66)</f>
        <v>-</v>
      </c>
      <c r="G66" s="136" t="str">
        <f>IF(C66="-","-",SUMIFS('采购录入（明细）'!K:K,'采购录入（明细）'!D:D,C66)-SUMIFS(供应商付款录入!H:H,供应商付款录入!C:C,C66))</f>
        <v>-</v>
      </c>
      <c r="H66" s="120"/>
    </row>
    <row r="67" customHeight="1" spans="1:8">
      <c r="A67" s="120"/>
      <c r="B67" s="125">
        <v>64</v>
      </c>
      <c r="C67" s="135" t="str">
        <f>IF('基础-供应商信息'!C67="","-",'基础-供应商信息'!C67)</f>
        <v>-</v>
      </c>
      <c r="D67" s="135" t="str">
        <f>IF('基础-供应商信息'!D67="","-",'基础-供应商信息'!D67)</f>
        <v>-</v>
      </c>
      <c r="E67" s="135" t="str">
        <f>IF('基础-供应商信息'!E67="","-",'基础-供应商信息'!E67)</f>
        <v>-</v>
      </c>
      <c r="F67" s="135" t="str">
        <f>IF('基础-供应商信息'!F67="","-",'基础-供应商信息'!F67)</f>
        <v>-</v>
      </c>
      <c r="G67" s="136" t="str">
        <f>IF(C67="-","-",SUMIFS('采购录入（明细）'!K:K,'采购录入（明细）'!D:D,C67)-SUMIFS(供应商付款录入!H:H,供应商付款录入!C:C,C67))</f>
        <v>-</v>
      </c>
      <c r="H67" s="120"/>
    </row>
    <row r="68" customHeight="1" spans="1:8">
      <c r="A68" s="120"/>
      <c r="B68" s="125">
        <v>65</v>
      </c>
      <c r="C68" s="135" t="str">
        <f>IF('基础-供应商信息'!C68="","-",'基础-供应商信息'!C68)</f>
        <v>-</v>
      </c>
      <c r="D68" s="135" t="str">
        <f>IF('基础-供应商信息'!D68="","-",'基础-供应商信息'!D68)</f>
        <v>-</v>
      </c>
      <c r="E68" s="135" t="str">
        <f>IF('基础-供应商信息'!E68="","-",'基础-供应商信息'!E68)</f>
        <v>-</v>
      </c>
      <c r="F68" s="135" t="str">
        <f>IF('基础-供应商信息'!F68="","-",'基础-供应商信息'!F68)</f>
        <v>-</v>
      </c>
      <c r="G68" s="136" t="str">
        <f>IF(C68="-","-",SUMIFS('采购录入（明细）'!K:K,'采购录入（明细）'!D:D,C68)-SUMIFS(供应商付款录入!H:H,供应商付款录入!C:C,C68))</f>
        <v>-</v>
      </c>
      <c r="H68" s="120"/>
    </row>
    <row r="69" customHeight="1" spans="1:8">
      <c r="A69" s="120"/>
      <c r="B69" s="125">
        <v>66</v>
      </c>
      <c r="C69" s="135" t="str">
        <f>IF('基础-供应商信息'!C69="","-",'基础-供应商信息'!C69)</f>
        <v>-</v>
      </c>
      <c r="D69" s="135" t="str">
        <f>IF('基础-供应商信息'!D69="","-",'基础-供应商信息'!D69)</f>
        <v>-</v>
      </c>
      <c r="E69" s="135" t="str">
        <f>IF('基础-供应商信息'!E69="","-",'基础-供应商信息'!E69)</f>
        <v>-</v>
      </c>
      <c r="F69" s="135" t="str">
        <f>IF('基础-供应商信息'!F69="","-",'基础-供应商信息'!F69)</f>
        <v>-</v>
      </c>
      <c r="G69" s="136" t="str">
        <f>IF(C69="-","-",SUMIFS('采购录入（明细）'!K:K,'采购录入（明细）'!D:D,C69)-SUMIFS(供应商付款录入!H:H,供应商付款录入!C:C,C69))</f>
        <v>-</v>
      </c>
      <c r="H69" s="120"/>
    </row>
    <row r="70" customHeight="1" spans="1:8">
      <c r="A70" s="120"/>
      <c r="B70" s="125">
        <v>67</v>
      </c>
      <c r="C70" s="135" t="str">
        <f>IF('基础-供应商信息'!C70="","-",'基础-供应商信息'!C70)</f>
        <v>-</v>
      </c>
      <c r="D70" s="135" t="str">
        <f>IF('基础-供应商信息'!D70="","-",'基础-供应商信息'!D70)</f>
        <v>-</v>
      </c>
      <c r="E70" s="135" t="str">
        <f>IF('基础-供应商信息'!E70="","-",'基础-供应商信息'!E70)</f>
        <v>-</v>
      </c>
      <c r="F70" s="135" t="str">
        <f>IF('基础-供应商信息'!F70="","-",'基础-供应商信息'!F70)</f>
        <v>-</v>
      </c>
      <c r="G70" s="136" t="str">
        <f>IF(C70="-","-",SUMIFS('采购录入（明细）'!K:K,'采购录入（明细）'!D:D,C70)-SUMIFS(供应商付款录入!H:H,供应商付款录入!C:C,C70))</f>
        <v>-</v>
      </c>
      <c r="H70" s="120"/>
    </row>
    <row r="71" customHeight="1" spans="1:8">
      <c r="A71" s="120"/>
      <c r="B71" s="125">
        <v>68</v>
      </c>
      <c r="C71" s="135" t="str">
        <f>IF('基础-供应商信息'!C71="","-",'基础-供应商信息'!C71)</f>
        <v>-</v>
      </c>
      <c r="D71" s="135" t="str">
        <f>IF('基础-供应商信息'!D71="","-",'基础-供应商信息'!D71)</f>
        <v>-</v>
      </c>
      <c r="E71" s="135" t="str">
        <f>IF('基础-供应商信息'!E71="","-",'基础-供应商信息'!E71)</f>
        <v>-</v>
      </c>
      <c r="F71" s="135" t="str">
        <f>IF('基础-供应商信息'!F71="","-",'基础-供应商信息'!F71)</f>
        <v>-</v>
      </c>
      <c r="G71" s="136" t="str">
        <f>IF(C71="-","-",SUMIFS('采购录入（明细）'!K:K,'采购录入（明细）'!D:D,C71)-SUMIFS(供应商付款录入!H:H,供应商付款录入!C:C,C71))</f>
        <v>-</v>
      </c>
      <c r="H71" s="120"/>
    </row>
    <row r="72" customHeight="1" spans="1:8">
      <c r="A72" s="120"/>
      <c r="B72" s="125">
        <v>69</v>
      </c>
      <c r="C72" s="135" t="str">
        <f>IF('基础-供应商信息'!C72="","-",'基础-供应商信息'!C72)</f>
        <v>-</v>
      </c>
      <c r="D72" s="135" t="str">
        <f>IF('基础-供应商信息'!D72="","-",'基础-供应商信息'!D72)</f>
        <v>-</v>
      </c>
      <c r="E72" s="135" t="str">
        <f>IF('基础-供应商信息'!E72="","-",'基础-供应商信息'!E72)</f>
        <v>-</v>
      </c>
      <c r="F72" s="135" t="str">
        <f>IF('基础-供应商信息'!F72="","-",'基础-供应商信息'!F72)</f>
        <v>-</v>
      </c>
      <c r="G72" s="136" t="str">
        <f>IF(C72="-","-",SUMIFS('采购录入（明细）'!K:K,'采购录入（明细）'!D:D,C72)-SUMIFS(供应商付款录入!H:H,供应商付款录入!C:C,C72))</f>
        <v>-</v>
      </c>
      <c r="H72" s="120"/>
    </row>
    <row r="73" customHeight="1" spans="1:8">
      <c r="A73" s="120"/>
      <c r="B73" s="125">
        <v>70</v>
      </c>
      <c r="C73" s="135" t="str">
        <f>IF('基础-供应商信息'!C73="","-",'基础-供应商信息'!C73)</f>
        <v>-</v>
      </c>
      <c r="D73" s="135" t="str">
        <f>IF('基础-供应商信息'!D73="","-",'基础-供应商信息'!D73)</f>
        <v>-</v>
      </c>
      <c r="E73" s="135" t="str">
        <f>IF('基础-供应商信息'!E73="","-",'基础-供应商信息'!E73)</f>
        <v>-</v>
      </c>
      <c r="F73" s="135" t="str">
        <f>IF('基础-供应商信息'!F73="","-",'基础-供应商信息'!F73)</f>
        <v>-</v>
      </c>
      <c r="G73" s="136" t="str">
        <f>IF(C73="-","-",SUMIFS('采购录入（明细）'!K:K,'采购录入（明细）'!D:D,C73)-SUMIFS(供应商付款录入!H:H,供应商付款录入!C:C,C73))</f>
        <v>-</v>
      </c>
      <c r="H73" s="120"/>
    </row>
    <row r="74" customHeight="1" spans="1:8">
      <c r="A74" s="120"/>
      <c r="B74" s="125">
        <v>71</v>
      </c>
      <c r="C74" s="135" t="str">
        <f>IF('基础-供应商信息'!C74="","-",'基础-供应商信息'!C74)</f>
        <v>-</v>
      </c>
      <c r="D74" s="135" t="str">
        <f>IF('基础-供应商信息'!D74="","-",'基础-供应商信息'!D74)</f>
        <v>-</v>
      </c>
      <c r="E74" s="135" t="str">
        <f>IF('基础-供应商信息'!E74="","-",'基础-供应商信息'!E74)</f>
        <v>-</v>
      </c>
      <c r="F74" s="135" t="str">
        <f>IF('基础-供应商信息'!F74="","-",'基础-供应商信息'!F74)</f>
        <v>-</v>
      </c>
      <c r="G74" s="136" t="str">
        <f>IF(C74="-","-",SUMIFS('采购录入（明细）'!K:K,'采购录入（明细）'!D:D,C74)-SUMIFS(供应商付款录入!H:H,供应商付款录入!C:C,C74))</f>
        <v>-</v>
      </c>
      <c r="H74" s="120"/>
    </row>
    <row r="75" customHeight="1" spans="1:8">
      <c r="A75" s="120"/>
      <c r="B75" s="125">
        <v>72</v>
      </c>
      <c r="C75" s="135" t="str">
        <f>IF('基础-供应商信息'!C75="","-",'基础-供应商信息'!C75)</f>
        <v>-</v>
      </c>
      <c r="D75" s="135" t="str">
        <f>IF('基础-供应商信息'!D75="","-",'基础-供应商信息'!D75)</f>
        <v>-</v>
      </c>
      <c r="E75" s="135" t="str">
        <f>IF('基础-供应商信息'!E75="","-",'基础-供应商信息'!E75)</f>
        <v>-</v>
      </c>
      <c r="F75" s="135" t="str">
        <f>IF('基础-供应商信息'!F75="","-",'基础-供应商信息'!F75)</f>
        <v>-</v>
      </c>
      <c r="G75" s="136" t="str">
        <f>IF(C75="-","-",SUMIFS('采购录入（明细）'!K:K,'采购录入（明细）'!D:D,C75)-SUMIFS(供应商付款录入!H:H,供应商付款录入!C:C,C75))</f>
        <v>-</v>
      </c>
      <c r="H75" s="120"/>
    </row>
    <row r="76" customHeight="1" spans="1:8">
      <c r="A76" s="120"/>
      <c r="B76" s="125">
        <v>73</v>
      </c>
      <c r="C76" s="135" t="str">
        <f>IF('基础-供应商信息'!C76="","-",'基础-供应商信息'!C76)</f>
        <v>-</v>
      </c>
      <c r="D76" s="135" t="str">
        <f>IF('基础-供应商信息'!D76="","-",'基础-供应商信息'!D76)</f>
        <v>-</v>
      </c>
      <c r="E76" s="135" t="str">
        <f>IF('基础-供应商信息'!E76="","-",'基础-供应商信息'!E76)</f>
        <v>-</v>
      </c>
      <c r="F76" s="135" t="str">
        <f>IF('基础-供应商信息'!F76="","-",'基础-供应商信息'!F76)</f>
        <v>-</v>
      </c>
      <c r="G76" s="136" t="str">
        <f>IF(C76="-","-",SUMIFS('采购录入（明细）'!K:K,'采购录入（明细）'!D:D,C76)-SUMIFS(供应商付款录入!H:H,供应商付款录入!C:C,C76))</f>
        <v>-</v>
      </c>
      <c r="H76" s="120"/>
    </row>
    <row r="77" customHeight="1" spans="1:8">
      <c r="A77" s="120"/>
      <c r="B77" s="125">
        <v>74</v>
      </c>
      <c r="C77" s="135" t="str">
        <f>IF('基础-供应商信息'!C77="","-",'基础-供应商信息'!C77)</f>
        <v>-</v>
      </c>
      <c r="D77" s="135" t="str">
        <f>IF('基础-供应商信息'!D77="","-",'基础-供应商信息'!D77)</f>
        <v>-</v>
      </c>
      <c r="E77" s="135" t="str">
        <f>IF('基础-供应商信息'!E77="","-",'基础-供应商信息'!E77)</f>
        <v>-</v>
      </c>
      <c r="F77" s="135" t="str">
        <f>IF('基础-供应商信息'!F77="","-",'基础-供应商信息'!F77)</f>
        <v>-</v>
      </c>
      <c r="G77" s="136" t="str">
        <f>IF(C77="-","-",SUMIFS('采购录入（明细）'!K:K,'采购录入（明细）'!D:D,C77)-SUMIFS(供应商付款录入!H:H,供应商付款录入!C:C,C77))</f>
        <v>-</v>
      </c>
      <c r="H77" s="120"/>
    </row>
    <row r="78" customHeight="1" spans="1:8">
      <c r="A78" s="120"/>
      <c r="B78" s="125">
        <v>75</v>
      </c>
      <c r="C78" s="135" t="str">
        <f>IF('基础-供应商信息'!C78="","-",'基础-供应商信息'!C78)</f>
        <v>-</v>
      </c>
      <c r="D78" s="135" t="str">
        <f>IF('基础-供应商信息'!D78="","-",'基础-供应商信息'!D78)</f>
        <v>-</v>
      </c>
      <c r="E78" s="135" t="str">
        <f>IF('基础-供应商信息'!E78="","-",'基础-供应商信息'!E78)</f>
        <v>-</v>
      </c>
      <c r="F78" s="135" t="str">
        <f>IF('基础-供应商信息'!F78="","-",'基础-供应商信息'!F78)</f>
        <v>-</v>
      </c>
      <c r="G78" s="136" t="str">
        <f>IF(C78="-","-",SUMIFS('采购录入（明细）'!K:K,'采购录入（明细）'!D:D,C78)-SUMIFS(供应商付款录入!H:H,供应商付款录入!C:C,C78))</f>
        <v>-</v>
      </c>
      <c r="H78" s="120"/>
    </row>
    <row r="79" customHeight="1" spans="1:8">
      <c r="A79" s="120"/>
      <c r="B79" s="125">
        <v>76</v>
      </c>
      <c r="C79" s="135" t="str">
        <f>IF('基础-供应商信息'!C79="","-",'基础-供应商信息'!C79)</f>
        <v>-</v>
      </c>
      <c r="D79" s="135" t="str">
        <f>IF('基础-供应商信息'!D79="","-",'基础-供应商信息'!D79)</f>
        <v>-</v>
      </c>
      <c r="E79" s="135" t="str">
        <f>IF('基础-供应商信息'!E79="","-",'基础-供应商信息'!E79)</f>
        <v>-</v>
      </c>
      <c r="F79" s="135" t="str">
        <f>IF('基础-供应商信息'!F79="","-",'基础-供应商信息'!F79)</f>
        <v>-</v>
      </c>
      <c r="G79" s="136" t="str">
        <f>IF(C79="-","-",SUMIFS('采购录入（明细）'!K:K,'采购录入（明细）'!D:D,C79)-SUMIFS(供应商付款录入!H:H,供应商付款录入!C:C,C79))</f>
        <v>-</v>
      </c>
      <c r="H79" s="120"/>
    </row>
    <row r="80" customHeight="1" spans="1:8">
      <c r="A80" s="120"/>
      <c r="B80" s="125">
        <v>77</v>
      </c>
      <c r="C80" s="135" t="str">
        <f>IF('基础-供应商信息'!C80="","-",'基础-供应商信息'!C80)</f>
        <v>-</v>
      </c>
      <c r="D80" s="135" t="str">
        <f>IF('基础-供应商信息'!D80="","-",'基础-供应商信息'!D80)</f>
        <v>-</v>
      </c>
      <c r="E80" s="135" t="str">
        <f>IF('基础-供应商信息'!E80="","-",'基础-供应商信息'!E80)</f>
        <v>-</v>
      </c>
      <c r="F80" s="135" t="str">
        <f>IF('基础-供应商信息'!F80="","-",'基础-供应商信息'!F80)</f>
        <v>-</v>
      </c>
      <c r="G80" s="136" t="str">
        <f>IF(C80="-","-",SUMIFS('采购录入（明细）'!K:K,'采购录入（明细）'!D:D,C80)-SUMIFS(供应商付款录入!H:H,供应商付款录入!C:C,C80))</f>
        <v>-</v>
      </c>
      <c r="H80" s="120"/>
    </row>
    <row r="81" customHeight="1" spans="1:8">
      <c r="A81" s="120"/>
      <c r="B81" s="125">
        <v>78</v>
      </c>
      <c r="C81" s="135" t="str">
        <f>IF('基础-供应商信息'!C81="","-",'基础-供应商信息'!C81)</f>
        <v>-</v>
      </c>
      <c r="D81" s="135" t="str">
        <f>IF('基础-供应商信息'!D81="","-",'基础-供应商信息'!D81)</f>
        <v>-</v>
      </c>
      <c r="E81" s="135" t="str">
        <f>IF('基础-供应商信息'!E81="","-",'基础-供应商信息'!E81)</f>
        <v>-</v>
      </c>
      <c r="F81" s="135" t="str">
        <f>IF('基础-供应商信息'!F81="","-",'基础-供应商信息'!F81)</f>
        <v>-</v>
      </c>
      <c r="G81" s="136" t="str">
        <f>IF(C81="-","-",SUMIFS('采购录入（明细）'!K:K,'采购录入（明细）'!D:D,C81)-SUMIFS(供应商付款录入!H:H,供应商付款录入!C:C,C81))</f>
        <v>-</v>
      </c>
      <c r="H81" s="120"/>
    </row>
    <row r="82" customHeight="1" spans="1:8">
      <c r="A82" s="120"/>
      <c r="B82" s="125">
        <v>79</v>
      </c>
      <c r="C82" s="135" t="str">
        <f>IF('基础-供应商信息'!C82="","-",'基础-供应商信息'!C82)</f>
        <v>-</v>
      </c>
      <c r="D82" s="135" t="str">
        <f>IF('基础-供应商信息'!D82="","-",'基础-供应商信息'!D82)</f>
        <v>-</v>
      </c>
      <c r="E82" s="135" t="str">
        <f>IF('基础-供应商信息'!E82="","-",'基础-供应商信息'!E82)</f>
        <v>-</v>
      </c>
      <c r="F82" s="135" t="str">
        <f>IF('基础-供应商信息'!F82="","-",'基础-供应商信息'!F82)</f>
        <v>-</v>
      </c>
      <c r="G82" s="136" t="str">
        <f>IF(C82="-","-",SUMIFS('采购录入（明细）'!K:K,'采购录入（明细）'!D:D,C82)-SUMIFS(供应商付款录入!H:H,供应商付款录入!C:C,C82))</f>
        <v>-</v>
      </c>
      <c r="H82" s="120"/>
    </row>
    <row r="83" customHeight="1" spans="1:8">
      <c r="A83" s="120"/>
      <c r="B83" s="125">
        <v>80</v>
      </c>
      <c r="C83" s="135" t="str">
        <f>IF('基础-供应商信息'!C83="","-",'基础-供应商信息'!C83)</f>
        <v>-</v>
      </c>
      <c r="D83" s="135" t="str">
        <f>IF('基础-供应商信息'!D83="","-",'基础-供应商信息'!D83)</f>
        <v>-</v>
      </c>
      <c r="E83" s="135" t="str">
        <f>IF('基础-供应商信息'!E83="","-",'基础-供应商信息'!E83)</f>
        <v>-</v>
      </c>
      <c r="F83" s="135" t="str">
        <f>IF('基础-供应商信息'!F83="","-",'基础-供应商信息'!F83)</f>
        <v>-</v>
      </c>
      <c r="G83" s="136" t="str">
        <f>IF(C83="-","-",SUMIFS('采购录入（明细）'!K:K,'采购录入（明细）'!D:D,C83)-SUMIFS(供应商付款录入!H:H,供应商付款录入!C:C,C83))</f>
        <v>-</v>
      </c>
      <c r="H83" s="120"/>
    </row>
    <row r="84" customHeight="1" spans="1:8">
      <c r="A84" s="120"/>
      <c r="B84" s="125">
        <v>81</v>
      </c>
      <c r="C84" s="135" t="str">
        <f>IF('基础-供应商信息'!C84="","-",'基础-供应商信息'!C84)</f>
        <v>-</v>
      </c>
      <c r="D84" s="135" t="str">
        <f>IF('基础-供应商信息'!D84="","-",'基础-供应商信息'!D84)</f>
        <v>-</v>
      </c>
      <c r="E84" s="135" t="str">
        <f>IF('基础-供应商信息'!E84="","-",'基础-供应商信息'!E84)</f>
        <v>-</v>
      </c>
      <c r="F84" s="135" t="str">
        <f>IF('基础-供应商信息'!F84="","-",'基础-供应商信息'!F84)</f>
        <v>-</v>
      </c>
      <c r="G84" s="136" t="str">
        <f>IF(C84="-","-",SUMIFS('采购录入（明细）'!K:K,'采购录入（明细）'!D:D,C84)-SUMIFS(供应商付款录入!H:H,供应商付款录入!C:C,C84))</f>
        <v>-</v>
      </c>
      <c r="H84" s="120"/>
    </row>
    <row r="85" customHeight="1" spans="1:8">
      <c r="A85" s="120"/>
      <c r="B85" s="125">
        <v>82</v>
      </c>
      <c r="C85" s="135" t="str">
        <f>IF('基础-供应商信息'!C85="","-",'基础-供应商信息'!C85)</f>
        <v>-</v>
      </c>
      <c r="D85" s="135" t="str">
        <f>IF('基础-供应商信息'!D85="","-",'基础-供应商信息'!D85)</f>
        <v>-</v>
      </c>
      <c r="E85" s="135" t="str">
        <f>IF('基础-供应商信息'!E85="","-",'基础-供应商信息'!E85)</f>
        <v>-</v>
      </c>
      <c r="F85" s="135" t="str">
        <f>IF('基础-供应商信息'!F85="","-",'基础-供应商信息'!F85)</f>
        <v>-</v>
      </c>
      <c r="G85" s="136" t="str">
        <f>IF(C85="-","-",SUMIFS('采购录入（明细）'!K:K,'采购录入（明细）'!D:D,C85)-SUMIFS(供应商付款录入!H:H,供应商付款录入!C:C,C85))</f>
        <v>-</v>
      </c>
      <c r="H85" s="120"/>
    </row>
    <row r="86" customHeight="1" spans="1:8">
      <c r="A86" s="120"/>
      <c r="B86" s="125">
        <v>83</v>
      </c>
      <c r="C86" s="135" t="str">
        <f>IF('基础-供应商信息'!C86="","-",'基础-供应商信息'!C86)</f>
        <v>-</v>
      </c>
      <c r="D86" s="135" t="str">
        <f>IF('基础-供应商信息'!D86="","-",'基础-供应商信息'!D86)</f>
        <v>-</v>
      </c>
      <c r="E86" s="135" t="str">
        <f>IF('基础-供应商信息'!E86="","-",'基础-供应商信息'!E86)</f>
        <v>-</v>
      </c>
      <c r="F86" s="135" t="str">
        <f>IF('基础-供应商信息'!F86="","-",'基础-供应商信息'!F86)</f>
        <v>-</v>
      </c>
      <c r="G86" s="136" t="str">
        <f>IF(C86="-","-",SUMIFS('采购录入（明细）'!K:K,'采购录入（明细）'!D:D,C86)-SUMIFS(供应商付款录入!H:H,供应商付款录入!C:C,C86))</f>
        <v>-</v>
      </c>
      <c r="H86" s="120"/>
    </row>
    <row r="87" customHeight="1" spans="1:8">
      <c r="A87" s="120"/>
      <c r="B87" s="125">
        <v>84</v>
      </c>
      <c r="C87" s="135" t="str">
        <f>IF('基础-供应商信息'!C87="","-",'基础-供应商信息'!C87)</f>
        <v>-</v>
      </c>
      <c r="D87" s="135" t="str">
        <f>IF('基础-供应商信息'!D87="","-",'基础-供应商信息'!D87)</f>
        <v>-</v>
      </c>
      <c r="E87" s="135" t="str">
        <f>IF('基础-供应商信息'!E87="","-",'基础-供应商信息'!E87)</f>
        <v>-</v>
      </c>
      <c r="F87" s="135" t="str">
        <f>IF('基础-供应商信息'!F87="","-",'基础-供应商信息'!F87)</f>
        <v>-</v>
      </c>
      <c r="G87" s="136" t="str">
        <f>IF(C87="-","-",SUMIFS('采购录入（明细）'!K:K,'采购录入（明细）'!D:D,C87)-SUMIFS(供应商付款录入!H:H,供应商付款录入!C:C,C87))</f>
        <v>-</v>
      </c>
      <c r="H87" s="120"/>
    </row>
    <row r="88" customHeight="1" spans="1:8">
      <c r="A88" s="120"/>
      <c r="B88" s="125">
        <v>85</v>
      </c>
      <c r="C88" s="135" t="str">
        <f>IF('基础-供应商信息'!C88="","-",'基础-供应商信息'!C88)</f>
        <v>-</v>
      </c>
      <c r="D88" s="135" t="str">
        <f>IF('基础-供应商信息'!D88="","-",'基础-供应商信息'!D88)</f>
        <v>-</v>
      </c>
      <c r="E88" s="135" t="str">
        <f>IF('基础-供应商信息'!E88="","-",'基础-供应商信息'!E88)</f>
        <v>-</v>
      </c>
      <c r="F88" s="135" t="str">
        <f>IF('基础-供应商信息'!F88="","-",'基础-供应商信息'!F88)</f>
        <v>-</v>
      </c>
      <c r="G88" s="136" t="str">
        <f>IF(C88="-","-",SUMIFS('采购录入（明细）'!K:K,'采购录入（明细）'!D:D,C88)-SUMIFS(供应商付款录入!H:H,供应商付款录入!C:C,C88))</f>
        <v>-</v>
      </c>
      <c r="H88" s="120"/>
    </row>
    <row r="89" customHeight="1" spans="1:8">
      <c r="A89" s="120"/>
      <c r="B89" s="125">
        <v>86</v>
      </c>
      <c r="C89" s="135" t="str">
        <f>IF('基础-供应商信息'!C89="","-",'基础-供应商信息'!C89)</f>
        <v>-</v>
      </c>
      <c r="D89" s="135" t="str">
        <f>IF('基础-供应商信息'!D89="","-",'基础-供应商信息'!D89)</f>
        <v>-</v>
      </c>
      <c r="E89" s="135" t="str">
        <f>IF('基础-供应商信息'!E89="","-",'基础-供应商信息'!E89)</f>
        <v>-</v>
      </c>
      <c r="F89" s="135" t="str">
        <f>IF('基础-供应商信息'!F89="","-",'基础-供应商信息'!F89)</f>
        <v>-</v>
      </c>
      <c r="G89" s="136" t="str">
        <f>IF(C89="-","-",SUMIFS('采购录入（明细）'!K:K,'采购录入（明细）'!D:D,C89)-SUMIFS(供应商付款录入!H:H,供应商付款录入!C:C,C89))</f>
        <v>-</v>
      </c>
      <c r="H89" s="120"/>
    </row>
    <row r="90" customHeight="1" spans="1:8">
      <c r="A90" s="120"/>
      <c r="B90" s="125">
        <v>87</v>
      </c>
      <c r="C90" s="135" t="str">
        <f>IF('基础-供应商信息'!C90="","-",'基础-供应商信息'!C90)</f>
        <v>-</v>
      </c>
      <c r="D90" s="135" t="str">
        <f>IF('基础-供应商信息'!D90="","-",'基础-供应商信息'!D90)</f>
        <v>-</v>
      </c>
      <c r="E90" s="135" t="str">
        <f>IF('基础-供应商信息'!E90="","-",'基础-供应商信息'!E90)</f>
        <v>-</v>
      </c>
      <c r="F90" s="135" t="str">
        <f>IF('基础-供应商信息'!F90="","-",'基础-供应商信息'!F90)</f>
        <v>-</v>
      </c>
      <c r="G90" s="136" t="str">
        <f>IF(C90="-","-",SUMIFS('采购录入（明细）'!K:K,'采购录入（明细）'!D:D,C90)-SUMIFS(供应商付款录入!H:H,供应商付款录入!C:C,C90))</f>
        <v>-</v>
      </c>
      <c r="H90" s="120"/>
    </row>
    <row r="91" customHeight="1" spans="1:8">
      <c r="A91" s="120"/>
      <c r="B91" s="125">
        <v>88</v>
      </c>
      <c r="C91" s="135" t="str">
        <f>IF('基础-供应商信息'!C91="","-",'基础-供应商信息'!C91)</f>
        <v>-</v>
      </c>
      <c r="D91" s="135" t="str">
        <f>IF('基础-供应商信息'!D91="","-",'基础-供应商信息'!D91)</f>
        <v>-</v>
      </c>
      <c r="E91" s="135" t="str">
        <f>IF('基础-供应商信息'!E91="","-",'基础-供应商信息'!E91)</f>
        <v>-</v>
      </c>
      <c r="F91" s="135" t="str">
        <f>IF('基础-供应商信息'!F91="","-",'基础-供应商信息'!F91)</f>
        <v>-</v>
      </c>
      <c r="G91" s="136" t="str">
        <f>IF(C91="-","-",SUMIFS('采购录入（明细）'!K:K,'采购录入（明细）'!D:D,C91)-SUMIFS(供应商付款录入!H:H,供应商付款录入!C:C,C91))</f>
        <v>-</v>
      </c>
      <c r="H91" s="120"/>
    </row>
    <row r="92" customHeight="1" spans="1:8">
      <c r="A92" s="120"/>
      <c r="B92" s="125">
        <v>89</v>
      </c>
      <c r="C92" s="135" t="str">
        <f>IF('基础-供应商信息'!C92="","-",'基础-供应商信息'!C92)</f>
        <v>-</v>
      </c>
      <c r="D92" s="135" t="str">
        <f>IF('基础-供应商信息'!D92="","-",'基础-供应商信息'!D92)</f>
        <v>-</v>
      </c>
      <c r="E92" s="135" t="str">
        <f>IF('基础-供应商信息'!E92="","-",'基础-供应商信息'!E92)</f>
        <v>-</v>
      </c>
      <c r="F92" s="135" t="str">
        <f>IF('基础-供应商信息'!F92="","-",'基础-供应商信息'!F92)</f>
        <v>-</v>
      </c>
      <c r="G92" s="136" t="str">
        <f>IF(C92="-","-",SUMIFS('采购录入（明细）'!K:K,'采购录入（明细）'!D:D,C92)-SUMIFS(供应商付款录入!H:H,供应商付款录入!C:C,C92))</f>
        <v>-</v>
      </c>
      <c r="H92" s="120"/>
    </row>
    <row r="93" customHeight="1" spans="1:8">
      <c r="A93" s="120"/>
      <c r="B93" s="125">
        <v>90</v>
      </c>
      <c r="C93" s="135" t="str">
        <f>IF('基础-供应商信息'!C93="","-",'基础-供应商信息'!C93)</f>
        <v>-</v>
      </c>
      <c r="D93" s="135" t="str">
        <f>IF('基础-供应商信息'!D93="","-",'基础-供应商信息'!D93)</f>
        <v>-</v>
      </c>
      <c r="E93" s="135" t="str">
        <f>IF('基础-供应商信息'!E93="","-",'基础-供应商信息'!E93)</f>
        <v>-</v>
      </c>
      <c r="F93" s="135" t="str">
        <f>IF('基础-供应商信息'!F93="","-",'基础-供应商信息'!F93)</f>
        <v>-</v>
      </c>
      <c r="G93" s="136" t="str">
        <f>IF(C93="-","-",SUMIFS('采购录入（明细）'!K:K,'采购录入（明细）'!D:D,C93)-SUMIFS(供应商付款录入!H:H,供应商付款录入!C:C,C93))</f>
        <v>-</v>
      </c>
      <c r="H93" s="120"/>
    </row>
    <row r="94" customHeight="1" spans="1:8">
      <c r="A94" s="120"/>
      <c r="B94" s="125">
        <v>91</v>
      </c>
      <c r="C94" s="135" t="str">
        <f>IF('基础-供应商信息'!C94="","-",'基础-供应商信息'!C94)</f>
        <v>-</v>
      </c>
      <c r="D94" s="135" t="str">
        <f>IF('基础-供应商信息'!D94="","-",'基础-供应商信息'!D94)</f>
        <v>-</v>
      </c>
      <c r="E94" s="135" t="str">
        <f>IF('基础-供应商信息'!E94="","-",'基础-供应商信息'!E94)</f>
        <v>-</v>
      </c>
      <c r="F94" s="135" t="str">
        <f>IF('基础-供应商信息'!F94="","-",'基础-供应商信息'!F94)</f>
        <v>-</v>
      </c>
      <c r="G94" s="136" t="str">
        <f>IF(C94="-","-",SUMIFS('采购录入（明细）'!K:K,'采购录入（明细）'!D:D,C94)-SUMIFS(供应商付款录入!H:H,供应商付款录入!C:C,C94))</f>
        <v>-</v>
      </c>
      <c r="H94" s="120"/>
    </row>
    <row r="95" customHeight="1" spans="1:8">
      <c r="A95" s="120"/>
      <c r="B95" s="125">
        <v>92</v>
      </c>
      <c r="C95" s="135" t="str">
        <f>IF('基础-供应商信息'!C95="","-",'基础-供应商信息'!C95)</f>
        <v>-</v>
      </c>
      <c r="D95" s="135" t="str">
        <f>IF('基础-供应商信息'!D95="","-",'基础-供应商信息'!D95)</f>
        <v>-</v>
      </c>
      <c r="E95" s="135" t="str">
        <f>IF('基础-供应商信息'!E95="","-",'基础-供应商信息'!E95)</f>
        <v>-</v>
      </c>
      <c r="F95" s="135" t="str">
        <f>IF('基础-供应商信息'!F95="","-",'基础-供应商信息'!F95)</f>
        <v>-</v>
      </c>
      <c r="G95" s="136" t="str">
        <f>IF(C95="-","-",SUMIFS('采购录入（明细）'!K:K,'采购录入（明细）'!D:D,C95)-SUMIFS(供应商付款录入!H:H,供应商付款录入!C:C,C95))</f>
        <v>-</v>
      </c>
      <c r="H95" s="120"/>
    </row>
    <row r="96" customHeight="1" spans="1:8">
      <c r="A96" s="120"/>
      <c r="B96" s="125">
        <v>93</v>
      </c>
      <c r="C96" s="135" t="str">
        <f>IF('基础-供应商信息'!C96="","-",'基础-供应商信息'!C96)</f>
        <v>-</v>
      </c>
      <c r="D96" s="135" t="str">
        <f>IF('基础-供应商信息'!D96="","-",'基础-供应商信息'!D96)</f>
        <v>-</v>
      </c>
      <c r="E96" s="135" t="str">
        <f>IF('基础-供应商信息'!E96="","-",'基础-供应商信息'!E96)</f>
        <v>-</v>
      </c>
      <c r="F96" s="135" t="str">
        <f>IF('基础-供应商信息'!F96="","-",'基础-供应商信息'!F96)</f>
        <v>-</v>
      </c>
      <c r="G96" s="136" t="str">
        <f>IF(C96="-","-",SUMIFS('采购录入（明细）'!K:K,'采购录入（明细）'!D:D,C96)-SUMIFS(供应商付款录入!H:H,供应商付款录入!C:C,C96))</f>
        <v>-</v>
      </c>
      <c r="H96" s="120"/>
    </row>
    <row r="97" customHeight="1" spans="1:8">
      <c r="A97" s="120"/>
      <c r="B97" s="125">
        <v>94</v>
      </c>
      <c r="C97" s="135" t="str">
        <f>IF('基础-供应商信息'!C97="","-",'基础-供应商信息'!C97)</f>
        <v>-</v>
      </c>
      <c r="D97" s="135" t="str">
        <f>IF('基础-供应商信息'!D97="","-",'基础-供应商信息'!D97)</f>
        <v>-</v>
      </c>
      <c r="E97" s="135" t="str">
        <f>IF('基础-供应商信息'!E97="","-",'基础-供应商信息'!E97)</f>
        <v>-</v>
      </c>
      <c r="F97" s="135" t="str">
        <f>IF('基础-供应商信息'!F97="","-",'基础-供应商信息'!F97)</f>
        <v>-</v>
      </c>
      <c r="G97" s="136" t="str">
        <f>IF(C97="-","-",SUMIFS('采购录入（明细）'!K:K,'采购录入（明细）'!D:D,C97)-SUMIFS(供应商付款录入!H:H,供应商付款录入!C:C,C97))</f>
        <v>-</v>
      </c>
      <c r="H97" s="120"/>
    </row>
    <row r="98" customHeight="1" spans="1:8">
      <c r="A98" s="120"/>
      <c r="B98" s="125">
        <v>95</v>
      </c>
      <c r="C98" s="135" t="str">
        <f>IF('基础-供应商信息'!C98="","-",'基础-供应商信息'!C98)</f>
        <v>-</v>
      </c>
      <c r="D98" s="135" t="str">
        <f>IF('基础-供应商信息'!D98="","-",'基础-供应商信息'!D98)</f>
        <v>-</v>
      </c>
      <c r="E98" s="135" t="str">
        <f>IF('基础-供应商信息'!E98="","-",'基础-供应商信息'!E98)</f>
        <v>-</v>
      </c>
      <c r="F98" s="135" t="str">
        <f>IF('基础-供应商信息'!F98="","-",'基础-供应商信息'!F98)</f>
        <v>-</v>
      </c>
      <c r="G98" s="136" t="str">
        <f>IF(C98="-","-",SUMIFS('采购录入（明细）'!K:K,'采购录入（明细）'!D:D,C98)-SUMIFS(供应商付款录入!H:H,供应商付款录入!C:C,C98))</f>
        <v>-</v>
      </c>
      <c r="H98" s="120"/>
    </row>
    <row r="99" customHeight="1" spans="1:8">
      <c r="A99" s="120"/>
      <c r="B99" s="125">
        <v>96</v>
      </c>
      <c r="C99" s="135" t="str">
        <f>IF('基础-供应商信息'!C99="","-",'基础-供应商信息'!C99)</f>
        <v>-</v>
      </c>
      <c r="D99" s="135" t="str">
        <f>IF('基础-供应商信息'!D99="","-",'基础-供应商信息'!D99)</f>
        <v>-</v>
      </c>
      <c r="E99" s="135" t="str">
        <f>IF('基础-供应商信息'!E99="","-",'基础-供应商信息'!E99)</f>
        <v>-</v>
      </c>
      <c r="F99" s="135" t="str">
        <f>IF('基础-供应商信息'!F99="","-",'基础-供应商信息'!F99)</f>
        <v>-</v>
      </c>
      <c r="G99" s="136" t="str">
        <f>IF(C99="-","-",SUMIFS('采购录入（明细）'!K:K,'采购录入（明细）'!D:D,C99)-SUMIFS(供应商付款录入!H:H,供应商付款录入!C:C,C99))</f>
        <v>-</v>
      </c>
      <c r="H99" s="120"/>
    </row>
    <row r="100" customHeight="1" spans="1:8">
      <c r="A100" s="120"/>
      <c r="B100" s="125">
        <v>97</v>
      </c>
      <c r="C100" s="135" t="str">
        <f>IF('基础-供应商信息'!C100="","-",'基础-供应商信息'!C100)</f>
        <v>-</v>
      </c>
      <c r="D100" s="135" t="str">
        <f>IF('基础-供应商信息'!D100="","-",'基础-供应商信息'!D100)</f>
        <v>-</v>
      </c>
      <c r="E100" s="135" t="str">
        <f>IF('基础-供应商信息'!E100="","-",'基础-供应商信息'!E100)</f>
        <v>-</v>
      </c>
      <c r="F100" s="135" t="str">
        <f>IF('基础-供应商信息'!F100="","-",'基础-供应商信息'!F100)</f>
        <v>-</v>
      </c>
      <c r="G100" s="136" t="str">
        <f>IF(C100="-","-",SUMIFS('采购录入（明细）'!K:K,'采购录入（明细）'!D:D,C100)-SUMIFS(供应商付款录入!H:H,供应商付款录入!C:C,C100))</f>
        <v>-</v>
      </c>
      <c r="H100" s="120"/>
    </row>
    <row r="101" customHeight="1" spans="1:8">
      <c r="A101" s="120"/>
      <c r="B101" s="125">
        <v>98</v>
      </c>
      <c r="C101" s="135" t="str">
        <f>IF('基础-供应商信息'!C101="","-",'基础-供应商信息'!C101)</f>
        <v>-</v>
      </c>
      <c r="D101" s="135" t="str">
        <f>IF('基础-供应商信息'!D101="","-",'基础-供应商信息'!D101)</f>
        <v>-</v>
      </c>
      <c r="E101" s="135" t="str">
        <f>IF('基础-供应商信息'!E101="","-",'基础-供应商信息'!E101)</f>
        <v>-</v>
      </c>
      <c r="F101" s="135" t="str">
        <f>IF('基础-供应商信息'!F101="","-",'基础-供应商信息'!F101)</f>
        <v>-</v>
      </c>
      <c r="G101" s="136" t="str">
        <f>IF(C101="-","-",SUMIFS('采购录入（明细）'!K:K,'采购录入（明细）'!D:D,C101)-SUMIFS(供应商付款录入!H:H,供应商付款录入!C:C,C101))</f>
        <v>-</v>
      </c>
      <c r="H101" s="120"/>
    </row>
    <row r="102" customHeight="1" spans="1:8">
      <c r="A102" s="120"/>
      <c r="B102" s="125">
        <v>99</v>
      </c>
      <c r="C102" s="135" t="str">
        <f>IF('基础-供应商信息'!C102="","-",'基础-供应商信息'!C102)</f>
        <v>-</v>
      </c>
      <c r="D102" s="135" t="str">
        <f>IF('基础-供应商信息'!D102="","-",'基础-供应商信息'!D102)</f>
        <v>-</v>
      </c>
      <c r="E102" s="135" t="str">
        <f>IF('基础-供应商信息'!E102="","-",'基础-供应商信息'!E102)</f>
        <v>-</v>
      </c>
      <c r="F102" s="135" t="str">
        <f>IF('基础-供应商信息'!F102="","-",'基础-供应商信息'!F102)</f>
        <v>-</v>
      </c>
      <c r="G102" s="136" t="str">
        <f>IF(C102="-","-",SUMIFS('采购录入（明细）'!K:K,'采购录入（明细）'!D:D,C102)-SUMIFS(供应商付款录入!H:H,供应商付款录入!C:C,C102))</f>
        <v>-</v>
      </c>
      <c r="H102" s="120"/>
    </row>
    <row r="103" customHeight="1" spans="1:8">
      <c r="A103" s="120"/>
      <c r="B103" s="125">
        <v>100</v>
      </c>
      <c r="C103" s="135" t="str">
        <f>IF('基础-供应商信息'!C103="","-",'基础-供应商信息'!C103)</f>
        <v>-</v>
      </c>
      <c r="D103" s="135" t="str">
        <f>IF('基础-供应商信息'!D103="","-",'基础-供应商信息'!D103)</f>
        <v>-</v>
      </c>
      <c r="E103" s="135" t="str">
        <f>IF('基础-供应商信息'!E103="","-",'基础-供应商信息'!E103)</f>
        <v>-</v>
      </c>
      <c r="F103" s="135" t="str">
        <f>IF('基础-供应商信息'!F103="","-",'基础-供应商信息'!F103)</f>
        <v>-</v>
      </c>
      <c r="G103" s="136" t="str">
        <f>IF(C103="-","-",SUMIFS('采购录入（明细）'!K:K,'采购录入（明细）'!D:D,C103)-SUMIFS(供应商付款录入!H:H,供应商付款录入!C:C,C103))</f>
        <v>-</v>
      </c>
      <c r="H103" s="120"/>
    </row>
    <row r="104" customHeight="1" spans="1:8">
      <c r="A104" s="120"/>
      <c r="B104" s="125">
        <v>101</v>
      </c>
      <c r="C104" s="135" t="str">
        <f>IF('基础-供应商信息'!C104="","-",'基础-供应商信息'!C104)</f>
        <v>-</v>
      </c>
      <c r="D104" s="135" t="str">
        <f>IF('基础-供应商信息'!D104="","-",'基础-供应商信息'!D104)</f>
        <v>-</v>
      </c>
      <c r="E104" s="135" t="str">
        <f>IF('基础-供应商信息'!E104="","-",'基础-供应商信息'!E104)</f>
        <v>-</v>
      </c>
      <c r="F104" s="135" t="str">
        <f>IF('基础-供应商信息'!F104="","-",'基础-供应商信息'!F104)</f>
        <v>-</v>
      </c>
      <c r="G104" s="136" t="str">
        <f>IF(C104="-","-",SUMIFS('采购录入（明细）'!K:K,'采购录入（明细）'!D:D,C104)-SUMIFS(供应商付款录入!H:H,供应商付款录入!C:C,C104))</f>
        <v>-</v>
      </c>
      <c r="H104" s="120"/>
    </row>
    <row r="105" customHeight="1" spans="1:8">
      <c r="A105" s="120"/>
      <c r="B105" s="125">
        <v>102</v>
      </c>
      <c r="C105" s="135" t="str">
        <f>IF('基础-供应商信息'!C105="","-",'基础-供应商信息'!C105)</f>
        <v>-</v>
      </c>
      <c r="D105" s="135" t="str">
        <f>IF('基础-供应商信息'!D105="","-",'基础-供应商信息'!D105)</f>
        <v>-</v>
      </c>
      <c r="E105" s="135" t="str">
        <f>IF('基础-供应商信息'!E105="","-",'基础-供应商信息'!E105)</f>
        <v>-</v>
      </c>
      <c r="F105" s="135" t="str">
        <f>IF('基础-供应商信息'!F105="","-",'基础-供应商信息'!F105)</f>
        <v>-</v>
      </c>
      <c r="G105" s="136" t="str">
        <f>IF(C105="-","-",SUMIFS('采购录入（明细）'!K:K,'采购录入（明细）'!D:D,C105)-SUMIFS(供应商付款录入!H:H,供应商付款录入!C:C,C105))</f>
        <v>-</v>
      </c>
      <c r="H105" s="120"/>
    </row>
    <row r="106" customHeight="1" spans="1:8">
      <c r="A106" s="120"/>
      <c r="B106" s="125">
        <v>103</v>
      </c>
      <c r="C106" s="135" t="str">
        <f>IF('基础-供应商信息'!C106="","-",'基础-供应商信息'!C106)</f>
        <v>-</v>
      </c>
      <c r="D106" s="135" t="str">
        <f>IF('基础-供应商信息'!D106="","-",'基础-供应商信息'!D106)</f>
        <v>-</v>
      </c>
      <c r="E106" s="135" t="str">
        <f>IF('基础-供应商信息'!E106="","-",'基础-供应商信息'!E106)</f>
        <v>-</v>
      </c>
      <c r="F106" s="135" t="str">
        <f>IF('基础-供应商信息'!F106="","-",'基础-供应商信息'!F106)</f>
        <v>-</v>
      </c>
      <c r="G106" s="136" t="str">
        <f>IF(C106="-","-",SUMIFS('采购录入（明细）'!K:K,'采购录入（明细）'!D:D,C106)-SUMIFS(供应商付款录入!H:H,供应商付款录入!C:C,C106))</f>
        <v>-</v>
      </c>
      <c r="H106" s="120"/>
    </row>
    <row r="107" customHeight="1" spans="1:8">
      <c r="A107" s="120"/>
      <c r="B107" s="125">
        <v>104</v>
      </c>
      <c r="C107" s="135" t="str">
        <f>IF('基础-供应商信息'!C107="","-",'基础-供应商信息'!C107)</f>
        <v>-</v>
      </c>
      <c r="D107" s="135" t="str">
        <f>IF('基础-供应商信息'!D107="","-",'基础-供应商信息'!D107)</f>
        <v>-</v>
      </c>
      <c r="E107" s="135" t="str">
        <f>IF('基础-供应商信息'!E107="","-",'基础-供应商信息'!E107)</f>
        <v>-</v>
      </c>
      <c r="F107" s="135" t="str">
        <f>IF('基础-供应商信息'!F107="","-",'基础-供应商信息'!F107)</f>
        <v>-</v>
      </c>
      <c r="G107" s="136" t="str">
        <f>IF(C107="-","-",SUMIFS('采购录入（明细）'!K:K,'采购录入（明细）'!D:D,C107)-SUMIFS(供应商付款录入!H:H,供应商付款录入!C:C,C107))</f>
        <v>-</v>
      </c>
      <c r="H107" s="120"/>
    </row>
    <row r="108" customHeight="1" spans="1:8">
      <c r="A108" s="120"/>
      <c r="B108" s="125">
        <v>105</v>
      </c>
      <c r="C108" s="135" t="str">
        <f>IF('基础-供应商信息'!C108="","-",'基础-供应商信息'!C108)</f>
        <v>-</v>
      </c>
      <c r="D108" s="135" t="str">
        <f>IF('基础-供应商信息'!D108="","-",'基础-供应商信息'!D108)</f>
        <v>-</v>
      </c>
      <c r="E108" s="135" t="str">
        <f>IF('基础-供应商信息'!E108="","-",'基础-供应商信息'!E108)</f>
        <v>-</v>
      </c>
      <c r="F108" s="135" t="str">
        <f>IF('基础-供应商信息'!F108="","-",'基础-供应商信息'!F108)</f>
        <v>-</v>
      </c>
      <c r="G108" s="136" t="str">
        <f>IF(C108="-","-",SUMIFS('采购录入（明细）'!K:K,'采购录入（明细）'!D:D,C108)-SUMIFS(供应商付款录入!H:H,供应商付款录入!C:C,C108))</f>
        <v>-</v>
      </c>
      <c r="H108" s="120"/>
    </row>
    <row r="109" customHeight="1" spans="1:8">
      <c r="A109" s="120"/>
      <c r="B109" s="125">
        <v>106</v>
      </c>
      <c r="C109" s="135" t="str">
        <f>IF('基础-供应商信息'!C109="","-",'基础-供应商信息'!C109)</f>
        <v>-</v>
      </c>
      <c r="D109" s="135" t="str">
        <f>IF('基础-供应商信息'!D109="","-",'基础-供应商信息'!D109)</f>
        <v>-</v>
      </c>
      <c r="E109" s="135" t="str">
        <f>IF('基础-供应商信息'!E109="","-",'基础-供应商信息'!E109)</f>
        <v>-</v>
      </c>
      <c r="F109" s="135" t="str">
        <f>IF('基础-供应商信息'!F109="","-",'基础-供应商信息'!F109)</f>
        <v>-</v>
      </c>
      <c r="G109" s="136" t="str">
        <f>IF(C109="-","-",SUMIFS('采购录入（明细）'!K:K,'采购录入（明细）'!D:D,C109)-SUMIFS(供应商付款录入!H:H,供应商付款录入!C:C,C109))</f>
        <v>-</v>
      </c>
      <c r="H109" s="120"/>
    </row>
    <row r="110" customHeight="1" spans="1:8">
      <c r="A110" s="120"/>
      <c r="B110" s="125">
        <v>107</v>
      </c>
      <c r="C110" s="135" t="str">
        <f>IF('基础-供应商信息'!C110="","-",'基础-供应商信息'!C110)</f>
        <v>-</v>
      </c>
      <c r="D110" s="135" t="str">
        <f>IF('基础-供应商信息'!D110="","-",'基础-供应商信息'!D110)</f>
        <v>-</v>
      </c>
      <c r="E110" s="135" t="str">
        <f>IF('基础-供应商信息'!E110="","-",'基础-供应商信息'!E110)</f>
        <v>-</v>
      </c>
      <c r="F110" s="135" t="str">
        <f>IF('基础-供应商信息'!F110="","-",'基础-供应商信息'!F110)</f>
        <v>-</v>
      </c>
      <c r="G110" s="136" t="str">
        <f>IF(C110="-","-",SUMIFS('采购录入（明细）'!K:K,'采购录入（明细）'!D:D,C110)-SUMIFS(供应商付款录入!H:H,供应商付款录入!C:C,C110))</f>
        <v>-</v>
      </c>
      <c r="H110" s="120"/>
    </row>
    <row r="111" customHeight="1" spans="1:8">
      <c r="A111" s="120"/>
      <c r="B111" s="125">
        <v>108</v>
      </c>
      <c r="C111" s="135" t="str">
        <f>IF('基础-供应商信息'!C111="","-",'基础-供应商信息'!C111)</f>
        <v>-</v>
      </c>
      <c r="D111" s="135" t="str">
        <f>IF('基础-供应商信息'!D111="","-",'基础-供应商信息'!D111)</f>
        <v>-</v>
      </c>
      <c r="E111" s="135" t="str">
        <f>IF('基础-供应商信息'!E111="","-",'基础-供应商信息'!E111)</f>
        <v>-</v>
      </c>
      <c r="F111" s="135" t="str">
        <f>IF('基础-供应商信息'!F111="","-",'基础-供应商信息'!F111)</f>
        <v>-</v>
      </c>
      <c r="G111" s="136" t="str">
        <f>IF(C111="-","-",SUMIFS('采购录入（明细）'!K:K,'采购录入（明细）'!D:D,C111)-SUMIFS(供应商付款录入!H:H,供应商付款录入!C:C,C111))</f>
        <v>-</v>
      </c>
      <c r="H111" s="120"/>
    </row>
    <row r="112" customHeight="1" spans="1:8">
      <c r="A112" s="120"/>
      <c r="B112" s="125">
        <v>109</v>
      </c>
      <c r="C112" s="135" t="str">
        <f>IF('基础-供应商信息'!C112="","-",'基础-供应商信息'!C112)</f>
        <v>-</v>
      </c>
      <c r="D112" s="135" t="str">
        <f>IF('基础-供应商信息'!D112="","-",'基础-供应商信息'!D112)</f>
        <v>-</v>
      </c>
      <c r="E112" s="135" t="str">
        <f>IF('基础-供应商信息'!E112="","-",'基础-供应商信息'!E112)</f>
        <v>-</v>
      </c>
      <c r="F112" s="135" t="str">
        <f>IF('基础-供应商信息'!F112="","-",'基础-供应商信息'!F112)</f>
        <v>-</v>
      </c>
      <c r="G112" s="136" t="str">
        <f>IF(C112="-","-",SUMIFS('采购录入（明细）'!K:K,'采购录入（明细）'!D:D,C112)-SUMIFS(供应商付款录入!H:H,供应商付款录入!C:C,C112))</f>
        <v>-</v>
      </c>
      <c r="H112" s="120"/>
    </row>
    <row r="113" customHeight="1" spans="1:8">
      <c r="A113" s="120"/>
      <c r="B113" s="125">
        <v>110</v>
      </c>
      <c r="C113" s="135" t="str">
        <f>IF('基础-供应商信息'!C113="","-",'基础-供应商信息'!C113)</f>
        <v>-</v>
      </c>
      <c r="D113" s="135" t="str">
        <f>IF('基础-供应商信息'!D113="","-",'基础-供应商信息'!D113)</f>
        <v>-</v>
      </c>
      <c r="E113" s="135" t="str">
        <f>IF('基础-供应商信息'!E113="","-",'基础-供应商信息'!E113)</f>
        <v>-</v>
      </c>
      <c r="F113" s="135" t="str">
        <f>IF('基础-供应商信息'!F113="","-",'基础-供应商信息'!F113)</f>
        <v>-</v>
      </c>
      <c r="G113" s="136" t="str">
        <f>IF(C113="-","-",SUMIFS('采购录入（明细）'!K:K,'采购录入（明细）'!D:D,C113)-SUMIFS(供应商付款录入!H:H,供应商付款录入!C:C,C113))</f>
        <v>-</v>
      </c>
      <c r="H113" s="120"/>
    </row>
    <row r="114" customHeight="1" spans="1:8">
      <c r="A114" s="120"/>
      <c r="B114" s="125">
        <v>111</v>
      </c>
      <c r="C114" s="135" t="str">
        <f>IF('基础-供应商信息'!C114="","-",'基础-供应商信息'!C114)</f>
        <v>-</v>
      </c>
      <c r="D114" s="135" t="str">
        <f>IF('基础-供应商信息'!D114="","-",'基础-供应商信息'!D114)</f>
        <v>-</v>
      </c>
      <c r="E114" s="135" t="str">
        <f>IF('基础-供应商信息'!E114="","-",'基础-供应商信息'!E114)</f>
        <v>-</v>
      </c>
      <c r="F114" s="135" t="str">
        <f>IF('基础-供应商信息'!F114="","-",'基础-供应商信息'!F114)</f>
        <v>-</v>
      </c>
      <c r="G114" s="136" t="str">
        <f>IF(C114="-","-",SUMIFS('采购录入（明细）'!K:K,'采购录入（明细）'!D:D,C114)-SUMIFS(供应商付款录入!H:H,供应商付款录入!C:C,C114))</f>
        <v>-</v>
      </c>
      <c r="H114" s="120"/>
    </row>
    <row r="115" customHeight="1" spans="1:8">
      <c r="A115" s="120"/>
      <c r="B115" s="125">
        <v>112</v>
      </c>
      <c r="C115" s="135" t="str">
        <f>IF('基础-供应商信息'!C115="","-",'基础-供应商信息'!C115)</f>
        <v>-</v>
      </c>
      <c r="D115" s="135" t="str">
        <f>IF('基础-供应商信息'!D115="","-",'基础-供应商信息'!D115)</f>
        <v>-</v>
      </c>
      <c r="E115" s="135" t="str">
        <f>IF('基础-供应商信息'!E115="","-",'基础-供应商信息'!E115)</f>
        <v>-</v>
      </c>
      <c r="F115" s="135" t="str">
        <f>IF('基础-供应商信息'!F115="","-",'基础-供应商信息'!F115)</f>
        <v>-</v>
      </c>
      <c r="G115" s="136" t="str">
        <f>IF(C115="-","-",SUMIFS('采购录入（明细）'!K:K,'采购录入（明细）'!D:D,C115)-SUMIFS(供应商付款录入!H:H,供应商付款录入!C:C,C115))</f>
        <v>-</v>
      </c>
      <c r="H115" s="120"/>
    </row>
    <row r="116" customHeight="1" spans="1:8">
      <c r="A116" s="120"/>
      <c r="B116" s="125">
        <v>113</v>
      </c>
      <c r="C116" s="135" t="str">
        <f>IF('基础-供应商信息'!C116="","-",'基础-供应商信息'!C116)</f>
        <v>-</v>
      </c>
      <c r="D116" s="135" t="str">
        <f>IF('基础-供应商信息'!D116="","-",'基础-供应商信息'!D116)</f>
        <v>-</v>
      </c>
      <c r="E116" s="135" t="str">
        <f>IF('基础-供应商信息'!E116="","-",'基础-供应商信息'!E116)</f>
        <v>-</v>
      </c>
      <c r="F116" s="135" t="str">
        <f>IF('基础-供应商信息'!F116="","-",'基础-供应商信息'!F116)</f>
        <v>-</v>
      </c>
      <c r="G116" s="136" t="str">
        <f>IF(C116="-","-",SUMIFS('采购录入（明细）'!K:K,'采购录入（明细）'!D:D,C116)-SUMIFS(供应商付款录入!H:H,供应商付款录入!C:C,C116))</f>
        <v>-</v>
      </c>
      <c r="H116" s="120"/>
    </row>
    <row r="117" customHeight="1" spans="1:8">
      <c r="A117" s="120"/>
      <c r="B117" s="125">
        <v>114</v>
      </c>
      <c r="C117" s="135" t="str">
        <f>IF('基础-供应商信息'!C117="","-",'基础-供应商信息'!C117)</f>
        <v>-</v>
      </c>
      <c r="D117" s="135" t="str">
        <f>IF('基础-供应商信息'!D117="","-",'基础-供应商信息'!D117)</f>
        <v>-</v>
      </c>
      <c r="E117" s="135" t="str">
        <f>IF('基础-供应商信息'!E117="","-",'基础-供应商信息'!E117)</f>
        <v>-</v>
      </c>
      <c r="F117" s="135" t="str">
        <f>IF('基础-供应商信息'!F117="","-",'基础-供应商信息'!F117)</f>
        <v>-</v>
      </c>
      <c r="G117" s="136" t="str">
        <f>IF(C117="-","-",SUMIFS('采购录入（明细）'!K:K,'采购录入（明细）'!D:D,C117)-SUMIFS(供应商付款录入!H:H,供应商付款录入!C:C,C117))</f>
        <v>-</v>
      </c>
      <c r="H117" s="120"/>
    </row>
    <row r="118" customHeight="1" spans="1:8">
      <c r="A118" s="120"/>
      <c r="B118" s="125">
        <v>115</v>
      </c>
      <c r="C118" s="135" t="str">
        <f>IF('基础-供应商信息'!C118="","-",'基础-供应商信息'!C118)</f>
        <v>-</v>
      </c>
      <c r="D118" s="135" t="str">
        <f>IF('基础-供应商信息'!D118="","-",'基础-供应商信息'!D118)</f>
        <v>-</v>
      </c>
      <c r="E118" s="135" t="str">
        <f>IF('基础-供应商信息'!E118="","-",'基础-供应商信息'!E118)</f>
        <v>-</v>
      </c>
      <c r="F118" s="135" t="str">
        <f>IF('基础-供应商信息'!F118="","-",'基础-供应商信息'!F118)</f>
        <v>-</v>
      </c>
      <c r="G118" s="136" t="str">
        <f>IF(C118="-","-",SUMIFS('采购录入（明细）'!K:K,'采购录入（明细）'!D:D,C118)-SUMIFS(供应商付款录入!H:H,供应商付款录入!C:C,C118))</f>
        <v>-</v>
      </c>
      <c r="H118" s="120"/>
    </row>
    <row r="119" customHeight="1" spans="1:8">
      <c r="A119" s="120"/>
      <c r="B119" s="125">
        <v>116</v>
      </c>
      <c r="C119" s="135" t="str">
        <f>IF('基础-供应商信息'!C119="","-",'基础-供应商信息'!C119)</f>
        <v>-</v>
      </c>
      <c r="D119" s="135" t="str">
        <f>IF('基础-供应商信息'!D119="","-",'基础-供应商信息'!D119)</f>
        <v>-</v>
      </c>
      <c r="E119" s="135" t="str">
        <f>IF('基础-供应商信息'!E119="","-",'基础-供应商信息'!E119)</f>
        <v>-</v>
      </c>
      <c r="F119" s="135" t="str">
        <f>IF('基础-供应商信息'!F119="","-",'基础-供应商信息'!F119)</f>
        <v>-</v>
      </c>
      <c r="G119" s="136" t="str">
        <f>IF(C119="-","-",SUMIFS('采购录入（明细）'!K:K,'采购录入（明细）'!D:D,C119)-SUMIFS(供应商付款录入!H:H,供应商付款录入!C:C,C119))</f>
        <v>-</v>
      </c>
      <c r="H119" s="120"/>
    </row>
    <row r="120" customHeight="1" spans="1:8">
      <c r="A120" s="120"/>
      <c r="B120" s="125">
        <v>117</v>
      </c>
      <c r="C120" s="135" t="str">
        <f>IF('基础-供应商信息'!C120="","-",'基础-供应商信息'!C120)</f>
        <v>-</v>
      </c>
      <c r="D120" s="135" t="str">
        <f>IF('基础-供应商信息'!D120="","-",'基础-供应商信息'!D120)</f>
        <v>-</v>
      </c>
      <c r="E120" s="135" t="str">
        <f>IF('基础-供应商信息'!E120="","-",'基础-供应商信息'!E120)</f>
        <v>-</v>
      </c>
      <c r="F120" s="135" t="str">
        <f>IF('基础-供应商信息'!F120="","-",'基础-供应商信息'!F120)</f>
        <v>-</v>
      </c>
      <c r="G120" s="136" t="str">
        <f>IF(C120="-","-",SUMIFS('采购录入（明细）'!K:K,'采购录入（明细）'!D:D,C120)-SUMIFS(供应商付款录入!H:H,供应商付款录入!C:C,C120))</f>
        <v>-</v>
      </c>
      <c r="H120" s="120"/>
    </row>
    <row r="121" customHeight="1" spans="1:8">
      <c r="A121" s="120"/>
      <c r="B121" s="125">
        <v>118</v>
      </c>
      <c r="C121" s="135" t="str">
        <f>IF('基础-供应商信息'!C121="","-",'基础-供应商信息'!C121)</f>
        <v>-</v>
      </c>
      <c r="D121" s="135" t="str">
        <f>IF('基础-供应商信息'!D121="","-",'基础-供应商信息'!D121)</f>
        <v>-</v>
      </c>
      <c r="E121" s="135" t="str">
        <f>IF('基础-供应商信息'!E121="","-",'基础-供应商信息'!E121)</f>
        <v>-</v>
      </c>
      <c r="F121" s="135" t="str">
        <f>IF('基础-供应商信息'!F121="","-",'基础-供应商信息'!F121)</f>
        <v>-</v>
      </c>
      <c r="G121" s="136" t="str">
        <f>IF(C121="-","-",SUMIFS('采购录入（明细）'!K:K,'采购录入（明细）'!D:D,C121)-SUMIFS(供应商付款录入!H:H,供应商付款录入!C:C,C121))</f>
        <v>-</v>
      </c>
      <c r="H121" s="120"/>
    </row>
    <row r="122" customHeight="1" spans="1:8">
      <c r="A122" s="120"/>
      <c r="B122" s="125">
        <v>119</v>
      </c>
      <c r="C122" s="135" t="str">
        <f>IF('基础-供应商信息'!C122="","-",'基础-供应商信息'!C122)</f>
        <v>-</v>
      </c>
      <c r="D122" s="135" t="str">
        <f>IF('基础-供应商信息'!D122="","-",'基础-供应商信息'!D122)</f>
        <v>-</v>
      </c>
      <c r="E122" s="135" t="str">
        <f>IF('基础-供应商信息'!E122="","-",'基础-供应商信息'!E122)</f>
        <v>-</v>
      </c>
      <c r="F122" s="135" t="str">
        <f>IF('基础-供应商信息'!F122="","-",'基础-供应商信息'!F122)</f>
        <v>-</v>
      </c>
      <c r="G122" s="136" t="str">
        <f>IF(C122="-","-",SUMIFS('采购录入（明细）'!K:K,'采购录入（明细）'!D:D,C122)-SUMIFS(供应商付款录入!H:H,供应商付款录入!C:C,C122))</f>
        <v>-</v>
      </c>
      <c r="H122" s="120"/>
    </row>
    <row r="123" customHeight="1" spans="1:8">
      <c r="A123" s="120"/>
      <c r="B123" s="125">
        <v>120</v>
      </c>
      <c r="C123" s="135" t="str">
        <f>IF('基础-供应商信息'!C123="","-",'基础-供应商信息'!C123)</f>
        <v>-</v>
      </c>
      <c r="D123" s="135" t="str">
        <f>IF('基础-供应商信息'!D123="","-",'基础-供应商信息'!D123)</f>
        <v>-</v>
      </c>
      <c r="E123" s="135" t="str">
        <f>IF('基础-供应商信息'!E123="","-",'基础-供应商信息'!E123)</f>
        <v>-</v>
      </c>
      <c r="F123" s="135" t="str">
        <f>IF('基础-供应商信息'!F123="","-",'基础-供应商信息'!F123)</f>
        <v>-</v>
      </c>
      <c r="G123" s="136" t="str">
        <f>IF(C123="-","-",SUMIFS('采购录入（明细）'!K:K,'采购录入（明细）'!D:D,C123)-SUMIFS(供应商付款录入!H:H,供应商付款录入!C:C,C123))</f>
        <v>-</v>
      </c>
      <c r="H123" s="120"/>
    </row>
    <row r="124" customHeight="1" spans="1:8">
      <c r="A124" s="120"/>
      <c r="B124" s="125">
        <v>121</v>
      </c>
      <c r="C124" s="135" t="str">
        <f>IF('基础-供应商信息'!C124="","-",'基础-供应商信息'!C124)</f>
        <v>-</v>
      </c>
      <c r="D124" s="135" t="str">
        <f>IF('基础-供应商信息'!D124="","-",'基础-供应商信息'!D124)</f>
        <v>-</v>
      </c>
      <c r="E124" s="135" t="str">
        <f>IF('基础-供应商信息'!E124="","-",'基础-供应商信息'!E124)</f>
        <v>-</v>
      </c>
      <c r="F124" s="135" t="str">
        <f>IF('基础-供应商信息'!F124="","-",'基础-供应商信息'!F124)</f>
        <v>-</v>
      </c>
      <c r="G124" s="136" t="str">
        <f>IF(C124="-","-",SUMIFS('采购录入（明细）'!K:K,'采购录入（明细）'!D:D,C124)-SUMIFS(供应商付款录入!H:H,供应商付款录入!C:C,C124))</f>
        <v>-</v>
      </c>
      <c r="H124" s="120"/>
    </row>
    <row r="125" customHeight="1" spans="1:8">
      <c r="A125" s="120"/>
      <c r="B125" s="125">
        <v>122</v>
      </c>
      <c r="C125" s="135" t="str">
        <f>IF('基础-供应商信息'!C125="","-",'基础-供应商信息'!C125)</f>
        <v>-</v>
      </c>
      <c r="D125" s="135" t="str">
        <f>IF('基础-供应商信息'!D125="","-",'基础-供应商信息'!D125)</f>
        <v>-</v>
      </c>
      <c r="E125" s="135" t="str">
        <f>IF('基础-供应商信息'!E125="","-",'基础-供应商信息'!E125)</f>
        <v>-</v>
      </c>
      <c r="F125" s="135" t="str">
        <f>IF('基础-供应商信息'!F125="","-",'基础-供应商信息'!F125)</f>
        <v>-</v>
      </c>
      <c r="G125" s="136" t="str">
        <f>IF(C125="-","-",SUMIFS('采购录入（明细）'!K:K,'采购录入（明细）'!D:D,C125)-SUMIFS(供应商付款录入!H:H,供应商付款录入!C:C,C125))</f>
        <v>-</v>
      </c>
      <c r="H125" s="120"/>
    </row>
    <row r="126" customHeight="1" spans="1:8">
      <c r="A126" s="120"/>
      <c r="B126" s="125">
        <v>123</v>
      </c>
      <c r="C126" s="135" t="str">
        <f>IF('基础-供应商信息'!C126="","-",'基础-供应商信息'!C126)</f>
        <v>-</v>
      </c>
      <c r="D126" s="135" t="str">
        <f>IF('基础-供应商信息'!D126="","-",'基础-供应商信息'!D126)</f>
        <v>-</v>
      </c>
      <c r="E126" s="135" t="str">
        <f>IF('基础-供应商信息'!E126="","-",'基础-供应商信息'!E126)</f>
        <v>-</v>
      </c>
      <c r="F126" s="135" t="str">
        <f>IF('基础-供应商信息'!F126="","-",'基础-供应商信息'!F126)</f>
        <v>-</v>
      </c>
      <c r="G126" s="136" t="str">
        <f>IF(C126="-","-",SUMIFS('采购录入（明细）'!K:K,'采购录入（明细）'!D:D,C126)-SUMIFS(供应商付款录入!H:H,供应商付款录入!C:C,C126))</f>
        <v>-</v>
      </c>
      <c r="H126" s="120"/>
    </row>
    <row r="127" customHeight="1" spans="1:8">
      <c r="A127" s="120"/>
      <c r="B127" s="125">
        <v>124</v>
      </c>
      <c r="C127" s="135" t="str">
        <f>IF('基础-供应商信息'!C127="","-",'基础-供应商信息'!C127)</f>
        <v>-</v>
      </c>
      <c r="D127" s="135" t="str">
        <f>IF('基础-供应商信息'!D127="","-",'基础-供应商信息'!D127)</f>
        <v>-</v>
      </c>
      <c r="E127" s="135" t="str">
        <f>IF('基础-供应商信息'!E127="","-",'基础-供应商信息'!E127)</f>
        <v>-</v>
      </c>
      <c r="F127" s="135" t="str">
        <f>IF('基础-供应商信息'!F127="","-",'基础-供应商信息'!F127)</f>
        <v>-</v>
      </c>
      <c r="G127" s="136" t="str">
        <f>IF(C127="-","-",SUMIFS('采购录入（明细）'!K:K,'采购录入（明细）'!D:D,C127)-SUMIFS(供应商付款录入!H:H,供应商付款录入!C:C,C127))</f>
        <v>-</v>
      </c>
      <c r="H127" s="120"/>
    </row>
    <row r="128" customHeight="1" spans="1:8">
      <c r="A128" s="120"/>
      <c r="B128" s="125">
        <v>125</v>
      </c>
      <c r="C128" s="135" t="str">
        <f>IF('基础-供应商信息'!C128="","-",'基础-供应商信息'!C128)</f>
        <v>-</v>
      </c>
      <c r="D128" s="135" t="str">
        <f>IF('基础-供应商信息'!D128="","-",'基础-供应商信息'!D128)</f>
        <v>-</v>
      </c>
      <c r="E128" s="135" t="str">
        <f>IF('基础-供应商信息'!E128="","-",'基础-供应商信息'!E128)</f>
        <v>-</v>
      </c>
      <c r="F128" s="135" t="str">
        <f>IF('基础-供应商信息'!F128="","-",'基础-供应商信息'!F128)</f>
        <v>-</v>
      </c>
      <c r="G128" s="136" t="str">
        <f>IF(C128="-","-",SUMIFS('采购录入（明细）'!K:K,'采购录入（明细）'!D:D,C128)-SUMIFS(供应商付款录入!H:H,供应商付款录入!C:C,C128))</f>
        <v>-</v>
      </c>
      <c r="H128" s="120"/>
    </row>
    <row r="129" customHeight="1" spans="1:8">
      <c r="A129" s="120"/>
      <c r="B129" s="125">
        <v>126</v>
      </c>
      <c r="C129" s="135" t="str">
        <f>IF('基础-供应商信息'!C129="","-",'基础-供应商信息'!C129)</f>
        <v>-</v>
      </c>
      <c r="D129" s="135" t="str">
        <f>IF('基础-供应商信息'!D129="","-",'基础-供应商信息'!D129)</f>
        <v>-</v>
      </c>
      <c r="E129" s="135" t="str">
        <f>IF('基础-供应商信息'!E129="","-",'基础-供应商信息'!E129)</f>
        <v>-</v>
      </c>
      <c r="F129" s="135" t="str">
        <f>IF('基础-供应商信息'!F129="","-",'基础-供应商信息'!F129)</f>
        <v>-</v>
      </c>
      <c r="G129" s="136" t="str">
        <f>IF(C129="-","-",SUMIFS('采购录入（明细）'!K:K,'采购录入（明细）'!D:D,C129)-SUMIFS(供应商付款录入!H:H,供应商付款录入!C:C,C129))</f>
        <v>-</v>
      </c>
      <c r="H129" s="120"/>
    </row>
    <row r="130" customHeight="1" spans="1:8">
      <c r="A130" s="120"/>
      <c r="B130" s="125">
        <v>127</v>
      </c>
      <c r="C130" s="135" t="str">
        <f>IF('基础-供应商信息'!C130="","-",'基础-供应商信息'!C130)</f>
        <v>-</v>
      </c>
      <c r="D130" s="135" t="str">
        <f>IF('基础-供应商信息'!D130="","-",'基础-供应商信息'!D130)</f>
        <v>-</v>
      </c>
      <c r="E130" s="135" t="str">
        <f>IF('基础-供应商信息'!E130="","-",'基础-供应商信息'!E130)</f>
        <v>-</v>
      </c>
      <c r="F130" s="135" t="str">
        <f>IF('基础-供应商信息'!F130="","-",'基础-供应商信息'!F130)</f>
        <v>-</v>
      </c>
      <c r="G130" s="136" t="str">
        <f>IF(C130="-","-",SUMIFS('采购录入（明细）'!K:K,'采购录入（明细）'!D:D,C130)-SUMIFS(供应商付款录入!H:H,供应商付款录入!C:C,C130))</f>
        <v>-</v>
      </c>
      <c r="H130" s="120"/>
    </row>
    <row r="131" customHeight="1" spans="1:8">
      <c r="A131" s="120"/>
      <c r="B131" s="125">
        <v>128</v>
      </c>
      <c r="C131" s="135" t="str">
        <f>IF('基础-供应商信息'!C131="","-",'基础-供应商信息'!C131)</f>
        <v>-</v>
      </c>
      <c r="D131" s="135" t="str">
        <f>IF('基础-供应商信息'!D131="","-",'基础-供应商信息'!D131)</f>
        <v>-</v>
      </c>
      <c r="E131" s="135" t="str">
        <f>IF('基础-供应商信息'!E131="","-",'基础-供应商信息'!E131)</f>
        <v>-</v>
      </c>
      <c r="F131" s="135" t="str">
        <f>IF('基础-供应商信息'!F131="","-",'基础-供应商信息'!F131)</f>
        <v>-</v>
      </c>
      <c r="G131" s="136" t="str">
        <f>IF(C131="-","-",SUMIFS('采购录入（明细）'!K:K,'采购录入（明细）'!D:D,C131)-SUMIFS(供应商付款录入!H:H,供应商付款录入!C:C,C131))</f>
        <v>-</v>
      </c>
      <c r="H131" s="120"/>
    </row>
    <row r="132" customHeight="1" spans="1:8">
      <c r="A132" s="120"/>
      <c r="B132" s="125">
        <v>129</v>
      </c>
      <c r="C132" s="135" t="str">
        <f>IF('基础-供应商信息'!C132="","-",'基础-供应商信息'!C132)</f>
        <v>-</v>
      </c>
      <c r="D132" s="135" t="str">
        <f>IF('基础-供应商信息'!D132="","-",'基础-供应商信息'!D132)</f>
        <v>-</v>
      </c>
      <c r="E132" s="135" t="str">
        <f>IF('基础-供应商信息'!E132="","-",'基础-供应商信息'!E132)</f>
        <v>-</v>
      </c>
      <c r="F132" s="135" t="str">
        <f>IF('基础-供应商信息'!F132="","-",'基础-供应商信息'!F132)</f>
        <v>-</v>
      </c>
      <c r="G132" s="136" t="str">
        <f>IF(C132="-","-",SUMIFS('采购录入（明细）'!K:K,'采购录入（明细）'!D:D,C132)-SUMIFS(供应商付款录入!H:H,供应商付款录入!C:C,C132))</f>
        <v>-</v>
      </c>
      <c r="H132" s="120"/>
    </row>
    <row r="133" customHeight="1" spans="1:8">
      <c r="A133" s="120"/>
      <c r="B133" s="125">
        <v>130</v>
      </c>
      <c r="C133" s="135" t="str">
        <f>IF('基础-供应商信息'!C133="","-",'基础-供应商信息'!C133)</f>
        <v>-</v>
      </c>
      <c r="D133" s="135" t="str">
        <f>IF('基础-供应商信息'!D133="","-",'基础-供应商信息'!D133)</f>
        <v>-</v>
      </c>
      <c r="E133" s="135" t="str">
        <f>IF('基础-供应商信息'!E133="","-",'基础-供应商信息'!E133)</f>
        <v>-</v>
      </c>
      <c r="F133" s="135" t="str">
        <f>IF('基础-供应商信息'!F133="","-",'基础-供应商信息'!F133)</f>
        <v>-</v>
      </c>
      <c r="G133" s="136" t="str">
        <f>IF(C133="-","-",SUMIFS('采购录入（明细）'!K:K,'采购录入（明细）'!D:D,C133)-SUMIFS(供应商付款录入!H:H,供应商付款录入!C:C,C133))</f>
        <v>-</v>
      </c>
      <c r="H133" s="120"/>
    </row>
    <row r="134" customHeight="1" spans="1:8">
      <c r="A134" s="120"/>
      <c r="B134" s="125">
        <v>131</v>
      </c>
      <c r="C134" s="135" t="str">
        <f>IF('基础-供应商信息'!C134="","-",'基础-供应商信息'!C134)</f>
        <v>-</v>
      </c>
      <c r="D134" s="135" t="str">
        <f>IF('基础-供应商信息'!D134="","-",'基础-供应商信息'!D134)</f>
        <v>-</v>
      </c>
      <c r="E134" s="135" t="str">
        <f>IF('基础-供应商信息'!E134="","-",'基础-供应商信息'!E134)</f>
        <v>-</v>
      </c>
      <c r="F134" s="135" t="str">
        <f>IF('基础-供应商信息'!F134="","-",'基础-供应商信息'!F134)</f>
        <v>-</v>
      </c>
      <c r="G134" s="136" t="str">
        <f>IF(C134="-","-",SUMIFS('采购录入（明细）'!K:K,'采购录入（明细）'!D:D,C134)-SUMIFS(供应商付款录入!H:H,供应商付款录入!C:C,C134))</f>
        <v>-</v>
      </c>
      <c r="H134" s="120"/>
    </row>
    <row r="135" customHeight="1" spans="1:8">
      <c r="A135" s="120"/>
      <c r="B135" s="125">
        <v>132</v>
      </c>
      <c r="C135" s="135" t="str">
        <f>IF('基础-供应商信息'!C135="","-",'基础-供应商信息'!C135)</f>
        <v>-</v>
      </c>
      <c r="D135" s="135" t="str">
        <f>IF('基础-供应商信息'!D135="","-",'基础-供应商信息'!D135)</f>
        <v>-</v>
      </c>
      <c r="E135" s="135" t="str">
        <f>IF('基础-供应商信息'!E135="","-",'基础-供应商信息'!E135)</f>
        <v>-</v>
      </c>
      <c r="F135" s="135" t="str">
        <f>IF('基础-供应商信息'!F135="","-",'基础-供应商信息'!F135)</f>
        <v>-</v>
      </c>
      <c r="G135" s="136" t="str">
        <f>IF(C135="-","-",SUMIFS('采购录入（明细）'!K:K,'采购录入（明细）'!D:D,C135)-SUMIFS(供应商付款录入!H:H,供应商付款录入!C:C,C135))</f>
        <v>-</v>
      </c>
      <c r="H135" s="120"/>
    </row>
    <row r="136" customHeight="1" spans="1:8">
      <c r="A136" s="120"/>
      <c r="B136" s="125">
        <v>133</v>
      </c>
      <c r="C136" s="135" t="str">
        <f>IF('基础-供应商信息'!C136="","-",'基础-供应商信息'!C136)</f>
        <v>-</v>
      </c>
      <c r="D136" s="135" t="str">
        <f>IF('基础-供应商信息'!D136="","-",'基础-供应商信息'!D136)</f>
        <v>-</v>
      </c>
      <c r="E136" s="135" t="str">
        <f>IF('基础-供应商信息'!E136="","-",'基础-供应商信息'!E136)</f>
        <v>-</v>
      </c>
      <c r="F136" s="135" t="str">
        <f>IF('基础-供应商信息'!F136="","-",'基础-供应商信息'!F136)</f>
        <v>-</v>
      </c>
      <c r="G136" s="136" t="str">
        <f>IF(C136="-","-",SUMIFS('采购录入（明细）'!K:K,'采购录入（明细）'!D:D,C136)-SUMIFS(供应商付款录入!H:H,供应商付款录入!C:C,C136))</f>
        <v>-</v>
      </c>
      <c r="H136" s="120"/>
    </row>
    <row r="137" customHeight="1" spans="1:8">
      <c r="A137" s="120"/>
      <c r="B137" s="125">
        <v>134</v>
      </c>
      <c r="C137" s="135" t="str">
        <f>IF('基础-供应商信息'!C137="","-",'基础-供应商信息'!C137)</f>
        <v>-</v>
      </c>
      <c r="D137" s="135" t="str">
        <f>IF('基础-供应商信息'!D137="","-",'基础-供应商信息'!D137)</f>
        <v>-</v>
      </c>
      <c r="E137" s="135" t="str">
        <f>IF('基础-供应商信息'!E137="","-",'基础-供应商信息'!E137)</f>
        <v>-</v>
      </c>
      <c r="F137" s="135" t="str">
        <f>IF('基础-供应商信息'!F137="","-",'基础-供应商信息'!F137)</f>
        <v>-</v>
      </c>
      <c r="G137" s="136" t="str">
        <f>IF(C137="-","-",SUMIFS('采购录入（明细）'!K:K,'采购录入（明细）'!D:D,C137)-SUMIFS(供应商付款录入!H:H,供应商付款录入!C:C,C137))</f>
        <v>-</v>
      </c>
      <c r="H137" s="120"/>
    </row>
    <row r="138" customHeight="1" spans="1:8">
      <c r="A138" s="120"/>
      <c r="B138" s="125">
        <v>135</v>
      </c>
      <c r="C138" s="135" t="str">
        <f>IF('基础-供应商信息'!C138="","-",'基础-供应商信息'!C138)</f>
        <v>-</v>
      </c>
      <c r="D138" s="135" t="str">
        <f>IF('基础-供应商信息'!D138="","-",'基础-供应商信息'!D138)</f>
        <v>-</v>
      </c>
      <c r="E138" s="135" t="str">
        <f>IF('基础-供应商信息'!E138="","-",'基础-供应商信息'!E138)</f>
        <v>-</v>
      </c>
      <c r="F138" s="135" t="str">
        <f>IF('基础-供应商信息'!F138="","-",'基础-供应商信息'!F138)</f>
        <v>-</v>
      </c>
      <c r="G138" s="136" t="str">
        <f>IF(C138="-","-",SUMIFS('采购录入（明细）'!K:K,'采购录入（明细）'!D:D,C138)-SUMIFS(供应商付款录入!H:H,供应商付款录入!C:C,C138))</f>
        <v>-</v>
      </c>
      <c r="H138" s="120"/>
    </row>
    <row r="139" customHeight="1" spans="1:8">
      <c r="A139" s="120"/>
      <c r="B139" s="125">
        <v>136</v>
      </c>
      <c r="C139" s="135" t="str">
        <f>IF('基础-供应商信息'!C139="","-",'基础-供应商信息'!C139)</f>
        <v>-</v>
      </c>
      <c r="D139" s="135" t="str">
        <f>IF('基础-供应商信息'!D139="","-",'基础-供应商信息'!D139)</f>
        <v>-</v>
      </c>
      <c r="E139" s="135" t="str">
        <f>IF('基础-供应商信息'!E139="","-",'基础-供应商信息'!E139)</f>
        <v>-</v>
      </c>
      <c r="F139" s="135" t="str">
        <f>IF('基础-供应商信息'!F139="","-",'基础-供应商信息'!F139)</f>
        <v>-</v>
      </c>
      <c r="G139" s="136" t="str">
        <f>IF(C139="-","-",SUMIFS('采购录入（明细）'!K:K,'采购录入（明细）'!D:D,C139)-SUMIFS(供应商付款录入!H:H,供应商付款录入!C:C,C139))</f>
        <v>-</v>
      </c>
      <c r="H139" s="120"/>
    </row>
    <row r="140" customHeight="1" spans="1:8">
      <c r="A140" s="120"/>
      <c r="B140" s="125">
        <v>137</v>
      </c>
      <c r="C140" s="135" t="str">
        <f>IF('基础-供应商信息'!C140="","-",'基础-供应商信息'!C140)</f>
        <v>-</v>
      </c>
      <c r="D140" s="135" t="str">
        <f>IF('基础-供应商信息'!D140="","-",'基础-供应商信息'!D140)</f>
        <v>-</v>
      </c>
      <c r="E140" s="135" t="str">
        <f>IF('基础-供应商信息'!E140="","-",'基础-供应商信息'!E140)</f>
        <v>-</v>
      </c>
      <c r="F140" s="135" t="str">
        <f>IF('基础-供应商信息'!F140="","-",'基础-供应商信息'!F140)</f>
        <v>-</v>
      </c>
      <c r="G140" s="136" t="str">
        <f>IF(C140="-","-",SUMIFS('采购录入（明细）'!K:K,'采购录入（明细）'!D:D,C140)-SUMIFS(供应商付款录入!H:H,供应商付款录入!C:C,C140))</f>
        <v>-</v>
      </c>
      <c r="H140" s="120"/>
    </row>
    <row r="141" customHeight="1" spans="1:8">
      <c r="A141" s="120"/>
      <c r="B141" s="125">
        <v>138</v>
      </c>
      <c r="C141" s="135" t="str">
        <f>IF('基础-供应商信息'!C141="","-",'基础-供应商信息'!C141)</f>
        <v>-</v>
      </c>
      <c r="D141" s="135" t="str">
        <f>IF('基础-供应商信息'!D141="","-",'基础-供应商信息'!D141)</f>
        <v>-</v>
      </c>
      <c r="E141" s="135" t="str">
        <f>IF('基础-供应商信息'!E141="","-",'基础-供应商信息'!E141)</f>
        <v>-</v>
      </c>
      <c r="F141" s="135" t="str">
        <f>IF('基础-供应商信息'!F141="","-",'基础-供应商信息'!F141)</f>
        <v>-</v>
      </c>
      <c r="G141" s="136" t="str">
        <f>IF(C141="-","-",SUMIFS('采购录入（明细）'!K:K,'采购录入（明细）'!D:D,C141)-SUMIFS(供应商付款录入!H:H,供应商付款录入!C:C,C141))</f>
        <v>-</v>
      </c>
      <c r="H141" s="120"/>
    </row>
    <row r="142" customHeight="1" spans="1:8">
      <c r="A142" s="120"/>
      <c r="B142" s="125">
        <v>139</v>
      </c>
      <c r="C142" s="135" t="str">
        <f>IF('基础-供应商信息'!C142="","-",'基础-供应商信息'!C142)</f>
        <v>-</v>
      </c>
      <c r="D142" s="135" t="str">
        <f>IF('基础-供应商信息'!D142="","-",'基础-供应商信息'!D142)</f>
        <v>-</v>
      </c>
      <c r="E142" s="135" t="str">
        <f>IF('基础-供应商信息'!E142="","-",'基础-供应商信息'!E142)</f>
        <v>-</v>
      </c>
      <c r="F142" s="135" t="str">
        <f>IF('基础-供应商信息'!F142="","-",'基础-供应商信息'!F142)</f>
        <v>-</v>
      </c>
      <c r="G142" s="136" t="str">
        <f>IF(C142="-","-",SUMIFS('采购录入（明细）'!K:K,'采购录入（明细）'!D:D,C142)-SUMIFS(供应商付款录入!H:H,供应商付款录入!C:C,C142))</f>
        <v>-</v>
      </c>
      <c r="H142" s="120"/>
    </row>
    <row r="143" customHeight="1" spans="1:8">
      <c r="A143" s="120"/>
      <c r="B143" s="125">
        <v>140</v>
      </c>
      <c r="C143" s="135" t="str">
        <f>IF('基础-供应商信息'!C143="","-",'基础-供应商信息'!C143)</f>
        <v>-</v>
      </c>
      <c r="D143" s="135" t="str">
        <f>IF('基础-供应商信息'!D143="","-",'基础-供应商信息'!D143)</f>
        <v>-</v>
      </c>
      <c r="E143" s="135" t="str">
        <f>IF('基础-供应商信息'!E143="","-",'基础-供应商信息'!E143)</f>
        <v>-</v>
      </c>
      <c r="F143" s="135" t="str">
        <f>IF('基础-供应商信息'!F143="","-",'基础-供应商信息'!F143)</f>
        <v>-</v>
      </c>
      <c r="G143" s="136" t="str">
        <f>IF(C143="-","-",SUMIFS('采购录入（明细）'!K:K,'采购录入（明细）'!D:D,C143)-SUMIFS(供应商付款录入!H:H,供应商付款录入!C:C,C143))</f>
        <v>-</v>
      </c>
      <c r="H143" s="120"/>
    </row>
    <row r="144" customHeight="1" spans="1:8">
      <c r="A144" s="120"/>
      <c r="B144" s="125">
        <v>141</v>
      </c>
      <c r="C144" s="135" t="str">
        <f>IF('基础-供应商信息'!C144="","-",'基础-供应商信息'!C144)</f>
        <v>-</v>
      </c>
      <c r="D144" s="135" t="str">
        <f>IF('基础-供应商信息'!D144="","-",'基础-供应商信息'!D144)</f>
        <v>-</v>
      </c>
      <c r="E144" s="135" t="str">
        <f>IF('基础-供应商信息'!E144="","-",'基础-供应商信息'!E144)</f>
        <v>-</v>
      </c>
      <c r="F144" s="135" t="str">
        <f>IF('基础-供应商信息'!F144="","-",'基础-供应商信息'!F144)</f>
        <v>-</v>
      </c>
      <c r="G144" s="136" t="str">
        <f>IF(C144="-","-",SUMIFS('采购录入（明细）'!K:K,'采购录入（明细）'!D:D,C144)-SUMIFS(供应商付款录入!H:H,供应商付款录入!C:C,C144))</f>
        <v>-</v>
      </c>
      <c r="H144" s="120"/>
    </row>
    <row r="145" customHeight="1" spans="1:8">
      <c r="A145" s="120"/>
      <c r="B145" s="125">
        <v>142</v>
      </c>
      <c r="C145" s="135" t="str">
        <f>IF('基础-供应商信息'!C145="","-",'基础-供应商信息'!C145)</f>
        <v>-</v>
      </c>
      <c r="D145" s="135" t="str">
        <f>IF('基础-供应商信息'!D145="","-",'基础-供应商信息'!D145)</f>
        <v>-</v>
      </c>
      <c r="E145" s="135" t="str">
        <f>IF('基础-供应商信息'!E145="","-",'基础-供应商信息'!E145)</f>
        <v>-</v>
      </c>
      <c r="F145" s="135" t="str">
        <f>IF('基础-供应商信息'!F145="","-",'基础-供应商信息'!F145)</f>
        <v>-</v>
      </c>
      <c r="G145" s="136" t="str">
        <f>IF(C145="-","-",SUMIFS('采购录入（明细）'!K:K,'采购录入（明细）'!D:D,C145)-SUMIFS(供应商付款录入!H:H,供应商付款录入!C:C,C145))</f>
        <v>-</v>
      </c>
      <c r="H145" s="120"/>
    </row>
    <row r="146" customHeight="1" spans="1:8">
      <c r="A146" s="120"/>
      <c r="B146" s="125">
        <v>143</v>
      </c>
      <c r="C146" s="135" t="str">
        <f>IF('基础-供应商信息'!C146="","-",'基础-供应商信息'!C146)</f>
        <v>-</v>
      </c>
      <c r="D146" s="135" t="str">
        <f>IF('基础-供应商信息'!D146="","-",'基础-供应商信息'!D146)</f>
        <v>-</v>
      </c>
      <c r="E146" s="135" t="str">
        <f>IF('基础-供应商信息'!E146="","-",'基础-供应商信息'!E146)</f>
        <v>-</v>
      </c>
      <c r="F146" s="135" t="str">
        <f>IF('基础-供应商信息'!F146="","-",'基础-供应商信息'!F146)</f>
        <v>-</v>
      </c>
      <c r="G146" s="136" t="str">
        <f>IF(C146="-","-",SUMIFS('采购录入（明细）'!K:K,'采购录入（明细）'!D:D,C146)-SUMIFS(供应商付款录入!H:H,供应商付款录入!C:C,C146))</f>
        <v>-</v>
      </c>
      <c r="H146" s="120"/>
    </row>
    <row r="147" customHeight="1" spans="1:8">
      <c r="A147" s="120"/>
      <c r="B147" s="125">
        <v>144</v>
      </c>
      <c r="C147" s="135" t="str">
        <f>IF('基础-供应商信息'!C147="","-",'基础-供应商信息'!C147)</f>
        <v>-</v>
      </c>
      <c r="D147" s="135" t="str">
        <f>IF('基础-供应商信息'!D147="","-",'基础-供应商信息'!D147)</f>
        <v>-</v>
      </c>
      <c r="E147" s="135" t="str">
        <f>IF('基础-供应商信息'!E147="","-",'基础-供应商信息'!E147)</f>
        <v>-</v>
      </c>
      <c r="F147" s="135" t="str">
        <f>IF('基础-供应商信息'!F147="","-",'基础-供应商信息'!F147)</f>
        <v>-</v>
      </c>
      <c r="G147" s="136" t="str">
        <f>IF(C147="-","-",SUMIFS('采购录入（明细）'!K:K,'采购录入（明细）'!D:D,C147)-SUMIFS(供应商付款录入!H:H,供应商付款录入!C:C,C147))</f>
        <v>-</v>
      </c>
      <c r="H147" s="120"/>
    </row>
    <row r="148" customHeight="1" spans="1:8">
      <c r="A148" s="120"/>
      <c r="B148" s="125">
        <v>145</v>
      </c>
      <c r="C148" s="135" t="str">
        <f>IF('基础-供应商信息'!C148="","-",'基础-供应商信息'!C148)</f>
        <v>-</v>
      </c>
      <c r="D148" s="135" t="str">
        <f>IF('基础-供应商信息'!D148="","-",'基础-供应商信息'!D148)</f>
        <v>-</v>
      </c>
      <c r="E148" s="135" t="str">
        <f>IF('基础-供应商信息'!E148="","-",'基础-供应商信息'!E148)</f>
        <v>-</v>
      </c>
      <c r="F148" s="135" t="str">
        <f>IF('基础-供应商信息'!F148="","-",'基础-供应商信息'!F148)</f>
        <v>-</v>
      </c>
      <c r="G148" s="136" t="str">
        <f>IF(C148="-","-",SUMIFS('采购录入（明细）'!K:K,'采购录入（明细）'!D:D,C148)-SUMIFS(供应商付款录入!H:H,供应商付款录入!C:C,C148))</f>
        <v>-</v>
      </c>
      <c r="H148" s="120"/>
    </row>
    <row r="149" customHeight="1" spans="1:8">
      <c r="A149" s="120"/>
      <c r="B149" s="125">
        <v>146</v>
      </c>
      <c r="C149" s="135" t="str">
        <f>IF('基础-供应商信息'!C149="","-",'基础-供应商信息'!C149)</f>
        <v>-</v>
      </c>
      <c r="D149" s="135" t="str">
        <f>IF('基础-供应商信息'!D149="","-",'基础-供应商信息'!D149)</f>
        <v>-</v>
      </c>
      <c r="E149" s="135" t="str">
        <f>IF('基础-供应商信息'!E149="","-",'基础-供应商信息'!E149)</f>
        <v>-</v>
      </c>
      <c r="F149" s="135" t="str">
        <f>IF('基础-供应商信息'!F149="","-",'基础-供应商信息'!F149)</f>
        <v>-</v>
      </c>
      <c r="G149" s="136" t="str">
        <f>IF(C149="-","-",SUMIFS('采购录入（明细）'!K:K,'采购录入（明细）'!D:D,C149)-SUMIFS(供应商付款录入!H:H,供应商付款录入!C:C,C149))</f>
        <v>-</v>
      </c>
      <c r="H149" s="120"/>
    </row>
    <row r="150" customHeight="1" spans="1:8">
      <c r="A150" s="120"/>
      <c r="B150" s="125">
        <v>147</v>
      </c>
      <c r="C150" s="135" t="str">
        <f>IF('基础-供应商信息'!C150="","-",'基础-供应商信息'!C150)</f>
        <v>-</v>
      </c>
      <c r="D150" s="135" t="str">
        <f>IF('基础-供应商信息'!D150="","-",'基础-供应商信息'!D150)</f>
        <v>-</v>
      </c>
      <c r="E150" s="135" t="str">
        <f>IF('基础-供应商信息'!E150="","-",'基础-供应商信息'!E150)</f>
        <v>-</v>
      </c>
      <c r="F150" s="135" t="str">
        <f>IF('基础-供应商信息'!F150="","-",'基础-供应商信息'!F150)</f>
        <v>-</v>
      </c>
      <c r="G150" s="136" t="str">
        <f>IF(C150="-","-",SUMIFS('采购录入（明细）'!K:K,'采购录入（明细）'!D:D,C150)-SUMIFS(供应商付款录入!H:H,供应商付款录入!C:C,C150))</f>
        <v>-</v>
      </c>
      <c r="H150" s="120"/>
    </row>
    <row r="151" customHeight="1" spans="1:8">
      <c r="A151" s="120"/>
      <c r="B151" s="125">
        <v>148</v>
      </c>
      <c r="C151" s="135" t="str">
        <f>IF('基础-供应商信息'!C151="","-",'基础-供应商信息'!C151)</f>
        <v>-</v>
      </c>
      <c r="D151" s="135" t="str">
        <f>IF('基础-供应商信息'!D151="","-",'基础-供应商信息'!D151)</f>
        <v>-</v>
      </c>
      <c r="E151" s="135" t="str">
        <f>IF('基础-供应商信息'!E151="","-",'基础-供应商信息'!E151)</f>
        <v>-</v>
      </c>
      <c r="F151" s="135" t="str">
        <f>IF('基础-供应商信息'!F151="","-",'基础-供应商信息'!F151)</f>
        <v>-</v>
      </c>
      <c r="G151" s="136" t="str">
        <f>IF(C151="-","-",SUMIFS('采购录入（明细）'!K:K,'采购录入（明细）'!D:D,C151)-SUMIFS(供应商付款录入!H:H,供应商付款录入!C:C,C151))</f>
        <v>-</v>
      </c>
      <c r="H151" s="120"/>
    </row>
    <row r="152" customHeight="1" spans="1:8">
      <c r="A152" s="120"/>
      <c r="B152" s="125">
        <v>149</v>
      </c>
      <c r="C152" s="135" t="str">
        <f>IF('基础-供应商信息'!C152="","-",'基础-供应商信息'!C152)</f>
        <v>-</v>
      </c>
      <c r="D152" s="135" t="str">
        <f>IF('基础-供应商信息'!D152="","-",'基础-供应商信息'!D152)</f>
        <v>-</v>
      </c>
      <c r="E152" s="135" t="str">
        <f>IF('基础-供应商信息'!E152="","-",'基础-供应商信息'!E152)</f>
        <v>-</v>
      </c>
      <c r="F152" s="135" t="str">
        <f>IF('基础-供应商信息'!F152="","-",'基础-供应商信息'!F152)</f>
        <v>-</v>
      </c>
      <c r="G152" s="136" t="str">
        <f>IF(C152="-","-",SUMIFS('采购录入（明细）'!K:K,'采购录入（明细）'!D:D,C152)-SUMIFS(供应商付款录入!H:H,供应商付款录入!C:C,C152))</f>
        <v>-</v>
      </c>
      <c r="H152" s="120"/>
    </row>
    <row r="153" customHeight="1" spans="1:8">
      <c r="A153" s="120"/>
      <c r="B153" s="125">
        <v>150</v>
      </c>
      <c r="C153" s="135" t="str">
        <f>IF('基础-供应商信息'!C153="","-",'基础-供应商信息'!C153)</f>
        <v>-</v>
      </c>
      <c r="D153" s="135" t="str">
        <f>IF('基础-供应商信息'!D153="","-",'基础-供应商信息'!D153)</f>
        <v>-</v>
      </c>
      <c r="E153" s="135" t="str">
        <f>IF('基础-供应商信息'!E153="","-",'基础-供应商信息'!E153)</f>
        <v>-</v>
      </c>
      <c r="F153" s="135" t="str">
        <f>IF('基础-供应商信息'!F153="","-",'基础-供应商信息'!F153)</f>
        <v>-</v>
      </c>
      <c r="G153" s="136" t="str">
        <f>IF(C153="-","-",SUMIFS('采购录入（明细）'!K:K,'采购录入（明细）'!D:D,C153)-SUMIFS(供应商付款录入!H:H,供应商付款录入!C:C,C153))</f>
        <v>-</v>
      </c>
      <c r="H153" s="120"/>
    </row>
    <row r="154" customHeight="1" spans="1:8">
      <c r="A154" s="120"/>
      <c r="B154" s="125">
        <v>151</v>
      </c>
      <c r="C154" s="135" t="str">
        <f>IF('基础-供应商信息'!C154="","-",'基础-供应商信息'!C154)</f>
        <v>-</v>
      </c>
      <c r="D154" s="135" t="str">
        <f>IF('基础-供应商信息'!D154="","-",'基础-供应商信息'!D154)</f>
        <v>-</v>
      </c>
      <c r="E154" s="135" t="str">
        <f>IF('基础-供应商信息'!E154="","-",'基础-供应商信息'!E154)</f>
        <v>-</v>
      </c>
      <c r="F154" s="135" t="str">
        <f>IF('基础-供应商信息'!F154="","-",'基础-供应商信息'!F154)</f>
        <v>-</v>
      </c>
      <c r="G154" s="136" t="str">
        <f>IF(C154="-","-",SUMIFS('采购录入（明细）'!K:K,'采购录入（明细）'!D:D,C154)-SUMIFS(供应商付款录入!H:H,供应商付款录入!C:C,C154))</f>
        <v>-</v>
      </c>
      <c r="H154" s="120"/>
    </row>
    <row r="155" customHeight="1" spans="1:8">
      <c r="A155" s="120"/>
      <c r="B155" s="125">
        <v>152</v>
      </c>
      <c r="C155" s="135" t="str">
        <f>IF('基础-供应商信息'!C155="","-",'基础-供应商信息'!C155)</f>
        <v>-</v>
      </c>
      <c r="D155" s="135" t="str">
        <f>IF('基础-供应商信息'!D155="","-",'基础-供应商信息'!D155)</f>
        <v>-</v>
      </c>
      <c r="E155" s="135" t="str">
        <f>IF('基础-供应商信息'!E155="","-",'基础-供应商信息'!E155)</f>
        <v>-</v>
      </c>
      <c r="F155" s="135" t="str">
        <f>IF('基础-供应商信息'!F155="","-",'基础-供应商信息'!F155)</f>
        <v>-</v>
      </c>
      <c r="G155" s="136" t="str">
        <f>IF(C155="-","-",SUMIFS('采购录入（明细）'!K:K,'采购录入（明细）'!D:D,C155)-SUMIFS(供应商付款录入!H:H,供应商付款录入!C:C,C155))</f>
        <v>-</v>
      </c>
      <c r="H155" s="120"/>
    </row>
    <row r="156" customHeight="1" spans="1:8">
      <c r="A156" s="120"/>
      <c r="B156" s="125">
        <v>153</v>
      </c>
      <c r="C156" s="135" t="str">
        <f>IF('基础-供应商信息'!C156="","-",'基础-供应商信息'!C156)</f>
        <v>-</v>
      </c>
      <c r="D156" s="135" t="str">
        <f>IF('基础-供应商信息'!D156="","-",'基础-供应商信息'!D156)</f>
        <v>-</v>
      </c>
      <c r="E156" s="135" t="str">
        <f>IF('基础-供应商信息'!E156="","-",'基础-供应商信息'!E156)</f>
        <v>-</v>
      </c>
      <c r="F156" s="135" t="str">
        <f>IF('基础-供应商信息'!F156="","-",'基础-供应商信息'!F156)</f>
        <v>-</v>
      </c>
      <c r="G156" s="136" t="str">
        <f>IF(C156="-","-",SUMIFS('采购录入（明细）'!K:K,'采购录入（明细）'!D:D,C156)-SUMIFS(供应商付款录入!H:H,供应商付款录入!C:C,C156))</f>
        <v>-</v>
      </c>
      <c r="H156" s="120"/>
    </row>
    <row r="157" customHeight="1" spans="1:8">
      <c r="A157" s="120"/>
      <c r="B157" s="125">
        <v>154</v>
      </c>
      <c r="C157" s="135" t="str">
        <f>IF('基础-供应商信息'!C157="","-",'基础-供应商信息'!C157)</f>
        <v>-</v>
      </c>
      <c r="D157" s="135" t="str">
        <f>IF('基础-供应商信息'!D157="","-",'基础-供应商信息'!D157)</f>
        <v>-</v>
      </c>
      <c r="E157" s="135" t="str">
        <f>IF('基础-供应商信息'!E157="","-",'基础-供应商信息'!E157)</f>
        <v>-</v>
      </c>
      <c r="F157" s="135" t="str">
        <f>IF('基础-供应商信息'!F157="","-",'基础-供应商信息'!F157)</f>
        <v>-</v>
      </c>
      <c r="G157" s="136" t="str">
        <f>IF(C157="-","-",SUMIFS('采购录入（明细）'!K:K,'采购录入（明细）'!D:D,C157)-SUMIFS(供应商付款录入!H:H,供应商付款录入!C:C,C157))</f>
        <v>-</v>
      </c>
      <c r="H157" s="120"/>
    </row>
    <row r="158" customHeight="1" spans="1:8">
      <c r="A158" s="120"/>
      <c r="B158" s="125">
        <v>155</v>
      </c>
      <c r="C158" s="135" t="str">
        <f>IF('基础-供应商信息'!C158="","-",'基础-供应商信息'!C158)</f>
        <v>-</v>
      </c>
      <c r="D158" s="135" t="str">
        <f>IF('基础-供应商信息'!D158="","-",'基础-供应商信息'!D158)</f>
        <v>-</v>
      </c>
      <c r="E158" s="135" t="str">
        <f>IF('基础-供应商信息'!E158="","-",'基础-供应商信息'!E158)</f>
        <v>-</v>
      </c>
      <c r="F158" s="135" t="str">
        <f>IF('基础-供应商信息'!F158="","-",'基础-供应商信息'!F158)</f>
        <v>-</v>
      </c>
      <c r="G158" s="136" t="str">
        <f>IF(C158="-","-",SUMIFS('采购录入（明细）'!K:K,'采购录入（明细）'!D:D,C158)-SUMIFS(供应商付款录入!H:H,供应商付款录入!C:C,C158))</f>
        <v>-</v>
      </c>
      <c r="H158" s="120"/>
    </row>
    <row r="159" customHeight="1" spans="1:8">
      <c r="A159" s="120"/>
      <c r="B159" s="125">
        <v>156</v>
      </c>
      <c r="C159" s="135" t="str">
        <f>IF('基础-供应商信息'!C159="","-",'基础-供应商信息'!C159)</f>
        <v>-</v>
      </c>
      <c r="D159" s="135" t="str">
        <f>IF('基础-供应商信息'!D159="","-",'基础-供应商信息'!D159)</f>
        <v>-</v>
      </c>
      <c r="E159" s="135" t="str">
        <f>IF('基础-供应商信息'!E159="","-",'基础-供应商信息'!E159)</f>
        <v>-</v>
      </c>
      <c r="F159" s="135" t="str">
        <f>IF('基础-供应商信息'!F159="","-",'基础-供应商信息'!F159)</f>
        <v>-</v>
      </c>
      <c r="G159" s="136" t="str">
        <f>IF(C159="-","-",SUMIFS('采购录入（明细）'!K:K,'采购录入（明细）'!D:D,C159)-SUMIFS(供应商付款录入!H:H,供应商付款录入!C:C,C159))</f>
        <v>-</v>
      </c>
      <c r="H159" s="120"/>
    </row>
    <row r="160" customHeight="1" spans="1:8">
      <c r="A160" s="120"/>
      <c r="B160" s="125">
        <v>157</v>
      </c>
      <c r="C160" s="135" t="str">
        <f>IF('基础-供应商信息'!C160="","-",'基础-供应商信息'!C160)</f>
        <v>-</v>
      </c>
      <c r="D160" s="135" t="str">
        <f>IF('基础-供应商信息'!D160="","-",'基础-供应商信息'!D160)</f>
        <v>-</v>
      </c>
      <c r="E160" s="135" t="str">
        <f>IF('基础-供应商信息'!E160="","-",'基础-供应商信息'!E160)</f>
        <v>-</v>
      </c>
      <c r="F160" s="135" t="str">
        <f>IF('基础-供应商信息'!F160="","-",'基础-供应商信息'!F160)</f>
        <v>-</v>
      </c>
      <c r="G160" s="136" t="str">
        <f>IF(C160="-","-",SUMIFS('采购录入（明细）'!K:K,'采购录入（明细）'!D:D,C160)-SUMIFS(供应商付款录入!H:H,供应商付款录入!C:C,C160))</f>
        <v>-</v>
      </c>
      <c r="H160" s="120"/>
    </row>
    <row r="161" customHeight="1" spans="1:8">
      <c r="A161" s="120"/>
      <c r="B161" s="125">
        <v>158</v>
      </c>
      <c r="C161" s="135" t="str">
        <f>IF('基础-供应商信息'!C161="","-",'基础-供应商信息'!C161)</f>
        <v>-</v>
      </c>
      <c r="D161" s="135" t="str">
        <f>IF('基础-供应商信息'!D161="","-",'基础-供应商信息'!D161)</f>
        <v>-</v>
      </c>
      <c r="E161" s="135" t="str">
        <f>IF('基础-供应商信息'!E161="","-",'基础-供应商信息'!E161)</f>
        <v>-</v>
      </c>
      <c r="F161" s="135" t="str">
        <f>IF('基础-供应商信息'!F161="","-",'基础-供应商信息'!F161)</f>
        <v>-</v>
      </c>
      <c r="G161" s="136" t="str">
        <f>IF(C161="-","-",SUMIFS('采购录入（明细）'!K:K,'采购录入（明细）'!D:D,C161)-SUMIFS(供应商付款录入!H:H,供应商付款录入!C:C,C161))</f>
        <v>-</v>
      </c>
      <c r="H161" s="120"/>
    </row>
    <row r="162" customHeight="1" spans="1:8">
      <c r="A162" s="120"/>
      <c r="B162" s="125">
        <v>159</v>
      </c>
      <c r="C162" s="135" t="str">
        <f>IF('基础-供应商信息'!C162="","-",'基础-供应商信息'!C162)</f>
        <v>-</v>
      </c>
      <c r="D162" s="135" t="str">
        <f>IF('基础-供应商信息'!D162="","-",'基础-供应商信息'!D162)</f>
        <v>-</v>
      </c>
      <c r="E162" s="135" t="str">
        <f>IF('基础-供应商信息'!E162="","-",'基础-供应商信息'!E162)</f>
        <v>-</v>
      </c>
      <c r="F162" s="135" t="str">
        <f>IF('基础-供应商信息'!F162="","-",'基础-供应商信息'!F162)</f>
        <v>-</v>
      </c>
      <c r="G162" s="136" t="str">
        <f>IF(C162="-","-",SUMIFS('采购录入（明细）'!K:K,'采购录入（明细）'!D:D,C162)-SUMIFS(供应商付款录入!H:H,供应商付款录入!C:C,C162))</f>
        <v>-</v>
      </c>
      <c r="H162" s="120"/>
    </row>
    <row r="163" customHeight="1" spans="1:8">
      <c r="A163" s="120"/>
      <c r="B163" s="125">
        <v>160</v>
      </c>
      <c r="C163" s="135" t="str">
        <f>IF('基础-供应商信息'!C163="","-",'基础-供应商信息'!C163)</f>
        <v>-</v>
      </c>
      <c r="D163" s="135" t="str">
        <f>IF('基础-供应商信息'!D163="","-",'基础-供应商信息'!D163)</f>
        <v>-</v>
      </c>
      <c r="E163" s="135" t="str">
        <f>IF('基础-供应商信息'!E163="","-",'基础-供应商信息'!E163)</f>
        <v>-</v>
      </c>
      <c r="F163" s="135" t="str">
        <f>IF('基础-供应商信息'!F163="","-",'基础-供应商信息'!F163)</f>
        <v>-</v>
      </c>
      <c r="G163" s="136" t="str">
        <f>IF(C163="-","-",SUMIFS('采购录入（明细）'!K:K,'采购录入（明细）'!D:D,C163)-SUMIFS(供应商付款录入!H:H,供应商付款录入!C:C,C163))</f>
        <v>-</v>
      </c>
      <c r="H163" s="120"/>
    </row>
    <row r="164" customHeight="1" spans="1:8">
      <c r="A164" s="120"/>
      <c r="B164" s="125">
        <v>161</v>
      </c>
      <c r="C164" s="135" t="str">
        <f>IF('基础-供应商信息'!C164="","-",'基础-供应商信息'!C164)</f>
        <v>-</v>
      </c>
      <c r="D164" s="135" t="str">
        <f>IF('基础-供应商信息'!D164="","-",'基础-供应商信息'!D164)</f>
        <v>-</v>
      </c>
      <c r="E164" s="135" t="str">
        <f>IF('基础-供应商信息'!E164="","-",'基础-供应商信息'!E164)</f>
        <v>-</v>
      </c>
      <c r="F164" s="135" t="str">
        <f>IF('基础-供应商信息'!F164="","-",'基础-供应商信息'!F164)</f>
        <v>-</v>
      </c>
      <c r="G164" s="136" t="str">
        <f>IF(C164="-","-",SUMIFS('采购录入（明细）'!K:K,'采购录入（明细）'!D:D,C164)-SUMIFS(供应商付款录入!H:H,供应商付款录入!C:C,C164))</f>
        <v>-</v>
      </c>
      <c r="H164" s="120"/>
    </row>
    <row r="165" customHeight="1" spans="1:8">
      <c r="A165" s="120"/>
      <c r="B165" s="125">
        <v>162</v>
      </c>
      <c r="C165" s="135" t="str">
        <f>IF('基础-供应商信息'!C165="","-",'基础-供应商信息'!C165)</f>
        <v>-</v>
      </c>
      <c r="D165" s="135" t="str">
        <f>IF('基础-供应商信息'!D165="","-",'基础-供应商信息'!D165)</f>
        <v>-</v>
      </c>
      <c r="E165" s="135" t="str">
        <f>IF('基础-供应商信息'!E165="","-",'基础-供应商信息'!E165)</f>
        <v>-</v>
      </c>
      <c r="F165" s="135" t="str">
        <f>IF('基础-供应商信息'!F165="","-",'基础-供应商信息'!F165)</f>
        <v>-</v>
      </c>
      <c r="G165" s="136" t="str">
        <f>IF(C165="-","-",SUMIFS('采购录入（明细）'!K:K,'采购录入（明细）'!D:D,C165)-SUMIFS(供应商付款录入!H:H,供应商付款录入!C:C,C165))</f>
        <v>-</v>
      </c>
      <c r="H165" s="120"/>
    </row>
    <row r="166" customHeight="1" spans="1:8">
      <c r="A166" s="120"/>
      <c r="B166" s="125">
        <v>163</v>
      </c>
      <c r="C166" s="135" t="str">
        <f>IF('基础-供应商信息'!C166="","-",'基础-供应商信息'!C166)</f>
        <v>-</v>
      </c>
      <c r="D166" s="135" t="str">
        <f>IF('基础-供应商信息'!D166="","-",'基础-供应商信息'!D166)</f>
        <v>-</v>
      </c>
      <c r="E166" s="135" t="str">
        <f>IF('基础-供应商信息'!E166="","-",'基础-供应商信息'!E166)</f>
        <v>-</v>
      </c>
      <c r="F166" s="135" t="str">
        <f>IF('基础-供应商信息'!F166="","-",'基础-供应商信息'!F166)</f>
        <v>-</v>
      </c>
      <c r="G166" s="136" t="str">
        <f>IF(C166="-","-",SUMIFS('采购录入（明细）'!K:K,'采购录入（明细）'!D:D,C166)-SUMIFS(供应商付款录入!H:H,供应商付款录入!C:C,C166))</f>
        <v>-</v>
      </c>
      <c r="H166" s="120"/>
    </row>
    <row r="167" customHeight="1" spans="1:8">
      <c r="A167" s="120"/>
      <c r="B167" s="125">
        <v>164</v>
      </c>
      <c r="C167" s="135" t="str">
        <f>IF('基础-供应商信息'!C167="","-",'基础-供应商信息'!C167)</f>
        <v>-</v>
      </c>
      <c r="D167" s="135" t="str">
        <f>IF('基础-供应商信息'!D167="","-",'基础-供应商信息'!D167)</f>
        <v>-</v>
      </c>
      <c r="E167" s="135" t="str">
        <f>IF('基础-供应商信息'!E167="","-",'基础-供应商信息'!E167)</f>
        <v>-</v>
      </c>
      <c r="F167" s="135" t="str">
        <f>IF('基础-供应商信息'!F167="","-",'基础-供应商信息'!F167)</f>
        <v>-</v>
      </c>
      <c r="G167" s="136" t="str">
        <f>IF(C167="-","-",SUMIFS('采购录入（明细）'!K:K,'采购录入（明细）'!D:D,C167)-SUMIFS(供应商付款录入!H:H,供应商付款录入!C:C,C167))</f>
        <v>-</v>
      </c>
      <c r="H167" s="120"/>
    </row>
    <row r="168" customHeight="1" spans="1:8">
      <c r="A168" s="120"/>
      <c r="B168" s="125">
        <v>165</v>
      </c>
      <c r="C168" s="135" t="str">
        <f>IF('基础-供应商信息'!C168="","-",'基础-供应商信息'!C168)</f>
        <v>-</v>
      </c>
      <c r="D168" s="135" t="str">
        <f>IF('基础-供应商信息'!D168="","-",'基础-供应商信息'!D168)</f>
        <v>-</v>
      </c>
      <c r="E168" s="135" t="str">
        <f>IF('基础-供应商信息'!E168="","-",'基础-供应商信息'!E168)</f>
        <v>-</v>
      </c>
      <c r="F168" s="135" t="str">
        <f>IF('基础-供应商信息'!F168="","-",'基础-供应商信息'!F168)</f>
        <v>-</v>
      </c>
      <c r="G168" s="136" t="str">
        <f>IF(C168="-","-",SUMIFS('采购录入（明细）'!K:K,'采购录入（明细）'!D:D,C168)-SUMIFS(供应商付款录入!H:H,供应商付款录入!C:C,C168))</f>
        <v>-</v>
      </c>
      <c r="H168" s="120"/>
    </row>
    <row r="169" customHeight="1" spans="1:8">
      <c r="A169" s="120"/>
      <c r="B169" s="125">
        <v>166</v>
      </c>
      <c r="C169" s="135" t="str">
        <f>IF('基础-供应商信息'!C169="","-",'基础-供应商信息'!C169)</f>
        <v>-</v>
      </c>
      <c r="D169" s="135" t="str">
        <f>IF('基础-供应商信息'!D169="","-",'基础-供应商信息'!D169)</f>
        <v>-</v>
      </c>
      <c r="E169" s="135" t="str">
        <f>IF('基础-供应商信息'!E169="","-",'基础-供应商信息'!E169)</f>
        <v>-</v>
      </c>
      <c r="F169" s="135" t="str">
        <f>IF('基础-供应商信息'!F169="","-",'基础-供应商信息'!F169)</f>
        <v>-</v>
      </c>
      <c r="G169" s="136" t="str">
        <f>IF(C169="-","-",SUMIFS('采购录入（明细）'!K:K,'采购录入（明细）'!D:D,C169)-SUMIFS(供应商付款录入!H:H,供应商付款录入!C:C,C169))</f>
        <v>-</v>
      </c>
      <c r="H169" s="120"/>
    </row>
    <row r="170" customHeight="1" spans="1:8">
      <c r="A170" s="120"/>
      <c r="B170" s="125">
        <v>167</v>
      </c>
      <c r="C170" s="135" t="str">
        <f>IF('基础-供应商信息'!C170="","-",'基础-供应商信息'!C170)</f>
        <v>-</v>
      </c>
      <c r="D170" s="135" t="str">
        <f>IF('基础-供应商信息'!D170="","-",'基础-供应商信息'!D170)</f>
        <v>-</v>
      </c>
      <c r="E170" s="135" t="str">
        <f>IF('基础-供应商信息'!E170="","-",'基础-供应商信息'!E170)</f>
        <v>-</v>
      </c>
      <c r="F170" s="135" t="str">
        <f>IF('基础-供应商信息'!F170="","-",'基础-供应商信息'!F170)</f>
        <v>-</v>
      </c>
      <c r="G170" s="136" t="str">
        <f>IF(C170="-","-",SUMIFS('采购录入（明细）'!K:K,'采购录入（明细）'!D:D,C170)-SUMIFS(供应商付款录入!H:H,供应商付款录入!C:C,C170))</f>
        <v>-</v>
      </c>
      <c r="H170" s="120"/>
    </row>
    <row r="171" customHeight="1" spans="1:8">
      <c r="A171" s="120"/>
      <c r="B171" s="125">
        <v>168</v>
      </c>
      <c r="C171" s="135" t="str">
        <f>IF('基础-供应商信息'!C171="","-",'基础-供应商信息'!C171)</f>
        <v>-</v>
      </c>
      <c r="D171" s="135" t="str">
        <f>IF('基础-供应商信息'!D171="","-",'基础-供应商信息'!D171)</f>
        <v>-</v>
      </c>
      <c r="E171" s="135" t="str">
        <f>IF('基础-供应商信息'!E171="","-",'基础-供应商信息'!E171)</f>
        <v>-</v>
      </c>
      <c r="F171" s="135" t="str">
        <f>IF('基础-供应商信息'!F171="","-",'基础-供应商信息'!F171)</f>
        <v>-</v>
      </c>
      <c r="G171" s="136" t="str">
        <f>IF(C171="-","-",SUMIFS('采购录入（明细）'!K:K,'采购录入（明细）'!D:D,C171)-SUMIFS(供应商付款录入!H:H,供应商付款录入!C:C,C171))</f>
        <v>-</v>
      </c>
      <c r="H171" s="120"/>
    </row>
    <row r="172" customHeight="1" spans="1:8">
      <c r="A172" s="120"/>
      <c r="B172" s="125">
        <v>169</v>
      </c>
      <c r="C172" s="135" t="str">
        <f>IF('基础-供应商信息'!C172="","-",'基础-供应商信息'!C172)</f>
        <v>-</v>
      </c>
      <c r="D172" s="135" t="str">
        <f>IF('基础-供应商信息'!D172="","-",'基础-供应商信息'!D172)</f>
        <v>-</v>
      </c>
      <c r="E172" s="135" t="str">
        <f>IF('基础-供应商信息'!E172="","-",'基础-供应商信息'!E172)</f>
        <v>-</v>
      </c>
      <c r="F172" s="135" t="str">
        <f>IF('基础-供应商信息'!F172="","-",'基础-供应商信息'!F172)</f>
        <v>-</v>
      </c>
      <c r="G172" s="136" t="str">
        <f>IF(C172="-","-",SUMIFS('采购录入（明细）'!K:K,'采购录入（明细）'!D:D,C172)-SUMIFS(供应商付款录入!H:H,供应商付款录入!C:C,C172))</f>
        <v>-</v>
      </c>
      <c r="H172" s="120"/>
    </row>
    <row r="173" customHeight="1" spans="1:8">
      <c r="A173" s="120"/>
      <c r="B173" s="125">
        <v>170</v>
      </c>
      <c r="C173" s="135" t="str">
        <f>IF('基础-供应商信息'!C173="","-",'基础-供应商信息'!C173)</f>
        <v>-</v>
      </c>
      <c r="D173" s="135" t="str">
        <f>IF('基础-供应商信息'!D173="","-",'基础-供应商信息'!D173)</f>
        <v>-</v>
      </c>
      <c r="E173" s="135" t="str">
        <f>IF('基础-供应商信息'!E173="","-",'基础-供应商信息'!E173)</f>
        <v>-</v>
      </c>
      <c r="F173" s="135" t="str">
        <f>IF('基础-供应商信息'!F173="","-",'基础-供应商信息'!F173)</f>
        <v>-</v>
      </c>
      <c r="G173" s="136" t="str">
        <f>IF(C173="-","-",SUMIFS('采购录入（明细）'!K:K,'采购录入（明细）'!D:D,C173)-SUMIFS(供应商付款录入!H:H,供应商付款录入!C:C,C173))</f>
        <v>-</v>
      </c>
      <c r="H173" s="120"/>
    </row>
    <row r="174" customHeight="1" spans="1:8">
      <c r="A174" s="120"/>
      <c r="B174" s="125">
        <v>171</v>
      </c>
      <c r="C174" s="135" t="str">
        <f>IF('基础-供应商信息'!C174="","-",'基础-供应商信息'!C174)</f>
        <v>-</v>
      </c>
      <c r="D174" s="135" t="str">
        <f>IF('基础-供应商信息'!D174="","-",'基础-供应商信息'!D174)</f>
        <v>-</v>
      </c>
      <c r="E174" s="135" t="str">
        <f>IF('基础-供应商信息'!E174="","-",'基础-供应商信息'!E174)</f>
        <v>-</v>
      </c>
      <c r="F174" s="135" t="str">
        <f>IF('基础-供应商信息'!F174="","-",'基础-供应商信息'!F174)</f>
        <v>-</v>
      </c>
      <c r="G174" s="136" t="str">
        <f>IF(C174="-","-",SUMIFS('采购录入（明细）'!K:K,'采购录入（明细）'!D:D,C174)-SUMIFS(供应商付款录入!H:H,供应商付款录入!C:C,C174))</f>
        <v>-</v>
      </c>
      <c r="H174" s="120"/>
    </row>
    <row r="175" customHeight="1" spans="1:8">
      <c r="A175" s="120"/>
      <c r="B175" s="125">
        <v>172</v>
      </c>
      <c r="C175" s="135" t="str">
        <f>IF('基础-供应商信息'!C175="","-",'基础-供应商信息'!C175)</f>
        <v>-</v>
      </c>
      <c r="D175" s="135" t="str">
        <f>IF('基础-供应商信息'!D175="","-",'基础-供应商信息'!D175)</f>
        <v>-</v>
      </c>
      <c r="E175" s="135" t="str">
        <f>IF('基础-供应商信息'!E175="","-",'基础-供应商信息'!E175)</f>
        <v>-</v>
      </c>
      <c r="F175" s="135" t="str">
        <f>IF('基础-供应商信息'!F175="","-",'基础-供应商信息'!F175)</f>
        <v>-</v>
      </c>
      <c r="G175" s="136" t="str">
        <f>IF(C175="-","-",SUMIFS('采购录入（明细）'!K:K,'采购录入（明细）'!D:D,C175)-SUMIFS(供应商付款录入!H:H,供应商付款录入!C:C,C175))</f>
        <v>-</v>
      </c>
      <c r="H175" s="120"/>
    </row>
    <row r="176" customHeight="1" spans="1:8">
      <c r="A176" s="120"/>
      <c r="B176" s="125">
        <v>173</v>
      </c>
      <c r="C176" s="135" t="str">
        <f>IF('基础-供应商信息'!C176="","-",'基础-供应商信息'!C176)</f>
        <v>-</v>
      </c>
      <c r="D176" s="135" t="str">
        <f>IF('基础-供应商信息'!D176="","-",'基础-供应商信息'!D176)</f>
        <v>-</v>
      </c>
      <c r="E176" s="135" t="str">
        <f>IF('基础-供应商信息'!E176="","-",'基础-供应商信息'!E176)</f>
        <v>-</v>
      </c>
      <c r="F176" s="135" t="str">
        <f>IF('基础-供应商信息'!F176="","-",'基础-供应商信息'!F176)</f>
        <v>-</v>
      </c>
      <c r="G176" s="136" t="str">
        <f>IF(C176="-","-",SUMIFS('采购录入（明细）'!K:K,'采购录入（明细）'!D:D,C176)-SUMIFS(供应商付款录入!H:H,供应商付款录入!C:C,C176))</f>
        <v>-</v>
      </c>
      <c r="H176" s="120"/>
    </row>
    <row r="177" customHeight="1" spans="1:8">
      <c r="A177" s="120"/>
      <c r="B177" s="125">
        <v>174</v>
      </c>
      <c r="C177" s="135" t="str">
        <f>IF('基础-供应商信息'!C177="","-",'基础-供应商信息'!C177)</f>
        <v>-</v>
      </c>
      <c r="D177" s="135" t="str">
        <f>IF('基础-供应商信息'!D177="","-",'基础-供应商信息'!D177)</f>
        <v>-</v>
      </c>
      <c r="E177" s="135" t="str">
        <f>IF('基础-供应商信息'!E177="","-",'基础-供应商信息'!E177)</f>
        <v>-</v>
      </c>
      <c r="F177" s="135" t="str">
        <f>IF('基础-供应商信息'!F177="","-",'基础-供应商信息'!F177)</f>
        <v>-</v>
      </c>
      <c r="G177" s="136" t="str">
        <f>IF(C177="-","-",SUMIFS('采购录入（明细）'!K:K,'采购录入（明细）'!D:D,C177)-SUMIFS(供应商付款录入!H:H,供应商付款录入!C:C,C177))</f>
        <v>-</v>
      </c>
      <c r="H177" s="120"/>
    </row>
    <row r="178" customHeight="1" spans="1:8">
      <c r="A178" s="120"/>
      <c r="B178" s="125">
        <v>175</v>
      </c>
      <c r="C178" s="135" t="str">
        <f>IF('基础-供应商信息'!C178="","-",'基础-供应商信息'!C178)</f>
        <v>-</v>
      </c>
      <c r="D178" s="135" t="str">
        <f>IF('基础-供应商信息'!D178="","-",'基础-供应商信息'!D178)</f>
        <v>-</v>
      </c>
      <c r="E178" s="135" t="str">
        <f>IF('基础-供应商信息'!E178="","-",'基础-供应商信息'!E178)</f>
        <v>-</v>
      </c>
      <c r="F178" s="135" t="str">
        <f>IF('基础-供应商信息'!F178="","-",'基础-供应商信息'!F178)</f>
        <v>-</v>
      </c>
      <c r="G178" s="136" t="str">
        <f>IF(C178="-","-",SUMIFS('采购录入（明细）'!K:K,'采购录入（明细）'!D:D,C178)-SUMIFS(供应商付款录入!H:H,供应商付款录入!C:C,C178))</f>
        <v>-</v>
      </c>
      <c r="H178" s="120"/>
    </row>
    <row r="179" customHeight="1" spans="1:8">
      <c r="A179" s="120"/>
      <c r="B179" s="125">
        <v>176</v>
      </c>
      <c r="C179" s="135" t="str">
        <f>IF('基础-供应商信息'!C179="","-",'基础-供应商信息'!C179)</f>
        <v>-</v>
      </c>
      <c r="D179" s="135" t="str">
        <f>IF('基础-供应商信息'!D179="","-",'基础-供应商信息'!D179)</f>
        <v>-</v>
      </c>
      <c r="E179" s="135" t="str">
        <f>IF('基础-供应商信息'!E179="","-",'基础-供应商信息'!E179)</f>
        <v>-</v>
      </c>
      <c r="F179" s="135" t="str">
        <f>IF('基础-供应商信息'!F179="","-",'基础-供应商信息'!F179)</f>
        <v>-</v>
      </c>
      <c r="G179" s="136" t="str">
        <f>IF(C179="-","-",SUMIFS('采购录入（明细）'!K:K,'采购录入（明细）'!D:D,C179)-SUMIFS(供应商付款录入!H:H,供应商付款录入!C:C,C179))</f>
        <v>-</v>
      </c>
      <c r="H179" s="120"/>
    </row>
    <row r="180" customHeight="1" spans="1:8">
      <c r="A180" s="120"/>
      <c r="B180" s="125">
        <v>177</v>
      </c>
      <c r="C180" s="135" t="str">
        <f>IF('基础-供应商信息'!C180="","-",'基础-供应商信息'!C180)</f>
        <v>-</v>
      </c>
      <c r="D180" s="135" t="str">
        <f>IF('基础-供应商信息'!D180="","-",'基础-供应商信息'!D180)</f>
        <v>-</v>
      </c>
      <c r="E180" s="135" t="str">
        <f>IF('基础-供应商信息'!E180="","-",'基础-供应商信息'!E180)</f>
        <v>-</v>
      </c>
      <c r="F180" s="135" t="str">
        <f>IF('基础-供应商信息'!F180="","-",'基础-供应商信息'!F180)</f>
        <v>-</v>
      </c>
      <c r="G180" s="136" t="str">
        <f>IF(C180="-","-",SUMIFS('采购录入（明细）'!K:K,'采购录入（明细）'!D:D,C180)-SUMIFS(供应商付款录入!H:H,供应商付款录入!C:C,C180))</f>
        <v>-</v>
      </c>
      <c r="H180" s="120"/>
    </row>
    <row r="181" customHeight="1" spans="1:8">
      <c r="A181" s="120"/>
      <c r="B181" s="125">
        <v>178</v>
      </c>
      <c r="C181" s="135" t="str">
        <f>IF('基础-供应商信息'!C181="","-",'基础-供应商信息'!C181)</f>
        <v>-</v>
      </c>
      <c r="D181" s="135" t="str">
        <f>IF('基础-供应商信息'!D181="","-",'基础-供应商信息'!D181)</f>
        <v>-</v>
      </c>
      <c r="E181" s="135" t="str">
        <f>IF('基础-供应商信息'!E181="","-",'基础-供应商信息'!E181)</f>
        <v>-</v>
      </c>
      <c r="F181" s="135" t="str">
        <f>IF('基础-供应商信息'!F181="","-",'基础-供应商信息'!F181)</f>
        <v>-</v>
      </c>
      <c r="G181" s="136" t="str">
        <f>IF(C181="-","-",SUMIFS('采购录入（明细）'!K:K,'采购录入（明细）'!D:D,C181)-SUMIFS(供应商付款录入!H:H,供应商付款录入!C:C,C181))</f>
        <v>-</v>
      </c>
      <c r="H181" s="120"/>
    </row>
    <row r="182" customHeight="1" spans="1:8">
      <c r="A182" s="120"/>
      <c r="B182" s="125">
        <v>179</v>
      </c>
      <c r="C182" s="135" t="str">
        <f>IF('基础-供应商信息'!C182="","-",'基础-供应商信息'!C182)</f>
        <v>-</v>
      </c>
      <c r="D182" s="135" t="str">
        <f>IF('基础-供应商信息'!D182="","-",'基础-供应商信息'!D182)</f>
        <v>-</v>
      </c>
      <c r="E182" s="135" t="str">
        <f>IF('基础-供应商信息'!E182="","-",'基础-供应商信息'!E182)</f>
        <v>-</v>
      </c>
      <c r="F182" s="135" t="str">
        <f>IF('基础-供应商信息'!F182="","-",'基础-供应商信息'!F182)</f>
        <v>-</v>
      </c>
      <c r="G182" s="136" t="str">
        <f>IF(C182="-","-",SUMIFS('采购录入（明细）'!K:K,'采购录入（明细）'!D:D,C182)-SUMIFS(供应商付款录入!H:H,供应商付款录入!C:C,C182))</f>
        <v>-</v>
      </c>
      <c r="H182" s="120"/>
    </row>
    <row r="183" customHeight="1" spans="1:8">
      <c r="A183" s="120"/>
      <c r="B183" s="125">
        <v>180</v>
      </c>
      <c r="C183" s="135" t="str">
        <f>IF('基础-供应商信息'!C183="","-",'基础-供应商信息'!C183)</f>
        <v>-</v>
      </c>
      <c r="D183" s="135" t="str">
        <f>IF('基础-供应商信息'!D183="","-",'基础-供应商信息'!D183)</f>
        <v>-</v>
      </c>
      <c r="E183" s="135" t="str">
        <f>IF('基础-供应商信息'!E183="","-",'基础-供应商信息'!E183)</f>
        <v>-</v>
      </c>
      <c r="F183" s="135" t="str">
        <f>IF('基础-供应商信息'!F183="","-",'基础-供应商信息'!F183)</f>
        <v>-</v>
      </c>
      <c r="G183" s="136" t="str">
        <f>IF(C183="-","-",SUMIFS('采购录入（明细）'!K:K,'采购录入（明细）'!D:D,C183)-SUMIFS(供应商付款录入!H:H,供应商付款录入!C:C,C183))</f>
        <v>-</v>
      </c>
      <c r="H183" s="120"/>
    </row>
    <row r="184" customHeight="1" spans="1:8">
      <c r="A184" s="120"/>
      <c r="B184" s="125">
        <v>181</v>
      </c>
      <c r="C184" s="135" t="str">
        <f>IF('基础-供应商信息'!C184="","-",'基础-供应商信息'!C184)</f>
        <v>-</v>
      </c>
      <c r="D184" s="135" t="str">
        <f>IF('基础-供应商信息'!D184="","-",'基础-供应商信息'!D184)</f>
        <v>-</v>
      </c>
      <c r="E184" s="135" t="str">
        <f>IF('基础-供应商信息'!E184="","-",'基础-供应商信息'!E184)</f>
        <v>-</v>
      </c>
      <c r="F184" s="135" t="str">
        <f>IF('基础-供应商信息'!F184="","-",'基础-供应商信息'!F184)</f>
        <v>-</v>
      </c>
      <c r="G184" s="136" t="str">
        <f>IF(C184="-","-",SUMIFS('采购录入（明细）'!K:K,'采购录入（明细）'!D:D,C184)-SUMIFS(供应商付款录入!H:H,供应商付款录入!C:C,C184))</f>
        <v>-</v>
      </c>
      <c r="H184" s="120"/>
    </row>
    <row r="185" customHeight="1" spans="1:8">
      <c r="A185" s="120"/>
      <c r="B185" s="125">
        <v>182</v>
      </c>
      <c r="C185" s="135" t="str">
        <f>IF('基础-供应商信息'!C185="","-",'基础-供应商信息'!C185)</f>
        <v>-</v>
      </c>
      <c r="D185" s="135" t="str">
        <f>IF('基础-供应商信息'!D185="","-",'基础-供应商信息'!D185)</f>
        <v>-</v>
      </c>
      <c r="E185" s="135" t="str">
        <f>IF('基础-供应商信息'!E185="","-",'基础-供应商信息'!E185)</f>
        <v>-</v>
      </c>
      <c r="F185" s="135" t="str">
        <f>IF('基础-供应商信息'!F185="","-",'基础-供应商信息'!F185)</f>
        <v>-</v>
      </c>
      <c r="G185" s="136" t="str">
        <f>IF(C185="-","-",SUMIFS('采购录入（明细）'!K:K,'采购录入（明细）'!D:D,C185)-SUMIFS(供应商付款录入!H:H,供应商付款录入!C:C,C185))</f>
        <v>-</v>
      </c>
      <c r="H185" s="120"/>
    </row>
    <row r="186" customHeight="1" spans="1:8">
      <c r="A186" s="120"/>
      <c r="B186" s="125">
        <v>183</v>
      </c>
      <c r="C186" s="135" t="str">
        <f>IF('基础-供应商信息'!C186="","-",'基础-供应商信息'!C186)</f>
        <v>-</v>
      </c>
      <c r="D186" s="135" t="str">
        <f>IF('基础-供应商信息'!D186="","-",'基础-供应商信息'!D186)</f>
        <v>-</v>
      </c>
      <c r="E186" s="135" t="str">
        <f>IF('基础-供应商信息'!E186="","-",'基础-供应商信息'!E186)</f>
        <v>-</v>
      </c>
      <c r="F186" s="135" t="str">
        <f>IF('基础-供应商信息'!F186="","-",'基础-供应商信息'!F186)</f>
        <v>-</v>
      </c>
      <c r="G186" s="136" t="str">
        <f>IF(C186="-","-",SUMIFS('采购录入（明细）'!K:K,'采购录入（明细）'!D:D,C186)-SUMIFS(供应商付款录入!H:H,供应商付款录入!C:C,C186))</f>
        <v>-</v>
      </c>
      <c r="H186" s="120"/>
    </row>
    <row r="187" customHeight="1" spans="1:8">
      <c r="A187" s="120"/>
      <c r="B187" s="125">
        <v>184</v>
      </c>
      <c r="C187" s="135" t="str">
        <f>IF('基础-供应商信息'!C187="","-",'基础-供应商信息'!C187)</f>
        <v>-</v>
      </c>
      <c r="D187" s="135" t="str">
        <f>IF('基础-供应商信息'!D187="","-",'基础-供应商信息'!D187)</f>
        <v>-</v>
      </c>
      <c r="E187" s="135" t="str">
        <f>IF('基础-供应商信息'!E187="","-",'基础-供应商信息'!E187)</f>
        <v>-</v>
      </c>
      <c r="F187" s="135" t="str">
        <f>IF('基础-供应商信息'!F187="","-",'基础-供应商信息'!F187)</f>
        <v>-</v>
      </c>
      <c r="G187" s="136" t="str">
        <f>IF(C187="-","-",SUMIFS('采购录入（明细）'!K:K,'采购录入（明细）'!D:D,C187)-SUMIFS(供应商付款录入!H:H,供应商付款录入!C:C,C187))</f>
        <v>-</v>
      </c>
      <c r="H187" s="120"/>
    </row>
    <row r="188" customHeight="1" spans="1:8">
      <c r="A188" s="120"/>
      <c r="B188" s="125">
        <v>185</v>
      </c>
      <c r="C188" s="135" t="str">
        <f>IF('基础-供应商信息'!C188="","-",'基础-供应商信息'!C188)</f>
        <v>-</v>
      </c>
      <c r="D188" s="135" t="str">
        <f>IF('基础-供应商信息'!D188="","-",'基础-供应商信息'!D188)</f>
        <v>-</v>
      </c>
      <c r="E188" s="135" t="str">
        <f>IF('基础-供应商信息'!E188="","-",'基础-供应商信息'!E188)</f>
        <v>-</v>
      </c>
      <c r="F188" s="135" t="str">
        <f>IF('基础-供应商信息'!F188="","-",'基础-供应商信息'!F188)</f>
        <v>-</v>
      </c>
      <c r="G188" s="136" t="str">
        <f>IF(C188="-","-",SUMIFS('采购录入（明细）'!K:K,'采购录入（明细）'!D:D,C188)-SUMIFS(供应商付款录入!H:H,供应商付款录入!C:C,C188))</f>
        <v>-</v>
      </c>
      <c r="H188" s="120"/>
    </row>
    <row r="189" customHeight="1" spans="1:8">
      <c r="A189" s="120"/>
      <c r="B189" s="125">
        <v>186</v>
      </c>
      <c r="C189" s="135" t="str">
        <f>IF('基础-供应商信息'!C189="","-",'基础-供应商信息'!C189)</f>
        <v>-</v>
      </c>
      <c r="D189" s="135" t="str">
        <f>IF('基础-供应商信息'!D189="","-",'基础-供应商信息'!D189)</f>
        <v>-</v>
      </c>
      <c r="E189" s="135" t="str">
        <f>IF('基础-供应商信息'!E189="","-",'基础-供应商信息'!E189)</f>
        <v>-</v>
      </c>
      <c r="F189" s="135" t="str">
        <f>IF('基础-供应商信息'!F189="","-",'基础-供应商信息'!F189)</f>
        <v>-</v>
      </c>
      <c r="G189" s="136" t="str">
        <f>IF(C189="-","-",SUMIFS('采购录入（明细）'!K:K,'采购录入（明细）'!D:D,C189)-SUMIFS(供应商付款录入!H:H,供应商付款录入!C:C,C189))</f>
        <v>-</v>
      </c>
      <c r="H189" s="120"/>
    </row>
    <row r="190" customHeight="1" spans="1:8">
      <c r="A190" s="120"/>
      <c r="B190" s="125">
        <v>187</v>
      </c>
      <c r="C190" s="135" t="str">
        <f>IF('基础-供应商信息'!C190="","-",'基础-供应商信息'!C190)</f>
        <v>-</v>
      </c>
      <c r="D190" s="135" t="str">
        <f>IF('基础-供应商信息'!D190="","-",'基础-供应商信息'!D190)</f>
        <v>-</v>
      </c>
      <c r="E190" s="135" t="str">
        <f>IF('基础-供应商信息'!E190="","-",'基础-供应商信息'!E190)</f>
        <v>-</v>
      </c>
      <c r="F190" s="135" t="str">
        <f>IF('基础-供应商信息'!F190="","-",'基础-供应商信息'!F190)</f>
        <v>-</v>
      </c>
      <c r="G190" s="136" t="str">
        <f>IF(C190="-","-",SUMIFS('采购录入（明细）'!K:K,'采购录入（明细）'!D:D,C190)-SUMIFS(供应商付款录入!H:H,供应商付款录入!C:C,C190))</f>
        <v>-</v>
      </c>
      <c r="H190" s="120"/>
    </row>
    <row r="191" customHeight="1" spans="1:8">
      <c r="A191" s="120"/>
      <c r="B191" s="125">
        <v>188</v>
      </c>
      <c r="C191" s="135" t="str">
        <f>IF('基础-供应商信息'!C191="","-",'基础-供应商信息'!C191)</f>
        <v>-</v>
      </c>
      <c r="D191" s="135" t="str">
        <f>IF('基础-供应商信息'!D191="","-",'基础-供应商信息'!D191)</f>
        <v>-</v>
      </c>
      <c r="E191" s="135" t="str">
        <f>IF('基础-供应商信息'!E191="","-",'基础-供应商信息'!E191)</f>
        <v>-</v>
      </c>
      <c r="F191" s="135" t="str">
        <f>IF('基础-供应商信息'!F191="","-",'基础-供应商信息'!F191)</f>
        <v>-</v>
      </c>
      <c r="G191" s="136" t="str">
        <f>IF(C191="-","-",SUMIFS('采购录入（明细）'!K:K,'采购录入（明细）'!D:D,C191)-SUMIFS(供应商付款录入!H:H,供应商付款录入!C:C,C191))</f>
        <v>-</v>
      </c>
      <c r="H191" s="120"/>
    </row>
    <row r="192" customHeight="1" spans="1:8">
      <c r="A192" s="120"/>
      <c r="B192" s="125">
        <v>189</v>
      </c>
      <c r="C192" s="135" t="str">
        <f>IF('基础-供应商信息'!C192="","-",'基础-供应商信息'!C192)</f>
        <v>-</v>
      </c>
      <c r="D192" s="135" t="str">
        <f>IF('基础-供应商信息'!D192="","-",'基础-供应商信息'!D192)</f>
        <v>-</v>
      </c>
      <c r="E192" s="135" t="str">
        <f>IF('基础-供应商信息'!E192="","-",'基础-供应商信息'!E192)</f>
        <v>-</v>
      </c>
      <c r="F192" s="135" t="str">
        <f>IF('基础-供应商信息'!F192="","-",'基础-供应商信息'!F192)</f>
        <v>-</v>
      </c>
      <c r="G192" s="136" t="str">
        <f>IF(C192="-","-",SUMIFS('采购录入（明细）'!K:K,'采购录入（明细）'!D:D,C192)-SUMIFS(供应商付款录入!H:H,供应商付款录入!C:C,C192))</f>
        <v>-</v>
      </c>
      <c r="H192" s="120"/>
    </row>
    <row r="193" customHeight="1" spans="1:8">
      <c r="A193" s="120"/>
      <c r="B193" s="125">
        <v>190</v>
      </c>
      <c r="C193" s="135" t="str">
        <f>IF('基础-供应商信息'!C193="","-",'基础-供应商信息'!C193)</f>
        <v>-</v>
      </c>
      <c r="D193" s="135" t="str">
        <f>IF('基础-供应商信息'!D193="","-",'基础-供应商信息'!D193)</f>
        <v>-</v>
      </c>
      <c r="E193" s="135" t="str">
        <f>IF('基础-供应商信息'!E193="","-",'基础-供应商信息'!E193)</f>
        <v>-</v>
      </c>
      <c r="F193" s="135" t="str">
        <f>IF('基础-供应商信息'!F193="","-",'基础-供应商信息'!F193)</f>
        <v>-</v>
      </c>
      <c r="G193" s="136" t="str">
        <f>IF(C193="-","-",SUMIFS('采购录入（明细）'!K:K,'采购录入（明细）'!D:D,C193)-SUMIFS(供应商付款录入!H:H,供应商付款录入!C:C,C193))</f>
        <v>-</v>
      </c>
      <c r="H193" s="120"/>
    </row>
    <row r="194" customHeight="1" spans="1:8">
      <c r="A194" s="120"/>
      <c r="B194" s="125">
        <v>191</v>
      </c>
      <c r="C194" s="135" t="str">
        <f>IF('基础-供应商信息'!C194="","-",'基础-供应商信息'!C194)</f>
        <v>-</v>
      </c>
      <c r="D194" s="135" t="str">
        <f>IF('基础-供应商信息'!D194="","-",'基础-供应商信息'!D194)</f>
        <v>-</v>
      </c>
      <c r="E194" s="135" t="str">
        <f>IF('基础-供应商信息'!E194="","-",'基础-供应商信息'!E194)</f>
        <v>-</v>
      </c>
      <c r="F194" s="135" t="str">
        <f>IF('基础-供应商信息'!F194="","-",'基础-供应商信息'!F194)</f>
        <v>-</v>
      </c>
      <c r="G194" s="136" t="str">
        <f>IF(C194="-","-",SUMIFS('采购录入（明细）'!K:K,'采购录入（明细）'!D:D,C194)-SUMIFS(供应商付款录入!H:H,供应商付款录入!C:C,C194))</f>
        <v>-</v>
      </c>
      <c r="H194" s="120"/>
    </row>
    <row r="195" customHeight="1" spans="1:8">
      <c r="A195" s="120"/>
      <c r="B195" s="125">
        <v>192</v>
      </c>
      <c r="C195" s="135" t="str">
        <f>IF('基础-供应商信息'!C195="","-",'基础-供应商信息'!C195)</f>
        <v>-</v>
      </c>
      <c r="D195" s="135" t="str">
        <f>IF('基础-供应商信息'!D195="","-",'基础-供应商信息'!D195)</f>
        <v>-</v>
      </c>
      <c r="E195" s="135" t="str">
        <f>IF('基础-供应商信息'!E195="","-",'基础-供应商信息'!E195)</f>
        <v>-</v>
      </c>
      <c r="F195" s="135" t="str">
        <f>IF('基础-供应商信息'!F195="","-",'基础-供应商信息'!F195)</f>
        <v>-</v>
      </c>
      <c r="G195" s="136" t="str">
        <f>IF(C195="-","-",SUMIFS('采购录入（明细）'!K:K,'采购录入（明细）'!D:D,C195)-SUMIFS(供应商付款录入!H:H,供应商付款录入!C:C,C195))</f>
        <v>-</v>
      </c>
      <c r="H195" s="120"/>
    </row>
    <row r="196" customHeight="1" spans="1:8">
      <c r="A196" s="120"/>
      <c r="B196" s="125">
        <v>193</v>
      </c>
      <c r="C196" s="135" t="str">
        <f>IF('基础-供应商信息'!C196="","-",'基础-供应商信息'!C196)</f>
        <v>-</v>
      </c>
      <c r="D196" s="135" t="str">
        <f>IF('基础-供应商信息'!D196="","-",'基础-供应商信息'!D196)</f>
        <v>-</v>
      </c>
      <c r="E196" s="135" t="str">
        <f>IF('基础-供应商信息'!E196="","-",'基础-供应商信息'!E196)</f>
        <v>-</v>
      </c>
      <c r="F196" s="135" t="str">
        <f>IF('基础-供应商信息'!F196="","-",'基础-供应商信息'!F196)</f>
        <v>-</v>
      </c>
      <c r="G196" s="136" t="str">
        <f>IF(C196="-","-",SUMIFS('采购录入（明细）'!K:K,'采购录入（明细）'!D:D,C196)-SUMIFS(供应商付款录入!H:H,供应商付款录入!C:C,C196))</f>
        <v>-</v>
      </c>
      <c r="H196" s="120"/>
    </row>
    <row r="197" customHeight="1" spans="1:8">
      <c r="A197" s="120"/>
      <c r="B197" s="125">
        <v>194</v>
      </c>
      <c r="C197" s="135" t="str">
        <f>IF('基础-供应商信息'!C197="","-",'基础-供应商信息'!C197)</f>
        <v>-</v>
      </c>
      <c r="D197" s="135" t="str">
        <f>IF('基础-供应商信息'!D197="","-",'基础-供应商信息'!D197)</f>
        <v>-</v>
      </c>
      <c r="E197" s="135" t="str">
        <f>IF('基础-供应商信息'!E197="","-",'基础-供应商信息'!E197)</f>
        <v>-</v>
      </c>
      <c r="F197" s="135" t="str">
        <f>IF('基础-供应商信息'!F197="","-",'基础-供应商信息'!F197)</f>
        <v>-</v>
      </c>
      <c r="G197" s="136" t="str">
        <f>IF(C197="-","-",SUMIFS('采购录入（明细）'!K:K,'采购录入（明细）'!D:D,C197)-SUMIFS(供应商付款录入!H:H,供应商付款录入!C:C,C197))</f>
        <v>-</v>
      </c>
      <c r="H197" s="120"/>
    </row>
    <row r="198" customHeight="1" spans="1:8">
      <c r="A198" s="120"/>
      <c r="B198" s="125">
        <v>195</v>
      </c>
      <c r="C198" s="135" t="str">
        <f>IF('基础-供应商信息'!C198="","-",'基础-供应商信息'!C198)</f>
        <v>-</v>
      </c>
      <c r="D198" s="135" t="str">
        <f>IF('基础-供应商信息'!D198="","-",'基础-供应商信息'!D198)</f>
        <v>-</v>
      </c>
      <c r="E198" s="135" t="str">
        <f>IF('基础-供应商信息'!E198="","-",'基础-供应商信息'!E198)</f>
        <v>-</v>
      </c>
      <c r="F198" s="135" t="str">
        <f>IF('基础-供应商信息'!F198="","-",'基础-供应商信息'!F198)</f>
        <v>-</v>
      </c>
      <c r="G198" s="136" t="str">
        <f>IF(C198="-","-",SUMIFS('采购录入（明细）'!K:K,'采购录入（明细）'!D:D,C198)-SUMIFS(供应商付款录入!H:H,供应商付款录入!C:C,C198))</f>
        <v>-</v>
      </c>
      <c r="H198" s="120"/>
    </row>
    <row r="199" customHeight="1" spans="1:8">
      <c r="A199" s="120"/>
      <c r="B199" s="125">
        <v>196</v>
      </c>
      <c r="C199" s="135" t="str">
        <f>IF('基础-供应商信息'!C199="","-",'基础-供应商信息'!C199)</f>
        <v>-</v>
      </c>
      <c r="D199" s="135" t="str">
        <f>IF('基础-供应商信息'!D199="","-",'基础-供应商信息'!D199)</f>
        <v>-</v>
      </c>
      <c r="E199" s="135" t="str">
        <f>IF('基础-供应商信息'!E199="","-",'基础-供应商信息'!E199)</f>
        <v>-</v>
      </c>
      <c r="F199" s="135" t="str">
        <f>IF('基础-供应商信息'!F199="","-",'基础-供应商信息'!F199)</f>
        <v>-</v>
      </c>
      <c r="G199" s="136" t="str">
        <f>IF(C199="-","-",SUMIFS('采购录入（明细）'!K:K,'采购录入（明细）'!D:D,C199)-SUMIFS(供应商付款录入!H:H,供应商付款录入!C:C,C199))</f>
        <v>-</v>
      </c>
      <c r="H199" s="120"/>
    </row>
    <row r="200" customHeight="1" spans="1:8">
      <c r="A200" s="120"/>
      <c r="B200" s="125">
        <v>197</v>
      </c>
      <c r="C200" s="135" t="str">
        <f>IF('基础-供应商信息'!C200="","-",'基础-供应商信息'!C200)</f>
        <v>-</v>
      </c>
      <c r="D200" s="135" t="str">
        <f>IF('基础-供应商信息'!D200="","-",'基础-供应商信息'!D200)</f>
        <v>-</v>
      </c>
      <c r="E200" s="135" t="str">
        <f>IF('基础-供应商信息'!E200="","-",'基础-供应商信息'!E200)</f>
        <v>-</v>
      </c>
      <c r="F200" s="135" t="str">
        <f>IF('基础-供应商信息'!F200="","-",'基础-供应商信息'!F200)</f>
        <v>-</v>
      </c>
      <c r="G200" s="136" t="str">
        <f>IF(C200="-","-",SUMIFS('采购录入（明细）'!K:K,'采购录入（明细）'!D:D,C200)-SUMIFS(供应商付款录入!H:H,供应商付款录入!C:C,C200))</f>
        <v>-</v>
      </c>
      <c r="H200" s="120"/>
    </row>
    <row r="201" customHeight="1" spans="1:8">
      <c r="A201" s="120"/>
      <c r="B201" s="125">
        <v>198</v>
      </c>
      <c r="C201" s="135" t="str">
        <f>IF('基础-供应商信息'!C201="","-",'基础-供应商信息'!C201)</f>
        <v>-</v>
      </c>
      <c r="D201" s="135" t="str">
        <f>IF('基础-供应商信息'!D201="","-",'基础-供应商信息'!D201)</f>
        <v>-</v>
      </c>
      <c r="E201" s="135" t="str">
        <f>IF('基础-供应商信息'!E201="","-",'基础-供应商信息'!E201)</f>
        <v>-</v>
      </c>
      <c r="F201" s="135" t="str">
        <f>IF('基础-供应商信息'!F201="","-",'基础-供应商信息'!F201)</f>
        <v>-</v>
      </c>
      <c r="G201" s="136" t="str">
        <f>IF(C201="-","-",SUMIFS('采购录入（明细）'!K:K,'采购录入（明细）'!D:D,C201)-SUMIFS(供应商付款录入!H:H,供应商付款录入!C:C,C201))</f>
        <v>-</v>
      </c>
      <c r="H201" s="120"/>
    </row>
    <row r="202" customHeight="1" spans="1:8">
      <c r="A202" s="120"/>
      <c r="B202" s="125">
        <v>199</v>
      </c>
      <c r="C202" s="135" t="str">
        <f>IF('基础-供应商信息'!C202="","-",'基础-供应商信息'!C202)</f>
        <v>-</v>
      </c>
      <c r="D202" s="135" t="str">
        <f>IF('基础-供应商信息'!D202="","-",'基础-供应商信息'!D202)</f>
        <v>-</v>
      </c>
      <c r="E202" s="135" t="str">
        <f>IF('基础-供应商信息'!E202="","-",'基础-供应商信息'!E202)</f>
        <v>-</v>
      </c>
      <c r="F202" s="135" t="str">
        <f>IF('基础-供应商信息'!F202="","-",'基础-供应商信息'!F202)</f>
        <v>-</v>
      </c>
      <c r="G202" s="136" t="str">
        <f>IF(C202="-","-",SUMIFS('采购录入（明细）'!K:K,'采购录入（明细）'!D:D,C202)-SUMIFS(供应商付款录入!H:H,供应商付款录入!C:C,C202))</f>
        <v>-</v>
      </c>
      <c r="H202" s="120"/>
    </row>
    <row r="203" customHeight="1" spans="1:8">
      <c r="A203" s="120"/>
      <c r="B203" s="125">
        <v>200</v>
      </c>
      <c r="C203" s="135" t="str">
        <f>IF('基础-供应商信息'!C203="","-",'基础-供应商信息'!C203)</f>
        <v>-</v>
      </c>
      <c r="D203" s="135" t="str">
        <f>IF('基础-供应商信息'!D203="","-",'基础-供应商信息'!D203)</f>
        <v>-</v>
      </c>
      <c r="E203" s="135" t="str">
        <f>IF('基础-供应商信息'!E203="","-",'基础-供应商信息'!E203)</f>
        <v>-</v>
      </c>
      <c r="F203" s="135" t="str">
        <f>IF('基础-供应商信息'!F203="","-",'基础-供应商信息'!F203)</f>
        <v>-</v>
      </c>
      <c r="G203" s="136" t="str">
        <f>IF(C203="-","-",SUMIFS('采购录入（明细）'!K:K,'采购录入（明细）'!D:D,C203)-SUMIFS(供应商付款录入!H:H,供应商付款录入!C:C,C203))</f>
        <v>-</v>
      </c>
      <c r="H203" s="120"/>
    </row>
    <row r="204" customHeight="1" spans="1:8">
      <c r="A204" s="120"/>
      <c r="B204" s="125">
        <v>201</v>
      </c>
      <c r="C204" s="135" t="str">
        <f>IF('基础-供应商信息'!C204="","-",'基础-供应商信息'!C204)</f>
        <v>-</v>
      </c>
      <c r="D204" s="135" t="str">
        <f>IF('基础-供应商信息'!D204="","-",'基础-供应商信息'!D204)</f>
        <v>-</v>
      </c>
      <c r="E204" s="135" t="str">
        <f>IF('基础-供应商信息'!E204="","-",'基础-供应商信息'!E204)</f>
        <v>-</v>
      </c>
      <c r="F204" s="135" t="str">
        <f>IF('基础-供应商信息'!F204="","-",'基础-供应商信息'!F204)</f>
        <v>-</v>
      </c>
      <c r="G204" s="136" t="str">
        <f>IF(C204="-","-",SUMIFS('采购录入（明细）'!K:K,'采购录入（明细）'!D:D,C204)-SUMIFS(供应商付款录入!H:H,供应商付款录入!C:C,C204))</f>
        <v>-</v>
      </c>
      <c r="H204" s="120"/>
    </row>
    <row r="205" customHeight="1" spans="1:8">
      <c r="A205" s="120"/>
      <c r="B205" s="125">
        <v>202</v>
      </c>
      <c r="C205" s="135" t="str">
        <f>IF('基础-供应商信息'!C205="","-",'基础-供应商信息'!C205)</f>
        <v>-</v>
      </c>
      <c r="D205" s="135" t="str">
        <f>IF('基础-供应商信息'!D205="","-",'基础-供应商信息'!D205)</f>
        <v>-</v>
      </c>
      <c r="E205" s="135" t="str">
        <f>IF('基础-供应商信息'!E205="","-",'基础-供应商信息'!E205)</f>
        <v>-</v>
      </c>
      <c r="F205" s="135" t="str">
        <f>IF('基础-供应商信息'!F205="","-",'基础-供应商信息'!F205)</f>
        <v>-</v>
      </c>
      <c r="G205" s="136" t="str">
        <f>IF(C205="-","-",SUMIFS('采购录入（明细）'!K:K,'采购录入（明细）'!D:D,C205)-SUMIFS(供应商付款录入!H:H,供应商付款录入!C:C,C205))</f>
        <v>-</v>
      </c>
      <c r="H205" s="120"/>
    </row>
    <row r="206" customHeight="1" spans="1:8">
      <c r="A206" s="120"/>
      <c r="B206" s="125">
        <v>203</v>
      </c>
      <c r="C206" s="135" t="str">
        <f>IF('基础-供应商信息'!C206="","-",'基础-供应商信息'!C206)</f>
        <v>-</v>
      </c>
      <c r="D206" s="135" t="str">
        <f>IF('基础-供应商信息'!D206="","-",'基础-供应商信息'!D206)</f>
        <v>-</v>
      </c>
      <c r="E206" s="135" t="str">
        <f>IF('基础-供应商信息'!E206="","-",'基础-供应商信息'!E206)</f>
        <v>-</v>
      </c>
      <c r="F206" s="135" t="str">
        <f>IF('基础-供应商信息'!F206="","-",'基础-供应商信息'!F206)</f>
        <v>-</v>
      </c>
      <c r="G206" s="136" t="str">
        <f>IF(C206="-","-",SUMIFS('采购录入（明细）'!K:K,'采购录入（明细）'!D:D,C206)-SUMIFS(供应商付款录入!H:H,供应商付款录入!C:C,C206))</f>
        <v>-</v>
      </c>
      <c r="H206" s="120"/>
    </row>
    <row r="207" customHeight="1" spans="1:8">
      <c r="A207" s="120"/>
      <c r="B207" s="125">
        <v>204</v>
      </c>
      <c r="C207" s="135" t="str">
        <f>IF('基础-供应商信息'!C207="","-",'基础-供应商信息'!C207)</f>
        <v>-</v>
      </c>
      <c r="D207" s="135" t="str">
        <f>IF('基础-供应商信息'!D207="","-",'基础-供应商信息'!D207)</f>
        <v>-</v>
      </c>
      <c r="E207" s="135" t="str">
        <f>IF('基础-供应商信息'!E207="","-",'基础-供应商信息'!E207)</f>
        <v>-</v>
      </c>
      <c r="F207" s="135" t="str">
        <f>IF('基础-供应商信息'!F207="","-",'基础-供应商信息'!F207)</f>
        <v>-</v>
      </c>
      <c r="G207" s="136" t="str">
        <f>IF(C207="-","-",SUMIFS('采购录入（明细）'!K:K,'采购录入（明细）'!D:D,C207)-SUMIFS(供应商付款录入!H:H,供应商付款录入!C:C,C207))</f>
        <v>-</v>
      </c>
      <c r="H207" s="120"/>
    </row>
    <row r="208" customHeight="1" spans="1:8">
      <c r="A208" s="120"/>
      <c r="B208" s="125">
        <v>205</v>
      </c>
      <c r="C208" s="135" t="str">
        <f>IF('基础-供应商信息'!C208="","-",'基础-供应商信息'!C208)</f>
        <v>-</v>
      </c>
      <c r="D208" s="135" t="str">
        <f>IF('基础-供应商信息'!D208="","-",'基础-供应商信息'!D208)</f>
        <v>-</v>
      </c>
      <c r="E208" s="135" t="str">
        <f>IF('基础-供应商信息'!E208="","-",'基础-供应商信息'!E208)</f>
        <v>-</v>
      </c>
      <c r="F208" s="135" t="str">
        <f>IF('基础-供应商信息'!F208="","-",'基础-供应商信息'!F208)</f>
        <v>-</v>
      </c>
      <c r="G208" s="136" t="str">
        <f>IF(C208="-","-",SUMIFS('采购录入（明细）'!K:K,'采购录入（明细）'!D:D,C208)-SUMIFS(供应商付款录入!H:H,供应商付款录入!C:C,C208))</f>
        <v>-</v>
      </c>
      <c r="H208" s="120"/>
    </row>
    <row r="209" customHeight="1" spans="1:8">
      <c r="A209" s="120"/>
      <c r="B209" s="125">
        <v>206</v>
      </c>
      <c r="C209" s="135" t="str">
        <f>IF('基础-供应商信息'!C209="","-",'基础-供应商信息'!C209)</f>
        <v>-</v>
      </c>
      <c r="D209" s="135" t="str">
        <f>IF('基础-供应商信息'!D209="","-",'基础-供应商信息'!D209)</f>
        <v>-</v>
      </c>
      <c r="E209" s="135" t="str">
        <f>IF('基础-供应商信息'!E209="","-",'基础-供应商信息'!E209)</f>
        <v>-</v>
      </c>
      <c r="F209" s="135" t="str">
        <f>IF('基础-供应商信息'!F209="","-",'基础-供应商信息'!F209)</f>
        <v>-</v>
      </c>
      <c r="G209" s="136" t="str">
        <f>IF(C209="-","-",SUMIFS('采购录入（明细）'!K:K,'采购录入（明细）'!D:D,C209)-SUMIFS(供应商付款录入!H:H,供应商付款录入!C:C,C209))</f>
        <v>-</v>
      </c>
      <c r="H209" s="120"/>
    </row>
    <row r="210" customHeight="1" spans="1:8">
      <c r="A210" s="120"/>
      <c r="B210" s="125">
        <v>207</v>
      </c>
      <c r="C210" s="135" t="str">
        <f>IF('基础-供应商信息'!C210="","-",'基础-供应商信息'!C210)</f>
        <v>-</v>
      </c>
      <c r="D210" s="135" t="str">
        <f>IF('基础-供应商信息'!D210="","-",'基础-供应商信息'!D210)</f>
        <v>-</v>
      </c>
      <c r="E210" s="135" t="str">
        <f>IF('基础-供应商信息'!E210="","-",'基础-供应商信息'!E210)</f>
        <v>-</v>
      </c>
      <c r="F210" s="135" t="str">
        <f>IF('基础-供应商信息'!F210="","-",'基础-供应商信息'!F210)</f>
        <v>-</v>
      </c>
      <c r="G210" s="136" t="str">
        <f>IF(C210="-","-",SUMIFS('采购录入（明细）'!K:K,'采购录入（明细）'!D:D,C210)-SUMIFS(供应商付款录入!H:H,供应商付款录入!C:C,C210))</f>
        <v>-</v>
      </c>
      <c r="H210" s="120"/>
    </row>
    <row r="211" customHeight="1" spans="1:8">
      <c r="A211" s="120"/>
      <c r="B211" s="125">
        <v>208</v>
      </c>
      <c r="C211" s="135" t="str">
        <f>IF('基础-供应商信息'!C211="","-",'基础-供应商信息'!C211)</f>
        <v>-</v>
      </c>
      <c r="D211" s="135" t="str">
        <f>IF('基础-供应商信息'!D211="","-",'基础-供应商信息'!D211)</f>
        <v>-</v>
      </c>
      <c r="E211" s="135" t="str">
        <f>IF('基础-供应商信息'!E211="","-",'基础-供应商信息'!E211)</f>
        <v>-</v>
      </c>
      <c r="F211" s="135" t="str">
        <f>IF('基础-供应商信息'!F211="","-",'基础-供应商信息'!F211)</f>
        <v>-</v>
      </c>
      <c r="G211" s="136" t="str">
        <f>IF(C211="-","-",SUMIFS('采购录入（明细）'!K:K,'采购录入（明细）'!D:D,C211)-SUMIFS(供应商付款录入!H:H,供应商付款录入!C:C,C211))</f>
        <v>-</v>
      </c>
      <c r="H211" s="120"/>
    </row>
    <row r="212" customHeight="1" spans="1:8">
      <c r="A212" s="120"/>
      <c r="B212" s="125">
        <v>209</v>
      </c>
      <c r="C212" s="135" t="str">
        <f>IF('基础-供应商信息'!C212="","-",'基础-供应商信息'!C212)</f>
        <v>-</v>
      </c>
      <c r="D212" s="135" t="str">
        <f>IF('基础-供应商信息'!D212="","-",'基础-供应商信息'!D212)</f>
        <v>-</v>
      </c>
      <c r="E212" s="135" t="str">
        <f>IF('基础-供应商信息'!E212="","-",'基础-供应商信息'!E212)</f>
        <v>-</v>
      </c>
      <c r="F212" s="135" t="str">
        <f>IF('基础-供应商信息'!F212="","-",'基础-供应商信息'!F212)</f>
        <v>-</v>
      </c>
      <c r="G212" s="136" t="str">
        <f>IF(C212="-","-",SUMIFS('采购录入（明细）'!K:K,'采购录入（明细）'!D:D,C212)-SUMIFS(供应商付款录入!H:H,供应商付款录入!C:C,C212))</f>
        <v>-</v>
      </c>
      <c r="H212" s="120"/>
    </row>
    <row r="213" customHeight="1" spans="1:8">
      <c r="A213" s="120"/>
      <c r="B213" s="125">
        <v>210</v>
      </c>
      <c r="C213" s="135" t="str">
        <f>IF('基础-供应商信息'!C213="","-",'基础-供应商信息'!C213)</f>
        <v>-</v>
      </c>
      <c r="D213" s="135" t="str">
        <f>IF('基础-供应商信息'!D213="","-",'基础-供应商信息'!D213)</f>
        <v>-</v>
      </c>
      <c r="E213" s="135" t="str">
        <f>IF('基础-供应商信息'!E213="","-",'基础-供应商信息'!E213)</f>
        <v>-</v>
      </c>
      <c r="F213" s="135" t="str">
        <f>IF('基础-供应商信息'!F213="","-",'基础-供应商信息'!F213)</f>
        <v>-</v>
      </c>
      <c r="G213" s="136" t="str">
        <f>IF(C213="-","-",SUMIFS('采购录入（明细）'!K:K,'采购录入（明细）'!D:D,C213)-SUMIFS(供应商付款录入!H:H,供应商付款录入!C:C,C213))</f>
        <v>-</v>
      </c>
      <c r="H213" s="120"/>
    </row>
    <row r="214" customHeight="1" spans="1:8">
      <c r="A214" s="120"/>
      <c r="B214" s="125">
        <v>211</v>
      </c>
      <c r="C214" s="135" t="str">
        <f>IF('基础-供应商信息'!C214="","-",'基础-供应商信息'!C214)</f>
        <v>-</v>
      </c>
      <c r="D214" s="135" t="str">
        <f>IF('基础-供应商信息'!D214="","-",'基础-供应商信息'!D214)</f>
        <v>-</v>
      </c>
      <c r="E214" s="135" t="str">
        <f>IF('基础-供应商信息'!E214="","-",'基础-供应商信息'!E214)</f>
        <v>-</v>
      </c>
      <c r="F214" s="135" t="str">
        <f>IF('基础-供应商信息'!F214="","-",'基础-供应商信息'!F214)</f>
        <v>-</v>
      </c>
      <c r="G214" s="136" t="str">
        <f>IF(C214="-","-",SUMIFS('采购录入（明细）'!K:K,'采购录入（明细）'!D:D,C214)-SUMIFS(供应商付款录入!H:H,供应商付款录入!C:C,C214))</f>
        <v>-</v>
      </c>
      <c r="H214" s="120"/>
    </row>
    <row r="215" customHeight="1" spans="1:8">
      <c r="A215" s="120"/>
      <c r="B215" s="125">
        <v>212</v>
      </c>
      <c r="C215" s="135" t="str">
        <f>IF('基础-供应商信息'!C215="","-",'基础-供应商信息'!C215)</f>
        <v>-</v>
      </c>
      <c r="D215" s="135" t="str">
        <f>IF('基础-供应商信息'!D215="","-",'基础-供应商信息'!D215)</f>
        <v>-</v>
      </c>
      <c r="E215" s="135" t="str">
        <f>IF('基础-供应商信息'!E215="","-",'基础-供应商信息'!E215)</f>
        <v>-</v>
      </c>
      <c r="F215" s="135" t="str">
        <f>IF('基础-供应商信息'!F215="","-",'基础-供应商信息'!F215)</f>
        <v>-</v>
      </c>
      <c r="G215" s="136" t="str">
        <f>IF(C215="-","-",SUMIFS('采购录入（明细）'!K:K,'采购录入（明细）'!D:D,C215)-SUMIFS(供应商付款录入!H:H,供应商付款录入!C:C,C215))</f>
        <v>-</v>
      </c>
      <c r="H215" s="120"/>
    </row>
    <row r="216" customHeight="1" spans="1:8">
      <c r="A216" s="120"/>
      <c r="B216" s="125">
        <v>213</v>
      </c>
      <c r="C216" s="135" t="str">
        <f>IF('基础-供应商信息'!C216="","-",'基础-供应商信息'!C216)</f>
        <v>-</v>
      </c>
      <c r="D216" s="135" t="str">
        <f>IF('基础-供应商信息'!D216="","-",'基础-供应商信息'!D216)</f>
        <v>-</v>
      </c>
      <c r="E216" s="135" t="str">
        <f>IF('基础-供应商信息'!E216="","-",'基础-供应商信息'!E216)</f>
        <v>-</v>
      </c>
      <c r="F216" s="135" t="str">
        <f>IF('基础-供应商信息'!F216="","-",'基础-供应商信息'!F216)</f>
        <v>-</v>
      </c>
      <c r="G216" s="136" t="str">
        <f>IF(C216="-","-",SUMIFS('采购录入（明细）'!K:K,'采购录入（明细）'!D:D,C216)-SUMIFS(供应商付款录入!H:H,供应商付款录入!C:C,C216))</f>
        <v>-</v>
      </c>
      <c r="H216" s="120"/>
    </row>
    <row r="217" customHeight="1" spans="1:8">
      <c r="A217" s="120"/>
      <c r="B217" s="125">
        <v>214</v>
      </c>
      <c r="C217" s="135" t="str">
        <f>IF('基础-供应商信息'!C217="","-",'基础-供应商信息'!C217)</f>
        <v>-</v>
      </c>
      <c r="D217" s="135" t="str">
        <f>IF('基础-供应商信息'!D217="","-",'基础-供应商信息'!D217)</f>
        <v>-</v>
      </c>
      <c r="E217" s="135" t="str">
        <f>IF('基础-供应商信息'!E217="","-",'基础-供应商信息'!E217)</f>
        <v>-</v>
      </c>
      <c r="F217" s="135" t="str">
        <f>IF('基础-供应商信息'!F217="","-",'基础-供应商信息'!F217)</f>
        <v>-</v>
      </c>
      <c r="G217" s="136" t="str">
        <f>IF(C217="-","-",SUMIFS('采购录入（明细）'!K:K,'采购录入（明细）'!D:D,C217)-SUMIFS(供应商付款录入!H:H,供应商付款录入!C:C,C217))</f>
        <v>-</v>
      </c>
      <c r="H217" s="120"/>
    </row>
    <row r="218" customHeight="1" spans="1:8">
      <c r="A218" s="120"/>
      <c r="B218" s="125">
        <v>215</v>
      </c>
      <c r="C218" s="135" t="str">
        <f>IF('基础-供应商信息'!C218="","-",'基础-供应商信息'!C218)</f>
        <v>-</v>
      </c>
      <c r="D218" s="135" t="str">
        <f>IF('基础-供应商信息'!D218="","-",'基础-供应商信息'!D218)</f>
        <v>-</v>
      </c>
      <c r="E218" s="135" t="str">
        <f>IF('基础-供应商信息'!E218="","-",'基础-供应商信息'!E218)</f>
        <v>-</v>
      </c>
      <c r="F218" s="135" t="str">
        <f>IF('基础-供应商信息'!F218="","-",'基础-供应商信息'!F218)</f>
        <v>-</v>
      </c>
      <c r="G218" s="136" t="str">
        <f>IF(C218="-","-",SUMIFS('采购录入（明细）'!K:K,'采购录入（明细）'!D:D,C218)-SUMIFS(供应商付款录入!H:H,供应商付款录入!C:C,C218))</f>
        <v>-</v>
      </c>
      <c r="H218" s="120"/>
    </row>
    <row r="219" customHeight="1" spans="1:8">
      <c r="A219" s="120"/>
      <c r="B219" s="125">
        <v>216</v>
      </c>
      <c r="C219" s="135" t="str">
        <f>IF('基础-供应商信息'!C219="","-",'基础-供应商信息'!C219)</f>
        <v>-</v>
      </c>
      <c r="D219" s="135" t="str">
        <f>IF('基础-供应商信息'!D219="","-",'基础-供应商信息'!D219)</f>
        <v>-</v>
      </c>
      <c r="E219" s="135" t="str">
        <f>IF('基础-供应商信息'!E219="","-",'基础-供应商信息'!E219)</f>
        <v>-</v>
      </c>
      <c r="F219" s="135" t="str">
        <f>IF('基础-供应商信息'!F219="","-",'基础-供应商信息'!F219)</f>
        <v>-</v>
      </c>
      <c r="G219" s="136" t="str">
        <f>IF(C219="-","-",SUMIFS('采购录入（明细）'!K:K,'采购录入（明细）'!D:D,C219)-SUMIFS(供应商付款录入!H:H,供应商付款录入!C:C,C219))</f>
        <v>-</v>
      </c>
      <c r="H219" s="120"/>
    </row>
    <row r="220" customHeight="1" spans="1:8">
      <c r="A220" s="120"/>
      <c r="B220" s="125">
        <v>217</v>
      </c>
      <c r="C220" s="135" t="str">
        <f>IF('基础-供应商信息'!C220="","-",'基础-供应商信息'!C220)</f>
        <v>-</v>
      </c>
      <c r="D220" s="135" t="str">
        <f>IF('基础-供应商信息'!D220="","-",'基础-供应商信息'!D220)</f>
        <v>-</v>
      </c>
      <c r="E220" s="135" t="str">
        <f>IF('基础-供应商信息'!E220="","-",'基础-供应商信息'!E220)</f>
        <v>-</v>
      </c>
      <c r="F220" s="135" t="str">
        <f>IF('基础-供应商信息'!F220="","-",'基础-供应商信息'!F220)</f>
        <v>-</v>
      </c>
      <c r="G220" s="136" t="str">
        <f>IF(C220="-","-",SUMIFS('采购录入（明细）'!K:K,'采购录入（明细）'!D:D,C220)-SUMIFS(供应商付款录入!H:H,供应商付款录入!C:C,C220))</f>
        <v>-</v>
      </c>
      <c r="H220" s="120"/>
    </row>
    <row r="221" customHeight="1" spans="1:8">
      <c r="A221" s="120"/>
      <c r="B221" s="125">
        <v>218</v>
      </c>
      <c r="C221" s="135" t="str">
        <f>IF('基础-供应商信息'!C221="","-",'基础-供应商信息'!C221)</f>
        <v>-</v>
      </c>
      <c r="D221" s="135" t="str">
        <f>IF('基础-供应商信息'!D221="","-",'基础-供应商信息'!D221)</f>
        <v>-</v>
      </c>
      <c r="E221" s="135" t="str">
        <f>IF('基础-供应商信息'!E221="","-",'基础-供应商信息'!E221)</f>
        <v>-</v>
      </c>
      <c r="F221" s="135" t="str">
        <f>IF('基础-供应商信息'!F221="","-",'基础-供应商信息'!F221)</f>
        <v>-</v>
      </c>
      <c r="G221" s="136" t="str">
        <f>IF(C221="-","-",SUMIFS('采购录入（明细）'!K:K,'采购录入（明细）'!D:D,C221)-SUMIFS(供应商付款录入!H:H,供应商付款录入!C:C,C221))</f>
        <v>-</v>
      </c>
      <c r="H221" s="120"/>
    </row>
    <row r="222" customHeight="1" spans="1:8">
      <c r="A222" s="120"/>
      <c r="B222" s="125">
        <v>219</v>
      </c>
      <c r="C222" s="135" t="str">
        <f>IF('基础-供应商信息'!C222="","-",'基础-供应商信息'!C222)</f>
        <v>-</v>
      </c>
      <c r="D222" s="135" t="str">
        <f>IF('基础-供应商信息'!D222="","-",'基础-供应商信息'!D222)</f>
        <v>-</v>
      </c>
      <c r="E222" s="135" t="str">
        <f>IF('基础-供应商信息'!E222="","-",'基础-供应商信息'!E222)</f>
        <v>-</v>
      </c>
      <c r="F222" s="135" t="str">
        <f>IF('基础-供应商信息'!F222="","-",'基础-供应商信息'!F222)</f>
        <v>-</v>
      </c>
      <c r="G222" s="136" t="str">
        <f>IF(C222="-","-",SUMIFS('采购录入（明细）'!K:K,'采购录入（明细）'!D:D,C222)-SUMIFS(供应商付款录入!H:H,供应商付款录入!C:C,C222))</f>
        <v>-</v>
      </c>
      <c r="H222" s="120"/>
    </row>
    <row r="223" customHeight="1" spans="1:8">
      <c r="A223" s="120"/>
      <c r="B223" s="125">
        <v>220</v>
      </c>
      <c r="C223" s="135" t="str">
        <f>IF('基础-供应商信息'!C223="","-",'基础-供应商信息'!C223)</f>
        <v>-</v>
      </c>
      <c r="D223" s="135" t="str">
        <f>IF('基础-供应商信息'!D223="","-",'基础-供应商信息'!D223)</f>
        <v>-</v>
      </c>
      <c r="E223" s="135" t="str">
        <f>IF('基础-供应商信息'!E223="","-",'基础-供应商信息'!E223)</f>
        <v>-</v>
      </c>
      <c r="F223" s="135" t="str">
        <f>IF('基础-供应商信息'!F223="","-",'基础-供应商信息'!F223)</f>
        <v>-</v>
      </c>
      <c r="G223" s="136" t="str">
        <f>IF(C223="-","-",SUMIFS('采购录入（明细）'!K:K,'采购录入（明细）'!D:D,C223)-SUMIFS(供应商付款录入!H:H,供应商付款录入!C:C,C223))</f>
        <v>-</v>
      </c>
      <c r="H223" s="120"/>
    </row>
    <row r="224" customHeight="1" spans="1:8">
      <c r="A224" s="120"/>
      <c r="B224" s="125">
        <v>221</v>
      </c>
      <c r="C224" s="135" t="str">
        <f>IF('基础-供应商信息'!C224="","-",'基础-供应商信息'!C224)</f>
        <v>-</v>
      </c>
      <c r="D224" s="135" t="str">
        <f>IF('基础-供应商信息'!D224="","-",'基础-供应商信息'!D224)</f>
        <v>-</v>
      </c>
      <c r="E224" s="135" t="str">
        <f>IF('基础-供应商信息'!E224="","-",'基础-供应商信息'!E224)</f>
        <v>-</v>
      </c>
      <c r="F224" s="135" t="str">
        <f>IF('基础-供应商信息'!F224="","-",'基础-供应商信息'!F224)</f>
        <v>-</v>
      </c>
      <c r="G224" s="136" t="str">
        <f>IF(C224="-","-",SUMIFS('采购录入（明细）'!K:K,'采购录入（明细）'!D:D,C224)-SUMIFS(供应商付款录入!H:H,供应商付款录入!C:C,C224))</f>
        <v>-</v>
      </c>
      <c r="H224" s="120"/>
    </row>
    <row r="225" customHeight="1" spans="1:8">
      <c r="A225" s="120"/>
      <c r="B225" s="125">
        <v>222</v>
      </c>
      <c r="C225" s="135" t="str">
        <f>IF('基础-供应商信息'!C225="","-",'基础-供应商信息'!C225)</f>
        <v>-</v>
      </c>
      <c r="D225" s="135" t="str">
        <f>IF('基础-供应商信息'!D225="","-",'基础-供应商信息'!D225)</f>
        <v>-</v>
      </c>
      <c r="E225" s="135" t="str">
        <f>IF('基础-供应商信息'!E225="","-",'基础-供应商信息'!E225)</f>
        <v>-</v>
      </c>
      <c r="F225" s="135" t="str">
        <f>IF('基础-供应商信息'!F225="","-",'基础-供应商信息'!F225)</f>
        <v>-</v>
      </c>
      <c r="G225" s="136" t="str">
        <f>IF(C225="-","-",SUMIFS('采购录入（明细）'!K:K,'采购录入（明细）'!D:D,C225)-SUMIFS(供应商付款录入!H:H,供应商付款录入!C:C,C225))</f>
        <v>-</v>
      </c>
      <c r="H225" s="120"/>
    </row>
    <row r="226" customHeight="1" spans="1:8">
      <c r="A226" s="120"/>
      <c r="B226" s="125">
        <v>223</v>
      </c>
      <c r="C226" s="135" t="str">
        <f>IF('基础-供应商信息'!C226="","-",'基础-供应商信息'!C226)</f>
        <v>-</v>
      </c>
      <c r="D226" s="135" t="str">
        <f>IF('基础-供应商信息'!D226="","-",'基础-供应商信息'!D226)</f>
        <v>-</v>
      </c>
      <c r="E226" s="135" t="str">
        <f>IF('基础-供应商信息'!E226="","-",'基础-供应商信息'!E226)</f>
        <v>-</v>
      </c>
      <c r="F226" s="135" t="str">
        <f>IF('基础-供应商信息'!F226="","-",'基础-供应商信息'!F226)</f>
        <v>-</v>
      </c>
      <c r="G226" s="136" t="str">
        <f>IF(C226="-","-",SUMIFS('采购录入（明细）'!K:K,'采购录入（明细）'!D:D,C226)-SUMIFS(供应商付款录入!H:H,供应商付款录入!C:C,C226))</f>
        <v>-</v>
      </c>
      <c r="H226" s="120"/>
    </row>
    <row r="227" customHeight="1" spans="1:8">
      <c r="A227" s="120"/>
      <c r="B227" s="125">
        <v>224</v>
      </c>
      <c r="C227" s="135" t="str">
        <f>IF('基础-供应商信息'!C227="","-",'基础-供应商信息'!C227)</f>
        <v>-</v>
      </c>
      <c r="D227" s="135" t="str">
        <f>IF('基础-供应商信息'!D227="","-",'基础-供应商信息'!D227)</f>
        <v>-</v>
      </c>
      <c r="E227" s="135" t="str">
        <f>IF('基础-供应商信息'!E227="","-",'基础-供应商信息'!E227)</f>
        <v>-</v>
      </c>
      <c r="F227" s="135" t="str">
        <f>IF('基础-供应商信息'!F227="","-",'基础-供应商信息'!F227)</f>
        <v>-</v>
      </c>
      <c r="G227" s="136" t="str">
        <f>IF(C227="-","-",SUMIFS('采购录入（明细）'!K:K,'采购录入（明细）'!D:D,C227)-SUMIFS(供应商付款录入!H:H,供应商付款录入!C:C,C227))</f>
        <v>-</v>
      </c>
      <c r="H227" s="120"/>
    </row>
    <row r="228" customHeight="1" spans="1:8">
      <c r="A228" s="120"/>
      <c r="B228" s="125">
        <v>225</v>
      </c>
      <c r="C228" s="135" t="str">
        <f>IF('基础-供应商信息'!C228="","-",'基础-供应商信息'!C228)</f>
        <v>-</v>
      </c>
      <c r="D228" s="135" t="str">
        <f>IF('基础-供应商信息'!D228="","-",'基础-供应商信息'!D228)</f>
        <v>-</v>
      </c>
      <c r="E228" s="135" t="str">
        <f>IF('基础-供应商信息'!E228="","-",'基础-供应商信息'!E228)</f>
        <v>-</v>
      </c>
      <c r="F228" s="135" t="str">
        <f>IF('基础-供应商信息'!F228="","-",'基础-供应商信息'!F228)</f>
        <v>-</v>
      </c>
      <c r="G228" s="136" t="str">
        <f>IF(C228="-","-",SUMIFS('采购录入（明细）'!K:K,'采购录入（明细）'!D:D,C228)-SUMIFS(供应商付款录入!H:H,供应商付款录入!C:C,C228))</f>
        <v>-</v>
      </c>
      <c r="H228" s="120"/>
    </row>
    <row r="229" customHeight="1" spans="1:8">
      <c r="A229" s="120"/>
      <c r="B229" s="125">
        <v>226</v>
      </c>
      <c r="C229" s="135" t="str">
        <f>IF('基础-供应商信息'!C229="","-",'基础-供应商信息'!C229)</f>
        <v>-</v>
      </c>
      <c r="D229" s="135" t="str">
        <f>IF('基础-供应商信息'!D229="","-",'基础-供应商信息'!D229)</f>
        <v>-</v>
      </c>
      <c r="E229" s="135" t="str">
        <f>IF('基础-供应商信息'!E229="","-",'基础-供应商信息'!E229)</f>
        <v>-</v>
      </c>
      <c r="F229" s="135" t="str">
        <f>IF('基础-供应商信息'!F229="","-",'基础-供应商信息'!F229)</f>
        <v>-</v>
      </c>
      <c r="G229" s="136" t="str">
        <f>IF(C229="-","-",SUMIFS('采购录入（明细）'!K:K,'采购录入（明细）'!D:D,C229)-SUMIFS(供应商付款录入!H:H,供应商付款录入!C:C,C229))</f>
        <v>-</v>
      </c>
      <c r="H229" s="120"/>
    </row>
    <row r="230" customHeight="1" spans="1:8">
      <c r="A230" s="120"/>
      <c r="B230" s="125">
        <v>227</v>
      </c>
      <c r="C230" s="135" t="str">
        <f>IF('基础-供应商信息'!C230="","-",'基础-供应商信息'!C230)</f>
        <v>-</v>
      </c>
      <c r="D230" s="135" t="str">
        <f>IF('基础-供应商信息'!D230="","-",'基础-供应商信息'!D230)</f>
        <v>-</v>
      </c>
      <c r="E230" s="135" t="str">
        <f>IF('基础-供应商信息'!E230="","-",'基础-供应商信息'!E230)</f>
        <v>-</v>
      </c>
      <c r="F230" s="135" t="str">
        <f>IF('基础-供应商信息'!F230="","-",'基础-供应商信息'!F230)</f>
        <v>-</v>
      </c>
      <c r="G230" s="136" t="str">
        <f>IF(C230="-","-",SUMIFS('采购录入（明细）'!K:K,'采购录入（明细）'!D:D,C230)-SUMIFS(供应商付款录入!H:H,供应商付款录入!C:C,C230))</f>
        <v>-</v>
      </c>
      <c r="H230" s="120"/>
    </row>
    <row r="231" customHeight="1" spans="1:8">
      <c r="A231" s="120"/>
      <c r="B231" s="125">
        <v>228</v>
      </c>
      <c r="C231" s="135" t="str">
        <f>IF('基础-供应商信息'!C231="","-",'基础-供应商信息'!C231)</f>
        <v>-</v>
      </c>
      <c r="D231" s="135" t="str">
        <f>IF('基础-供应商信息'!D231="","-",'基础-供应商信息'!D231)</f>
        <v>-</v>
      </c>
      <c r="E231" s="135" t="str">
        <f>IF('基础-供应商信息'!E231="","-",'基础-供应商信息'!E231)</f>
        <v>-</v>
      </c>
      <c r="F231" s="135" t="str">
        <f>IF('基础-供应商信息'!F231="","-",'基础-供应商信息'!F231)</f>
        <v>-</v>
      </c>
      <c r="G231" s="136" t="str">
        <f>IF(C231="-","-",SUMIFS('采购录入（明细）'!K:K,'采购录入（明细）'!D:D,C231)-SUMIFS(供应商付款录入!H:H,供应商付款录入!C:C,C231))</f>
        <v>-</v>
      </c>
      <c r="H231" s="120"/>
    </row>
    <row r="232" customHeight="1" spans="1:8">
      <c r="A232" s="120"/>
      <c r="B232" s="125">
        <v>229</v>
      </c>
      <c r="C232" s="135" t="str">
        <f>IF('基础-供应商信息'!C232="","-",'基础-供应商信息'!C232)</f>
        <v>-</v>
      </c>
      <c r="D232" s="135" t="str">
        <f>IF('基础-供应商信息'!D232="","-",'基础-供应商信息'!D232)</f>
        <v>-</v>
      </c>
      <c r="E232" s="135" t="str">
        <f>IF('基础-供应商信息'!E232="","-",'基础-供应商信息'!E232)</f>
        <v>-</v>
      </c>
      <c r="F232" s="135" t="str">
        <f>IF('基础-供应商信息'!F232="","-",'基础-供应商信息'!F232)</f>
        <v>-</v>
      </c>
      <c r="G232" s="136" t="str">
        <f>IF(C232="-","-",SUMIFS('采购录入（明细）'!K:K,'采购录入（明细）'!D:D,C232)-SUMIFS(供应商付款录入!H:H,供应商付款录入!C:C,C232))</f>
        <v>-</v>
      </c>
      <c r="H232" s="120"/>
    </row>
    <row r="233" customHeight="1" spans="1:8">
      <c r="A233" s="120"/>
      <c r="B233" s="125">
        <v>230</v>
      </c>
      <c r="C233" s="135" t="str">
        <f>IF('基础-供应商信息'!C233="","-",'基础-供应商信息'!C233)</f>
        <v>-</v>
      </c>
      <c r="D233" s="135" t="str">
        <f>IF('基础-供应商信息'!D233="","-",'基础-供应商信息'!D233)</f>
        <v>-</v>
      </c>
      <c r="E233" s="135" t="str">
        <f>IF('基础-供应商信息'!E233="","-",'基础-供应商信息'!E233)</f>
        <v>-</v>
      </c>
      <c r="F233" s="135" t="str">
        <f>IF('基础-供应商信息'!F233="","-",'基础-供应商信息'!F233)</f>
        <v>-</v>
      </c>
      <c r="G233" s="136" t="str">
        <f>IF(C233="-","-",SUMIFS('采购录入（明细）'!K:K,'采购录入（明细）'!D:D,C233)-SUMIFS(供应商付款录入!H:H,供应商付款录入!C:C,C233))</f>
        <v>-</v>
      </c>
      <c r="H233" s="120"/>
    </row>
    <row r="234" customHeight="1" spans="1:8">
      <c r="A234" s="120"/>
      <c r="B234" s="125">
        <v>231</v>
      </c>
      <c r="C234" s="135" t="str">
        <f>IF('基础-供应商信息'!C234="","-",'基础-供应商信息'!C234)</f>
        <v>-</v>
      </c>
      <c r="D234" s="135" t="str">
        <f>IF('基础-供应商信息'!D234="","-",'基础-供应商信息'!D234)</f>
        <v>-</v>
      </c>
      <c r="E234" s="135" t="str">
        <f>IF('基础-供应商信息'!E234="","-",'基础-供应商信息'!E234)</f>
        <v>-</v>
      </c>
      <c r="F234" s="135" t="str">
        <f>IF('基础-供应商信息'!F234="","-",'基础-供应商信息'!F234)</f>
        <v>-</v>
      </c>
      <c r="G234" s="136" t="str">
        <f>IF(C234="-","-",SUMIFS('采购录入（明细）'!K:K,'采购录入（明细）'!D:D,C234)-SUMIFS(供应商付款录入!H:H,供应商付款录入!C:C,C234))</f>
        <v>-</v>
      </c>
      <c r="H234" s="120"/>
    </row>
    <row r="235" customHeight="1" spans="1:8">
      <c r="A235" s="120"/>
      <c r="B235" s="125">
        <v>232</v>
      </c>
      <c r="C235" s="135" t="str">
        <f>IF('基础-供应商信息'!C235="","-",'基础-供应商信息'!C235)</f>
        <v>-</v>
      </c>
      <c r="D235" s="135" t="str">
        <f>IF('基础-供应商信息'!D235="","-",'基础-供应商信息'!D235)</f>
        <v>-</v>
      </c>
      <c r="E235" s="135" t="str">
        <f>IF('基础-供应商信息'!E235="","-",'基础-供应商信息'!E235)</f>
        <v>-</v>
      </c>
      <c r="F235" s="135" t="str">
        <f>IF('基础-供应商信息'!F235="","-",'基础-供应商信息'!F235)</f>
        <v>-</v>
      </c>
      <c r="G235" s="136" t="str">
        <f>IF(C235="-","-",SUMIFS('采购录入（明细）'!K:K,'采购录入（明细）'!D:D,C235)-SUMIFS(供应商付款录入!H:H,供应商付款录入!C:C,C235))</f>
        <v>-</v>
      </c>
      <c r="H235" s="120"/>
    </row>
    <row r="236" customHeight="1" spans="1:8">
      <c r="A236" s="120"/>
      <c r="B236" s="125">
        <v>233</v>
      </c>
      <c r="C236" s="135" t="str">
        <f>IF('基础-供应商信息'!C236="","-",'基础-供应商信息'!C236)</f>
        <v>-</v>
      </c>
      <c r="D236" s="135" t="str">
        <f>IF('基础-供应商信息'!D236="","-",'基础-供应商信息'!D236)</f>
        <v>-</v>
      </c>
      <c r="E236" s="135" t="str">
        <f>IF('基础-供应商信息'!E236="","-",'基础-供应商信息'!E236)</f>
        <v>-</v>
      </c>
      <c r="F236" s="135" t="str">
        <f>IF('基础-供应商信息'!F236="","-",'基础-供应商信息'!F236)</f>
        <v>-</v>
      </c>
      <c r="G236" s="136" t="str">
        <f>IF(C236="-","-",SUMIFS('采购录入（明细）'!K:K,'采购录入（明细）'!D:D,C236)-SUMIFS(供应商付款录入!H:H,供应商付款录入!C:C,C236))</f>
        <v>-</v>
      </c>
      <c r="H236" s="120"/>
    </row>
    <row r="237" customHeight="1" spans="1:8">
      <c r="A237" s="120"/>
      <c r="B237" s="125">
        <v>234</v>
      </c>
      <c r="C237" s="135" t="str">
        <f>IF('基础-供应商信息'!C237="","-",'基础-供应商信息'!C237)</f>
        <v>-</v>
      </c>
      <c r="D237" s="135" t="str">
        <f>IF('基础-供应商信息'!D237="","-",'基础-供应商信息'!D237)</f>
        <v>-</v>
      </c>
      <c r="E237" s="135" t="str">
        <f>IF('基础-供应商信息'!E237="","-",'基础-供应商信息'!E237)</f>
        <v>-</v>
      </c>
      <c r="F237" s="135" t="str">
        <f>IF('基础-供应商信息'!F237="","-",'基础-供应商信息'!F237)</f>
        <v>-</v>
      </c>
      <c r="G237" s="136" t="str">
        <f>IF(C237="-","-",SUMIFS('采购录入（明细）'!K:K,'采购录入（明细）'!D:D,C237)-SUMIFS(供应商付款录入!H:H,供应商付款录入!C:C,C237))</f>
        <v>-</v>
      </c>
      <c r="H237" s="120"/>
    </row>
    <row r="238" customHeight="1" spans="1:8">
      <c r="A238" s="120"/>
      <c r="B238" s="125">
        <v>235</v>
      </c>
      <c r="C238" s="135" t="str">
        <f>IF('基础-供应商信息'!C238="","-",'基础-供应商信息'!C238)</f>
        <v>-</v>
      </c>
      <c r="D238" s="135" t="str">
        <f>IF('基础-供应商信息'!D238="","-",'基础-供应商信息'!D238)</f>
        <v>-</v>
      </c>
      <c r="E238" s="135" t="str">
        <f>IF('基础-供应商信息'!E238="","-",'基础-供应商信息'!E238)</f>
        <v>-</v>
      </c>
      <c r="F238" s="135" t="str">
        <f>IF('基础-供应商信息'!F238="","-",'基础-供应商信息'!F238)</f>
        <v>-</v>
      </c>
      <c r="G238" s="136" t="str">
        <f>IF(C238="-","-",SUMIFS('采购录入（明细）'!K:K,'采购录入（明细）'!D:D,C238)-SUMIFS(供应商付款录入!H:H,供应商付款录入!C:C,C238))</f>
        <v>-</v>
      </c>
      <c r="H238" s="120"/>
    </row>
    <row r="239" customHeight="1" spans="1:8">
      <c r="A239" s="120"/>
      <c r="B239" s="125">
        <v>236</v>
      </c>
      <c r="C239" s="135" t="str">
        <f>IF('基础-供应商信息'!C239="","-",'基础-供应商信息'!C239)</f>
        <v>-</v>
      </c>
      <c r="D239" s="135" t="str">
        <f>IF('基础-供应商信息'!D239="","-",'基础-供应商信息'!D239)</f>
        <v>-</v>
      </c>
      <c r="E239" s="135" t="str">
        <f>IF('基础-供应商信息'!E239="","-",'基础-供应商信息'!E239)</f>
        <v>-</v>
      </c>
      <c r="F239" s="135" t="str">
        <f>IF('基础-供应商信息'!F239="","-",'基础-供应商信息'!F239)</f>
        <v>-</v>
      </c>
      <c r="G239" s="136" t="str">
        <f>IF(C239="-","-",SUMIFS('采购录入（明细）'!K:K,'采购录入（明细）'!D:D,C239)-SUMIFS(供应商付款录入!H:H,供应商付款录入!C:C,C239))</f>
        <v>-</v>
      </c>
      <c r="H239" s="120"/>
    </row>
    <row r="240" customHeight="1" spans="1:8">
      <c r="A240" s="120"/>
      <c r="B240" s="125">
        <v>237</v>
      </c>
      <c r="C240" s="135" t="str">
        <f>IF('基础-供应商信息'!C240="","-",'基础-供应商信息'!C240)</f>
        <v>-</v>
      </c>
      <c r="D240" s="135" t="str">
        <f>IF('基础-供应商信息'!D240="","-",'基础-供应商信息'!D240)</f>
        <v>-</v>
      </c>
      <c r="E240" s="135" t="str">
        <f>IF('基础-供应商信息'!E240="","-",'基础-供应商信息'!E240)</f>
        <v>-</v>
      </c>
      <c r="F240" s="135" t="str">
        <f>IF('基础-供应商信息'!F240="","-",'基础-供应商信息'!F240)</f>
        <v>-</v>
      </c>
      <c r="G240" s="136" t="str">
        <f>IF(C240="-","-",SUMIFS('采购录入（明细）'!K:K,'采购录入（明细）'!D:D,C240)-SUMIFS(供应商付款录入!H:H,供应商付款录入!C:C,C240))</f>
        <v>-</v>
      </c>
      <c r="H240" s="120"/>
    </row>
    <row r="241" customHeight="1" spans="1:8">
      <c r="A241" s="120"/>
      <c r="B241" s="125">
        <v>238</v>
      </c>
      <c r="C241" s="135" t="str">
        <f>IF('基础-供应商信息'!C241="","-",'基础-供应商信息'!C241)</f>
        <v>-</v>
      </c>
      <c r="D241" s="135" t="str">
        <f>IF('基础-供应商信息'!D241="","-",'基础-供应商信息'!D241)</f>
        <v>-</v>
      </c>
      <c r="E241" s="135" t="str">
        <f>IF('基础-供应商信息'!E241="","-",'基础-供应商信息'!E241)</f>
        <v>-</v>
      </c>
      <c r="F241" s="135" t="str">
        <f>IF('基础-供应商信息'!F241="","-",'基础-供应商信息'!F241)</f>
        <v>-</v>
      </c>
      <c r="G241" s="136" t="str">
        <f>IF(C241="-","-",SUMIFS('采购录入（明细）'!K:K,'采购录入（明细）'!D:D,C241)-SUMIFS(供应商付款录入!H:H,供应商付款录入!C:C,C241))</f>
        <v>-</v>
      </c>
      <c r="H241" s="120"/>
    </row>
    <row r="242" customHeight="1" spans="1:8">
      <c r="A242" s="120"/>
      <c r="B242" s="125">
        <v>239</v>
      </c>
      <c r="C242" s="135" t="str">
        <f>IF('基础-供应商信息'!C242="","-",'基础-供应商信息'!C242)</f>
        <v>-</v>
      </c>
      <c r="D242" s="135" t="str">
        <f>IF('基础-供应商信息'!D242="","-",'基础-供应商信息'!D242)</f>
        <v>-</v>
      </c>
      <c r="E242" s="135" t="str">
        <f>IF('基础-供应商信息'!E242="","-",'基础-供应商信息'!E242)</f>
        <v>-</v>
      </c>
      <c r="F242" s="135" t="str">
        <f>IF('基础-供应商信息'!F242="","-",'基础-供应商信息'!F242)</f>
        <v>-</v>
      </c>
      <c r="G242" s="136" t="str">
        <f>IF(C242="-","-",SUMIFS('采购录入（明细）'!K:K,'采购录入（明细）'!D:D,C242)-SUMIFS(供应商付款录入!H:H,供应商付款录入!C:C,C242))</f>
        <v>-</v>
      </c>
      <c r="H242" s="120"/>
    </row>
    <row r="243" customHeight="1" spans="1:8">
      <c r="A243" s="120"/>
      <c r="B243" s="125">
        <v>240</v>
      </c>
      <c r="C243" s="135" t="str">
        <f>IF('基础-供应商信息'!C243="","-",'基础-供应商信息'!C243)</f>
        <v>-</v>
      </c>
      <c r="D243" s="135" t="str">
        <f>IF('基础-供应商信息'!D243="","-",'基础-供应商信息'!D243)</f>
        <v>-</v>
      </c>
      <c r="E243" s="135" t="str">
        <f>IF('基础-供应商信息'!E243="","-",'基础-供应商信息'!E243)</f>
        <v>-</v>
      </c>
      <c r="F243" s="135" t="str">
        <f>IF('基础-供应商信息'!F243="","-",'基础-供应商信息'!F243)</f>
        <v>-</v>
      </c>
      <c r="G243" s="136" t="str">
        <f>IF(C243="-","-",SUMIFS('采购录入（明细）'!K:K,'采购录入（明细）'!D:D,C243)-SUMIFS(供应商付款录入!H:H,供应商付款录入!C:C,C243))</f>
        <v>-</v>
      </c>
      <c r="H243" s="120"/>
    </row>
    <row r="244" customHeight="1" spans="1:8">
      <c r="A244" s="120"/>
      <c r="B244" s="125">
        <v>241</v>
      </c>
      <c r="C244" s="135" t="str">
        <f>IF('基础-供应商信息'!C244="","-",'基础-供应商信息'!C244)</f>
        <v>-</v>
      </c>
      <c r="D244" s="135" t="str">
        <f>IF('基础-供应商信息'!D244="","-",'基础-供应商信息'!D244)</f>
        <v>-</v>
      </c>
      <c r="E244" s="135" t="str">
        <f>IF('基础-供应商信息'!E244="","-",'基础-供应商信息'!E244)</f>
        <v>-</v>
      </c>
      <c r="F244" s="135" t="str">
        <f>IF('基础-供应商信息'!F244="","-",'基础-供应商信息'!F244)</f>
        <v>-</v>
      </c>
      <c r="G244" s="136" t="str">
        <f>IF(C244="-","-",SUMIFS('采购录入（明细）'!K:K,'采购录入（明细）'!D:D,C244)-SUMIFS(供应商付款录入!H:H,供应商付款录入!C:C,C244))</f>
        <v>-</v>
      </c>
      <c r="H244" s="120"/>
    </row>
    <row r="245" customHeight="1" spans="1:8">
      <c r="A245" s="120"/>
      <c r="B245" s="125">
        <v>242</v>
      </c>
      <c r="C245" s="135" t="str">
        <f>IF('基础-供应商信息'!C245="","-",'基础-供应商信息'!C245)</f>
        <v>-</v>
      </c>
      <c r="D245" s="135" t="str">
        <f>IF('基础-供应商信息'!D245="","-",'基础-供应商信息'!D245)</f>
        <v>-</v>
      </c>
      <c r="E245" s="135" t="str">
        <f>IF('基础-供应商信息'!E245="","-",'基础-供应商信息'!E245)</f>
        <v>-</v>
      </c>
      <c r="F245" s="135" t="str">
        <f>IF('基础-供应商信息'!F245="","-",'基础-供应商信息'!F245)</f>
        <v>-</v>
      </c>
      <c r="G245" s="136" t="str">
        <f>IF(C245="-","-",SUMIFS('采购录入（明细）'!K:K,'采购录入（明细）'!D:D,C245)-SUMIFS(供应商付款录入!H:H,供应商付款录入!C:C,C245))</f>
        <v>-</v>
      </c>
      <c r="H245" s="120"/>
    </row>
    <row r="246" customHeight="1" spans="1:8">
      <c r="A246" s="120"/>
      <c r="B246" s="125">
        <v>243</v>
      </c>
      <c r="C246" s="135" t="str">
        <f>IF('基础-供应商信息'!C246="","-",'基础-供应商信息'!C246)</f>
        <v>-</v>
      </c>
      <c r="D246" s="135" t="str">
        <f>IF('基础-供应商信息'!D246="","-",'基础-供应商信息'!D246)</f>
        <v>-</v>
      </c>
      <c r="E246" s="135" t="str">
        <f>IF('基础-供应商信息'!E246="","-",'基础-供应商信息'!E246)</f>
        <v>-</v>
      </c>
      <c r="F246" s="135" t="str">
        <f>IF('基础-供应商信息'!F246="","-",'基础-供应商信息'!F246)</f>
        <v>-</v>
      </c>
      <c r="G246" s="136" t="str">
        <f>IF(C246="-","-",SUMIFS('采购录入（明细）'!K:K,'采购录入（明细）'!D:D,C246)-SUMIFS(供应商付款录入!H:H,供应商付款录入!C:C,C246))</f>
        <v>-</v>
      </c>
      <c r="H246" s="120"/>
    </row>
    <row r="247" customHeight="1" spans="1:8">
      <c r="A247" s="120"/>
      <c r="B247" s="125">
        <v>244</v>
      </c>
      <c r="C247" s="135" t="str">
        <f>IF('基础-供应商信息'!C247="","-",'基础-供应商信息'!C247)</f>
        <v>-</v>
      </c>
      <c r="D247" s="135" t="str">
        <f>IF('基础-供应商信息'!D247="","-",'基础-供应商信息'!D247)</f>
        <v>-</v>
      </c>
      <c r="E247" s="135" t="str">
        <f>IF('基础-供应商信息'!E247="","-",'基础-供应商信息'!E247)</f>
        <v>-</v>
      </c>
      <c r="F247" s="135" t="str">
        <f>IF('基础-供应商信息'!F247="","-",'基础-供应商信息'!F247)</f>
        <v>-</v>
      </c>
      <c r="G247" s="136" t="str">
        <f>IF(C247="-","-",SUMIFS('采购录入（明细）'!K:K,'采购录入（明细）'!D:D,C247)-SUMIFS(供应商付款录入!H:H,供应商付款录入!C:C,C247))</f>
        <v>-</v>
      </c>
      <c r="H247" s="120"/>
    </row>
    <row r="248" customHeight="1" spans="1:8">
      <c r="A248" s="120"/>
      <c r="B248" s="125">
        <v>245</v>
      </c>
      <c r="C248" s="135" t="str">
        <f>IF('基础-供应商信息'!C248="","-",'基础-供应商信息'!C248)</f>
        <v>-</v>
      </c>
      <c r="D248" s="135" t="str">
        <f>IF('基础-供应商信息'!D248="","-",'基础-供应商信息'!D248)</f>
        <v>-</v>
      </c>
      <c r="E248" s="135" t="str">
        <f>IF('基础-供应商信息'!E248="","-",'基础-供应商信息'!E248)</f>
        <v>-</v>
      </c>
      <c r="F248" s="135" t="str">
        <f>IF('基础-供应商信息'!F248="","-",'基础-供应商信息'!F248)</f>
        <v>-</v>
      </c>
      <c r="G248" s="136" t="str">
        <f>IF(C248="-","-",SUMIFS('采购录入（明细）'!K:K,'采购录入（明细）'!D:D,C248)-SUMIFS(供应商付款录入!H:H,供应商付款录入!C:C,C248))</f>
        <v>-</v>
      </c>
      <c r="H248" s="120"/>
    </row>
    <row r="249" customHeight="1" spans="1:8">
      <c r="A249" s="120"/>
      <c r="B249" s="125">
        <v>246</v>
      </c>
      <c r="C249" s="135" t="str">
        <f>IF('基础-供应商信息'!C249="","-",'基础-供应商信息'!C249)</f>
        <v>-</v>
      </c>
      <c r="D249" s="135" t="str">
        <f>IF('基础-供应商信息'!D249="","-",'基础-供应商信息'!D249)</f>
        <v>-</v>
      </c>
      <c r="E249" s="135" t="str">
        <f>IF('基础-供应商信息'!E249="","-",'基础-供应商信息'!E249)</f>
        <v>-</v>
      </c>
      <c r="F249" s="135" t="str">
        <f>IF('基础-供应商信息'!F249="","-",'基础-供应商信息'!F249)</f>
        <v>-</v>
      </c>
      <c r="G249" s="136" t="str">
        <f>IF(C249="-","-",SUMIFS('采购录入（明细）'!K:K,'采购录入（明细）'!D:D,C249)-SUMIFS(供应商付款录入!H:H,供应商付款录入!C:C,C249))</f>
        <v>-</v>
      </c>
      <c r="H249" s="120"/>
    </row>
    <row r="250" customHeight="1" spans="1:8">
      <c r="A250" s="120"/>
      <c r="B250" s="125">
        <v>247</v>
      </c>
      <c r="C250" s="135" t="str">
        <f>IF('基础-供应商信息'!C250="","-",'基础-供应商信息'!C250)</f>
        <v>-</v>
      </c>
      <c r="D250" s="135" t="str">
        <f>IF('基础-供应商信息'!D250="","-",'基础-供应商信息'!D250)</f>
        <v>-</v>
      </c>
      <c r="E250" s="135" t="str">
        <f>IF('基础-供应商信息'!E250="","-",'基础-供应商信息'!E250)</f>
        <v>-</v>
      </c>
      <c r="F250" s="135" t="str">
        <f>IF('基础-供应商信息'!F250="","-",'基础-供应商信息'!F250)</f>
        <v>-</v>
      </c>
      <c r="G250" s="136" t="str">
        <f>IF(C250="-","-",SUMIFS('采购录入（明细）'!K:K,'采购录入（明细）'!D:D,C250)-SUMIFS(供应商付款录入!H:H,供应商付款录入!C:C,C250))</f>
        <v>-</v>
      </c>
      <c r="H250" s="120"/>
    </row>
    <row r="251" customHeight="1" spans="1:8">
      <c r="A251" s="120"/>
      <c r="B251" s="125">
        <v>248</v>
      </c>
      <c r="C251" s="135" t="str">
        <f>IF('基础-供应商信息'!C251="","-",'基础-供应商信息'!C251)</f>
        <v>-</v>
      </c>
      <c r="D251" s="135" t="str">
        <f>IF('基础-供应商信息'!D251="","-",'基础-供应商信息'!D251)</f>
        <v>-</v>
      </c>
      <c r="E251" s="135" t="str">
        <f>IF('基础-供应商信息'!E251="","-",'基础-供应商信息'!E251)</f>
        <v>-</v>
      </c>
      <c r="F251" s="135" t="str">
        <f>IF('基础-供应商信息'!F251="","-",'基础-供应商信息'!F251)</f>
        <v>-</v>
      </c>
      <c r="G251" s="136" t="str">
        <f>IF(C251="-","-",SUMIFS('采购录入（明细）'!K:K,'采购录入（明细）'!D:D,C251)-SUMIFS(供应商付款录入!H:H,供应商付款录入!C:C,C251))</f>
        <v>-</v>
      </c>
      <c r="H251" s="120"/>
    </row>
    <row r="252" customHeight="1" spans="1:8">
      <c r="A252" s="120"/>
      <c r="B252" s="125">
        <v>249</v>
      </c>
      <c r="C252" s="135" t="str">
        <f>IF('基础-供应商信息'!C252="","-",'基础-供应商信息'!C252)</f>
        <v>-</v>
      </c>
      <c r="D252" s="135" t="str">
        <f>IF('基础-供应商信息'!D252="","-",'基础-供应商信息'!D252)</f>
        <v>-</v>
      </c>
      <c r="E252" s="135" t="str">
        <f>IF('基础-供应商信息'!E252="","-",'基础-供应商信息'!E252)</f>
        <v>-</v>
      </c>
      <c r="F252" s="135" t="str">
        <f>IF('基础-供应商信息'!F252="","-",'基础-供应商信息'!F252)</f>
        <v>-</v>
      </c>
      <c r="G252" s="136" t="str">
        <f>IF(C252="-","-",SUMIFS('采购录入（明细）'!K:K,'采购录入（明细）'!D:D,C252)-SUMIFS(供应商付款录入!H:H,供应商付款录入!C:C,C252))</f>
        <v>-</v>
      </c>
      <c r="H252" s="120"/>
    </row>
    <row r="253" customHeight="1" spans="1:8">
      <c r="A253" s="120"/>
      <c r="B253" s="125">
        <v>250</v>
      </c>
      <c r="C253" s="135" t="str">
        <f>IF('基础-供应商信息'!C253="","-",'基础-供应商信息'!C253)</f>
        <v>-</v>
      </c>
      <c r="D253" s="135" t="str">
        <f>IF('基础-供应商信息'!D253="","-",'基础-供应商信息'!D253)</f>
        <v>-</v>
      </c>
      <c r="E253" s="135" t="str">
        <f>IF('基础-供应商信息'!E253="","-",'基础-供应商信息'!E253)</f>
        <v>-</v>
      </c>
      <c r="F253" s="135" t="str">
        <f>IF('基础-供应商信息'!F253="","-",'基础-供应商信息'!F253)</f>
        <v>-</v>
      </c>
      <c r="G253" s="136" t="str">
        <f>IF(C253="-","-",SUMIFS('采购录入（明细）'!K:K,'采购录入（明细）'!D:D,C253)-SUMIFS(供应商付款录入!H:H,供应商付款录入!C:C,C253))</f>
        <v>-</v>
      </c>
      <c r="H253" s="120"/>
    </row>
    <row r="254" customHeight="1" spans="1:8">
      <c r="A254" s="120"/>
      <c r="B254" s="125">
        <v>251</v>
      </c>
      <c r="C254" s="135" t="str">
        <f>IF('基础-供应商信息'!C254="","-",'基础-供应商信息'!C254)</f>
        <v>-</v>
      </c>
      <c r="D254" s="135" t="str">
        <f>IF('基础-供应商信息'!D254="","-",'基础-供应商信息'!D254)</f>
        <v>-</v>
      </c>
      <c r="E254" s="135" t="str">
        <f>IF('基础-供应商信息'!E254="","-",'基础-供应商信息'!E254)</f>
        <v>-</v>
      </c>
      <c r="F254" s="135" t="str">
        <f>IF('基础-供应商信息'!F254="","-",'基础-供应商信息'!F254)</f>
        <v>-</v>
      </c>
      <c r="G254" s="136" t="str">
        <f>IF(C254="-","-",SUMIFS('采购录入（明细）'!K:K,'采购录入（明细）'!D:D,C254)-SUMIFS(供应商付款录入!H:H,供应商付款录入!C:C,C254))</f>
        <v>-</v>
      </c>
      <c r="H254" s="120"/>
    </row>
    <row r="255" customHeight="1" spans="1:8">
      <c r="A255" s="120"/>
      <c r="B255" s="125">
        <v>252</v>
      </c>
      <c r="C255" s="135" t="str">
        <f>IF('基础-供应商信息'!C255="","-",'基础-供应商信息'!C255)</f>
        <v>-</v>
      </c>
      <c r="D255" s="135" t="str">
        <f>IF('基础-供应商信息'!D255="","-",'基础-供应商信息'!D255)</f>
        <v>-</v>
      </c>
      <c r="E255" s="135" t="str">
        <f>IF('基础-供应商信息'!E255="","-",'基础-供应商信息'!E255)</f>
        <v>-</v>
      </c>
      <c r="F255" s="135" t="str">
        <f>IF('基础-供应商信息'!F255="","-",'基础-供应商信息'!F255)</f>
        <v>-</v>
      </c>
      <c r="G255" s="136" t="str">
        <f>IF(C255="-","-",SUMIFS('采购录入（明细）'!K:K,'采购录入（明细）'!D:D,C255)-SUMIFS(供应商付款录入!H:H,供应商付款录入!C:C,C255))</f>
        <v>-</v>
      </c>
      <c r="H255" s="120"/>
    </row>
    <row r="256" customHeight="1" spans="1:8">
      <c r="A256" s="120"/>
      <c r="B256" s="125">
        <v>253</v>
      </c>
      <c r="C256" s="135" t="str">
        <f>IF('基础-供应商信息'!C256="","-",'基础-供应商信息'!C256)</f>
        <v>-</v>
      </c>
      <c r="D256" s="135" t="str">
        <f>IF('基础-供应商信息'!D256="","-",'基础-供应商信息'!D256)</f>
        <v>-</v>
      </c>
      <c r="E256" s="135" t="str">
        <f>IF('基础-供应商信息'!E256="","-",'基础-供应商信息'!E256)</f>
        <v>-</v>
      </c>
      <c r="F256" s="135" t="str">
        <f>IF('基础-供应商信息'!F256="","-",'基础-供应商信息'!F256)</f>
        <v>-</v>
      </c>
      <c r="G256" s="136" t="str">
        <f>IF(C256="-","-",SUMIFS('采购录入（明细）'!K:K,'采购录入（明细）'!D:D,C256)-SUMIFS(供应商付款录入!H:H,供应商付款录入!C:C,C256))</f>
        <v>-</v>
      </c>
      <c r="H256" s="120"/>
    </row>
    <row r="257" customHeight="1" spans="1:8">
      <c r="A257" s="120"/>
      <c r="B257" s="125">
        <v>254</v>
      </c>
      <c r="C257" s="135" t="str">
        <f>IF('基础-供应商信息'!C257="","-",'基础-供应商信息'!C257)</f>
        <v>-</v>
      </c>
      <c r="D257" s="135" t="str">
        <f>IF('基础-供应商信息'!D257="","-",'基础-供应商信息'!D257)</f>
        <v>-</v>
      </c>
      <c r="E257" s="135" t="str">
        <f>IF('基础-供应商信息'!E257="","-",'基础-供应商信息'!E257)</f>
        <v>-</v>
      </c>
      <c r="F257" s="135" t="str">
        <f>IF('基础-供应商信息'!F257="","-",'基础-供应商信息'!F257)</f>
        <v>-</v>
      </c>
      <c r="G257" s="136" t="str">
        <f>IF(C257="-","-",SUMIFS('采购录入（明细）'!K:K,'采购录入（明细）'!D:D,C257)-SUMIFS(供应商付款录入!H:H,供应商付款录入!C:C,C257))</f>
        <v>-</v>
      </c>
      <c r="H257" s="120"/>
    </row>
    <row r="258" customHeight="1" spans="1:8">
      <c r="A258" s="120"/>
      <c r="B258" s="125">
        <v>255</v>
      </c>
      <c r="C258" s="135" t="str">
        <f>IF('基础-供应商信息'!C258="","-",'基础-供应商信息'!C258)</f>
        <v>-</v>
      </c>
      <c r="D258" s="135" t="str">
        <f>IF('基础-供应商信息'!D258="","-",'基础-供应商信息'!D258)</f>
        <v>-</v>
      </c>
      <c r="E258" s="135" t="str">
        <f>IF('基础-供应商信息'!E258="","-",'基础-供应商信息'!E258)</f>
        <v>-</v>
      </c>
      <c r="F258" s="135" t="str">
        <f>IF('基础-供应商信息'!F258="","-",'基础-供应商信息'!F258)</f>
        <v>-</v>
      </c>
      <c r="G258" s="136" t="str">
        <f>IF(C258="-","-",SUMIFS('采购录入（明细）'!K:K,'采购录入（明细）'!D:D,C258)-SUMIFS(供应商付款录入!H:H,供应商付款录入!C:C,C258))</f>
        <v>-</v>
      </c>
      <c r="H258" s="120"/>
    </row>
    <row r="259" customHeight="1" spans="1:8">
      <c r="A259" s="120"/>
      <c r="B259" s="125">
        <v>256</v>
      </c>
      <c r="C259" s="135" t="str">
        <f>IF('基础-供应商信息'!C259="","-",'基础-供应商信息'!C259)</f>
        <v>-</v>
      </c>
      <c r="D259" s="135" t="str">
        <f>IF('基础-供应商信息'!D259="","-",'基础-供应商信息'!D259)</f>
        <v>-</v>
      </c>
      <c r="E259" s="135" t="str">
        <f>IF('基础-供应商信息'!E259="","-",'基础-供应商信息'!E259)</f>
        <v>-</v>
      </c>
      <c r="F259" s="135" t="str">
        <f>IF('基础-供应商信息'!F259="","-",'基础-供应商信息'!F259)</f>
        <v>-</v>
      </c>
      <c r="G259" s="136" t="str">
        <f>IF(C259="-","-",SUMIFS('采购录入（明细）'!K:K,'采购录入（明细）'!D:D,C259)-SUMIFS(供应商付款录入!H:H,供应商付款录入!C:C,C259))</f>
        <v>-</v>
      </c>
      <c r="H259" s="120"/>
    </row>
    <row r="260" customHeight="1" spans="1:8">
      <c r="A260" s="120"/>
      <c r="B260" s="125">
        <v>257</v>
      </c>
      <c r="C260" s="135" t="str">
        <f>IF('基础-供应商信息'!C260="","-",'基础-供应商信息'!C260)</f>
        <v>-</v>
      </c>
      <c r="D260" s="135" t="str">
        <f>IF('基础-供应商信息'!D260="","-",'基础-供应商信息'!D260)</f>
        <v>-</v>
      </c>
      <c r="E260" s="135" t="str">
        <f>IF('基础-供应商信息'!E260="","-",'基础-供应商信息'!E260)</f>
        <v>-</v>
      </c>
      <c r="F260" s="135" t="str">
        <f>IF('基础-供应商信息'!F260="","-",'基础-供应商信息'!F260)</f>
        <v>-</v>
      </c>
      <c r="G260" s="136" t="str">
        <f>IF(C260="-","-",SUMIFS('采购录入（明细）'!K:K,'采购录入（明细）'!D:D,C260)-SUMIFS(供应商付款录入!H:H,供应商付款录入!C:C,C260))</f>
        <v>-</v>
      </c>
      <c r="H260" s="120"/>
    </row>
    <row r="261" customHeight="1" spans="1:8">
      <c r="A261" s="120"/>
      <c r="B261" s="125">
        <v>258</v>
      </c>
      <c r="C261" s="135" t="str">
        <f>IF('基础-供应商信息'!C261="","-",'基础-供应商信息'!C261)</f>
        <v>-</v>
      </c>
      <c r="D261" s="135" t="str">
        <f>IF('基础-供应商信息'!D261="","-",'基础-供应商信息'!D261)</f>
        <v>-</v>
      </c>
      <c r="E261" s="135" t="str">
        <f>IF('基础-供应商信息'!E261="","-",'基础-供应商信息'!E261)</f>
        <v>-</v>
      </c>
      <c r="F261" s="135" t="str">
        <f>IF('基础-供应商信息'!F261="","-",'基础-供应商信息'!F261)</f>
        <v>-</v>
      </c>
      <c r="G261" s="136" t="str">
        <f>IF(C261="-","-",SUMIFS('采购录入（明细）'!K:K,'采购录入（明细）'!D:D,C261)-SUMIFS(供应商付款录入!H:H,供应商付款录入!C:C,C261))</f>
        <v>-</v>
      </c>
      <c r="H261" s="120"/>
    </row>
    <row r="262" customHeight="1" spans="1:8">
      <c r="A262" s="120"/>
      <c r="B262" s="125">
        <v>259</v>
      </c>
      <c r="C262" s="135" t="str">
        <f>IF('基础-供应商信息'!C262="","-",'基础-供应商信息'!C262)</f>
        <v>-</v>
      </c>
      <c r="D262" s="135" t="str">
        <f>IF('基础-供应商信息'!D262="","-",'基础-供应商信息'!D262)</f>
        <v>-</v>
      </c>
      <c r="E262" s="135" t="str">
        <f>IF('基础-供应商信息'!E262="","-",'基础-供应商信息'!E262)</f>
        <v>-</v>
      </c>
      <c r="F262" s="135" t="str">
        <f>IF('基础-供应商信息'!F262="","-",'基础-供应商信息'!F262)</f>
        <v>-</v>
      </c>
      <c r="G262" s="136" t="str">
        <f>IF(C262="-","-",SUMIFS('采购录入（明细）'!K:K,'采购录入（明细）'!D:D,C262)-SUMIFS(供应商付款录入!H:H,供应商付款录入!C:C,C262))</f>
        <v>-</v>
      </c>
      <c r="H262" s="120"/>
    </row>
    <row r="263" customHeight="1" spans="1:8">
      <c r="A263" s="120"/>
      <c r="B263" s="125">
        <v>260</v>
      </c>
      <c r="C263" s="135" t="str">
        <f>IF('基础-供应商信息'!C263="","-",'基础-供应商信息'!C263)</f>
        <v>-</v>
      </c>
      <c r="D263" s="135" t="str">
        <f>IF('基础-供应商信息'!D263="","-",'基础-供应商信息'!D263)</f>
        <v>-</v>
      </c>
      <c r="E263" s="135" t="str">
        <f>IF('基础-供应商信息'!E263="","-",'基础-供应商信息'!E263)</f>
        <v>-</v>
      </c>
      <c r="F263" s="135" t="str">
        <f>IF('基础-供应商信息'!F263="","-",'基础-供应商信息'!F263)</f>
        <v>-</v>
      </c>
      <c r="G263" s="136" t="str">
        <f>IF(C263="-","-",SUMIFS('采购录入（明细）'!K:K,'采购录入（明细）'!D:D,C263)-SUMIFS(供应商付款录入!H:H,供应商付款录入!C:C,C263))</f>
        <v>-</v>
      </c>
      <c r="H263" s="120"/>
    </row>
    <row r="264" customHeight="1" spans="1:8">
      <c r="A264" s="120"/>
      <c r="B264" s="125">
        <v>261</v>
      </c>
      <c r="C264" s="135" t="str">
        <f>IF('基础-供应商信息'!C264="","-",'基础-供应商信息'!C264)</f>
        <v>-</v>
      </c>
      <c r="D264" s="135" t="str">
        <f>IF('基础-供应商信息'!D264="","-",'基础-供应商信息'!D264)</f>
        <v>-</v>
      </c>
      <c r="E264" s="135" t="str">
        <f>IF('基础-供应商信息'!E264="","-",'基础-供应商信息'!E264)</f>
        <v>-</v>
      </c>
      <c r="F264" s="135" t="str">
        <f>IF('基础-供应商信息'!F264="","-",'基础-供应商信息'!F264)</f>
        <v>-</v>
      </c>
      <c r="G264" s="136" t="str">
        <f>IF(C264="-","-",SUMIFS('采购录入（明细）'!K:K,'采购录入（明细）'!D:D,C264)-SUMIFS(供应商付款录入!H:H,供应商付款录入!C:C,C264))</f>
        <v>-</v>
      </c>
      <c r="H264" s="120"/>
    </row>
    <row r="265" customHeight="1" spans="1:8">
      <c r="A265" s="120"/>
      <c r="B265" s="125">
        <v>262</v>
      </c>
      <c r="C265" s="135" t="str">
        <f>IF('基础-供应商信息'!C265="","-",'基础-供应商信息'!C265)</f>
        <v>-</v>
      </c>
      <c r="D265" s="135" t="str">
        <f>IF('基础-供应商信息'!D265="","-",'基础-供应商信息'!D265)</f>
        <v>-</v>
      </c>
      <c r="E265" s="135" t="str">
        <f>IF('基础-供应商信息'!E265="","-",'基础-供应商信息'!E265)</f>
        <v>-</v>
      </c>
      <c r="F265" s="135" t="str">
        <f>IF('基础-供应商信息'!F265="","-",'基础-供应商信息'!F265)</f>
        <v>-</v>
      </c>
      <c r="G265" s="136" t="str">
        <f>IF(C265="-","-",SUMIFS('采购录入（明细）'!K:K,'采购录入（明细）'!D:D,C265)-SUMIFS(供应商付款录入!H:H,供应商付款录入!C:C,C265))</f>
        <v>-</v>
      </c>
      <c r="H265" s="120"/>
    </row>
    <row r="266" customHeight="1" spans="1:8">
      <c r="A266" s="120"/>
      <c r="B266" s="125">
        <v>263</v>
      </c>
      <c r="C266" s="135" t="str">
        <f>IF('基础-供应商信息'!C266="","-",'基础-供应商信息'!C266)</f>
        <v>-</v>
      </c>
      <c r="D266" s="135" t="str">
        <f>IF('基础-供应商信息'!D266="","-",'基础-供应商信息'!D266)</f>
        <v>-</v>
      </c>
      <c r="E266" s="135" t="str">
        <f>IF('基础-供应商信息'!E266="","-",'基础-供应商信息'!E266)</f>
        <v>-</v>
      </c>
      <c r="F266" s="135" t="str">
        <f>IF('基础-供应商信息'!F266="","-",'基础-供应商信息'!F266)</f>
        <v>-</v>
      </c>
      <c r="G266" s="136" t="str">
        <f>IF(C266="-","-",SUMIFS('采购录入（明细）'!K:K,'采购录入（明细）'!D:D,C266)-SUMIFS(供应商付款录入!H:H,供应商付款录入!C:C,C266))</f>
        <v>-</v>
      </c>
      <c r="H266" s="120"/>
    </row>
    <row r="267" customHeight="1" spans="1:8">
      <c r="A267" s="120"/>
      <c r="B267" s="125">
        <v>264</v>
      </c>
      <c r="C267" s="135" t="str">
        <f>IF('基础-供应商信息'!C267="","-",'基础-供应商信息'!C267)</f>
        <v>-</v>
      </c>
      <c r="D267" s="135" t="str">
        <f>IF('基础-供应商信息'!D267="","-",'基础-供应商信息'!D267)</f>
        <v>-</v>
      </c>
      <c r="E267" s="135" t="str">
        <f>IF('基础-供应商信息'!E267="","-",'基础-供应商信息'!E267)</f>
        <v>-</v>
      </c>
      <c r="F267" s="135" t="str">
        <f>IF('基础-供应商信息'!F267="","-",'基础-供应商信息'!F267)</f>
        <v>-</v>
      </c>
      <c r="G267" s="136" t="str">
        <f>IF(C267="-","-",SUMIFS('采购录入（明细）'!K:K,'采购录入（明细）'!D:D,C267)-SUMIFS(供应商付款录入!H:H,供应商付款录入!C:C,C267))</f>
        <v>-</v>
      </c>
      <c r="H267" s="120"/>
    </row>
    <row r="268" customHeight="1" spans="1:8">
      <c r="A268" s="120"/>
      <c r="B268" s="125">
        <v>265</v>
      </c>
      <c r="C268" s="135" t="str">
        <f>IF('基础-供应商信息'!C268="","-",'基础-供应商信息'!C268)</f>
        <v>-</v>
      </c>
      <c r="D268" s="135" t="str">
        <f>IF('基础-供应商信息'!D268="","-",'基础-供应商信息'!D268)</f>
        <v>-</v>
      </c>
      <c r="E268" s="135" t="str">
        <f>IF('基础-供应商信息'!E268="","-",'基础-供应商信息'!E268)</f>
        <v>-</v>
      </c>
      <c r="F268" s="135" t="str">
        <f>IF('基础-供应商信息'!F268="","-",'基础-供应商信息'!F268)</f>
        <v>-</v>
      </c>
      <c r="G268" s="136" t="str">
        <f>IF(C268="-","-",SUMIFS('采购录入（明细）'!K:K,'采购录入（明细）'!D:D,C268)-SUMIFS(供应商付款录入!H:H,供应商付款录入!C:C,C268))</f>
        <v>-</v>
      </c>
      <c r="H268" s="120"/>
    </row>
    <row r="269" customHeight="1" spans="1:8">
      <c r="A269" s="120"/>
      <c r="B269" s="125">
        <v>266</v>
      </c>
      <c r="C269" s="135" t="str">
        <f>IF('基础-供应商信息'!C269="","-",'基础-供应商信息'!C269)</f>
        <v>-</v>
      </c>
      <c r="D269" s="135" t="str">
        <f>IF('基础-供应商信息'!D269="","-",'基础-供应商信息'!D269)</f>
        <v>-</v>
      </c>
      <c r="E269" s="135" t="str">
        <f>IF('基础-供应商信息'!E269="","-",'基础-供应商信息'!E269)</f>
        <v>-</v>
      </c>
      <c r="F269" s="135" t="str">
        <f>IF('基础-供应商信息'!F269="","-",'基础-供应商信息'!F269)</f>
        <v>-</v>
      </c>
      <c r="G269" s="136" t="str">
        <f>IF(C269="-","-",SUMIFS('采购录入（明细）'!K:K,'采购录入（明细）'!D:D,C269)-SUMIFS(供应商付款录入!H:H,供应商付款录入!C:C,C269))</f>
        <v>-</v>
      </c>
      <c r="H269" s="120"/>
    </row>
    <row r="270" customHeight="1" spans="1:8">
      <c r="A270" s="120"/>
      <c r="B270" s="125">
        <v>267</v>
      </c>
      <c r="C270" s="135" t="str">
        <f>IF('基础-供应商信息'!C270="","-",'基础-供应商信息'!C270)</f>
        <v>-</v>
      </c>
      <c r="D270" s="135" t="str">
        <f>IF('基础-供应商信息'!D270="","-",'基础-供应商信息'!D270)</f>
        <v>-</v>
      </c>
      <c r="E270" s="135" t="str">
        <f>IF('基础-供应商信息'!E270="","-",'基础-供应商信息'!E270)</f>
        <v>-</v>
      </c>
      <c r="F270" s="135" t="str">
        <f>IF('基础-供应商信息'!F270="","-",'基础-供应商信息'!F270)</f>
        <v>-</v>
      </c>
      <c r="G270" s="136" t="str">
        <f>IF(C270="-","-",SUMIFS('采购录入（明细）'!K:K,'采购录入（明细）'!D:D,C270)-SUMIFS(供应商付款录入!H:H,供应商付款录入!C:C,C270))</f>
        <v>-</v>
      </c>
      <c r="H270" s="120"/>
    </row>
    <row r="271" customHeight="1" spans="1:8">
      <c r="A271" s="120"/>
      <c r="B271" s="125">
        <v>268</v>
      </c>
      <c r="C271" s="135" t="str">
        <f>IF('基础-供应商信息'!C271="","-",'基础-供应商信息'!C271)</f>
        <v>-</v>
      </c>
      <c r="D271" s="135" t="str">
        <f>IF('基础-供应商信息'!D271="","-",'基础-供应商信息'!D271)</f>
        <v>-</v>
      </c>
      <c r="E271" s="135" t="str">
        <f>IF('基础-供应商信息'!E271="","-",'基础-供应商信息'!E271)</f>
        <v>-</v>
      </c>
      <c r="F271" s="135" t="str">
        <f>IF('基础-供应商信息'!F271="","-",'基础-供应商信息'!F271)</f>
        <v>-</v>
      </c>
      <c r="G271" s="136" t="str">
        <f>IF(C271="-","-",SUMIFS('采购录入（明细）'!K:K,'采购录入（明细）'!D:D,C271)-SUMIFS(供应商付款录入!H:H,供应商付款录入!C:C,C271))</f>
        <v>-</v>
      </c>
      <c r="H271" s="120"/>
    </row>
    <row r="272" customHeight="1" spans="1:8">
      <c r="A272" s="120"/>
      <c r="B272" s="125">
        <v>269</v>
      </c>
      <c r="C272" s="135" t="str">
        <f>IF('基础-供应商信息'!C272="","-",'基础-供应商信息'!C272)</f>
        <v>-</v>
      </c>
      <c r="D272" s="135" t="str">
        <f>IF('基础-供应商信息'!D272="","-",'基础-供应商信息'!D272)</f>
        <v>-</v>
      </c>
      <c r="E272" s="135" t="str">
        <f>IF('基础-供应商信息'!E272="","-",'基础-供应商信息'!E272)</f>
        <v>-</v>
      </c>
      <c r="F272" s="135" t="str">
        <f>IF('基础-供应商信息'!F272="","-",'基础-供应商信息'!F272)</f>
        <v>-</v>
      </c>
      <c r="G272" s="136" t="str">
        <f>IF(C272="-","-",SUMIFS('采购录入（明细）'!K:K,'采购录入（明细）'!D:D,C272)-SUMIFS(供应商付款录入!H:H,供应商付款录入!C:C,C272))</f>
        <v>-</v>
      </c>
      <c r="H272" s="120"/>
    </row>
    <row r="273" customHeight="1" spans="1:8">
      <c r="A273" s="120"/>
      <c r="B273" s="125">
        <v>270</v>
      </c>
      <c r="C273" s="135" t="str">
        <f>IF('基础-供应商信息'!C273="","-",'基础-供应商信息'!C273)</f>
        <v>-</v>
      </c>
      <c r="D273" s="135" t="str">
        <f>IF('基础-供应商信息'!D273="","-",'基础-供应商信息'!D273)</f>
        <v>-</v>
      </c>
      <c r="E273" s="135" t="str">
        <f>IF('基础-供应商信息'!E273="","-",'基础-供应商信息'!E273)</f>
        <v>-</v>
      </c>
      <c r="F273" s="135" t="str">
        <f>IF('基础-供应商信息'!F273="","-",'基础-供应商信息'!F273)</f>
        <v>-</v>
      </c>
      <c r="G273" s="136" t="str">
        <f>IF(C273="-","-",SUMIFS('采购录入（明细）'!K:K,'采购录入（明细）'!D:D,C273)-SUMIFS(供应商付款录入!H:H,供应商付款录入!C:C,C273))</f>
        <v>-</v>
      </c>
      <c r="H273" s="120"/>
    </row>
    <row r="274" customHeight="1" spans="1:8">
      <c r="A274" s="120"/>
      <c r="B274" s="125">
        <v>271</v>
      </c>
      <c r="C274" s="135" t="str">
        <f>IF('基础-供应商信息'!C274="","-",'基础-供应商信息'!C274)</f>
        <v>-</v>
      </c>
      <c r="D274" s="135" t="str">
        <f>IF('基础-供应商信息'!D274="","-",'基础-供应商信息'!D274)</f>
        <v>-</v>
      </c>
      <c r="E274" s="135" t="str">
        <f>IF('基础-供应商信息'!E274="","-",'基础-供应商信息'!E274)</f>
        <v>-</v>
      </c>
      <c r="F274" s="135" t="str">
        <f>IF('基础-供应商信息'!F274="","-",'基础-供应商信息'!F274)</f>
        <v>-</v>
      </c>
      <c r="G274" s="136" t="str">
        <f>IF(C274="-","-",SUMIFS('采购录入（明细）'!K:K,'采购录入（明细）'!D:D,C274)-SUMIFS(供应商付款录入!H:H,供应商付款录入!C:C,C274))</f>
        <v>-</v>
      </c>
      <c r="H274" s="120"/>
    </row>
    <row r="275" customHeight="1" spans="1:8">
      <c r="A275" s="120"/>
      <c r="B275" s="125">
        <v>272</v>
      </c>
      <c r="C275" s="135" t="str">
        <f>IF('基础-供应商信息'!C275="","-",'基础-供应商信息'!C275)</f>
        <v>-</v>
      </c>
      <c r="D275" s="135" t="str">
        <f>IF('基础-供应商信息'!D275="","-",'基础-供应商信息'!D275)</f>
        <v>-</v>
      </c>
      <c r="E275" s="135" t="str">
        <f>IF('基础-供应商信息'!E275="","-",'基础-供应商信息'!E275)</f>
        <v>-</v>
      </c>
      <c r="F275" s="135" t="str">
        <f>IF('基础-供应商信息'!F275="","-",'基础-供应商信息'!F275)</f>
        <v>-</v>
      </c>
      <c r="G275" s="136" t="str">
        <f>IF(C275="-","-",SUMIFS('采购录入（明细）'!K:K,'采购录入（明细）'!D:D,C275)-SUMIFS(供应商付款录入!H:H,供应商付款录入!C:C,C275))</f>
        <v>-</v>
      </c>
      <c r="H275" s="120"/>
    </row>
    <row r="276" customHeight="1" spans="1:8">
      <c r="A276" s="120"/>
      <c r="B276" s="125">
        <v>273</v>
      </c>
      <c r="C276" s="135" t="str">
        <f>IF('基础-供应商信息'!C276="","-",'基础-供应商信息'!C276)</f>
        <v>-</v>
      </c>
      <c r="D276" s="135" t="str">
        <f>IF('基础-供应商信息'!D276="","-",'基础-供应商信息'!D276)</f>
        <v>-</v>
      </c>
      <c r="E276" s="135" t="str">
        <f>IF('基础-供应商信息'!E276="","-",'基础-供应商信息'!E276)</f>
        <v>-</v>
      </c>
      <c r="F276" s="135" t="str">
        <f>IF('基础-供应商信息'!F276="","-",'基础-供应商信息'!F276)</f>
        <v>-</v>
      </c>
      <c r="G276" s="136" t="str">
        <f>IF(C276="-","-",SUMIFS('采购录入（明细）'!K:K,'采购录入（明细）'!D:D,C276)-SUMIFS(供应商付款录入!H:H,供应商付款录入!C:C,C276))</f>
        <v>-</v>
      </c>
      <c r="H276" s="120"/>
    </row>
    <row r="277" customHeight="1" spans="1:8">
      <c r="A277" s="120"/>
      <c r="B277" s="125">
        <v>274</v>
      </c>
      <c r="C277" s="135" t="str">
        <f>IF('基础-供应商信息'!C277="","-",'基础-供应商信息'!C277)</f>
        <v>-</v>
      </c>
      <c r="D277" s="135" t="str">
        <f>IF('基础-供应商信息'!D277="","-",'基础-供应商信息'!D277)</f>
        <v>-</v>
      </c>
      <c r="E277" s="135" t="str">
        <f>IF('基础-供应商信息'!E277="","-",'基础-供应商信息'!E277)</f>
        <v>-</v>
      </c>
      <c r="F277" s="135" t="str">
        <f>IF('基础-供应商信息'!F277="","-",'基础-供应商信息'!F277)</f>
        <v>-</v>
      </c>
      <c r="G277" s="136" t="str">
        <f>IF(C277="-","-",SUMIFS('采购录入（明细）'!K:K,'采购录入（明细）'!D:D,C277)-SUMIFS(供应商付款录入!H:H,供应商付款录入!C:C,C277))</f>
        <v>-</v>
      </c>
      <c r="H277" s="120"/>
    </row>
    <row r="278" customHeight="1" spans="1:8">
      <c r="A278" s="120"/>
      <c r="B278" s="125">
        <v>275</v>
      </c>
      <c r="C278" s="135" t="str">
        <f>IF('基础-供应商信息'!C278="","-",'基础-供应商信息'!C278)</f>
        <v>-</v>
      </c>
      <c r="D278" s="135" t="str">
        <f>IF('基础-供应商信息'!D278="","-",'基础-供应商信息'!D278)</f>
        <v>-</v>
      </c>
      <c r="E278" s="135" t="str">
        <f>IF('基础-供应商信息'!E278="","-",'基础-供应商信息'!E278)</f>
        <v>-</v>
      </c>
      <c r="F278" s="135" t="str">
        <f>IF('基础-供应商信息'!F278="","-",'基础-供应商信息'!F278)</f>
        <v>-</v>
      </c>
      <c r="G278" s="136" t="str">
        <f>IF(C278="-","-",SUMIFS('采购录入（明细）'!K:K,'采购录入（明细）'!D:D,C278)-SUMIFS(供应商付款录入!H:H,供应商付款录入!C:C,C278))</f>
        <v>-</v>
      </c>
      <c r="H278" s="120"/>
    </row>
    <row r="279" customHeight="1" spans="1:8">
      <c r="A279" s="120"/>
      <c r="B279" s="125">
        <v>276</v>
      </c>
      <c r="C279" s="135" t="str">
        <f>IF('基础-供应商信息'!C279="","-",'基础-供应商信息'!C279)</f>
        <v>-</v>
      </c>
      <c r="D279" s="135" t="str">
        <f>IF('基础-供应商信息'!D279="","-",'基础-供应商信息'!D279)</f>
        <v>-</v>
      </c>
      <c r="E279" s="135" t="str">
        <f>IF('基础-供应商信息'!E279="","-",'基础-供应商信息'!E279)</f>
        <v>-</v>
      </c>
      <c r="F279" s="135" t="str">
        <f>IF('基础-供应商信息'!F279="","-",'基础-供应商信息'!F279)</f>
        <v>-</v>
      </c>
      <c r="G279" s="136" t="str">
        <f>IF(C279="-","-",SUMIFS('采购录入（明细）'!K:K,'采购录入（明细）'!D:D,C279)-SUMIFS(供应商付款录入!H:H,供应商付款录入!C:C,C279))</f>
        <v>-</v>
      </c>
      <c r="H279" s="120"/>
    </row>
    <row r="280" customHeight="1" spans="1:8">
      <c r="A280" s="120"/>
      <c r="B280" s="125">
        <v>277</v>
      </c>
      <c r="C280" s="135" t="str">
        <f>IF('基础-供应商信息'!C280="","-",'基础-供应商信息'!C280)</f>
        <v>-</v>
      </c>
      <c r="D280" s="135" t="str">
        <f>IF('基础-供应商信息'!D280="","-",'基础-供应商信息'!D280)</f>
        <v>-</v>
      </c>
      <c r="E280" s="135" t="str">
        <f>IF('基础-供应商信息'!E280="","-",'基础-供应商信息'!E280)</f>
        <v>-</v>
      </c>
      <c r="F280" s="135" t="str">
        <f>IF('基础-供应商信息'!F280="","-",'基础-供应商信息'!F280)</f>
        <v>-</v>
      </c>
      <c r="G280" s="136" t="str">
        <f>IF(C280="-","-",SUMIFS('采购录入（明细）'!K:K,'采购录入（明细）'!D:D,C280)-SUMIFS(供应商付款录入!H:H,供应商付款录入!C:C,C280))</f>
        <v>-</v>
      </c>
      <c r="H280" s="120"/>
    </row>
    <row r="281" customHeight="1" spans="1:8">
      <c r="A281" s="120"/>
      <c r="B281" s="125">
        <v>278</v>
      </c>
      <c r="C281" s="135" t="str">
        <f>IF('基础-供应商信息'!C281="","-",'基础-供应商信息'!C281)</f>
        <v>-</v>
      </c>
      <c r="D281" s="135" t="str">
        <f>IF('基础-供应商信息'!D281="","-",'基础-供应商信息'!D281)</f>
        <v>-</v>
      </c>
      <c r="E281" s="135" t="str">
        <f>IF('基础-供应商信息'!E281="","-",'基础-供应商信息'!E281)</f>
        <v>-</v>
      </c>
      <c r="F281" s="135" t="str">
        <f>IF('基础-供应商信息'!F281="","-",'基础-供应商信息'!F281)</f>
        <v>-</v>
      </c>
      <c r="G281" s="136" t="str">
        <f>IF(C281="-","-",SUMIFS('采购录入（明细）'!K:K,'采购录入（明细）'!D:D,C281)-SUMIFS(供应商付款录入!H:H,供应商付款录入!C:C,C281))</f>
        <v>-</v>
      </c>
      <c r="H281" s="120"/>
    </row>
    <row r="282" customHeight="1" spans="1:8">
      <c r="A282" s="120"/>
      <c r="B282" s="125">
        <v>279</v>
      </c>
      <c r="C282" s="135" t="str">
        <f>IF('基础-供应商信息'!C282="","-",'基础-供应商信息'!C282)</f>
        <v>-</v>
      </c>
      <c r="D282" s="135" t="str">
        <f>IF('基础-供应商信息'!D282="","-",'基础-供应商信息'!D282)</f>
        <v>-</v>
      </c>
      <c r="E282" s="135" t="str">
        <f>IF('基础-供应商信息'!E282="","-",'基础-供应商信息'!E282)</f>
        <v>-</v>
      </c>
      <c r="F282" s="135" t="str">
        <f>IF('基础-供应商信息'!F282="","-",'基础-供应商信息'!F282)</f>
        <v>-</v>
      </c>
      <c r="G282" s="136" t="str">
        <f>IF(C282="-","-",SUMIFS('采购录入（明细）'!K:K,'采购录入（明细）'!D:D,C282)-SUMIFS(供应商付款录入!H:H,供应商付款录入!C:C,C282))</f>
        <v>-</v>
      </c>
      <c r="H282" s="120"/>
    </row>
    <row r="283" customHeight="1" spans="1:8">
      <c r="A283" s="120"/>
      <c r="B283" s="125">
        <v>280</v>
      </c>
      <c r="C283" s="135" t="str">
        <f>IF('基础-供应商信息'!C283="","-",'基础-供应商信息'!C283)</f>
        <v>-</v>
      </c>
      <c r="D283" s="135" t="str">
        <f>IF('基础-供应商信息'!D283="","-",'基础-供应商信息'!D283)</f>
        <v>-</v>
      </c>
      <c r="E283" s="135" t="str">
        <f>IF('基础-供应商信息'!E283="","-",'基础-供应商信息'!E283)</f>
        <v>-</v>
      </c>
      <c r="F283" s="135" t="str">
        <f>IF('基础-供应商信息'!F283="","-",'基础-供应商信息'!F283)</f>
        <v>-</v>
      </c>
      <c r="G283" s="136" t="str">
        <f>IF(C283="-","-",SUMIFS('采购录入（明细）'!K:K,'采购录入（明细）'!D:D,C283)-SUMIFS(供应商付款录入!H:H,供应商付款录入!C:C,C283))</f>
        <v>-</v>
      </c>
      <c r="H283" s="120"/>
    </row>
    <row r="284" customHeight="1" spans="1:8">
      <c r="A284" s="120"/>
      <c r="B284" s="125">
        <v>281</v>
      </c>
      <c r="C284" s="135" t="str">
        <f>IF('基础-供应商信息'!C284="","-",'基础-供应商信息'!C284)</f>
        <v>-</v>
      </c>
      <c r="D284" s="135" t="str">
        <f>IF('基础-供应商信息'!D284="","-",'基础-供应商信息'!D284)</f>
        <v>-</v>
      </c>
      <c r="E284" s="135" t="str">
        <f>IF('基础-供应商信息'!E284="","-",'基础-供应商信息'!E284)</f>
        <v>-</v>
      </c>
      <c r="F284" s="135" t="str">
        <f>IF('基础-供应商信息'!F284="","-",'基础-供应商信息'!F284)</f>
        <v>-</v>
      </c>
      <c r="G284" s="136" t="str">
        <f>IF(C284="-","-",SUMIFS('采购录入（明细）'!K:K,'采购录入（明细）'!D:D,C284)-SUMIFS(供应商付款录入!H:H,供应商付款录入!C:C,C284))</f>
        <v>-</v>
      </c>
      <c r="H284" s="120"/>
    </row>
    <row r="285" customHeight="1" spans="1:8">
      <c r="A285" s="120"/>
      <c r="B285" s="125">
        <v>282</v>
      </c>
      <c r="C285" s="135" t="str">
        <f>IF('基础-供应商信息'!C285="","-",'基础-供应商信息'!C285)</f>
        <v>-</v>
      </c>
      <c r="D285" s="135" t="str">
        <f>IF('基础-供应商信息'!D285="","-",'基础-供应商信息'!D285)</f>
        <v>-</v>
      </c>
      <c r="E285" s="135" t="str">
        <f>IF('基础-供应商信息'!E285="","-",'基础-供应商信息'!E285)</f>
        <v>-</v>
      </c>
      <c r="F285" s="135" t="str">
        <f>IF('基础-供应商信息'!F285="","-",'基础-供应商信息'!F285)</f>
        <v>-</v>
      </c>
      <c r="G285" s="136" t="str">
        <f>IF(C285="-","-",SUMIFS('采购录入（明细）'!K:K,'采购录入（明细）'!D:D,C285)-SUMIFS(供应商付款录入!H:H,供应商付款录入!C:C,C285))</f>
        <v>-</v>
      </c>
      <c r="H285" s="120"/>
    </row>
    <row r="286" customHeight="1" spans="1:8">
      <c r="A286" s="120"/>
      <c r="B286" s="125">
        <v>283</v>
      </c>
      <c r="C286" s="135" t="str">
        <f>IF('基础-供应商信息'!C286="","-",'基础-供应商信息'!C286)</f>
        <v>-</v>
      </c>
      <c r="D286" s="135" t="str">
        <f>IF('基础-供应商信息'!D286="","-",'基础-供应商信息'!D286)</f>
        <v>-</v>
      </c>
      <c r="E286" s="135" t="str">
        <f>IF('基础-供应商信息'!E286="","-",'基础-供应商信息'!E286)</f>
        <v>-</v>
      </c>
      <c r="F286" s="135" t="str">
        <f>IF('基础-供应商信息'!F286="","-",'基础-供应商信息'!F286)</f>
        <v>-</v>
      </c>
      <c r="G286" s="136" t="str">
        <f>IF(C286="-","-",SUMIFS('采购录入（明细）'!K:K,'采购录入（明细）'!D:D,C286)-SUMIFS(供应商付款录入!H:H,供应商付款录入!C:C,C286))</f>
        <v>-</v>
      </c>
      <c r="H286" s="120"/>
    </row>
    <row r="287" customHeight="1" spans="1:8">
      <c r="A287" s="120"/>
      <c r="B287" s="125">
        <v>284</v>
      </c>
      <c r="C287" s="135" t="str">
        <f>IF('基础-供应商信息'!C287="","-",'基础-供应商信息'!C287)</f>
        <v>-</v>
      </c>
      <c r="D287" s="135" t="str">
        <f>IF('基础-供应商信息'!D287="","-",'基础-供应商信息'!D287)</f>
        <v>-</v>
      </c>
      <c r="E287" s="135" t="str">
        <f>IF('基础-供应商信息'!E287="","-",'基础-供应商信息'!E287)</f>
        <v>-</v>
      </c>
      <c r="F287" s="135" t="str">
        <f>IF('基础-供应商信息'!F287="","-",'基础-供应商信息'!F287)</f>
        <v>-</v>
      </c>
      <c r="G287" s="136" t="str">
        <f>IF(C287="-","-",SUMIFS('采购录入（明细）'!K:K,'采购录入（明细）'!D:D,C287)-SUMIFS(供应商付款录入!H:H,供应商付款录入!C:C,C287))</f>
        <v>-</v>
      </c>
      <c r="H287" s="120"/>
    </row>
    <row r="288" customHeight="1" spans="1:8">
      <c r="A288" s="120"/>
      <c r="B288" s="125">
        <v>285</v>
      </c>
      <c r="C288" s="135" t="str">
        <f>IF('基础-供应商信息'!C288="","-",'基础-供应商信息'!C288)</f>
        <v>-</v>
      </c>
      <c r="D288" s="135" t="str">
        <f>IF('基础-供应商信息'!D288="","-",'基础-供应商信息'!D288)</f>
        <v>-</v>
      </c>
      <c r="E288" s="135" t="str">
        <f>IF('基础-供应商信息'!E288="","-",'基础-供应商信息'!E288)</f>
        <v>-</v>
      </c>
      <c r="F288" s="135" t="str">
        <f>IF('基础-供应商信息'!F288="","-",'基础-供应商信息'!F288)</f>
        <v>-</v>
      </c>
      <c r="G288" s="136" t="str">
        <f>IF(C288="-","-",SUMIFS('采购录入（明细）'!K:K,'采购录入（明细）'!D:D,C288)-SUMIFS(供应商付款录入!H:H,供应商付款录入!C:C,C288))</f>
        <v>-</v>
      </c>
      <c r="H288" s="120"/>
    </row>
    <row r="289" customHeight="1" spans="1:8">
      <c r="A289" s="120"/>
      <c r="B289" s="125">
        <v>286</v>
      </c>
      <c r="C289" s="135" t="str">
        <f>IF('基础-供应商信息'!C289="","-",'基础-供应商信息'!C289)</f>
        <v>-</v>
      </c>
      <c r="D289" s="135" t="str">
        <f>IF('基础-供应商信息'!D289="","-",'基础-供应商信息'!D289)</f>
        <v>-</v>
      </c>
      <c r="E289" s="135" t="str">
        <f>IF('基础-供应商信息'!E289="","-",'基础-供应商信息'!E289)</f>
        <v>-</v>
      </c>
      <c r="F289" s="135" t="str">
        <f>IF('基础-供应商信息'!F289="","-",'基础-供应商信息'!F289)</f>
        <v>-</v>
      </c>
      <c r="G289" s="136" t="str">
        <f>IF(C289="-","-",SUMIFS('采购录入（明细）'!K:K,'采购录入（明细）'!D:D,C289)-SUMIFS(供应商付款录入!H:H,供应商付款录入!C:C,C289))</f>
        <v>-</v>
      </c>
      <c r="H289" s="120"/>
    </row>
    <row r="290" customHeight="1" spans="1:8">
      <c r="A290" s="120"/>
      <c r="B290" s="125">
        <v>287</v>
      </c>
      <c r="C290" s="135" t="str">
        <f>IF('基础-供应商信息'!C290="","-",'基础-供应商信息'!C290)</f>
        <v>-</v>
      </c>
      <c r="D290" s="135" t="str">
        <f>IF('基础-供应商信息'!D290="","-",'基础-供应商信息'!D290)</f>
        <v>-</v>
      </c>
      <c r="E290" s="135" t="str">
        <f>IF('基础-供应商信息'!E290="","-",'基础-供应商信息'!E290)</f>
        <v>-</v>
      </c>
      <c r="F290" s="135" t="str">
        <f>IF('基础-供应商信息'!F290="","-",'基础-供应商信息'!F290)</f>
        <v>-</v>
      </c>
      <c r="G290" s="136" t="str">
        <f>IF(C290="-","-",SUMIFS('采购录入（明细）'!K:K,'采购录入（明细）'!D:D,C290)-SUMIFS(供应商付款录入!H:H,供应商付款录入!C:C,C290))</f>
        <v>-</v>
      </c>
      <c r="H290" s="120"/>
    </row>
    <row r="291" customHeight="1" spans="1:8">
      <c r="A291" s="120"/>
      <c r="B291" s="125">
        <v>288</v>
      </c>
      <c r="C291" s="135" t="str">
        <f>IF('基础-供应商信息'!C291="","-",'基础-供应商信息'!C291)</f>
        <v>-</v>
      </c>
      <c r="D291" s="135" t="str">
        <f>IF('基础-供应商信息'!D291="","-",'基础-供应商信息'!D291)</f>
        <v>-</v>
      </c>
      <c r="E291" s="135" t="str">
        <f>IF('基础-供应商信息'!E291="","-",'基础-供应商信息'!E291)</f>
        <v>-</v>
      </c>
      <c r="F291" s="135" t="str">
        <f>IF('基础-供应商信息'!F291="","-",'基础-供应商信息'!F291)</f>
        <v>-</v>
      </c>
      <c r="G291" s="136" t="str">
        <f>IF(C291="-","-",SUMIFS('采购录入（明细）'!K:K,'采购录入（明细）'!D:D,C291)-SUMIFS(供应商付款录入!H:H,供应商付款录入!C:C,C291))</f>
        <v>-</v>
      </c>
      <c r="H291" s="120"/>
    </row>
    <row r="292" customHeight="1" spans="1:8">
      <c r="A292" s="120"/>
      <c r="B292" s="125">
        <v>289</v>
      </c>
      <c r="C292" s="135" t="str">
        <f>IF('基础-供应商信息'!C292="","-",'基础-供应商信息'!C292)</f>
        <v>-</v>
      </c>
      <c r="D292" s="135" t="str">
        <f>IF('基础-供应商信息'!D292="","-",'基础-供应商信息'!D292)</f>
        <v>-</v>
      </c>
      <c r="E292" s="135" t="str">
        <f>IF('基础-供应商信息'!E292="","-",'基础-供应商信息'!E292)</f>
        <v>-</v>
      </c>
      <c r="F292" s="135" t="str">
        <f>IF('基础-供应商信息'!F292="","-",'基础-供应商信息'!F292)</f>
        <v>-</v>
      </c>
      <c r="G292" s="136" t="str">
        <f>IF(C292="-","-",SUMIFS('采购录入（明细）'!K:K,'采购录入（明细）'!D:D,C292)-SUMIFS(供应商付款录入!H:H,供应商付款录入!C:C,C292))</f>
        <v>-</v>
      </c>
      <c r="H292" s="120"/>
    </row>
    <row r="293" customHeight="1" spans="1:8">
      <c r="A293" s="120"/>
      <c r="B293" s="125">
        <v>290</v>
      </c>
      <c r="C293" s="135" t="str">
        <f>IF('基础-供应商信息'!C293="","-",'基础-供应商信息'!C293)</f>
        <v>-</v>
      </c>
      <c r="D293" s="135" t="str">
        <f>IF('基础-供应商信息'!D293="","-",'基础-供应商信息'!D293)</f>
        <v>-</v>
      </c>
      <c r="E293" s="135" t="str">
        <f>IF('基础-供应商信息'!E293="","-",'基础-供应商信息'!E293)</f>
        <v>-</v>
      </c>
      <c r="F293" s="135" t="str">
        <f>IF('基础-供应商信息'!F293="","-",'基础-供应商信息'!F293)</f>
        <v>-</v>
      </c>
      <c r="G293" s="136" t="str">
        <f>IF(C293="-","-",SUMIFS('采购录入（明细）'!K:K,'采购录入（明细）'!D:D,C293)-SUMIFS(供应商付款录入!H:H,供应商付款录入!C:C,C293))</f>
        <v>-</v>
      </c>
      <c r="H293" s="120"/>
    </row>
    <row r="294" customHeight="1" spans="1:8">
      <c r="A294" s="120"/>
      <c r="B294" s="125">
        <v>291</v>
      </c>
      <c r="C294" s="135" t="str">
        <f>IF('基础-供应商信息'!C294="","-",'基础-供应商信息'!C294)</f>
        <v>-</v>
      </c>
      <c r="D294" s="135" t="str">
        <f>IF('基础-供应商信息'!D294="","-",'基础-供应商信息'!D294)</f>
        <v>-</v>
      </c>
      <c r="E294" s="135" t="str">
        <f>IF('基础-供应商信息'!E294="","-",'基础-供应商信息'!E294)</f>
        <v>-</v>
      </c>
      <c r="F294" s="135" t="str">
        <f>IF('基础-供应商信息'!F294="","-",'基础-供应商信息'!F294)</f>
        <v>-</v>
      </c>
      <c r="G294" s="136" t="str">
        <f>IF(C294="-","-",SUMIFS('采购录入（明细）'!K:K,'采购录入（明细）'!D:D,C294)-SUMIFS(供应商付款录入!H:H,供应商付款录入!C:C,C294))</f>
        <v>-</v>
      </c>
      <c r="H294" s="120"/>
    </row>
    <row r="295" customHeight="1" spans="1:8">
      <c r="A295" s="120"/>
      <c r="B295" s="125">
        <v>292</v>
      </c>
      <c r="C295" s="135" t="str">
        <f>IF('基础-供应商信息'!C295="","-",'基础-供应商信息'!C295)</f>
        <v>-</v>
      </c>
      <c r="D295" s="135" t="str">
        <f>IF('基础-供应商信息'!D295="","-",'基础-供应商信息'!D295)</f>
        <v>-</v>
      </c>
      <c r="E295" s="135" t="str">
        <f>IF('基础-供应商信息'!E295="","-",'基础-供应商信息'!E295)</f>
        <v>-</v>
      </c>
      <c r="F295" s="135" t="str">
        <f>IF('基础-供应商信息'!F295="","-",'基础-供应商信息'!F295)</f>
        <v>-</v>
      </c>
      <c r="G295" s="136" t="str">
        <f>IF(C295="-","-",SUMIFS('采购录入（明细）'!K:K,'采购录入（明细）'!D:D,C295)-SUMIFS(供应商付款录入!H:H,供应商付款录入!C:C,C295))</f>
        <v>-</v>
      </c>
      <c r="H295" s="120"/>
    </row>
    <row r="296" customHeight="1" spans="1:8">
      <c r="A296" s="120"/>
      <c r="B296" s="125">
        <v>293</v>
      </c>
      <c r="C296" s="135" t="str">
        <f>IF('基础-供应商信息'!C296="","-",'基础-供应商信息'!C296)</f>
        <v>-</v>
      </c>
      <c r="D296" s="135" t="str">
        <f>IF('基础-供应商信息'!D296="","-",'基础-供应商信息'!D296)</f>
        <v>-</v>
      </c>
      <c r="E296" s="135" t="str">
        <f>IF('基础-供应商信息'!E296="","-",'基础-供应商信息'!E296)</f>
        <v>-</v>
      </c>
      <c r="F296" s="135" t="str">
        <f>IF('基础-供应商信息'!F296="","-",'基础-供应商信息'!F296)</f>
        <v>-</v>
      </c>
      <c r="G296" s="136" t="str">
        <f>IF(C296="-","-",SUMIFS('采购录入（明细）'!K:K,'采购录入（明细）'!D:D,C296)-SUMIFS(供应商付款录入!H:H,供应商付款录入!C:C,C296))</f>
        <v>-</v>
      </c>
      <c r="H296" s="120"/>
    </row>
    <row r="297" customHeight="1" spans="1:8">
      <c r="A297" s="120"/>
      <c r="B297" s="125">
        <v>294</v>
      </c>
      <c r="C297" s="135" t="str">
        <f>IF('基础-供应商信息'!C297="","-",'基础-供应商信息'!C297)</f>
        <v>-</v>
      </c>
      <c r="D297" s="135" t="str">
        <f>IF('基础-供应商信息'!D297="","-",'基础-供应商信息'!D297)</f>
        <v>-</v>
      </c>
      <c r="E297" s="135" t="str">
        <f>IF('基础-供应商信息'!E297="","-",'基础-供应商信息'!E297)</f>
        <v>-</v>
      </c>
      <c r="F297" s="135" t="str">
        <f>IF('基础-供应商信息'!F297="","-",'基础-供应商信息'!F297)</f>
        <v>-</v>
      </c>
      <c r="G297" s="136" t="str">
        <f>IF(C297="-","-",SUMIFS('采购录入（明细）'!K:K,'采购录入（明细）'!D:D,C297)-SUMIFS(供应商付款录入!H:H,供应商付款录入!C:C,C297))</f>
        <v>-</v>
      </c>
      <c r="H297" s="120"/>
    </row>
    <row r="298" customHeight="1" spans="1:8">
      <c r="A298" s="120"/>
      <c r="B298" s="125">
        <v>295</v>
      </c>
      <c r="C298" s="135" t="str">
        <f>IF('基础-供应商信息'!C298="","-",'基础-供应商信息'!C298)</f>
        <v>-</v>
      </c>
      <c r="D298" s="135" t="str">
        <f>IF('基础-供应商信息'!D298="","-",'基础-供应商信息'!D298)</f>
        <v>-</v>
      </c>
      <c r="E298" s="135" t="str">
        <f>IF('基础-供应商信息'!E298="","-",'基础-供应商信息'!E298)</f>
        <v>-</v>
      </c>
      <c r="F298" s="135" t="str">
        <f>IF('基础-供应商信息'!F298="","-",'基础-供应商信息'!F298)</f>
        <v>-</v>
      </c>
      <c r="G298" s="136" t="str">
        <f>IF(C298="-","-",SUMIFS('采购录入（明细）'!K:K,'采购录入（明细）'!D:D,C298)-SUMIFS(供应商付款录入!H:H,供应商付款录入!C:C,C298))</f>
        <v>-</v>
      </c>
      <c r="H298" s="120"/>
    </row>
    <row r="299" customHeight="1" spans="1:8">
      <c r="A299" s="120"/>
      <c r="B299" s="125">
        <v>296</v>
      </c>
      <c r="C299" s="135" t="str">
        <f>IF('基础-供应商信息'!C299="","-",'基础-供应商信息'!C299)</f>
        <v>-</v>
      </c>
      <c r="D299" s="135" t="str">
        <f>IF('基础-供应商信息'!D299="","-",'基础-供应商信息'!D299)</f>
        <v>-</v>
      </c>
      <c r="E299" s="135" t="str">
        <f>IF('基础-供应商信息'!E299="","-",'基础-供应商信息'!E299)</f>
        <v>-</v>
      </c>
      <c r="F299" s="135" t="str">
        <f>IF('基础-供应商信息'!F299="","-",'基础-供应商信息'!F299)</f>
        <v>-</v>
      </c>
      <c r="G299" s="136" t="str">
        <f>IF(C299="-","-",SUMIFS('采购录入（明细）'!K:K,'采购录入（明细）'!D:D,C299)-SUMIFS(供应商付款录入!H:H,供应商付款录入!C:C,C299))</f>
        <v>-</v>
      </c>
      <c r="H299" s="120"/>
    </row>
    <row r="300" customHeight="1" spans="1:8">
      <c r="A300" s="120"/>
      <c r="B300" s="125">
        <v>297</v>
      </c>
      <c r="C300" s="135" t="str">
        <f>IF('基础-供应商信息'!C300="","-",'基础-供应商信息'!C300)</f>
        <v>-</v>
      </c>
      <c r="D300" s="135" t="str">
        <f>IF('基础-供应商信息'!D300="","-",'基础-供应商信息'!D300)</f>
        <v>-</v>
      </c>
      <c r="E300" s="135" t="str">
        <f>IF('基础-供应商信息'!E300="","-",'基础-供应商信息'!E300)</f>
        <v>-</v>
      </c>
      <c r="F300" s="135" t="str">
        <f>IF('基础-供应商信息'!F300="","-",'基础-供应商信息'!F300)</f>
        <v>-</v>
      </c>
      <c r="G300" s="136" t="str">
        <f>IF(C300="-","-",SUMIFS('采购录入（明细）'!K:K,'采购录入（明细）'!D:D,C300)-SUMIFS(供应商付款录入!H:H,供应商付款录入!C:C,C300))</f>
        <v>-</v>
      </c>
      <c r="H300" s="120"/>
    </row>
    <row r="301" customHeight="1" spans="1:8">
      <c r="A301" s="120"/>
      <c r="B301" s="125">
        <v>298</v>
      </c>
      <c r="C301" s="135" t="str">
        <f>IF('基础-供应商信息'!C301="","-",'基础-供应商信息'!C301)</f>
        <v>-</v>
      </c>
      <c r="D301" s="135" t="str">
        <f>IF('基础-供应商信息'!D301="","-",'基础-供应商信息'!D301)</f>
        <v>-</v>
      </c>
      <c r="E301" s="135" t="str">
        <f>IF('基础-供应商信息'!E301="","-",'基础-供应商信息'!E301)</f>
        <v>-</v>
      </c>
      <c r="F301" s="135" t="str">
        <f>IF('基础-供应商信息'!F301="","-",'基础-供应商信息'!F301)</f>
        <v>-</v>
      </c>
      <c r="G301" s="136" t="str">
        <f>IF(C301="-","-",SUMIFS('采购录入（明细）'!K:K,'采购录入（明细）'!D:D,C301)-SUMIFS(供应商付款录入!H:H,供应商付款录入!C:C,C301))</f>
        <v>-</v>
      </c>
      <c r="H301" s="120"/>
    </row>
    <row r="302" customHeight="1" spans="1:8">
      <c r="A302" s="120"/>
      <c r="B302" s="125">
        <v>299</v>
      </c>
      <c r="C302" s="135" t="str">
        <f>IF('基础-供应商信息'!C302="","-",'基础-供应商信息'!C302)</f>
        <v>-</v>
      </c>
      <c r="D302" s="135" t="str">
        <f>IF('基础-供应商信息'!D302="","-",'基础-供应商信息'!D302)</f>
        <v>-</v>
      </c>
      <c r="E302" s="135" t="str">
        <f>IF('基础-供应商信息'!E302="","-",'基础-供应商信息'!E302)</f>
        <v>-</v>
      </c>
      <c r="F302" s="135" t="str">
        <f>IF('基础-供应商信息'!F302="","-",'基础-供应商信息'!F302)</f>
        <v>-</v>
      </c>
      <c r="G302" s="136" t="str">
        <f>IF(C302="-","-",SUMIFS('采购录入（明细）'!K:K,'采购录入（明细）'!D:D,C302)-SUMIFS(供应商付款录入!H:H,供应商付款录入!C:C,C302))</f>
        <v>-</v>
      </c>
      <c r="H302" s="120"/>
    </row>
    <row r="303" customHeight="1" spans="1:8">
      <c r="A303" s="120"/>
      <c r="B303" s="125">
        <v>300</v>
      </c>
      <c r="C303" s="135" t="str">
        <f>IF('基础-供应商信息'!C303="","-",'基础-供应商信息'!C303)</f>
        <v>-</v>
      </c>
      <c r="D303" s="135" t="str">
        <f>IF('基础-供应商信息'!D303="","-",'基础-供应商信息'!D303)</f>
        <v>-</v>
      </c>
      <c r="E303" s="135" t="str">
        <f>IF('基础-供应商信息'!E303="","-",'基础-供应商信息'!E303)</f>
        <v>-</v>
      </c>
      <c r="F303" s="135" t="str">
        <f>IF('基础-供应商信息'!F303="","-",'基础-供应商信息'!F303)</f>
        <v>-</v>
      </c>
      <c r="G303" s="136" t="str">
        <f>IF(C303="-","-",SUMIFS('采购录入（明细）'!K:K,'采购录入（明细）'!D:D,C303)-SUMIFS(供应商付款录入!H:H,供应商付款录入!C:C,C303))</f>
        <v>-</v>
      </c>
      <c r="H303" s="120"/>
    </row>
  </sheetData>
  <sheetProtection sheet="1" objects="1"/>
  <mergeCells count="1">
    <mergeCell ref="B2:G2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J1004"/>
  <sheetViews>
    <sheetView showGridLines="0" workbookViewId="0">
      <pane ySplit="3" topLeftCell="A4" activePane="bottomLeft" state="frozen"/>
      <selection/>
      <selection pane="bottomLeft" activeCell="C8" sqref="C8"/>
    </sheetView>
  </sheetViews>
  <sheetFormatPr defaultColWidth="9" defaultRowHeight="14.4"/>
  <cols>
    <col min="1" max="1" width="9" style="119"/>
    <col min="2" max="2" width="13.3796296296296" style="119" customWidth="1"/>
    <col min="3" max="3" width="16" style="119" customWidth="1"/>
    <col min="4" max="4" width="11.5" style="119" customWidth="1"/>
    <col min="5" max="5" width="12.6296296296296" style="119" customWidth="1"/>
    <col min="6" max="6" width="13.3796296296296" style="141" customWidth="1"/>
    <col min="7" max="7" width="15.1296296296296" style="119" customWidth="1"/>
    <col min="8" max="8" width="14.6296296296296" style="141" customWidth="1"/>
    <col min="9" max="9" width="13.8796296296296" style="119" customWidth="1"/>
    <col min="10" max="16384" width="9" style="119"/>
  </cols>
  <sheetData>
    <row r="1" ht="29.1" customHeight="1" spans="1:9">
      <c r="A1" s="122" t="s">
        <v>20</v>
      </c>
      <c r="B1" s="123"/>
      <c r="C1" s="123"/>
      <c r="D1" s="123"/>
      <c r="E1" s="123"/>
      <c r="F1" s="123"/>
      <c r="G1" s="123"/>
      <c r="H1" s="123"/>
      <c r="I1" s="124"/>
    </row>
    <row r="2" ht="21" customHeight="1" spans="1:9">
      <c r="A2" s="142" t="s">
        <v>10</v>
      </c>
      <c r="B2" s="142" t="s">
        <v>21</v>
      </c>
      <c r="C2" s="129" t="s">
        <v>22</v>
      </c>
      <c r="D2" s="130"/>
      <c r="E2" s="131"/>
      <c r="F2" s="129" t="s">
        <v>23</v>
      </c>
      <c r="G2" s="130"/>
      <c r="H2" s="131"/>
      <c r="I2" s="142" t="s">
        <v>24</v>
      </c>
    </row>
    <row r="3" ht="21" customHeight="1" spans="1:9">
      <c r="A3" s="143"/>
      <c r="B3" s="143"/>
      <c r="C3" s="125" t="s">
        <v>25</v>
      </c>
      <c r="D3" s="125" t="s">
        <v>17</v>
      </c>
      <c r="E3" s="125" t="s">
        <v>26</v>
      </c>
      <c r="F3" s="125" t="s">
        <v>27</v>
      </c>
      <c r="G3" s="125" t="s">
        <v>28</v>
      </c>
      <c r="H3" s="125" t="s">
        <v>29</v>
      </c>
      <c r="I3" s="143"/>
    </row>
    <row r="4" ht="21" customHeight="1" spans="1:9">
      <c r="A4" s="125">
        <v>1</v>
      </c>
      <c r="B4" s="134">
        <v>43210</v>
      </c>
      <c r="C4" s="126" t="s">
        <v>30</v>
      </c>
      <c r="D4" s="135" t="str">
        <f>IFERROR(VLOOKUP($C4,'基础-客户信息 '!$C:$E,2,FALSE),"-")</f>
        <v>陈苗天</v>
      </c>
      <c r="E4" s="135">
        <f>IFERROR(VLOOKUP($C4,'基础-客户信息 '!$C:$E,3,FALSE),"-")</f>
        <v>13123433441</v>
      </c>
      <c r="F4" s="136">
        <f>IF(C4="","-",SUMIFS('销售录入（明细）'!K:K,'销售录入（明细）'!D:D,C4)-SUMIFS($H$3:H3,$C$3:C3,C4))</f>
        <v>52400</v>
      </c>
      <c r="G4" s="126" t="s">
        <v>31</v>
      </c>
      <c r="H4" s="132">
        <v>41920</v>
      </c>
      <c r="I4" s="132" t="s">
        <v>32</v>
      </c>
    </row>
    <row r="5" ht="21" customHeight="1" spans="1:9">
      <c r="A5" s="125">
        <v>2</v>
      </c>
      <c r="B5" s="134">
        <v>43211</v>
      </c>
      <c r="C5" s="126" t="s">
        <v>33</v>
      </c>
      <c r="D5" s="135" t="str">
        <f>IFERROR(VLOOKUP($C5,'基础-客户信息 '!$C:$E,2,FALSE),"-")</f>
        <v>王昊月</v>
      </c>
      <c r="E5" s="135">
        <f>IFERROR(VLOOKUP($C5,'基础-客户信息 '!$C:$E,3,FALSE),"-")</f>
        <v>13123433442</v>
      </c>
      <c r="F5" s="136">
        <f>IF(C5="","-",SUMIFS('销售录入（明细）'!K:K,'销售录入（明细）'!D:D,C5)-SUMIFS($H$3:H4,$C$3:C4,C5))</f>
        <v>2600</v>
      </c>
      <c r="G5" s="126" t="s">
        <v>31</v>
      </c>
      <c r="H5" s="132">
        <v>2080</v>
      </c>
      <c r="I5" s="132" t="s">
        <v>32</v>
      </c>
    </row>
    <row r="6" ht="21" customHeight="1" spans="1:9">
      <c r="A6" s="125">
        <v>3</v>
      </c>
      <c r="B6" s="134"/>
      <c r="C6" s="126" t="s">
        <v>30</v>
      </c>
      <c r="D6" s="135" t="str">
        <f>IFERROR(VLOOKUP($C6,'基础-客户信息 '!$C:$E,2,FALSE),"-")</f>
        <v>陈苗天</v>
      </c>
      <c r="E6" s="135">
        <f>IFERROR(VLOOKUP($C6,'基础-客户信息 '!$C:$E,3,FALSE),"-")</f>
        <v>13123433441</v>
      </c>
      <c r="F6" s="136">
        <f>IF(C6="","-",SUMIFS('销售录入（明细）'!K:K,'销售录入（明细）'!D:D,C6)-SUMIFS($H$3:H5,$C$3:C5,C6))</f>
        <v>10480</v>
      </c>
      <c r="G6" s="126"/>
      <c r="H6" s="132"/>
      <c r="I6" s="132"/>
    </row>
    <row r="7" ht="21" customHeight="1" spans="1:9">
      <c r="A7" s="125">
        <v>4</v>
      </c>
      <c r="B7" s="134"/>
      <c r="C7" s="126" t="s">
        <v>33</v>
      </c>
      <c r="D7" s="135" t="str">
        <f>IFERROR(VLOOKUP($C7,'基础-客户信息 '!$C:$E,2,FALSE),"-")</f>
        <v>王昊月</v>
      </c>
      <c r="E7" s="135">
        <f>IFERROR(VLOOKUP($C7,'基础-客户信息 '!$C:$E,3,FALSE),"-")</f>
        <v>13123433442</v>
      </c>
      <c r="F7" s="136">
        <f>IF(C7="","-",SUMIFS('销售录入（明细）'!K:K,'销售录入（明细）'!D:D,C7)-SUMIFS($H$3:H6,$C$3:C6,C7))</f>
        <v>520</v>
      </c>
      <c r="G7" s="126"/>
      <c r="H7" s="132"/>
      <c r="I7" s="132"/>
    </row>
    <row r="8" ht="21" customHeight="1" spans="1:9">
      <c r="A8" s="125">
        <v>5</v>
      </c>
      <c r="B8" s="126"/>
      <c r="C8" s="126"/>
      <c r="D8" s="135" t="str">
        <f>IFERROR(VLOOKUP($C8,'基础-客户信息 '!$C:$E,2,FALSE),"-")</f>
        <v>-</v>
      </c>
      <c r="E8" s="135" t="str">
        <f>IFERROR(VLOOKUP($C8,'基础-客户信息 '!$C:$E,3,FALSE),"-")</f>
        <v>-</v>
      </c>
      <c r="F8" s="136" t="str">
        <f>IF(C8="","-",SUMIFS('销售录入（明细）'!K:K,'销售录入（明细）'!D:D,C8)-SUMIFS($H$3:H7,$C$3:C7,C8))</f>
        <v>-</v>
      </c>
      <c r="G8" s="126"/>
      <c r="H8" s="132"/>
      <c r="I8" s="132"/>
    </row>
    <row r="9" ht="21" customHeight="1" spans="1:9">
      <c r="A9" s="125">
        <v>6</v>
      </c>
      <c r="B9" s="126"/>
      <c r="C9" s="126"/>
      <c r="D9" s="135" t="str">
        <f>IFERROR(VLOOKUP($C9,'基础-客户信息 '!$C:$E,2,FALSE),"-")</f>
        <v>-</v>
      </c>
      <c r="E9" s="135" t="str">
        <f>IFERROR(VLOOKUP($C9,'基础-客户信息 '!$C:$E,3,FALSE),"-")</f>
        <v>-</v>
      </c>
      <c r="F9" s="136" t="str">
        <f>IF(C9="","-",SUMIFS('销售录入（明细）'!K:K,'销售录入（明细）'!D:D,C9)-SUMIFS($H$3:H8,$C$3:C8,C9))</f>
        <v>-</v>
      </c>
      <c r="G9" s="126"/>
      <c r="H9" s="132"/>
      <c r="I9" s="132"/>
    </row>
    <row r="10" ht="21" customHeight="1" spans="1:9">
      <c r="A10" s="125">
        <v>7</v>
      </c>
      <c r="B10" s="126"/>
      <c r="C10" s="126"/>
      <c r="D10" s="135" t="str">
        <f>IFERROR(VLOOKUP($C10,'基础-客户信息 '!$C:$E,2,FALSE),"-")</f>
        <v>-</v>
      </c>
      <c r="E10" s="135" t="str">
        <f>IFERROR(VLOOKUP($C10,'基础-客户信息 '!$C:$E,3,FALSE),"-")</f>
        <v>-</v>
      </c>
      <c r="F10" s="136" t="str">
        <f>IF(C10="","-",SUMIFS('销售录入（明细）'!K:K,'销售录入（明细）'!D:D,C10)-SUMIFS($H$3:H9,$C$3:C9,C10))</f>
        <v>-</v>
      </c>
      <c r="G10" s="126"/>
      <c r="H10" s="132"/>
      <c r="I10" s="132"/>
    </row>
    <row r="11" ht="21" customHeight="1" spans="1:9">
      <c r="A11" s="125">
        <v>8</v>
      </c>
      <c r="B11" s="126"/>
      <c r="C11" s="126"/>
      <c r="D11" s="135" t="str">
        <f>IFERROR(VLOOKUP($C11,'基础-客户信息 '!$C:$E,2,FALSE),"-")</f>
        <v>-</v>
      </c>
      <c r="E11" s="135" t="str">
        <f>IFERROR(VLOOKUP($C11,'基础-客户信息 '!$C:$E,3,FALSE),"-")</f>
        <v>-</v>
      </c>
      <c r="F11" s="136" t="str">
        <f>IF(C11="","-",SUMIFS('销售录入（明细）'!K:K,'销售录入（明细）'!D:D,C11)-SUMIFS($H$3:H10,$C$3:C10,C11))</f>
        <v>-</v>
      </c>
      <c r="G11" s="126"/>
      <c r="H11" s="132"/>
      <c r="I11" s="132"/>
    </row>
    <row r="12" ht="21" customHeight="1" spans="1:9">
      <c r="A12" s="125">
        <v>9</v>
      </c>
      <c r="B12" s="126"/>
      <c r="C12" s="126"/>
      <c r="D12" s="135" t="str">
        <f>IFERROR(VLOOKUP($C12,'基础-客户信息 '!$C:$E,2,FALSE),"-")</f>
        <v>-</v>
      </c>
      <c r="E12" s="135" t="str">
        <f>IFERROR(VLOOKUP($C12,'基础-客户信息 '!$C:$E,3,FALSE),"-")</f>
        <v>-</v>
      </c>
      <c r="F12" s="136" t="str">
        <f>IF(C12="","-",SUMIFS('销售录入（明细）'!K:K,'销售录入（明细）'!D:D,C12)-SUMIFS($H$3:H11,$C$3:C11,C12))</f>
        <v>-</v>
      </c>
      <c r="G12" s="126"/>
      <c r="H12" s="132"/>
      <c r="I12" s="132"/>
    </row>
    <row r="13" ht="21" customHeight="1" spans="1:9">
      <c r="A13" s="125">
        <v>10</v>
      </c>
      <c r="B13" s="126"/>
      <c r="C13" s="126"/>
      <c r="D13" s="135" t="str">
        <f>IFERROR(VLOOKUP($C13,'基础-客户信息 '!$C:$E,2,FALSE),"-")</f>
        <v>-</v>
      </c>
      <c r="E13" s="135" t="str">
        <f>IFERROR(VLOOKUP($C13,'基础-客户信息 '!$C:$E,3,FALSE),"-")</f>
        <v>-</v>
      </c>
      <c r="F13" s="136" t="str">
        <f>IF(C13="","-",SUMIFS('销售录入（明细）'!K:K,'销售录入（明细）'!D:D,C13)-SUMIFS($H$3:H12,$C$3:C12,C13))</f>
        <v>-</v>
      </c>
      <c r="G13" s="126"/>
      <c r="H13" s="132"/>
      <c r="I13" s="132"/>
    </row>
    <row r="14" ht="21" customHeight="1" spans="1:9">
      <c r="A14" s="125">
        <v>11</v>
      </c>
      <c r="B14" s="126"/>
      <c r="C14" s="126"/>
      <c r="D14" s="135" t="str">
        <f>IFERROR(VLOOKUP($C14,'基础-客户信息 '!$C:$E,2,FALSE),"-")</f>
        <v>-</v>
      </c>
      <c r="E14" s="135" t="str">
        <f>IFERROR(VLOOKUP($C14,'基础-客户信息 '!$C:$E,3,FALSE),"-")</f>
        <v>-</v>
      </c>
      <c r="F14" s="136" t="str">
        <f>IF(C14="","-",SUMIFS('销售录入（明细）'!K:K,'销售录入（明细）'!D:D,C14)-SUMIFS($H$3:H13,$C$3:C13,C14))</f>
        <v>-</v>
      </c>
      <c r="G14" s="126"/>
      <c r="H14" s="132"/>
      <c r="I14" s="132"/>
    </row>
    <row r="15" ht="21" customHeight="1" spans="1:9">
      <c r="A15" s="125">
        <v>12</v>
      </c>
      <c r="B15" s="126"/>
      <c r="C15" s="126"/>
      <c r="D15" s="135" t="str">
        <f>IFERROR(VLOOKUP($C15,'基础-客户信息 '!$C:$E,2,FALSE),"-")</f>
        <v>-</v>
      </c>
      <c r="E15" s="135" t="str">
        <f>IFERROR(VLOOKUP($C15,'基础-客户信息 '!$C:$E,3,FALSE),"-")</f>
        <v>-</v>
      </c>
      <c r="F15" s="136" t="str">
        <f>IF(C15="","-",SUMIFS('销售录入（明细）'!K:K,'销售录入（明细）'!D:D,C15)-SUMIFS($H$3:H14,$C$3:C14,C15))</f>
        <v>-</v>
      </c>
      <c r="G15" s="126"/>
      <c r="H15" s="132"/>
      <c r="I15" s="132"/>
    </row>
    <row r="16" ht="21" customHeight="1" spans="1:9">
      <c r="A16" s="125">
        <v>13</v>
      </c>
      <c r="B16" s="126"/>
      <c r="C16" s="126"/>
      <c r="D16" s="135" t="str">
        <f>IFERROR(VLOOKUP($C16,'基础-客户信息 '!$C:$E,2,FALSE),"-")</f>
        <v>-</v>
      </c>
      <c r="E16" s="135" t="str">
        <f>IFERROR(VLOOKUP($C16,'基础-客户信息 '!$C:$E,3,FALSE),"-")</f>
        <v>-</v>
      </c>
      <c r="F16" s="136" t="str">
        <f>IF(C16="","-",SUMIFS('销售录入（明细）'!K:K,'销售录入（明细）'!D:D,C16)-SUMIFS($H$3:H15,$C$3:C15,C16))</f>
        <v>-</v>
      </c>
      <c r="G16" s="126"/>
      <c r="H16" s="132"/>
      <c r="I16" s="132"/>
    </row>
    <row r="17" ht="21" customHeight="1" spans="1:9">
      <c r="A17" s="125">
        <v>14</v>
      </c>
      <c r="B17" s="126"/>
      <c r="C17" s="126"/>
      <c r="D17" s="135" t="str">
        <f>IFERROR(VLOOKUP($C17,'基础-客户信息 '!$C:$E,2,FALSE),"-")</f>
        <v>-</v>
      </c>
      <c r="E17" s="135" t="str">
        <f>IFERROR(VLOOKUP($C17,'基础-客户信息 '!$C:$E,3,FALSE),"-")</f>
        <v>-</v>
      </c>
      <c r="F17" s="136" t="str">
        <f>IF(C17="","-",SUMIFS('销售录入（明细）'!K:K,'销售录入（明细）'!D:D,C17)-SUMIFS($H$3:H16,$C$3:C16,C17))</f>
        <v>-</v>
      </c>
      <c r="G17" s="126"/>
      <c r="H17" s="132"/>
      <c r="I17" s="132"/>
    </row>
    <row r="18" ht="21" customHeight="1" spans="1:9">
      <c r="A18" s="125">
        <v>15</v>
      </c>
      <c r="B18" s="126"/>
      <c r="C18" s="126"/>
      <c r="D18" s="135" t="str">
        <f>IFERROR(VLOOKUP($C18,'基础-客户信息 '!$C:$E,2,FALSE),"-")</f>
        <v>-</v>
      </c>
      <c r="E18" s="135" t="str">
        <f>IFERROR(VLOOKUP($C18,'基础-客户信息 '!$C:$E,3,FALSE),"-")</f>
        <v>-</v>
      </c>
      <c r="F18" s="136" t="str">
        <f>IF(C18="","-",SUMIFS('销售录入（明细）'!K:K,'销售录入（明细）'!D:D,C18)-SUMIFS($H$3:H17,$C$3:C17,C18))</f>
        <v>-</v>
      </c>
      <c r="G18" s="126"/>
      <c r="H18" s="132"/>
      <c r="I18" s="132"/>
    </row>
    <row r="19" ht="21" customHeight="1" spans="1:9">
      <c r="A19" s="125">
        <v>16</v>
      </c>
      <c r="B19" s="126"/>
      <c r="C19" s="126"/>
      <c r="D19" s="135" t="str">
        <f>IFERROR(VLOOKUP($C19,'基础-客户信息 '!$C:$E,2,FALSE),"-")</f>
        <v>-</v>
      </c>
      <c r="E19" s="135" t="str">
        <f>IFERROR(VLOOKUP($C19,'基础-客户信息 '!$C:$E,3,FALSE),"-")</f>
        <v>-</v>
      </c>
      <c r="F19" s="136" t="str">
        <f>IF(C19="","-",SUMIFS('销售录入（明细）'!K:K,'销售录入（明细）'!D:D,C19)-SUMIFS($H$3:H18,$C$3:C18,C19))</f>
        <v>-</v>
      </c>
      <c r="G19" s="126"/>
      <c r="H19" s="132"/>
      <c r="I19" s="132"/>
    </row>
    <row r="20" ht="21" customHeight="1" spans="1:9">
      <c r="A20" s="125">
        <v>17</v>
      </c>
      <c r="B20" s="126"/>
      <c r="C20" s="126"/>
      <c r="D20" s="135" t="str">
        <f>IFERROR(VLOOKUP($C20,'基础-客户信息 '!$C:$E,2,FALSE),"-")</f>
        <v>-</v>
      </c>
      <c r="E20" s="135" t="str">
        <f>IFERROR(VLOOKUP($C20,'基础-客户信息 '!$C:$E,3,FALSE),"-")</f>
        <v>-</v>
      </c>
      <c r="F20" s="136" t="str">
        <f>IF(C20="","-",SUMIFS('销售录入（明细）'!K:K,'销售录入（明细）'!D:D,C20)-SUMIFS($H$3:H19,$C$3:C19,C20))</f>
        <v>-</v>
      </c>
      <c r="G20" s="126"/>
      <c r="H20" s="132"/>
      <c r="I20" s="132"/>
    </row>
    <row r="21" ht="21" customHeight="1" spans="1:9">
      <c r="A21" s="125">
        <v>18</v>
      </c>
      <c r="B21" s="126"/>
      <c r="C21" s="126"/>
      <c r="D21" s="135" t="str">
        <f>IFERROR(VLOOKUP($C21,'基础-客户信息 '!$C:$E,2,FALSE),"-")</f>
        <v>-</v>
      </c>
      <c r="E21" s="135" t="str">
        <f>IFERROR(VLOOKUP($C21,'基础-客户信息 '!$C:$E,3,FALSE),"-")</f>
        <v>-</v>
      </c>
      <c r="F21" s="136" t="str">
        <f>IF(C21="","-",SUMIFS('销售录入（明细）'!K:K,'销售录入（明细）'!D:D,C21)-SUMIFS($H$3:H20,$C$3:C20,C21))</f>
        <v>-</v>
      </c>
      <c r="G21" s="126"/>
      <c r="H21" s="132"/>
      <c r="I21" s="132"/>
    </row>
    <row r="22" ht="21" customHeight="1" spans="1:9">
      <c r="A22" s="125">
        <v>19</v>
      </c>
      <c r="B22" s="126"/>
      <c r="C22" s="126"/>
      <c r="D22" s="135" t="str">
        <f>IFERROR(VLOOKUP($C22,'基础-客户信息 '!$C:$E,2,FALSE),"-")</f>
        <v>-</v>
      </c>
      <c r="E22" s="135" t="str">
        <f>IFERROR(VLOOKUP($C22,'基础-客户信息 '!$C:$E,3,FALSE),"-")</f>
        <v>-</v>
      </c>
      <c r="F22" s="136" t="str">
        <f>IF(C22="","-",SUMIFS('销售录入（明细）'!K:K,'销售录入（明细）'!D:D,C22)-SUMIFS($H$3:H21,$C$3:C21,C22))</f>
        <v>-</v>
      </c>
      <c r="G22" s="126"/>
      <c r="H22" s="132"/>
      <c r="I22" s="132"/>
    </row>
    <row r="23" ht="21" customHeight="1" spans="1:9">
      <c r="A23" s="125">
        <v>20</v>
      </c>
      <c r="B23" s="126"/>
      <c r="C23" s="126"/>
      <c r="D23" s="135" t="str">
        <f>IFERROR(VLOOKUP($C23,'基础-客户信息 '!$C:$E,2,FALSE),"-")</f>
        <v>-</v>
      </c>
      <c r="E23" s="135" t="str">
        <f>IFERROR(VLOOKUP($C23,'基础-客户信息 '!$C:$E,3,FALSE),"-")</f>
        <v>-</v>
      </c>
      <c r="F23" s="136" t="str">
        <f>IF(C23="","-",SUMIFS('销售录入（明细）'!K:K,'销售录入（明细）'!D:D,C23)-SUMIFS($H$3:H22,$C$3:C22,C23))</f>
        <v>-</v>
      </c>
      <c r="G23" s="126"/>
      <c r="H23" s="132"/>
      <c r="I23" s="132"/>
    </row>
    <row r="24" ht="21" customHeight="1" spans="1:9">
      <c r="A24" s="125">
        <v>21</v>
      </c>
      <c r="B24" s="126"/>
      <c r="C24" s="126"/>
      <c r="D24" s="135" t="str">
        <f>IFERROR(VLOOKUP($C24,'基础-客户信息 '!$C:$E,2,FALSE),"-")</f>
        <v>-</v>
      </c>
      <c r="E24" s="135" t="str">
        <f>IFERROR(VLOOKUP($C24,'基础-客户信息 '!$C:$E,3,FALSE),"-")</f>
        <v>-</v>
      </c>
      <c r="F24" s="136" t="str">
        <f>IF(C24="","-",SUMIFS('销售录入（明细）'!K:K,'销售录入（明细）'!D:D,C24)-SUMIFS($H$3:H23,$C$3:C23,C24))</f>
        <v>-</v>
      </c>
      <c r="G24" s="126"/>
      <c r="H24" s="132"/>
      <c r="I24" s="132"/>
    </row>
    <row r="25" ht="21" customHeight="1" spans="1:9">
      <c r="A25" s="125">
        <v>22</v>
      </c>
      <c r="B25" s="126"/>
      <c r="C25" s="126"/>
      <c r="D25" s="135" t="str">
        <f>IFERROR(VLOOKUP($C25,'基础-客户信息 '!$C:$E,2,FALSE),"-")</f>
        <v>-</v>
      </c>
      <c r="E25" s="135" t="str">
        <f>IFERROR(VLOOKUP($C25,'基础-客户信息 '!$C:$E,3,FALSE),"-")</f>
        <v>-</v>
      </c>
      <c r="F25" s="136" t="str">
        <f>IF(C25="","-",SUMIFS('销售录入（明细）'!K:K,'销售录入（明细）'!D:D,C25)-SUMIFS($H$3:H24,$C$3:C24,C25))</f>
        <v>-</v>
      </c>
      <c r="G25" s="126"/>
      <c r="H25" s="132"/>
      <c r="I25" s="132"/>
    </row>
    <row r="26" ht="21" customHeight="1" spans="1:9">
      <c r="A26" s="125">
        <v>23</v>
      </c>
      <c r="B26" s="126"/>
      <c r="C26" s="126"/>
      <c r="D26" s="135" t="str">
        <f>IFERROR(VLOOKUP($C26,'基础-客户信息 '!$C:$E,2,FALSE),"-")</f>
        <v>-</v>
      </c>
      <c r="E26" s="135" t="str">
        <f>IFERROR(VLOOKUP($C26,'基础-客户信息 '!$C:$E,3,FALSE),"-")</f>
        <v>-</v>
      </c>
      <c r="F26" s="136" t="str">
        <f>IF(C26="","-",SUMIFS('销售录入（明细）'!K:K,'销售录入（明细）'!D:D,C26)-SUMIFS($H$3:H25,$C$3:C25,C26))</f>
        <v>-</v>
      </c>
      <c r="G26" s="126"/>
      <c r="H26" s="132"/>
      <c r="I26" s="132"/>
    </row>
    <row r="27" ht="21" customHeight="1" spans="1:9">
      <c r="A27" s="125">
        <v>24</v>
      </c>
      <c r="B27" s="126"/>
      <c r="C27" s="126"/>
      <c r="D27" s="135" t="str">
        <f>IFERROR(VLOOKUP($C27,'基础-客户信息 '!$C:$E,2,FALSE),"-")</f>
        <v>-</v>
      </c>
      <c r="E27" s="135" t="str">
        <f>IFERROR(VLOOKUP($C27,'基础-客户信息 '!$C:$E,3,FALSE),"-")</f>
        <v>-</v>
      </c>
      <c r="F27" s="136" t="str">
        <f>IF(C27="","-",SUMIFS('销售录入（明细）'!K:K,'销售录入（明细）'!D:D,C27)-SUMIFS($H$3:H26,$C$3:C26,C27))</f>
        <v>-</v>
      </c>
      <c r="G27" s="126"/>
      <c r="H27" s="132"/>
      <c r="I27" s="132"/>
    </row>
    <row r="28" ht="21" customHeight="1" spans="1:9">
      <c r="A28" s="125">
        <v>25</v>
      </c>
      <c r="B28" s="126"/>
      <c r="C28" s="126"/>
      <c r="D28" s="135" t="str">
        <f>IFERROR(VLOOKUP($C28,'基础-客户信息 '!$C:$E,2,FALSE),"-")</f>
        <v>-</v>
      </c>
      <c r="E28" s="135" t="str">
        <f>IFERROR(VLOOKUP($C28,'基础-客户信息 '!$C:$E,3,FALSE),"-")</f>
        <v>-</v>
      </c>
      <c r="F28" s="136" t="str">
        <f>IF(C28="","-",SUMIFS('销售录入（明细）'!K:K,'销售录入（明细）'!D:D,C28)-SUMIFS($H$3:H27,$C$3:C27,C28))</f>
        <v>-</v>
      </c>
      <c r="G28" s="126"/>
      <c r="H28" s="132"/>
      <c r="I28" s="132"/>
    </row>
    <row r="29" ht="21" customHeight="1" spans="1:9">
      <c r="A29" s="125">
        <v>26</v>
      </c>
      <c r="B29" s="126"/>
      <c r="C29" s="126"/>
      <c r="D29" s="135" t="str">
        <f>IFERROR(VLOOKUP($C29,'基础-客户信息 '!$C:$E,2,FALSE),"-")</f>
        <v>-</v>
      </c>
      <c r="E29" s="135" t="str">
        <f>IFERROR(VLOOKUP($C29,'基础-客户信息 '!$C:$E,3,FALSE),"-")</f>
        <v>-</v>
      </c>
      <c r="F29" s="136" t="str">
        <f>IF(C29="","-",SUMIFS('销售录入（明细）'!K:K,'销售录入（明细）'!D:D,C29)-SUMIFS($H$3:H28,$C$3:C28,C29))</f>
        <v>-</v>
      </c>
      <c r="G29" s="126"/>
      <c r="H29" s="132"/>
      <c r="I29" s="132"/>
    </row>
    <row r="30" ht="21" customHeight="1" spans="1:9">
      <c r="A30" s="125">
        <v>27</v>
      </c>
      <c r="B30" s="126"/>
      <c r="C30" s="126"/>
      <c r="D30" s="135" t="str">
        <f>IFERROR(VLOOKUP($C30,'基础-客户信息 '!$C:$E,2,FALSE),"-")</f>
        <v>-</v>
      </c>
      <c r="E30" s="135" t="str">
        <f>IFERROR(VLOOKUP($C30,'基础-客户信息 '!$C:$E,3,FALSE),"-")</f>
        <v>-</v>
      </c>
      <c r="F30" s="136" t="str">
        <f>IF(C30="","-",SUMIFS('销售录入（明细）'!K:K,'销售录入（明细）'!D:D,C30)-SUMIFS($H$3:H29,$C$3:C29,C30))</f>
        <v>-</v>
      </c>
      <c r="G30" s="126"/>
      <c r="H30" s="132"/>
      <c r="I30" s="132"/>
    </row>
    <row r="31" ht="21" customHeight="1" spans="1:9">
      <c r="A31" s="125">
        <v>28</v>
      </c>
      <c r="B31" s="126"/>
      <c r="C31" s="126"/>
      <c r="D31" s="135" t="str">
        <f>IFERROR(VLOOKUP($C31,'基础-客户信息 '!$C:$E,2,FALSE),"-")</f>
        <v>-</v>
      </c>
      <c r="E31" s="135" t="str">
        <f>IFERROR(VLOOKUP($C31,'基础-客户信息 '!$C:$E,3,FALSE),"-")</f>
        <v>-</v>
      </c>
      <c r="F31" s="136" t="str">
        <f>IF(C31="","-",SUMIFS('销售录入（明细）'!K:K,'销售录入（明细）'!D:D,C31)-SUMIFS($H$3:H30,$C$3:C30,C31))</f>
        <v>-</v>
      </c>
      <c r="G31" s="126"/>
      <c r="H31" s="132"/>
      <c r="I31" s="132"/>
    </row>
    <row r="32" ht="21" customHeight="1" spans="1:9">
      <c r="A32" s="125">
        <v>29</v>
      </c>
      <c r="B32" s="126"/>
      <c r="C32" s="126"/>
      <c r="D32" s="135" t="str">
        <f>IFERROR(VLOOKUP($C32,'基础-客户信息 '!$C:$E,2,FALSE),"-")</f>
        <v>-</v>
      </c>
      <c r="E32" s="135" t="str">
        <f>IFERROR(VLOOKUP($C32,'基础-客户信息 '!$C:$E,3,FALSE),"-")</f>
        <v>-</v>
      </c>
      <c r="F32" s="136" t="str">
        <f>IF(C32="","-",SUMIFS('销售录入（明细）'!K:K,'销售录入（明细）'!D:D,C32)-SUMIFS($H$3:H31,$C$3:C31,C32))</f>
        <v>-</v>
      </c>
      <c r="G32" s="126"/>
      <c r="H32" s="132"/>
      <c r="I32" s="132"/>
    </row>
    <row r="33" ht="21" customHeight="1" spans="1:9">
      <c r="A33" s="125">
        <v>30</v>
      </c>
      <c r="B33" s="126"/>
      <c r="C33" s="126"/>
      <c r="D33" s="135" t="str">
        <f>IFERROR(VLOOKUP($C33,'基础-客户信息 '!$C:$E,2,FALSE),"-")</f>
        <v>-</v>
      </c>
      <c r="E33" s="135" t="str">
        <f>IFERROR(VLOOKUP($C33,'基础-客户信息 '!$C:$E,3,FALSE),"-")</f>
        <v>-</v>
      </c>
      <c r="F33" s="136" t="str">
        <f>IF(C33="","-",SUMIFS('销售录入（明细）'!K:K,'销售录入（明细）'!D:D,C33)-SUMIFS($H$3:H32,$C$3:C32,C33))</f>
        <v>-</v>
      </c>
      <c r="G33" s="126"/>
      <c r="H33" s="132"/>
      <c r="I33" s="132"/>
    </row>
    <row r="34" ht="21" customHeight="1" spans="1:9">
      <c r="A34" s="125">
        <v>31</v>
      </c>
      <c r="B34" s="126"/>
      <c r="C34" s="126"/>
      <c r="D34" s="135" t="str">
        <f>IFERROR(VLOOKUP($C34,'基础-客户信息 '!$C:$E,2,FALSE),"-")</f>
        <v>-</v>
      </c>
      <c r="E34" s="135" t="str">
        <f>IFERROR(VLOOKUP($C34,'基础-客户信息 '!$C:$E,3,FALSE),"-")</f>
        <v>-</v>
      </c>
      <c r="F34" s="136" t="str">
        <f>IF(C34="","-",SUMIFS('销售录入（明细）'!K:K,'销售录入（明细）'!D:D,C34)-SUMIFS($H$3:H33,$C$3:C33,C34))</f>
        <v>-</v>
      </c>
      <c r="G34" s="126"/>
      <c r="H34" s="132"/>
      <c r="I34" s="132"/>
    </row>
    <row r="35" ht="21" customHeight="1" spans="1:9">
      <c r="A35" s="125">
        <v>32</v>
      </c>
      <c r="B35" s="126"/>
      <c r="C35" s="126"/>
      <c r="D35" s="135" t="str">
        <f>IFERROR(VLOOKUP($C35,'基础-客户信息 '!$C:$E,2,FALSE),"-")</f>
        <v>-</v>
      </c>
      <c r="E35" s="135" t="str">
        <f>IFERROR(VLOOKUP($C35,'基础-客户信息 '!$C:$E,3,FALSE),"-")</f>
        <v>-</v>
      </c>
      <c r="F35" s="136" t="str">
        <f>IF(C35="","-",SUMIFS('销售录入（明细）'!K:K,'销售录入（明细）'!D:D,C35)-SUMIFS($H$3:H34,$C$3:C34,C35))</f>
        <v>-</v>
      </c>
      <c r="G35" s="126"/>
      <c r="H35" s="132"/>
      <c r="I35" s="132"/>
    </row>
    <row r="36" ht="21" customHeight="1" spans="1:9">
      <c r="A36" s="125">
        <v>33</v>
      </c>
      <c r="B36" s="126"/>
      <c r="C36" s="126"/>
      <c r="D36" s="135" t="str">
        <f>IFERROR(VLOOKUP($C36,'基础-客户信息 '!$C:$E,2,FALSE),"-")</f>
        <v>-</v>
      </c>
      <c r="E36" s="135" t="str">
        <f>IFERROR(VLOOKUP($C36,'基础-客户信息 '!$C:$E,3,FALSE),"-")</f>
        <v>-</v>
      </c>
      <c r="F36" s="136" t="str">
        <f>IF(C36="","-",SUMIFS('销售录入（明细）'!K:K,'销售录入（明细）'!D:D,C36)-SUMIFS($H$3:H35,$C$3:C35,C36))</f>
        <v>-</v>
      </c>
      <c r="G36" s="126"/>
      <c r="H36" s="132"/>
      <c r="I36" s="132"/>
    </row>
    <row r="37" ht="21" customHeight="1" spans="1:9">
      <c r="A37" s="125">
        <v>34</v>
      </c>
      <c r="B37" s="126"/>
      <c r="C37" s="126"/>
      <c r="D37" s="135" t="str">
        <f>IFERROR(VLOOKUP($C37,'基础-客户信息 '!$C:$E,2,FALSE),"-")</f>
        <v>-</v>
      </c>
      <c r="E37" s="135" t="str">
        <f>IFERROR(VLOOKUP($C37,'基础-客户信息 '!$C:$E,3,FALSE),"-")</f>
        <v>-</v>
      </c>
      <c r="F37" s="136" t="str">
        <f>IF(C37="","-",SUMIFS('销售录入（明细）'!K:K,'销售录入（明细）'!D:D,C37)-SUMIFS($H$3:H36,$C$3:C36,C37))</f>
        <v>-</v>
      </c>
      <c r="G37" s="126"/>
      <c r="H37" s="132"/>
      <c r="I37" s="132"/>
    </row>
    <row r="38" ht="21" customHeight="1" spans="1:9">
      <c r="A38" s="125">
        <v>35</v>
      </c>
      <c r="B38" s="126"/>
      <c r="C38" s="126"/>
      <c r="D38" s="135" t="str">
        <f>IFERROR(VLOOKUP($C38,'基础-客户信息 '!$C:$E,2,FALSE),"-")</f>
        <v>-</v>
      </c>
      <c r="E38" s="135" t="str">
        <f>IFERROR(VLOOKUP($C38,'基础-客户信息 '!$C:$E,3,FALSE),"-")</f>
        <v>-</v>
      </c>
      <c r="F38" s="136" t="str">
        <f>IF(C38="","-",SUMIFS('销售录入（明细）'!K:K,'销售录入（明细）'!D:D,C38)-SUMIFS($H$3:H37,$C$3:C37,C38))</f>
        <v>-</v>
      </c>
      <c r="G38" s="126"/>
      <c r="H38" s="132"/>
      <c r="I38" s="132"/>
    </row>
    <row r="39" ht="21" customHeight="1" spans="1:9">
      <c r="A39" s="125">
        <v>36</v>
      </c>
      <c r="B39" s="126"/>
      <c r="C39" s="126"/>
      <c r="D39" s="135" t="str">
        <f>IFERROR(VLOOKUP($C39,'基础-客户信息 '!$C:$E,2,FALSE),"-")</f>
        <v>-</v>
      </c>
      <c r="E39" s="135" t="str">
        <f>IFERROR(VLOOKUP($C39,'基础-客户信息 '!$C:$E,3,FALSE),"-")</f>
        <v>-</v>
      </c>
      <c r="F39" s="136" t="str">
        <f>IF(C39="","-",SUMIFS('销售录入（明细）'!K:K,'销售录入（明细）'!D:D,C39)-SUMIFS($H$3:H38,$C$3:C38,C39))</f>
        <v>-</v>
      </c>
      <c r="G39" s="126"/>
      <c r="H39" s="132"/>
      <c r="I39" s="132"/>
    </row>
    <row r="40" ht="21" customHeight="1" spans="1:9">
      <c r="A40" s="125">
        <v>37</v>
      </c>
      <c r="B40" s="126"/>
      <c r="C40" s="126"/>
      <c r="D40" s="135" t="str">
        <f>IFERROR(VLOOKUP($C40,'基础-客户信息 '!$C:$E,2,FALSE),"-")</f>
        <v>-</v>
      </c>
      <c r="E40" s="135" t="str">
        <f>IFERROR(VLOOKUP($C40,'基础-客户信息 '!$C:$E,3,FALSE),"-")</f>
        <v>-</v>
      </c>
      <c r="F40" s="136" t="str">
        <f>IF(C40="","-",SUMIFS('销售录入（明细）'!K:K,'销售录入（明细）'!D:D,C40)-SUMIFS($H$3:H39,$C$3:C39,C40))</f>
        <v>-</v>
      </c>
      <c r="G40" s="126"/>
      <c r="H40" s="132"/>
      <c r="I40" s="132"/>
    </row>
    <row r="41" ht="21" customHeight="1" spans="1:9">
      <c r="A41" s="125">
        <v>38</v>
      </c>
      <c r="B41" s="126"/>
      <c r="C41" s="126"/>
      <c r="D41" s="135" t="str">
        <f>IFERROR(VLOOKUP($C41,'基础-客户信息 '!$C:$E,2,FALSE),"-")</f>
        <v>-</v>
      </c>
      <c r="E41" s="135" t="str">
        <f>IFERROR(VLOOKUP($C41,'基础-客户信息 '!$C:$E,3,FALSE),"-")</f>
        <v>-</v>
      </c>
      <c r="F41" s="136" t="str">
        <f>IF(C41="","-",SUMIFS('销售录入（明细）'!K:K,'销售录入（明细）'!D:D,C41)-SUMIFS($H$3:H40,$C$3:C40,C41))</f>
        <v>-</v>
      </c>
      <c r="G41" s="126"/>
      <c r="H41" s="132"/>
      <c r="I41" s="132"/>
    </row>
    <row r="42" ht="21" customHeight="1" spans="1:9">
      <c r="A42" s="125">
        <v>39</v>
      </c>
      <c r="B42" s="126"/>
      <c r="C42" s="126"/>
      <c r="D42" s="135" t="str">
        <f>IFERROR(VLOOKUP($C42,'基础-客户信息 '!$C:$E,2,FALSE),"-")</f>
        <v>-</v>
      </c>
      <c r="E42" s="135" t="str">
        <f>IFERROR(VLOOKUP($C42,'基础-客户信息 '!$C:$E,3,FALSE),"-")</f>
        <v>-</v>
      </c>
      <c r="F42" s="136" t="str">
        <f>IF(C42="","-",SUMIFS('销售录入（明细）'!K:K,'销售录入（明细）'!D:D,C42)-SUMIFS($H$3:H41,$C$3:C41,C42))</f>
        <v>-</v>
      </c>
      <c r="G42" s="126"/>
      <c r="H42" s="132"/>
      <c r="I42" s="132"/>
    </row>
    <row r="43" ht="21" customHeight="1" spans="1:9">
      <c r="A43" s="125">
        <v>40</v>
      </c>
      <c r="B43" s="126"/>
      <c r="C43" s="126"/>
      <c r="D43" s="135" t="str">
        <f>IFERROR(VLOOKUP($C43,'基础-客户信息 '!$C:$E,2,FALSE),"-")</f>
        <v>-</v>
      </c>
      <c r="E43" s="135" t="str">
        <f>IFERROR(VLOOKUP($C43,'基础-客户信息 '!$C:$E,3,FALSE),"-")</f>
        <v>-</v>
      </c>
      <c r="F43" s="136" t="str">
        <f>IF(C43="","-",SUMIFS('销售录入（明细）'!K:K,'销售录入（明细）'!D:D,C43)-SUMIFS($H$3:H42,$C$3:C42,C43))</f>
        <v>-</v>
      </c>
      <c r="G43" s="126"/>
      <c r="H43" s="132"/>
      <c r="I43" s="132"/>
    </row>
    <row r="44" ht="21" customHeight="1" spans="1:9">
      <c r="A44" s="125">
        <v>41</v>
      </c>
      <c r="B44" s="126"/>
      <c r="C44" s="126"/>
      <c r="D44" s="135" t="str">
        <f>IFERROR(VLOOKUP($C44,'基础-客户信息 '!$C:$E,2,FALSE),"-")</f>
        <v>-</v>
      </c>
      <c r="E44" s="135" t="str">
        <f>IFERROR(VLOOKUP($C44,'基础-客户信息 '!$C:$E,3,FALSE),"-")</f>
        <v>-</v>
      </c>
      <c r="F44" s="136" t="str">
        <f>IF(C44="","-",SUMIFS('销售录入（明细）'!K:K,'销售录入（明细）'!D:D,C44)-SUMIFS($H$3:H43,$C$3:C43,C44))</f>
        <v>-</v>
      </c>
      <c r="G44" s="126"/>
      <c r="H44" s="132"/>
      <c r="I44" s="132"/>
    </row>
    <row r="45" ht="21" customHeight="1" spans="1:9">
      <c r="A45" s="125">
        <v>42</v>
      </c>
      <c r="B45" s="126"/>
      <c r="C45" s="126"/>
      <c r="D45" s="135" t="str">
        <f>IFERROR(VLOOKUP($C45,'基础-客户信息 '!$C:$E,2,FALSE),"-")</f>
        <v>-</v>
      </c>
      <c r="E45" s="135" t="str">
        <f>IFERROR(VLOOKUP($C45,'基础-客户信息 '!$C:$E,3,FALSE),"-")</f>
        <v>-</v>
      </c>
      <c r="F45" s="136" t="str">
        <f>IF(C45="","-",SUMIFS('销售录入（明细）'!K:K,'销售录入（明细）'!D:D,C45)-SUMIFS($H$3:H44,$C$3:C44,C45))</f>
        <v>-</v>
      </c>
      <c r="G45" s="126"/>
      <c r="H45" s="132"/>
      <c r="I45" s="132"/>
    </row>
    <row r="46" ht="21" customHeight="1" spans="1:9">
      <c r="A46" s="125">
        <v>43</v>
      </c>
      <c r="B46" s="126"/>
      <c r="C46" s="126"/>
      <c r="D46" s="135" t="str">
        <f>IFERROR(VLOOKUP($C46,'基础-客户信息 '!$C:$E,2,FALSE),"-")</f>
        <v>-</v>
      </c>
      <c r="E46" s="135" t="str">
        <f>IFERROR(VLOOKUP($C46,'基础-客户信息 '!$C:$E,3,FALSE),"-")</f>
        <v>-</v>
      </c>
      <c r="F46" s="136" t="str">
        <f>IF(C46="","-",SUMIFS('销售录入（明细）'!K:K,'销售录入（明细）'!D:D,C46)-SUMIFS($H$3:H45,$C$3:C45,C46))</f>
        <v>-</v>
      </c>
      <c r="G46" s="126"/>
      <c r="H46" s="132"/>
      <c r="I46" s="132"/>
    </row>
    <row r="47" ht="21" customHeight="1" spans="1:9">
      <c r="A47" s="125">
        <v>44</v>
      </c>
      <c r="B47" s="126"/>
      <c r="C47" s="126"/>
      <c r="D47" s="135" t="str">
        <f>IFERROR(VLOOKUP($C47,'基础-客户信息 '!$C:$E,2,FALSE),"-")</f>
        <v>-</v>
      </c>
      <c r="E47" s="135" t="str">
        <f>IFERROR(VLOOKUP($C47,'基础-客户信息 '!$C:$E,3,FALSE),"-")</f>
        <v>-</v>
      </c>
      <c r="F47" s="136" t="str">
        <f>IF(C47="","-",SUMIFS('销售录入（明细）'!K:K,'销售录入（明细）'!D:D,C47)-SUMIFS($H$3:H46,$C$3:C46,C47))</f>
        <v>-</v>
      </c>
      <c r="G47" s="126"/>
      <c r="H47" s="132"/>
      <c r="I47" s="132"/>
    </row>
    <row r="48" ht="21" customHeight="1" spans="1:9">
      <c r="A48" s="125">
        <v>45</v>
      </c>
      <c r="B48" s="126"/>
      <c r="C48" s="126"/>
      <c r="D48" s="135" t="str">
        <f>IFERROR(VLOOKUP($C48,'基础-客户信息 '!$C:$E,2,FALSE),"-")</f>
        <v>-</v>
      </c>
      <c r="E48" s="135" t="str">
        <f>IFERROR(VLOOKUP($C48,'基础-客户信息 '!$C:$E,3,FALSE),"-")</f>
        <v>-</v>
      </c>
      <c r="F48" s="136" t="str">
        <f>IF(C48="","-",SUMIFS('销售录入（明细）'!K:K,'销售录入（明细）'!D:D,C48)-SUMIFS($H$3:H47,$C$3:C47,C48))</f>
        <v>-</v>
      </c>
      <c r="G48" s="126"/>
      <c r="H48" s="132"/>
      <c r="I48" s="132"/>
    </row>
    <row r="49" ht="21" customHeight="1" spans="1:9">
      <c r="A49" s="125">
        <v>46</v>
      </c>
      <c r="B49" s="126"/>
      <c r="C49" s="126"/>
      <c r="D49" s="135" t="str">
        <f>IFERROR(VLOOKUP($C49,'基础-客户信息 '!$C:$E,2,FALSE),"-")</f>
        <v>-</v>
      </c>
      <c r="E49" s="135" t="str">
        <f>IFERROR(VLOOKUP($C49,'基础-客户信息 '!$C:$E,3,FALSE),"-")</f>
        <v>-</v>
      </c>
      <c r="F49" s="136" t="str">
        <f>IF(C49="","-",SUMIFS('销售录入（明细）'!K:K,'销售录入（明细）'!D:D,C49)-SUMIFS($H$3:H48,$C$3:C48,C49))</f>
        <v>-</v>
      </c>
      <c r="G49" s="126"/>
      <c r="H49" s="132"/>
      <c r="I49" s="132"/>
    </row>
    <row r="50" ht="21" customHeight="1" spans="1:9">
      <c r="A50" s="125">
        <v>47</v>
      </c>
      <c r="B50" s="126"/>
      <c r="C50" s="126"/>
      <c r="D50" s="135" t="str">
        <f>IFERROR(VLOOKUP($C50,'基础-客户信息 '!$C:$E,2,FALSE),"-")</f>
        <v>-</v>
      </c>
      <c r="E50" s="135" t="str">
        <f>IFERROR(VLOOKUP($C50,'基础-客户信息 '!$C:$E,3,FALSE),"-")</f>
        <v>-</v>
      </c>
      <c r="F50" s="136" t="str">
        <f>IF(C50="","-",SUMIFS('销售录入（明细）'!K:K,'销售录入（明细）'!D:D,C50)-SUMIFS($H$3:H49,$C$3:C49,C50))</f>
        <v>-</v>
      </c>
      <c r="G50" s="126"/>
      <c r="H50" s="132"/>
      <c r="I50" s="132"/>
    </row>
    <row r="51" ht="21" customHeight="1" spans="1:9">
      <c r="A51" s="125">
        <v>48</v>
      </c>
      <c r="B51" s="126"/>
      <c r="C51" s="126"/>
      <c r="D51" s="135" t="str">
        <f>IFERROR(VLOOKUP($C51,'基础-客户信息 '!$C:$E,2,FALSE),"-")</f>
        <v>-</v>
      </c>
      <c r="E51" s="135" t="str">
        <f>IFERROR(VLOOKUP($C51,'基础-客户信息 '!$C:$E,3,FALSE),"-")</f>
        <v>-</v>
      </c>
      <c r="F51" s="136" t="str">
        <f>IF(C51="","-",SUMIFS('销售录入（明细）'!K:K,'销售录入（明细）'!D:D,C51)-SUMIFS($H$3:H50,$C$3:C50,C51))</f>
        <v>-</v>
      </c>
      <c r="G51" s="126"/>
      <c r="H51" s="132"/>
      <c r="I51" s="132"/>
    </row>
    <row r="52" ht="21" customHeight="1" spans="1:9">
      <c r="A52" s="125">
        <v>49</v>
      </c>
      <c r="B52" s="126"/>
      <c r="C52" s="126"/>
      <c r="D52" s="135" t="str">
        <f>IFERROR(VLOOKUP($C52,'基础-客户信息 '!$C:$E,2,FALSE),"-")</f>
        <v>-</v>
      </c>
      <c r="E52" s="135" t="str">
        <f>IFERROR(VLOOKUP($C52,'基础-客户信息 '!$C:$E,3,FALSE),"-")</f>
        <v>-</v>
      </c>
      <c r="F52" s="136" t="str">
        <f>IF(C52="","-",SUMIFS('销售录入（明细）'!K:K,'销售录入（明细）'!D:D,C52)-SUMIFS($H$3:H51,$C$3:C51,C52))</f>
        <v>-</v>
      </c>
      <c r="G52" s="126"/>
      <c r="H52" s="132"/>
      <c r="I52" s="132"/>
    </row>
    <row r="53" ht="21" customHeight="1" spans="1:9">
      <c r="A53" s="125">
        <v>50</v>
      </c>
      <c r="B53" s="126"/>
      <c r="C53" s="126"/>
      <c r="D53" s="135" t="str">
        <f>IFERROR(VLOOKUP($C53,'基础-客户信息 '!$C:$E,2,FALSE),"-")</f>
        <v>-</v>
      </c>
      <c r="E53" s="135" t="str">
        <f>IFERROR(VLOOKUP($C53,'基础-客户信息 '!$C:$E,3,FALSE),"-")</f>
        <v>-</v>
      </c>
      <c r="F53" s="136" t="str">
        <f>IF(C53="","-",SUMIFS('销售录入（明细）'!K:K,'销售录入（明细）'!D:D,C53)-SUMIFS($H$3:H52,$C$3:C52,C53))</f>
        <v>-</v>
      </c>
      <c r="G53" s="126"/>
      <c r="H53" s="132"/>
      <c r="I53" s="132"/>
    </row>
    <row r="54" ht="21" customHeight="1" spans="1:9">
      <c r="A54" s="125">
        <v>51</v>
      </c>
      <c r="B54" s="126"/>
      <c r="C54" s="126"/>
      <c r="D54" s="135" t="str">
        <f>IFERROR(VLOOKUP($C54,'基础-客户信息 '!$C:$E,2,FALSE),"-")</f>
        <v>-</v>
      </c>
      <c r="E54" s="135" t="str">
        <f>IFERROR(VLOOKUP($C54,'基础-客户信息 '!$C:$E,3,FALSE),"-")</f>
        <v>-</v>
      </c>
      <c r="F54" s="136" t="str">
        <f>IF(C54="","-",SUMIFS('销售录入（明细）'!K:K,'销售录入（明细）'!D:D,C54)-SUMIFS($H$3:H53,$C$3:C53,C54))</f>
        <v>-</v>
      </c>
      <c r="G54" s="126"/>
      <c r="H54" s="132"/>
      <c r="I54" s="132"/>
    </row>
    <row r="55" ht="21" customHeight="1" spans="1:9">
      <c r="A55" s="125">
        <v>52</v>
      </c>
      <c r="B55" s="126"/>
      <c r="C55" s="126"/>
      <c r="D55" s="135" t="str">
        <f>IFERROR(VLOOKUP($C55,'基础-客户信息 '!$C:$E,2,FALSE),"-")</f>
        <v>-</v>
      </c>
      <c r="E55" s="135" t="str">
        <f>IFERROR(VLOOKUP($C55,'基础-客户信息 '!$C:$E,3,FALSE),"-")</f>
        <v>-</v>
      </c>
      <c r="F55" s="136" t="str">
        <f>IF(C55="","-",SUMIFS('销售录入（明细）'!K:K,'销售录入（明细）'!D:D,C55)-SUMIFS($H$3:H54,$C$3:C54,C55))</f>
        <v>-</v>
      </c>
      <c r="G55" s="126"/>
      <c r="H55" s="132"/>
      <c r="I55" s="132"/>
    </row>
    <row r="56" ht="21" customHeight="1" spans="1:9">
      <c r="A56" s="125">
        <v>53</v>
      </c>
      <c r="B56" s="126"/>
      <c r="C56" s="126"/>
      <c r="D56" s="135" t="str">
        <f>IFERROR(VLOOKUP($C56,'基础-客户信息 '!$C:$E,2,FALSE),"-")</f>
        <v>-</v>
      </c>
      <c r="E56" s="135" t="str">
        <f>IFERROR(VLOOKUP($C56,'基础-客户信息 '!$C:$E,3,FALSE),"-")</f>
        <v>-</v>
      </c>
      <c r="F56" s="136" t="str">
        <f>IF(C56="","-",SUMIFS('销售录入（明细）'!K:K,'销售录入（明细）'!D:D,C56)-SUMIFS($H$3:H55,$C$3:C55,C56))</f>
        <v>-</v>
      </c>
      <c r="G56" s="126"/>
      <c r="H56" s="132"/>
      <c r="I56" s="132"/>
    </row>
    <row r="57" ht="21" customHeight="1" spans="1:9">
      <c r="A57" s="125">
        <v>54</v>
      </c>
      <c r="B57" s="126"/>
      <c r="C57" s="126"/>
      <c r="D57" s="135" t="str">
        <f>IFERROR(VLOOKUP($C57,'基础-客户信息 '!$C:$E,2,FALSE),"-")</f>
        <v>-</v>
      </c>
      <c r="E57" s="135" t="str">
        <f>IFERROR(VLOOKUP($C57,'基础-客户信息 '!$C:$E,3,FALSE),"-")</f>
        <v>-</v>
      </c>
      <c r="F57" s="136" t="str">
        <f>IF(C57="","-",SUMIFS('销售录入（明细）'!K:K,'销售录入（明细）'!D:D,C57)-SUMIFS($H$3:H56,$C$3:C56,C57))</f>
        <v>-</v>
      </c>
      <c r="G57" s="126"/>
      <c r="H57" s="132"/>
      <c r="I57" s="132"/>
    </row>
    <row r="58" ht="21" customHeight="1" spans="1:9">
      <c r="A58" s="125">
        <v>55</v>
      </c>
      <c r="B58" s="126"/>
      <c r="C58" s="126"/>
      <c r="D58" s="135" t="str">
        <f>IFERROR(VLOOKUP($C58,'基础-客户信息 '!$C:$E,2,FALSE),"-")</f>
        <v>-</v>
      </c>
      <c r="E58" s="135" t="str">
        <f>IFERROR(VLOOKUP($C58,'基础-客户信息 '!$C:$E,3,FALSE),"-")</f>
        <v>-</v>
      </c>
      <c r="F58" s="136" t="str">
        <f>IF(C58="","-",SUMIFS('销售录入（明细）'!K:K,'销售录入（明细）'!D:D,C58)-SUMIFS($H$3:H57,$C$3:C57,C58))</f>
        <v>-</v>
      </c>
      <c r="G58" s="126"/>
      <c r="H58" s="132"/>
      <c r="I58" s="132"/>
    </row>
    <row r="59" ht="21" customHeight="1" spans="1:9">
      <c r="A59" s="125">
        <v>56</v>
      </c>
      <c r="B59" s="126"/>
      <c r="C59" s="126"/>
      <c r="D59" s="135" t="str">
        <f>IFERROR(VLOOKUP($C59,'基础-客户信息 '!$C:$E,2,FALSE),"-")</f>
        <v>-</v>
      </c>
      <c r="E59" s="135" t="str">
        <f>IFERROR(VLOOKUP($C59,'基础-客户信息 '!$C:$E,3,FALSE),"-")</f>
        <v>-</v>
      </c>
      <c r="F59" s="136" t="str">
        <f>IF(C59="","-",SUMIFS('销售录入（明细）'!K:K,'销售录入（明细）'!D:D,C59)-SUMIFS($H$3:H58,$C$3:C58,C59))</f>
        <v>-</v>
      </c>
      <c r="G59" s="126"/>
      <c r="H59" s="132"/>
      <c r="I59" s="132"/>
    </row>
    <row r="60" ht="21" customHeight="1" spans="1:9">
      <c r="A60" s="125">
        <v>57</v>
      </c>
      <c r="B60" s="126"/>
      <c r="C60" s="126"/>
      <c r="D60" s="135" t="str">
        <f>IFERROR(VLOOKUP($C60,'基础-客户信息 '!$C:$E,2,FALSE),"-")</f>
        <v>-</v>
      </c>
      <c r="E60" s="135" t="str">
        <f>IFERROR(VLOOKUP($C60,'基础-客户信息 '!$C:$E,3,FALSE),"-")</f>
        <v>-</v>
      </c>
      <c r="F60" s="136" t="str">
        <f>IF(C60="","-",SUMIFS('销售录入（明细）'!K:K,'销售录入（明细）'!D:D,C60)-SUMIFS($H$3:H59,$C$3:C59,C60))</f>
        <v>-</v>
      </c>
      <c r="G60" s="126"/>
      <c r="H60" s="132"/>
      <c r="I60" s="132"/>
    </row>
    <row r="61" ht="21" customHeight="1" spans="1:9">
      <c r="A61" s="125">
        <v>58</v>
      </c>
      <c r="B61" s="126"/>
      <c r="C61" s="126"/>
      <c r="D61" s="135" t="str">
        <f>IFERROR(VLOOKUP($C61,'基础-客户信息 '!$C:$E,2,FALSE),"-")</f>
        <v>-</v>
      </c>
      <c r="E61" s="135" t="str">
        <f>IFERROR(VLOOKUP($C61,'基础-客户信息 '!$C:$E,3,FALSE),"-")</f>
        <v>-</v>
      </c>
      <c r="F61" s="136" t="str">
        <f>IF(C61="","-",SUMIFS('销售录入（明细）'!K:K,'销售录入（明细）'!D:D,C61)-SUMIFS($H$3:H60,$C$3:C60,C61))</f>
        <v>-</v>
      </c>
      <c r="G61" s="126"/>
      <c r="H61" s="132"/>
      <c r="I61" s="132"/>
    </row>
    <row r="62" ht="21" customHeight="1" spans="1:9">
      <c r="A62" s="125">
        <v>59</v>
      </c>
      <c r="B62" s="126"/>
      <c r="C62" s="126"/>
      <c r="D62" s="135" t="str">
        <f>IFERROR(VLOOKUP($C62,'基础-客户信息 '!$C:$E,2,FALSE),"-")</f>
        <v>-</v>
      </c>
      <c r="E62" s="135" t="str">
        <f>IFERROR(VLOOKUP($C62,'基础-客户信息 '!$C:$E,3,FALSE),"-")</f>
        <v>-</v>
      </c>
      <c r="F62" s="136" t="str">
        <f>IF(C62="","-",SUMIFS('销售录入（明细）'!K:K,'销售录入（明细）'!D:D,C62)-SUMIFS($H$3:H61,$C$3:C61,C62))</f>
        <v>-</v>
      </c>
      <c r="G62" s="126"/>
      <c r="H62" s="132"/>
      <c r="I62" s="132"/>
    </row>
    <row r="63" ht="21" customHeight="1" spans="1:9">
      <c r="A63" s="125">
        <v>60</v>
      </c>
      <c r="B63" s="126"/>
      <c r="C63" s="126"/>
      <c r="D63" s="135" t="str">
        <f>IFERROR(VLOOKUP($C63,'基础-客户信息 '!$C:$E,2,FALSE),"-")</f>
        <v>-</v>
      </c>
      <c r="E63" s="135" t="str">
        <f>IFERROR(VLOOKUP($C63,'基础-客户信息 '!$C:$E,3,FALSE),"-")</f>
        <v>-</v>
      </c>
      <c r="F63" s="136" t="str">
        <f>IF(C63="","-",SUMIFS('销售录入（明细）'!K:K,'销售录入（明细）'!D:D,C63)-SUMIFS($H$3:H62,$C$3:C62,C63))</f>
        <v>-</v>
      </c>
      <c r="G63" s="126"/>
      <c r="H63" s="132"/>
      <c r="I63" s="132"/>
    </row>
    <row r="64" ht="21" customHeight="1" spans="1:9">
      <c r="A64" s="125">
        <v>61</v>
      </c>
      <c r="B64" s="126"/>
      <c r="C64" s="126"/>
      <c r="D64" s="135" t="str">
        <f>IFERROR(VLOOKUP($C64,'基础-客户信息 '!$C:$E,2,FALSE),"-")</f>
        <v>-</v>
      </c>
      <c r="E64" s="135" t="str">
        <f>IFERROR(VLOOKUP($C64,'基础-客户信息 '!$C:$E,3,FALSE),"-")</f>
        <v>-</v>
      </c>
      <c r="F64" s="136" t="str">
        <f>IF(C64="","-",SUMIFS('销售录入（明细）'!K:K,'销售录入（明细）'!D:D,C64)-SUMIFS($H$3:H63,$C$3:C63,C64))</f>
        <v>-</v>
      </c>
      <c r="G64" s="126"/>
      <c r="H64" s="132"/>
      <c r="I64" s="132"/>
    </row>
    <row r="65" ht="21" customHeight="1" spans="1:9">
      <c r="A65" s="125">
        <v>62</v>
      </c>
      <c r="B65" s="126"/>
      <c r="C65" s="126"/>
      <c r="D65" s="135" t="str">
        <f>IFERROR(VLOOKUP($C65,'基础-客户信息 '!$C:$E,2,FALSE),"-")</f>
        <v>-</v>
      </c>
      <c r="E65" s="135" t="str">
        <f>IFERROR(VLOOKUP($C65,'基础-客户信息 '!$C:$E,3,FALSE),"-")</f>
        <v>-</v>
      </c>
      <c r="F65" s="136" t="str">
        <f>IF(C65="","-",SUMIFS('销售录入（明细）'!K:K,'销售录入（明细）'!D:D,C65)-SUMIFS($H$3:H64,$C$3:C64,C65))</f>
        <v>-</v>
      </c>
      <c r="G65" s="126"/>
      <c r="H65" s="132"/>
      <c r="I65" s="132"/>
    </row>
    <row r="66" ht="21" customHeight="1" spans="1:9">
      <c r="A66" s="125">
        <v>63</v>
      </c>
      <c r="B66" s="126"/>
      <c r="C66" s="126"/>
      <c r="D66" s="135" t="str">
        <f>IFERROR(VLOOKUP($C66,'基础-客户信息 '!$C:$E,2,FALSE),"-")</f>
        <v>-</v>
      </c>
      <c r="E66" s="135" t="str">
        <f>IFERROR(VLOOKUP($C66,'基础-客户信息 '!$C:$E,3,FALSE),"-")</f>
        <v>-</v>
      </c>
      <c r="F66" s="136" t="str">
        <f>IF(C66="","-",SUMIFS('销售录入（明细）'!K:K,'销售录入（明细）'!D:D,C66)-SUMIFS($H$3:H65,$C$3:C65,C66))</f>
        <v>-</v>
      </c>
      <c r="G66" s="126"/>
      <c r="H66" s="132"/>
      <c r="I66" s="132"/>
    </row>
    <row r="67" ht="21" customHeight="1" spans="1:9">
      <c r="A67" s="125">
        <v>64</v>
      </c>
      <c r="B67" s="126"/>
      <c r="C67" s="126"/>
      <c r="D67" s="135" t="str">
        <f>IFERROR(VLOOKUP($C67,'基础-客户信息 '!$C:$E,2,FALSE),"-")</f>
        <v>-</v>
      </c>
      <c r="E67" s="135" t="str">
        <f>IFERROR(VLOOKUP($C67,'基础-客户信息 '!$C:$E,3,FALSE),"-")</f>
        <v>-</v>
      </c>
      <c r="F67" s="136" t="str">
        <f>IF(C67="","-",SUMIFS('销售录入（明细）'!K:K,'销售录入（明细）'!D:D,C67)-SUMIFS($H$3:H66,$C$3:C66,C67))</f>
        <v>-</v>
      </c>
      <c r="G67" s="126"/>
      <c r="H67" s="132"/>
      <c r="I67" s="132"/>
    </row>
    <row r="68" ht="21" customHeight="1" spans="1:9">
      <c r="A68" s="125">
        <v>65</v>
      </c>
      <c r="B68" s="126"/>
      <c r="C68" s="126"/>
      <c r="D68" s="135" t="str">
        <f>IFERROR(VLOOKUP($C68,'基础-客户信息 '!$C:$E,2,FALSE),"-")</f>
        <v>-</v>
      </c>
      <c r="E68" s="135" t="str">
        <f>IFERROR(VLOOKUP($C68,'基础-客户信息 '!$C:$E,3,FALSE),"-")</f>
        <v>-</v>
      </c>
      <c r="F68" s="136" t="str">
        <f>IF(C68="","-",SUMIFS('销售录入（明细）'!K:K,'销售录入（明细）'!D:D,C68)-SUMIFS($H$3:H67,$C$3:C67,C68))</f>
        <v>-</v>
      </c>
      <c r="G68" s="126"/>
      <c r="H68" s="132"/>
      <c r="I68" s="132"/>
    </row>
    <row r="69" ht="21" customHeight="1" spans="1:9">
      <c r="A69" s="125">
        <v>66</v>
      </c>
      <c r="B69" s="126"/>
      <c r="C69" s="126"/>
      <c r="D69" s="135" t="str">
        <f>IFERROR(VLOOKUP($C69,'基础-客户信息 '!$C:$E,2,FALSE),"-")</f>
        <v>-</v>
      </c>
      <c r="E69" s="135" t="str">
        <f>IFERROR(VLOOKUP($C69,'基础-客户信息 '!$C:$E,3,FALSE),"-")</f>
        <v>-</v>
      </c>
      <c r="F69" s="136" t="str">
        <f>IF(C69="","-",SUMIFS('销售录入（明细）'!K:K,'销售录入（明细）'!D:D,C69)-SUMIFS($H$3:H68,$C$3:C68,C69))</f>
        <v>-</v>
      </c>
      <c r="G69" s="126"/>
      <c r="H69" s="132"/>
      <c r="I69" s="132"/>
    </row>
    <row r="70" ht="21" customHeight="1" spans="1:9">
      <c r="A70" s="125">
        <v>67</v>
      </c>
      <c r="B70" s="126"/>
      <c r="C70" s="126"/>
      <c r="D70" s="135" t="str">
        <f>IFERROR(VLOOKUP($C70,'基础-客户信息 '!$C:$E,2,FALSE),"-")</f>
        <v>-</v>
      </c>
      <c r="E70" s="135" t="str">
        <f>IFERROR(VLOOKUP($C70,'基础-客户信息 '!$C:$E,3,FALSE),"-")</f>
        <v>-</v>
      </c>
      <c r="F70" s="136" t="str">
        <f>IF(C70="","-",SUMIFS('销售录入（明细）'!K:K,'销售录入（明细）'!D:D,C70)-SUMIFS($H$3:H69,$C$3:C69,C70))</f>
        <v>-</v>
      </c>
      <c r="G70" s="126"/>
      <c r="H70" s="132"/>
      <c r="I70" s="132"/>
    </row>
    <row r="71" ht="21" customHeight="1" spans="1:9">
      <c r="A71" s="125">
        <v>68</v>
      </c>
      <c r="B71" s="126"/>
      <c r="C71" s="126"/>
      <c r="D71" s="135" t="str">
        <f>IFERROR(VLOOKUP($C71,'基础-客户信息 '!$C:$E,2,FALSE),"-")</f>
        <v>-</v>
      </c>
      <c r="E71" s="135" t="str">
        <f>IFERROR(VLOOKUP($C71,'基础-客户信息 '!$C:$E,3,FALSE),"-")</f>
        <v>-</v>
      </c>
      <c r="F71" s="136" t="str">
        <f>IF(C71="","-",SUMIFS('销售录入（明细）'!K:K,'销售录入（明细）'!D:D,C71)-SUMIFS($H$3:H70,$C$3:C70,C71))</f>
        <v>-</v>
      </c>
      <c r="G71" s="126"/>
      <c r="H71" s="132"/>
      <c r="I71" s="132"/>
    </row>
    <row r="72" ht="21" customHeight="1" spans="1:9">
      <c r="A72" s="125">
        <v>69</v>
      </c>
      <c r="B72" s="126"/>
      <c r="C72" s="126"/>
      <c r="D72" s="135" t="str">
        <f>IFERROR(VLOOKUP($C72,'基础-客户信息 '!$C:$E,2,FALSE),"-")</f>
        <v>-</v>
      </c>
      <c r="E72" s="135" t="str">
        <f>IFERROR(VLOOKUP($C72,'基础-客户信息 '!$C:$E,3,FALSE),"-")</f>
        <v>-</v>
      </c>
      <c r="F72" s="136" t="str">
        <f>IF(C72="","-",SUMIFS('销售录入（明细）'!K:K,'销售录入（明细）'!D:D,C72)-SUMIFS($H$3:H71,$C$3:C71,C72))</f>
        <v>-</v>
      </c>
      <c r="G72" s="126"/>
      <c r="H72" s="132"/>
      <c r="I72" s="132"/>
    </row>
    <row r="73" ht="21" customHeight="1" spans="1:9">
      <c r="A73" s="125">
        <v>70</v>
      </c>
      <c r="B73" s="126"/>
      <c r="C73" s="126"/>
      <c r="D73" s="135" t="str">
        <f>IFERROR(VLOOKUP($C73,'基础-客户信息 '!$C:$E,2,FALSE),"-")</f>
        <v>-</v>
      </c>
      <c r="E73" s="135" t="str">
        <f>IFERROR(VLOOKUP($C73,'基础-客户信息 '!$C:$E,3,FALSE),"-")</f>
        <v>-</v>
      </c>
      <c r="F73" s="136" t="str">
        <f>IF(C73="","-",SUMIFS('销售录入（明细）'!K:K,'销售录入（明细）'!D:D,C73)-SUMIFS($H$3:H72,$C$3:C72,C73))</f>
        <v>-</v>
      </c>
      <c r="G73" s="126"/>
      <c r="H73" s="132"/>
      <c r="I73" s="132"/>
    </row>
    <row r="74" ht="21" customHeight="1" spans="1:9">
      <c r="A74" s="125">
        <v>71</v>
      </c>
      <c r="B74" s="126"/>
      <c r="C74" s="126"/>
      <c r="D74" s="135" t="str">
        <f>IFERROR(VLOOKUP($C74,'基础-客户信息 '!$C:$E,2,FALSE),"-")</f>
        <v>-</v>
      </c>
      <c r="E74" s="135" t="str">
        <f>IFERROR(VLOOKUP($C74,'基础-客户信息 '!$C:$E,3,FALSE),"-")</f>
        <v>-</v>
      </c>
      <c r="F74" s="136" t="str">
        <f>IF(C74="","-",SUMIFS('销售录入（明细）'!K:K,'销售录入（明细）'!D:D,C74)-SUMIFS($H$3:H73,$C$3:C73,C74))</f>
        <v>-</v>
      </c>
      <c r="G74" s="126"/>
      <c r="H74" s="132"/>
      <c r="I74" s="132"/>
    </row>
    <row r="75" ht="21" customHeight="1" spans="1:9">
      <c r="A75" s="125">
        <v>72</v>
      </c>
      <c r="B75" s="126"/>
      <c r="C75" s="126"/>
      <c r="D75" s="135" t="str">
        <f>IFERROR(VLOOKUP($C75,'基础-客户信息 '!$C:$E,2,FALSE),"-")</f>
        <v>-</v>
      </c>
      <c r="E75" s="135" t="str">
        <f>IFERROR(VLOOKUP($C75,'基础-客户信息 '!$C:$E,3,FALSE),"-")</f>
        <v>-</v>
      </c>
      <c r="F75" s="136" t="str">
        <f>IF(C75="","-",SUMIFS('销售录入（明细）'!K:K,'销售录入（明细）'!D:D,C75)-SUMIFS($H$3:H74,$C$3:C74,C75))</f>
        <v>-</v>
      </c>
      <c r="G75" s="126"/>
      <c r="H75" s="132"/>
      <c r="I75" s="132"/>
    </row>
    <row r="76" ht="21" customHeight="1" spans="1:9">
      <c r="A76" s="125">
        <v>73</v>
      </c>
      <c r="B76" s="126"/>
      <c r="C76" s="126"/>
      <c r="D76" s="135" t="str">
        <f>IFERROR(VLOOKUP($C76,'基础-客户信息 '!$C:$E,2,FALSE),"-")</f>
        <v>-</v>
      </c>
      <c r="E76" s="135" t="str">
        <f>IFERROR(VLOOKUP($C76,'基础-客户信息 '!$C:$E,3,FALSE),"-")</f>
        <v>-</v>
      </c>
      <c r="F76" s="136" t="str">
        <f>IF(C76="","-",SUMIFS('销售录入（明细）'!K:K,'销售录入（明细）'!D:D,C76)-SUMIFS($H$3:H75,$C$3:C75,C76))</f>
        <v>-</v>
      </c>
      <c r="G76" s="126"/>
      <c r="H76" s="132"/>
      <c r="I76" s="132"/>
    </row>
    <row r="77" ht="21" customHeight="1" spans="1:9">
      <c r="A77" s="125">
        <v>74</v>
      </c>
      <c r="B77" s="126"/>
      <c r="C77" s="126"/>
      <c r="D77" s="135" t="str">
        <f>IFERROR(VLOOKUP($C77,'基础-客户信息 '!$C:$E,2,FALSE),"-")</f>
        <v>-</v>
      </c>
      <c r="E77" s="135" t="str">
        <f>IFERROR(VLOOKUP($C77,'基础-客户信息 '!$C:$E,3,FALSE),"-")</f>
        <v>-</v>
      </c>
      <c r="F77" s="136" t="str">
        <f>IF(C77="","-",SUMIFS('销售录入（明细）'!K:K,'销售录入（明细）'!D:D,C77)-SUMIFS($H$3:H76,$C$3:C76,C77))</f>
        <v>-</v>
      </c>
      <c r="G77" s="126"/>
      <c r="H77" s="132"/>
      <c r="I77" s="132"/>
    </row>
    <row r="78" ht="21" customHeight="1" spans="1:9">
      <c r="A78" s="125">
        <v>75</v>
      </c>
      <c r="B78" s="126"/>
      <c r="C78" s="126"/>
      <c r="D78" s="135" t="str">
        <f>IFERROR(VLOOKUP($C78,'基础-客户信息 '!$C:$E,2,FALSE),"-")</f>
        <v>-</v>
      </c>
      <c r="E78" s="135" t="str">
        <f>IFERROR(VLOOKUP($C78,'基础-客户信息 '!$C:$E,3,FALSE),"-")</f>
        <v>-</v>
      </c>
      <c r="F78" s="136" t="str">
        <f>IF(C78="","-",SUMIFS('销售录入（明细）'!K:K,'销售录入（明细）'!D:D,C78)-SUMIFS($H$3:H77,$C$3:C77,C78))</f>
        <v>-</v>
      </c>
      <c r="G78" s="126"/>
      <c r="H78" s="132"/>
      <c r="I78" s="132"/>
    </row>
    <row r="79" ht="21" customHeight="1" spans="1:9">
      <c r="A79" s="125">
        <v>76</v>
      </c>
      <c r="B79" s="126"/>
      <c r="C79" s="126"/>
      <c r="D79" s="135" t="str">
        <f>IFERROR(VLOOKUP($C79,'基础-客户信息 '!$C:$E,2,FALSE),"-")</f>
        <v>-</v>
      </c>
      <c r="E79" s="135" t="str">
        <f>IFERROR(VLOOKUP($C79,'基础-客户信息 '!$C:$E,3,FALSE),"-")</f>
        <v>-</v>
      </c>
      <c r="F79" s="136" t="str">
        <f>IF(C79="","-",SUMIFS('销售录入（明细）'!K:K,'销售录入（明细）'!D:D,C79)-SUMIFS($H$3:H78,$C$3:C78,C79))</f>
        <v>-</v>
      </c>
      <c r="G79" s="126"/>
      <c r="H79" s="132"/>
      <c r="I79" s="132"/>
    </row>
    <row r="80" ht="21" customHeight="1" spans="1:9">
      <c r="A80" s="125">
        <v>77</v>
      </c>
      <c r="B80" s="126"/>
      <c r="C80" s="126"/>
      <c r="D80" s="135" t="str">
        <f>IFERROR(VLOOKUP($C80,'基础-客户信息 '!$C:$E,2,FALSE),"-")</f>
        <v>-</v>
      </c>
      <c r="E80" s="135" t="str">
        <f>IFERROR(VLOOKUP($C80,'基础-客户信息 '!$C:$E,3,FALSE),"-")</f>
        <v>-</v>
      </c>
      <c r="F80" s="136" t="str">
        <f>IF(C80="","-",SUMIFS('销售录入（明细）'!K:K,'销售录入（明细）'!D:D,C80)-SUMIFS($H$3:H79,$C$3:C79,C80))</f>
        <v>-</v>
      </c>
      <c r="G80" s="126"/>
      <c r="H80" s="132"/>
      <c r="I80" s="132"/>
    </row>
    <row r="81" ht="21" customHeight="1" spans="1:9">
      <c r="A81" s="125">
        <v>78</v>
      </c>
      <c r="B81" s="126"/>
      <c r="C81" s="126"/>
      <c r="D81" s="135" t="str">
        <f>IFERROR(VLOOKUP($C81,'基础-客户信息 '!$C:$E,2,FALSE),"-")</f>
        <v>-</v>
      </c>
      <c r="E81" s="135" t="str">
        <f>IFERROR(VLOOKUP($C81,'基础-客户信息 '!$C:$E,3,FALSE),"-")</f>
        <v>-</v>
      </c>
      <c r="F81" s="136" t="str">
        <f>IF(C81="","-",SUMIFS('销售录入（明细）'!K:K,'销售录入（明细）'!D:D,C81)-SUMIFS($H$3:H80,$C$3:C80,C81))</f>
        <v>-</v>
      </c>
      <c r="G81" s="126"/>
      <c r="H81" s="132"/>
      <c r="I81" s="132"/>
    </row>
    <row r="82" ht="21" customHeight="1" spans="1:9">
      <c r="A82" s="125">
        <v>79</v>
      </c>
      <c r="B82" s="126"/>
      <c r="C82" s="126"/>
      <c r="D82" s="135" t="str">
        <f>IFERROR(VLOOKUP($C82,'基础-客户信息 '!$C:$E,2,FALSE),"-")</f>
        <v>-</v>
      </c>
      <c r="E82" s="135" t="str">
        <f>IFERROR(VLOOKUP($C82,'基础-客户信息 '!$C:$E,3,FALSE),"-")</f>
        <v>-</v>
      </c>
      <c r="F82" s="136" t="str">
        <f>IF(C82="","-",SUMIFS('销售录入（明细）'!K:K,'销售录入（明细）'!D:D,C82)-SUMIFS($H$3:H81,$C$3:C81,C82))</f>
        <v>-</v>
      </c>
      <c r="G82" s="126"/>
      <c r="H82" s="132"/>
      <c r="I82" s="132"/>
    </row>
    <row r="83" ht="21" customHeight="1" spans="1:9">
      <c r="A83" s="125">
        <v>80</v>
      </c>
      <c r="B83" s="126"/>
      <c r="C83" s="126"/>
      <c r="D83" s="135" t="str">
        <f>IFERROR(VLOOKUP($C83,'基础-客户信息 '!$C:$E,2,FALSE),"-")</f>
        <v>-</v>
      </c>
      <c r="E83" s="135" t="str">
        <f>IFERROR(VLOOKUP($C83,'基础-客户信息 '!$C:$E,3,FALSE),"-")</f>
        <v>-</v>
      </c>
      <c r="F83" s="136" t="str">
        <f>IF(C83="","-",SUMIFS('销售录入（明细）'!K:K,'销售录入（明细）'!D:D,C83)-SUMIFS($H$3:H82,$C$3:C82,C83))</f>
        <v>-</v>
      </c>
      <c r="G83" s="126"/>
      <c r="H83" s="132"/>
      <c r="I83" s="132"/>
    </row>
    <row r="84" ht="21" customHeight="1" spans="1:9">
      <c r="A84" s="125">
        <v>81</v>
      </c>
      <c r="B84" s="126"/>
      <c r="C84" s="126"/>
      <c r="D84" s="135" t="str">
        <f>IFERROR(VLOOKUP($C84,'基础-客户信息 '!$C:$E,2,FALSE),"-")</f>
        <v>-</v>
      </c>
      <c r="E84" s="135" t="str">
        <f>IFERROR(VLOOKUP($C84,'基础-客户信息 '!$C:$E,3,FALSE),"-")</f>
        <v>-</v>
      </c>
      <c r="F84" s="136" t="str">
        <f>IF(C84="","-",SUMIFS('销售录入（明细）'!K:K,'销售录入（明细）'!D:D,C84)-SUMIFS($H$3:H83,$C$3:C83,C84))</f>
        <v>-</v>
      </c>
      <c r="G84" s="126"/>
      <c r="H84" s="132"/>
      <c r="I84" s="132"/>
    </row>
    <row r="85" ht="21" customHeight="1" spans="1:9">
      <c r="A85" s="125">
        <v>82</v>
      </c>
      <c r="B85" s="126"/>
      <c r="C85" s="126"/>
      <c r="D85" s="135" t="str">
        <f>IFERROR(VLOOKUP($C85,'基础-客户信息 '!$C:$E,2,FALSE),"-")</f>
        <v>-</v>
      </c>
      <c r="E85" s="135" t="str">
        <f>IFERROR(VLOOKUP($C85,'基础-客户信息 '!$C:$E,3,FALSE),"-")</f>
        <v>-</v>
      </c>
      <c r="F85" s="136" t="str">
        <f>IF(C85="","-",SUMIFS('销售录入（明细）'!K:K,'销售录入（明细）'!D:D,C85)-SUMIFS($H$3:H84,$C$3:C84,C85))</f>
        <v>-</v>
      </c>
      <c r="G85" s="126"/>
      <c r="H85" s="132"/>
      <c r="I85" s="132"/>
    </row>
    <row r="86" ht="21" customHeight="1" spans="1:9">
      <c r="A86" s="125">
        <v>83</v>
      </c>
      <c r="B86" s="126"/>
      <c r="C86" s="126"/>
      <c r="D86" s="135" t="str">
        <f>IFERROR(VLOOKUP($C86,'基础-客户信息 '!$C:$E,2,FALSE),"-")</f>
        <v>-</v>
      </c>
      <c r="E86" s="135" t="str">
        <f>IFERROR(VLOOKUP($C86,'基础-客户信息 '!$C:$E,3,FALSE),"-")</f>
        <v>-</v>
      </c>
      <c r="F86" s="136" t="str">
        <f>IF(C86="","-",SUMIFS('销售录入（明细）'!K:K,'销售录入（明细）'!D:D,C86)-SUMIFS($H$3:H85,$C$3:C85,C86))</f>
        <v>-</v>
      </c>
      <c r="G86" s="126"/>
      <c r="H86" s="132"/>
      <c r="I86" s="132"/>
    </row>
    <row r="87" ht="21" customHeight="1" spans="1:9">
      <c r="A87" s="125">
        <v>84</v>
      </c>
      <c r="B87" s="126"/>
      <c r="C87" s="126"/>
      <c r="D87" s="135" t="str">
        <f>IFERROR(VLOOKUP($C87,'基础-客户信息 '!$C:$E,2,FALSE),"-")</f>
        <v>-</v>
      </c>
      <c r="E87" s="135" t="str">
        <f>IFERROR(VLOOKUP($C87,'基础-客户信息 '!$C:$E,3,FALSE),"-")</f>
        <v>-</v>
      </c>
      <c r="F87" s="136" t="str">
        <f>IF(C87="","-",SUMIFS('销售录入（明细）'!K:K,'销售录入（明细）'!D:D,C87)-SUMIFS($H$3:H86,$C$3:C86,C87))</f>
        <v>-</v>
      </c>
      <c r="G87" s="126"/>
      <c r="H87" s="132"/>
      <c r="I87" s="132"/>
    </row>
    <row r="88" ht="21" customHeight="1" spans="1:9">
      <c r="A88" s="125">
        <v>85</v>
      </c>
      <c r="B88" s="126"/>
      <c r="C88" s="126"/>
      <c r="D88" s="135" t="str">
        <f>IFERROR(VLOOKUP($C88,'基础-客户信息 '!$C:$E,2,FALSE),"-")</f>
        <v>-</v>
      </c>
      <c r="E88" s="135" t="str">
        <f>IFERROR(VLOOKUP($C88,'基础-客户信息 '!$C:$E,3,FALSE),"-")</f>
        <v>-</v>
      </c>
      <c r="F88" s="136" t="str">
        <f>IF(C88="","-",SUMIFS('销售录入（明细）'!K:K,'销售录入（明细）'!D:D,C88)-SUMIFS($H$3:H87,$C$3:C87,C88))</f>
        <v>-</v>
      </c>
      <c r="G88" s="126"/>
      <c r="H88" s="132"/>
      <c r="I88" s="132"/>
    </row>
    <row r="89" ht="21" customHeight="1" spans="1:9">
      <c r="A89" s="125">
        <v>86</v>
      </c>
      <c r="B89" s="126"/>
      <c r="C89" s="126"/>
      <c r="D89" s="135" t="str">
        <f>IFERROR(VLOOKUP($C89,'基础-客户信息 '!$C:$E,2,FALSE),"-")</f>
        <v>-</v>
      </c>
      <c r="E89" s="135" t="str">
        <f>IFERROR(VLOOKUP($C89,'基础-客户信息 '!$C:$E,3,FALSE),"-")</f>
        <v>-</v>
      </c>
      <c r="F89" s="136" t="str">
        <f>IF(C89="","-",SUMIFS('销售录入（明细）'!K:K,'销售录入（明细）'!D:D,C89)-SUMIFS($H$3:H88,$C$3:C88,C89))</f>
        <v>-</v>
      </c>
      <c r="G89" s="126"/>
      <c r="H89" s="132"/>
      <c r="I89" s="132"/>
    </row>
    <row r="90" ht="21" customHeight="1" spans="1:9">
      <c r="A90" s="125">
        <v>87</v>
      </c>
      <c r="B90" s="126"/>
      <c r="C90" s="126"/>
      <c r="D90" s="135" t="str">
        <f>IFERROR(VLOOKUP($C90,'基础-客户信息 '!$C:$E,2,FALSE),"-")</f>
        <v>-</v>
      </c>
      <c r="E90" s="135" t="str">
        <f>IFERROR(VLOOKUP($C90,'基础-客户信息 '!$C:$E,3,FALSE),"-")</f>
        <v>-</v>
      </c>
      <c r="F90" s="136" t="str">
        <f>IF(C90="","-",SUMIFS('销售录入（明细）'!K:K,'销售录入（明细）'!D:D,C90)-SUMIFS($H$3:H89,$C$3:C89,C90))</f>
        <v>-</v>
      </c>
      <c r="G90" s="126"/>
      <c r="H90" s="132"/>
      <c r="I90" s="132"/>
    </row>
    <row r="91" ht="21" customHeight="1" spans="1:9">
      <c r="A91" s="125">
        <v>88</v>
      </c>
      <c r="B91" s="126"/>
      <c r="C91" s="126"/>
      <c r="D91" s="135" t="str">
        <f>IFERROR(VLOOKUP($C91,'基础-客户信息 '!$C:$E,2,FALSE),"-")</f>
        <v>-</v>
      </c>
      <c r="E91" s="135" t="str">
        <f>IFERROR(VLOOKUP($C91,'基础-客户信息 '!$C:$E,3,FALSE),"-")</f>
        <v>-</v>
      </c>
      <c r="F91" s="136" t="str">
        <f>IF(C91="","-",SUMIFS('销售录入（明细）'!K:K,'销售录入（明细）'!D:D,C91)-SUMIFS($H$3:H90,$C$3:C90,C91))</f>
        <v>-</v>
      </c>
      <c r="G91" s="126"/>
      <c r="H91" s="132"/>
      <c r="I91" s="132"/>
    </row>
    <row r="92" ht="21" customHeight="1" spans="1:9">
      <c r="A92" s="125">
        <v>89</v>
      </c>
      <c r="B92" s="126"/>
      <c r="C92" s="126"/>
      <c r="D92" s="135" t="str">
        <f>IFERROR(VLOOKUP($C92,'基础-客户信息 '!$C:$E,2,FALSE),"-")</f>
        <v>-</v>
      </c>
      <c r="E92" s="135" t="str">
        <f>IFERROR(VLOOKUP($C92,'基础-客户信息 '!$C:$E,3,FALSE),"-")</f>
        <v>-</v>
      </c>
      <c r="F92" s="136" t="str">
        <f>IF(C92="","-",SUMIFS('销售录入（明细）'!K:K,'销售录入（明细）'!D:D,C92)-SUMIFS($H$3:H91,$C$3:C91,C92))</f>
        <v>-</v>
      </c>
      <c r="G92" s="126"/>
      <c r="H92" s="132"/>
      <c r="I92" s="132"/>
    </row>
    <row r="93" ht="21" customHeight="1" spans="1:9">
      <c r="A93" s="125">
        <v>90</v>
      </c>
      <c r="B93" s="126"/>
      <c r="C93" s="126"/>
      <c r="D93" s="135" t="str">
        <f>IFERROR(VLOOKUP($C93,'基础-客户信息 '!$C:$E,2,FALSE),"-")</f>
        <v>-</v>
      </c>
      <c r="E93" s="135" t="str">
        <f>IFERROR(VLOOKUP($C93,'基础-客户信息 '!$C:$E,3,FALSE),"-")</f>
        <v>-</v>
      </c>
      <c r="F93" s="136" t="str">
        <f>IF(C93="","-",SUMIFS('销售录入（明细）'!K:K,'销售录入（明细）'!D:D,C93)-SUMIFS($H$3:H92,$C$3:C92,C93))</f>
        <v>-</v>
      </c>
      <c r="G93" s="126"/>
      <c r="H93" s="132"/>
      <c r="I93" s="132"/>
    </row>
    <row r="94" ht="21" customHeight="1" spans="1:9">
      <c r="A94" s="125">
        <v>91</v>
      </c>
      <c r="B94" s="126"/>
      <c r="C94" s="126"/>
      <c r="D94" s="135" t="str">
        <f>IFERROR(VLOOKUP($C94,'基础-客户信息 '!$C:$E,2,FALSE),"-")</f>
        <v>-</v>
      </c>
      <c r="E94" s="135" t="str">
        <f>IFERROR(VLOOKUP($C94,'基础-客户信息 '!$C:$E,3,FALSE),"-")</f>
        <v>-</v>
      </c>
      <c r="F94" s="136" t="str">
        <f>IF(C94="","-",SUMIFS('销售录入（明细）'!K:K,'销售录入（明细）'!D:D,C94)-SUMIFS($H$3:H93,$C$3:C93,C94))</f>
        <v>-</v>
      </c>
      <c r="G94" s="126"/>
      <c r="H94" s="132"/>
      <c r="I94" s="132"/>
    </row>
    <row r="95" ht="21" customHeight="1" spans="1:9">
      <c r="A95" s="125">
        <v>92</v>
      </c>
      <c r="B95" s="126"/>
      <c r="C95" s="126"/>
      <c r="D95" s="135" t="str">
        <f>IFERROR(VLOOKUP($C95,'基础-客户信息 '!$C:$E,2,FALSE),"-")</f>
        <v>-</v>
      </c>
      <c r="E95" s="135" t="str">
        <f>IFERROR(VLOOKUP($C95,'基础-客户信息 '!$C:$E,3,FALSE),"-")</f>
        <v>-</v>
      </c>
      <c r="F95" s="136" t="str">
        <f>IF(C95="","-",SUMIFS('销售录入（明细）'!K:K,'销售录入（明细）'!D:D,C95)-SUMIFS($H$3:H94,$C$3:C94,C95))</f>
        <v>-</v>
      </c>
      <c r="G95" s="126"/>
      <c r="H95" s="132"/>
      <c r="I95" s="132"/>
    </row>
    <row r="96" ht="21" customHeight="1" spans="1:9">
      <c r="A96" s="125">
        <v>93</v>
      </c>
      <c r="B96" s="126"/>
      <c r="C96" s="126"/>
      <c r="D96" s="135" t="str">
        <f>IFERROR(VLOOKUP($C96,'基础-客户信息 '!$C:$E,2,FALSE),"-")</f>
        <v>-</v>
      </c>
      <c r="E96" s="135" t="str">
        <f>IFERROR(VLOOKUP($C96,'基础-客户信息 '!$C:$E,3,FALSE),"-")</f>
        <v>-</v>
      </c>
      <c r="F96" s="136" t="str">
        <f>IF(C96="","-",SUMIFS('销售录入（明细）'!K:K,'销售录入（明细）'!D:D,C96)-SUMIFS($H$3:H95,$C$3:C95,C96))</f>
        <v>-</v>
      </c>
      <c r="G96" s="126"/>
      <c r="H96" s="132"/>
      <c r="I96" s="132"/>
    </row>
    <row r="97" ht="21" customHeight="1" spans="1:9">
      <c r="A97" s="125">
        <v>94</v>
      </c>
      <c r="B97" s="126"/>
      <c r="C97" s="126"/>
      <c r="D97" s="135" t="str">
        <f>IFERROR(VLOOKUP($C97,'基础-客户信息 '!$C:$E,2,FALSE),"-")</f>
        <v>-</v>
      </c>
      <c r="E97" s="135" t="str">
        <f>IFERROR(VLOOKUP($C97,'基础-客户信息 '!$C:$E,3,FALSE),"-")</f>
        <v>-</v>
      </c>
      <c r="F97" s="136" t="str">
        <f>IF(C97="","-",SUMIFS('销售录入（明细）'!K:K,'销售录入（明细）'!D:D,C97)-SUMIFS($H$3:H96,$C$3:C96,C97))</f>
        <v>-</v>
      </c>
      <c r="G97" s="126"/>
      <c r="H97" s="132"/>
      <c r="I97" s="132"/>
    </row>
    <row r="98" ht="21" customHeight="1" spans="1:9">
      <c r="A98" s="125">
        <v>95</v>
      </c>
      <c r="B98" s="126"/>
      <c r="C98" s="126"/>
      <c r="D98" s="135" t="str">
        <f>IFERROR(VLOOKUP($C98,'基础-客户信息 '!$C:$E,2,FALSE),"-")</f>
        <v>-</v>
      </c>
      <c r="E98" s="135" t="str">
        <f>IFERROR(VLOOKUP($C98,'基础-客户信息 '!$C:$E,3,FALSE),"-")</f>
        <v>-</v>
      </c>
      <c r="F98" s="136" t="str">
        <f>IF(C98="","-",SUMIFS('销售录入（明细）'!K:K,'销售录入（明细）'!D:D,C98)-SUMIFS($H$3:H97,$C$3:C97,C98))</f>
        <v>-</v>
      </c>
      <c r="G98" s="126"/>
      <c r="H98" s="132"/>
      <c r="I98" s="132"/>
    </row>
    <row r="99" ht="21" customHeight="1" spans="1:9">
      <c r="A99" s="125">
        <v>96</v>
      </c>
      <c r="B99" s="126"/>
      <c r="C99" s="126"/>
      <c r="D99" s="135" t="str">
        <f>IFERROR(VLOOKUP($C99,'基础-客户信息 '!$C:$E,2,FALSE),"-")</f>
        <v>-</v>
      </c>
      <c r="E99" s="135" t="str">
        <f>IFERROR(VLOOKUP($C99,'基础-客户信息 '!$C:$E,3,FALSE),"-")</f>
        <v>-</v>
      </c>
      <c r="F99" s="136" t="str">
        <f>IF(C99="","-",SUMIFS('销售录入（明细）'!K:K,'销售录入（明细）'!D:D,C99)-SUMIFS($H$3:H98,$C$3:C98,C99))</f>
        <v>-</v>
      </c>
      <c r="G99" s="126"/>
      <c r="H99" s="132"/>
      <c r="I99" s="132"/>
    </row>
    <row r="100" ht="21" customHeight="1" spans="1:9">
      <c r="A100" s="125">
        <v>97</v>
      </c>
      <c r="B100" s="126"/>
      <c r="C100" s="126"/>
      <c r="D100" s="135" t="str">
        <f>IFERROR(VLOOKUP($C100,'基础-客户信息 '!$C:$E,2,FALSE),"-")</f>
        <v>-</v>
      </c>
      <c r="E100" s="135" t="str">
        <f>IFERROR(VLOOKUP($C100,'基础-客户信息 '!$C:$E,3,FALSE),"-")</f>
        <v>-</v>
      </c>
      <c r="F100" s="136" t="str">
        <f>IF(C100="","-",SUMIFS('销售录入（明细）'!K:K,'销售录入（明细）'!D:D,C100)-SUMIFS($H$3:H99,$C$3:C99,C100))</f>
        <v>-</v>
      </c>
      <c r="G100" s="126"/>
      <c r="H100" s="132"/>
      <c r="I100" s="132"/>
    </row>
    <row r="101" ht="21" customHeight="1" spans="1:9">
      <c r="A101" s="125">
        <v>98</v>
      </c>
      <c r="B101" s="126"/>
      <c r="C101" s="126"/>
      <c r="D101" s="135" t="str">
        <f>IFERROR(VLOOKUP($C101,'基础-客户信息 '!$C:$E,2,FALSE),"-")</f>
        <v>-</v>
      </c>
      <c r="E101" s="135" t="str">
        <f>IFERROR(VLOOKUP($C101,'基础-客户信息 '!$C:$E,3,FALSE),"-")</f>
        <v>-</v>
      </c>
      <c r="F101" s="136" t="str">
        <f>IF(C101="","-",SUMIFS('销售录入（明细）'!K:K,'销售录入（明细）'!D:D,C101)-SUMIFS($H$3:H100,$C$3:C100,C101))</f>
        <v>-</v>
      </c>
      <c r="G101" s="126"/>
      <c r="H101" s="132"/>
      <c r="I101" s="132"/>
    </row>
    <row r="102" ht="21" customHeight="1" spans="1:9">
      <c r="A102" s="125">
        <v>99</v>
      </c>
      <c r="B102" s="126"/>
      <c r="C102" s="126"/>
      <c r="D102" s="135" t="str">
        <f>IFERROR(VLOOKUP($C102,'基础-客户信息 '!$C:$E,2,FALSE),"-")</f>
        <v>-</v>
      </c>
      <c r="E102" s="135" t="str">
        <f>IFERROR(VLOOKUP($C102,'基础-客户信息 '!$C:$E,3,FALSE),"-")</f>
        <v>-</v>
      </c>
      <c r="F102" s="136" t="str">
        <f>IF(C102="","-",SUMIFS('销售录入（明细）'!K:K,'销售录入（明细）'!D:D,C102)-SUMIFS($H$3:H101,$C$3:C101,C102))</f>
        <v>-</v>
      </c>
      <c r="G102" s="126"/>
      <c r="H102" s="132"/>
      <c r="I102" s="132"/>
    </row>
    <row r="103" ht="21" customHeight="1" spans="1:9">
      <c r="A103" s="125">
        <v>100</v>
      </c>
      <c r="B103" s="126"/>
      <c r="C103" s="126"/>
      <c r="D103" s="135" t="str">
        <f>IFERROR(VLOOKUP($C103,'基础-客户信息 '!$C:$E,2,FALSE),"-")</f>
        <v>-</v>
      </c>
      <c r="E103" s="135" t="str">
        <f>IFERROR(VLOOKUP($C103,'基础-客户信息 '!$C:$E,3,FALSE),"-")</f>
        <v>-</v>
      </c>
      <c r="F103" s="136" t="str">
        <f>IF(C103="","-",SUMIFS('销售录入（明细）'!K:K,'销售录入（明细）'!D:D,C103)-SUMIFS($H$3:H102,$C$3:C102,C103))</f>
        <v>-</v>
      </c>
      <c r="G103" s="126"/>
      <c r="H103" s="132"/>
      <c r="I103" s="132"/>
    </row>
    <row r="104" ht="21" customHeight="1" spans="1:9">
      <c r="A104" s="125">
        <v>101</v>
      </c>
      <c r="B104" s="126"/>
      <c r="C104" s="126"/>
      <c r="D104" s="135" t="str">
        <f>IFERROR(VLOOKUP($C104,'基础-客户信息 '!$C:$E,2,FALSE),"-")</f>
        <v>-</v>
      </c>
      <c r="E104" s="135" t="str">
        <f>IFERROR(VLOOKUP($C104,'基础-客户信息 '!$C:$E,3,FALSE),"-")</f>
        <v>-</v>
      </c>
      <c r="F104" s="136" t="str">
        <f>IF(C104="","-",SUMIFS('销售录入（明细）'!K:K,'销售录入（明细）'!D:D,C104)-SUMIFS($H$3:H103,$C$3:C103,C104))</f>
        <v>-</v>
      </c>
      <c r="G104" s="126"/>
      <c r="H104" s="132"/>
      <c r="I104" s="132"/>
    </row>
    <row r="105" ht="21" customHeight="1" spans="1:9">
      <c r="A105" s="125">
        <v>102</v>
      </c>
      <c r="B105" s="126"/>
      <c r="C105" s="126"/>
      <c r="D105" s="135" t="str">
        <f>IFERROR(VLOOKUP($C105,'基础-客户信息 '!$C:$E,2,FALSE),"-")</f>
        <v>-</v>
      </c>
      <c r="E105" s="135" t="str">
        <f>IFERROR(VLOOKUP($C105,'基础-客户信息 '!$C:$E,3,FALSE),"-")</f>
        <v>-</v>
      </c>
      <c r="F105" s="136" t="str">
        <f>IF(C105="","-",SUMIFS('销售录入（明细）'!K:K,'销售录入（明细）'!D:D,C105)-SUMIFS($H$3:H104,$C$3:C104,C105))</f>
        <v>-</v>
      </c>
      <c r="G105" s="126"/>
      <c r="H105" s="132"/>
      <c r="I105" s="132"/>
    </row>
    <row r="106" ht="21" customHeight="1" spans="1:9">
      <c r="A106" s="125">
        <v>103</v>
      </c>
      <c r="B106" s="126"/>
      <c r="C106" s="126"/>
      <c r="D106" s="135" t="str">
        <f>IFERROR(VLOOKUP($C106,'基础-客户信息 '!$C:$E,2,FALSE),"-")</f>
        <v>-</v>
      </c>
      <c r="E106" s="135" t="str">
        <f>IFERROR(VLOOKUP($C106,'基础-客户信息 '!$C:$E,3,FALSE),"-")</f>
        <v>-</v>
      </c>
      <c r="F106" s="136" t="str">
        <f>IF(C106="","-",SUMIFS('销售录入（明细）'!K:K,'销售录入（明细）'!D:D,C106)-SUMIFS($H$3:H105,$C$3:C105,C106))</f>
        <v>-</v>
      </c>
      <c r="G106" s="126"/>
      <c r="H106" s="132"/>
      <c r="I106" s="132"/>
    </row>
    <row r="107" ht="21" customHeight="1" spans="1:9">
      <c r="A107" s="125">
        <v>104</v>
      </c>
      <c r="B107" s="126"/>
      <c r="C107" s="126"/>
      <c r="D107" s="135" t="str">
        <f>IFERROR(VLOOKUP($C107,'基础-客户信息 '!$C:$E,2,FALSE),"-")</f>
        <v>-</v>
      </c>
      <c r="E107" s="135" t="str">
        <f>IFERROR(VLOOKUP($C107,'基础-客户信息 '!$C:$E,3,FALSE),"-")</f>
        <v>-</v>
      </c>
      <c r="F107" s="136" t="str">
        <f>IF(C107="","-",SUMIFS('销售录入（明细）'!K:K,'销售录入（明细）'!D:D,C107)-SUMIFS($H$3:H106,$C$3:C106,C107))</f>
        <v>-</v>
      </c>
      <c r="G107" s="126"/>
      <c r="H107" s="132"/>
      <c r="I107" s="132"/>
    </row>
    <row r="108" ht="21" customHeight="1" spans="1:9">
      <c r="A108" s="125">
        <v>105</v>
      </c>
      <c r="B108" s="126"/>
      <c r="C108" s="126"/>
      <c r="D108" s="135" t="str">
        <f>IFERROR(VLOOKUP($C108,'基础-客户信息 '!$C:$E,2,FALSE),"-")</f>
        <v>-</v>
      </c>
      <c r="E108" s="135" t="str">
        <f>IFERROR(VLOOKUP($C108,'基础-客户信息 '!$C:$E,3,FALSE),"-")</f>
        <v>-</v>
      </c>
      <c r="F108" s="136" t="str">
        <f>IF(C108="","-",SUMIFS('销售录入（明细）'!K:K,'销售录入（明细）'!D:D,C108)-SUMIFS($H$3:H107,$C$3:C107,C108))</f>
        <v>-</v>
      </c>
      <c r="G108" s="126"/>
      <c r="H108" s="132"/>
      <c r="I108" s="132"/>
    </row>
    <row r="109" ht="21" customHeight="1" spans="1:9">
      <c r="A109" s="125">
        <v>106</v>
      </c>
      <c r="B109" s="126"/>
      <c r="C109" s="126"/>
      <c r="D109" s="135" t="str">
        <f>IFERROR(VLOOKUP($C109,'基础-客户信息 '!$C:$E,2,FALSE),"-")</f>
        <v>-</v>
      </c>
      <c r="E109" s="135" t="str">
        <f>IFERROR(VLOOKUP($C109,'基础-客户信息 '!$C:$E,3,FALSE),"-")</f>
        <v>-</v>
      </c>
      <c r="F109" s="136" t="str">
        <f>IF(C109="","-",SUMIFS('销售录入（明细）'!K:K,'销售录入（明细）'!D:D,C109)-SUMIFS($H$3:H108,$C$3:C108,C109))</f>
        <v>-</v>
      </c>
      <c r="G109" s="126"/>
      <c r="H109" s="132"/>
      <c r="I109" s="132"/>
    </row>
    <row r="110" ht="21" customHeight="1" spans="1:9">
      <c r="A110" s="125">
        <v>107</v>
      </c>
      <c r="B110" s="126"/>
      <c r="C110" s="126"/>
      <c r="D110" s="135" t="str">
        <f>IFERROR(VLOOKUP($C110,'基础-客户信息 '!$C:$E,2,FALSE),"-")</f>
        <v>-</v>
      </c>
      <c r="E110" s="135" t="str">
        <f>IFERROR(VLOOKUP($C110,'基础-客户信息 '!$C:$E,3,FALSE),"-")</f>
        <v>-</v>
      </c>
      <c r="F110" s="136" t="str">
        <f>IF(C110="","-",SUMIFS('销售录入（明细）'!K:K,'销售录入（明细）'!D:D,C110)-SUMIFS($H$3:H109,$C$3:C109,C110))</f>
        <v>-</v>
      </c>
      <c r="G110" s="126"/>
      <c r="H110" s="132"/>
      <c r="I110" s="132"/>
    </row>
    <row r="111" ht="21" customHeight="1" spans="1:9">
      <c r="A111" s="125">
        <v>108</v>
      </c>
      <c r="B111" s="126"/>
      <c r="C111" s="126"/>
      <c r="D111" s="135" t="str">
        <f>IFERROR(VLOOKUP($C111,'基础-客户信息 '!$C:$E,2,FALSE),"-")</f>
        <v>-</v>
      </c>
      <c r="E111" s="135" t="str">
        <f>IFERROR(VLOOKUP($C111,'基础-客户信息 '!$C:$E,3,FALSE),"-")</f>
        <v>-</v>
      </c>
      <c r="F111" s="136" t="str">
        <f>IF(C111="","-",SUMIFS('销售录入（明细）'!K:K,'销售录入（明细）'!D:D,C111)-SUMIFS($H$3:H110,$C$3:C110,C111))</f>
        <v>-</v>
      </c>
      <c r="G111" s="126"/>
      <c r="H111" s="132"/>
      <c r="I111" s="132"/>
    </row>
    <row r="112" ht="21" customHeight="1" spans="1:9">
      <c r="A112" s="125">
        <v>109</v>
      </c>
      <c r="B112" s="126"/>
      <c r="C112" s="126"/>
      <c r="D112" s="135" t="str">
        <f>IFERROR(VLOOKUP($C112,'基础-客户信息 '!$C:$E,2,FALSE),"-")</f>
        <v>-</v>
      </c>
      <c r="E112" s="135" t="str">
        <f>IFERROR(VLOOKUP($C112,'基础-客户信息 '!$C:$E,3,FALSE),"-")</f>
        <v>-</v>
      </c>
      <c r="F112" s="136" t="str">
        <f>IF(C112="","-",SUMIFS('销售录入（明细）'!K:K,'销售录入（明细）'!D:D,C112)-SUMIFS($H$3:H111,$C$3:C111,C112))</f>
        <v>-</v>
      </c>
      <c r="G112" s="126"/>
      <c r="H112" s="132"/>
      <c r="I112" s="132"/>
    </row>
    <row r="113" ht="21" customHeight="1" spans="1:9">
      <c r="A113" s="125">
        <v>110</v>
      </c>
      <c r="B113" s="126"/>
      <c r="C113" s="126"/>
      <c r="D113" s="135" t="str">
        <f>IFERROR(VLOOKUP($C113,'基础-客户信息 '!$C:$E,2,FALSE),"-")</f>
        <v>-</v>
      </c>
      <c r="E113" s="135" t="str">
        <f>IFERROR(VLOOKUP($C113,'基础-客户信息 '!$C:$E,3,FALSE),"-")</f>
        <v>-</v>
      </c>
      <c r="F113" s="136" t="str">
        <f>IF(C113="","-",SUMIFS('销售录入（明细）'!K:K,'销售录入（明细）'!D:D,C113)-SUMIFS($H$3:H112,$C$3:C112,C113))</f>
        <v>-</v>
      </c>
      <c r="G113" s="126"/>
      <c r="H113" s="132"/>
      <c r="I113" s="132"/>
    </row>
    <row r="114" ht="21" customHeight="1" spans="1:9">
      <c r="A114" s="125">
        <v>111</v>
      </c>
      <c r="B114" s="126"/>
      <c r="C114" s="126"/>
      <c r="D114" s="135" t="str">
        <f>IFERROR(VLOOKUP($C114,'基础-客户信息 '!$C:$E,2,FALSE),"-")</f>
        <v>-</v>
      </c>
      <c r="E114" s="135" t="str">
        <f>IFERROR(VLOOKUP($C114,'基础-客户信息 '!$C:$E,3,FALSE),"-")</f>
        <v>-</v>
      </c>
      <c r="F114" s="136" t="str">
        <f>IF(C114="","-",SUMIFS('销售录入（明细）'!K:K,'销售录入（明细）'!D:D,C114)-SUMIFS($H$3:H113,$C$3:C113,C114))</f>
        <v>-</v>
      </c>
      <c r="G114" s="126"/>
      <c r="H114" s="132"/>
      <c r="I114" s="132"/>
    </row>
    <row r="115" ht="21" customHeight="1" spans="1:9">
      <c r="A115" s="125">
        <v>112</v>
      </c>
      <c r="B115" s="126"/>
      <c r="C115" s="126"/>
      <c r="D115" s="135" t="str">
        <f>IFERROR(VLOOKUP($C115,'基础-客户信息 '!$C:$E,2,FALSE),"-")</f>
        <v>-</v>
      </c>
      <c r="E115" s="135" t="str">
        <f>IFERROR(VLOOKUP($C115,'基础-客户信息 '!$C:$E,3,FALSE),"-")</f>
        <v>-</v>
      </c>
      <c r="F115" s="136" t="str">
        <f>IF(C115="","-",SUMIFS('销售录入（明细）'!K:K,'销售录入（明细）'!D:D,C115)-SUMIFS($H$3:H114,$C$3:C114,C115))</f>
        <v>-</v>
      </c>
      <c r="G115" s="126"/>
      <c r="H115" s="132"/>
      <c r="I115" s="132"/>
    </row>
    <row r="116" ht="21" customHeight="1" spans="1:9">
      <c r="A116" s="125">
        <v>113</v>
      </c>
      <c r="B116" s="126"/>
      <c r="C116" s="126"/>
      <c r="D116" s="135" t="str">
        <f>IFERROR(VLOOKUP($C116,'基础-客户信息 '!$C:$E,2,FALSE),"-")</f>
        <v>-</v>
      </c>
      <c r="E116" s="135" t="str">
        <f>IFERROR(VLOOKUP($C116,'基础-客户信息 '!$C:$E,3,FALSE),"-")</f>
        <v>-</v>
      </c>
      <c r="F116" s="136" t="str">
        <f>IF(C116="","-",SUMIFS('销售录入（明细）'!K:K,'销售录入（明细）'!D:D,C116)-SUMIFS($H$3:H115,$C$3:C115,C116))</f>
        <v>-</v>
      </c>
      <c r="G116" s="126"/>
      <c r="H116" s="132"/>
      <c r="I116" s="132"/>
    </row>
    <row r="117" ht="21" customHeight="1" spans="1:9">
      <c r="A117" s="125">
        <v>114</v>
      </c>
      <c r="B117" s="126"/>
      <c r="C117" s="126"/>
      <c r="D117" s="135" t="str">
        <f>IFERROR(VLOOKUP($C117,'基础-客户信息 '!$C:$E,2,FALSE),"-")</f>
        <v>-</v>
      </c>
      <c r="E117" s="135" t="str">
        <f>IFERROR(VLOOKUP($C117,'基础-客户信息 '!$C:$E,3,FALSE),"-")</f>
        <v>-</v>
      </c>
      <c r="F117" s="136" t="str">
        <f>IF(C117="","-",SUMIFS('销售录入（明细）'!K:K,'销售录入（明细）'!D:D,C117)-SUMIFS($H$3:H116,$C$3:C116,C117))</f>
        <v>-</v>
      </c>
      <c r="G117" s="126"/>
      <c r="H117" s="132"/>
      <c r="I117" s="132"/>
    </row>
    <row r="118" ht="21" customHeight="1" spans="1:9">
      <c r="A118" s="125">
        <v>115</v>
      </c>
      <c r="B118" s="126"/>
      <c r="C118" s="126"/>
      <c r="D118" s="135" t="str">
        <f>IFERROR(VLOOKUP($C118,'基础-客户信息 '!$C:$E,2,FALSE),"-")</f>
        <v>-</v>
      </c>
      <c r="E118" s="135" t="str">
        <f>IFERROR(VLOOKUP($C118,'基础-客户信息 '!$C:$E,3,FALSE),"-")</f>
        <v>-</v>
      </c>
      <c r="F118" s="136" t="str">
        <f>IF(C118="","-",SUMIFS('销售录入（明细）'!K:K,'销售录入（明细）'!D:D,C118)-SUMIFS($H$3:H117,$C$3:C117,C118))</f>
        <v>-</v>
      </c>
      <c r="G118" s="126"/>
      <c r="H118" s="132"/>
      <c r="I118" s="132"/>
    </row>
    <row r="119" ht="21" customHeight="1" spans="1:9">
      <c r="A119" s="125">
        <v>116</v>
      </c>
      <c r="B119" s="126"/>
      <c r="C119" s="126"/>
      <c r="D119" s="135" t="str">
        <f>IFERROR(VLOOKUP($C119,'基础-客户信息 '!$C:$E,2,FALSE),"-")</f>
        <v>-</v>
      </c>
      <c r="E119" s="135" t="str">
        <f>IFERROR(VLOOKUP($C119,'基础-客户信息 '!$C:$E,3,FALSE),"-")</f>
        <v>-</v>
      </c>
      <c r="F119" s="136" t="str">
        <f>IF(C119="","-",SUMIFS('销售录入（明细）'!K:K,'销售录入（明细）'!D:D,C119)-SUMIFS($H$3:H118,$C$3:C118,C119))</f>
        <v>-</v>
      </c>
      <c r="G119" s="126"/>
      <c r="H119" s="132"/>
      <c r="I119" s="132"/>
    </row>
    <row r="120" ht="21" customHeight="1" spans="1:9">
      <c r="A120" s="125">
        <v>117</v>
      </c>
      <c r="B120" s="126"/>
      <c r="C120" s="126"/>
      <c r="D120" s="135" t="str">
        <f>IFERROR(VLOOKUP($C120,'基础-客户信息 '!$C:$E,2,FALSE),"-")</f>
        <v>-</v>
      </c>
      <c r="E120" s="135" t="str">
        <f>IFERROR(VLOOKUP($C120,'基础-客户信息 '!$C:$E,3,FALSE),"-")</f>
        <v>-</v>
      </c>
      <c r="F120" s="136" t="str">
        <f>IF(C120="","-",SUMIFS('销售录入（明细）'!K:K,'销售录入（明细）'!D:D,C120)-SUMIFS($H$3:H119,$C$3:C119,C120))</f>
        <v>-</v>
      </c>
      <c r="G120" s="126"/>
      <c r="H120" s="132"/>
      <c r="I120" s="132"/>
    </row>
    <row r="121" ht="21" customHeight="1" spans="1:9">
      <c r="A121" s="125">
        <v>118</v>
      </c>
      <c r="B121" s="126"/>
      <c r="C121" s="126"/>
      <c r="D121" s="135" t="str">
        <f>IFERROR(VLOOKUP($C121,'基础-客户信息 '!$C:$E,2,FALSE),"-")</f>
        <v>-</v>
      </c>
      <c r="E121" s="135" t="str">
        <f>IFERROR(VLOOKUP($C121,'基础-客户信息 '!$C:$E,3,FALSE),"-")</f>
        <v>-</v>
      </c>
      <c r="F121" s="136" t="str">
        <f>IF(C121="","-",SUMIFS('销售录入（明细）'!K:K,'销售录入（明细）'!D:D,C121)-SUMIFS($H$3:H120,$C$3:C120,C121))</f>
        <v>-</v>
      </c>
      <c r="G121" s="126"/>
      <c r="H121" s="132"/>
      <c r="I121" s="132"/>
    </row>
    <row r="122" ht="21" customHeight="1" spans="1:9">
      <c r="A122" s="125">
        <v>119</v>
      </c>
      <c r="B122" s="126"/>
      <c r="C122" s="126"/>
      <c r="D122" s="135" t="str">
        <f>IFERROR(VLOOKUP($C122,'基础-客户信息 '!$C:$E,2,FALSE),"-")</f>
        <v>-</v>
      </c>
      <c r="E122" s="135" t="str">
        <f>IFERROR(VLOOKUP($C122,'基础-客户信息 '!$C:$E,3,FALSE),"-")</f>
        <v>-</v>
      </c>
      <c r="F122" s="136" t="str">
        <f>IF(C122="","-",SUMIFS('销售录入（明细）'!K:K,'销售录入（明细）'!D:D,C122)-SUMIFS($H$3:H121,$C$3:C121,C122))</f>
        <v>-</v>
      </c>
      <c r="G122" s="126"/>
      <c r="H122" s="132"/>
      <c r="I122" s="132"/>
    </row>
    <row r="123" ht="21" customHeight="1" spans="1:9">
      <c r="A123" s="125">
        <v>120</v>
      </c>
      <c r="B123" s="126"/>
      <c r="C123" s="126"/>
      <c r="D123" s="135" t="str">
        <f>IFERROR(VLOOKUP($C123,'基础-客户信息 '!$C:$E,2,FALSE),"-")</f>
        <v>-</v>
      </c>
      <c r="E123" s="135" t="str">
        <f>IFERROR(VLOOKUP($C123,'基础-客户信息 '!$C:$E,3,FALSE),"-")</f>
        <v>-</v>
      </c>
      <c r="F123" s="136" t="str">
        <f>IF(C123="","-",SUMIFS('销售录入（明细）'!K:K,'销售录入（明细）'!D:D,C123)-SUMIFS($H$3:H122,$C$3:C122,C123))</f>
        <v>-</v>
      </c>
      <c r="G123" s="126"/>
      <c r="H123" s="132"/>
      <c r="I123" s="132"/>
    </row>
    <row r="124" ht="21" customHeight="1" spans="1:9">
      <c r="A124" s="125">
        <v>121</v>
      </c>
      <c r="B124" s="126"/>
      <c r="C124" s="126"/>
      <c r="D124" s="135" t="str">
        <f>IFERROR(VLOOKUP($C124,'基础-客户信息 '!$C:$E,2,FALSE),"-")</f>
        <v>-</v>
      </c>
      <c r="E124" s="135" t="str">
        <f>IFERROR(VLOOKUP($C124,'基础-客户信息 '!$C:$E,3,FALSE),"-")</f>
        <v>-</v>
      </c>
      <c r="F124" s="136" t="str">
        <f>IF(C124="","-",SUMIFS('销售录入（明细）'!K:K,'销售录入（明细）'!D:D,C124)-SUMIFS($H$3:H123,$C$3:C123,C124))</f>
        <v>-</v>
      </c>
      <c r="G124" s="126"/>
      <c r="H124" s="132"/>
      <c r="I124" s="132"/>
    </row>
    <row r="125" ht="21" customHeight="1" spans="1:9">
      <c r="A125" s="125">
        <v>122</v>
      </c>
      <c r="B125" s="126"/>
      <c r="C125" s="126"/>
      <c r="D125" s="135" t="str">
        <f>IFERROR(VLOOKUP($C125,'基础-客户信息 '!$C:$E,2,FALSE),"-")</f>
        <v>-</v>
      </c>
      <c r="E125" s="135" t="str">
        <f>IFERROR(VLOOKUP($C125,'基础-客户信息 '!$C:$E,3,FALSE),"-")</f>
        <v>-</v>
      </c>
      <c r="F125" s="136" t="str">
        <f>IF(C125="","-",SUMIFS('销售录入（明细）'!K:K,'销售录入（明细）'!D:D,C125)-SUMIFS($H$3:H124,$C$3:C124,C125))</f>
        <v>-</v>
      </c>
      <c r="G125" s="126"/>
      <c r="H125" s="132"/>
      <c r="I125" s="132"/>
    </row>
    <row r="126" ht="21" customHeight="1" spans="1:9">
      <c r="A126" s="125">
        <v>123</v>
      </c>
      <c r="B126" s="126"/>
      <c r="C126" s="126"/>
      <c r="D126" s="135" t="str">
        <f>IFERROR(VLOOKUP($C126,'基础-客户信息 '!$C:$E,2,FALSE),"-")</f>
        <v>-</v>
      </c>
      <c r="E126" s="135" t="str">
        <f>IFERROR(VLOOKUP($C126,'基础-客户信息 '!$C:$E,3,FALSE),"-")</f>
        <v>-</v>
      </c>
      <c r="F126" s="136" t="str">
        <f>IF(C126="","-",SUMIFS('销售录入（明细）'!K:K,'销售录入（明细）'!D:D,C126)-SUMIFS($H$3:H125,$C$3:C125,C126))</f>
        <v>-</v>
      </c>
      <c r="G126" s="126"/>
      <c r="H126" s="132"/>
      <c r="I126" s="132"/>
    </row>
    <row r="127" ht="21" customHeight="1" spans="1:9">
      <c r="A127" s="125">
        <v>124</v>
      </c>
      <c r="B127" s="126"/>
      <c r="C127" s="126"/>
      <c r="D127" s="135" t="str">
        <f>IFERROR(VLOOKUP($C127,'基础-客户信息 '!$C:$E,2,FALSE),"-")</f>
        <v>-</v>
      </c>
      <c r="E127" s="135" t="str">
        <f>IFERROR(VLOOKUP($C127,'基础-客户信息 '!$C:$E,3,FALSE),"-")</f>
        <v>-</v>
      </c>
      <c r="F127" s="136" t="str">
        <f>IF(C127="","-",SUMIFS('销售录入（明细）'!K:K,'销售录入（明细）'!D:D,C127)-SUMIFS($H$3:H126,$C$3:C126,C127))</f>
        <v>-</v>
      </c>
      <c r="G127" s="126"/>
      <c r="H127" s="132"/>
      <c r="I127" s="132"/>
    </row>
    <row r="128" ht="21" customHeight="1" spans="1:9">
      <c r="A128" s="125">
        <v>125</v>
      </c>
      <c r="B128" s="126"/>
      <c r="C128" s="126"/>
      <c r="D128" s="135" t="str">
        <f>IFERROR(VLOOKUP($C128,'基础-客户信息 '!$C:$E,2,FALSE),"-")</f>
        <v>-</v>
      </c>
      <c r="E128" s="135" t="str">
        <f>IFERROR(VLOOKUP($C128,'基础-客户信息 '!$C:$E,3,FALSE),"-")</f>
        <v>-</v>
      </c>
      <c r="F128" s="136" t="str">
        <f>IF(C128="","-",SUMIFS('销售录入（明细）'!K:K,'销售录入（明细）'!D:D,C128)-SUMIFS($H$3:H127,$C$3:C127,C128))</f>
        <v>-</v>
      </c>
      <c r="G128" s="126"/>
      <c r="H128" s="132"/>
      <c r="I128" s="132"/>
    </row>
    <row r="129" ht="21" customHeight="1" spans="1:9">
      <c r="A129" s="125">
        <v>126</v>
      </c>
      <c r="B129" s="126"/>
      <c r="C129" s="126"/>
      <c r="D129" s="135" t="str">
        <f>IFERROR(VLOOKUP($C129,'基础-客户信息 '!$C:$E,2,FALSE),"-")</f>
        <v>-</v>
      </c>
      <c r="E129" s="135" t="str">
        <f>IFERROR(VLOOKUP($C129,'基础-客户信息 '!$C:$E,3,FALSE),"-")</f>
        <v>-</v>
      </c>
      <c r="F129" s="136" t="str">
        <f>IF(C129="","-",SUMIFS('销售录入（明细）'!K:K,'销售录入（明细）'!D:D,C129)-SUMIFS($H$3:H128,$C$3:C128,C129))</f>
        <v>-</v>
      </c>
      <c r="G129" s="126"/>
      <c r="H129" s="132"/>
      <c r="I129" s="132"/>
    </row>
    <row r="130" ht="21" customHeight="1" spans="1:9">
      <c r="A130" s="125">
        <v>127</v>
      </c>
      <c r="B130" s="126"/>
      <c r="C130" s="126"/>
      <c r="D130" s="135" t="str">
        <f>IFERROR(VLOOKUP($C130,'基础-客户信息 '!$C:$E,2,FALSE),"-")</f>
        <v>-</v>
      </c>
      <c r="E130" s="135" t="str">
        <f>IFERROR(VLOOKUP($C130,'基础-客户信息 '!$C:$E,3,FALSE),"-")</f>
        <v>-</v>
      </c>
      <c r="F130" s="136" t="str">
        <f>IF(C130="","-",SUMIFS('销售录入（明细）'!K:K,'销售录入（明细）'!D:D,C130)-SUMIFS($H$3:H129,$C$3:C129,C130))</f>
        <v>-</v>
      </c>
      <c r="G130" s="126"/>
      <c r="H130" s="132"/>
      <c r="I130" s="132"/>
    </row>
    <row r="131" ht="21" customHeight="1" spans="1:9">
      <c r="A131" s="125">
        <v>128</v>
      </c>
      <c r="B131" s="126"/>
      <c r="C131" s="126"/>
      <c r="D131" s="135" t="str">
        <f>IFERROR(VLOOKUP($C131,'基础-客户信息 '!$C:$E,2,FALSE),"-")</f>
        <v>-</v>
      </c>
      <c r="E131" s="135" t="str">
        <f>IFERROR(VLOOKUP($C131,'基础-客户信息 '!$C:$E,3,FALSE),"-")</f>
        <v>-</v>
      </c>
      <c r="F131" s="136" t="str">
        <f>IF(C131="","-",SUMIFS('销售录入（明细）'!K:K,'销售录入（明细）'!D:D,C131)-SUMIFS($H$3:H130,$C$3:C130,C131))</f>
        <v>-</v>
      </c>
      <c r="G131" s="126"/>
      <c r="H131" s="132"/>
      <c r="I131" s="132"/>
    </row>
    <row r="132" ht="21" customHeight="1" spans="1:9">
      <c r="A132" s="125">
        <v>129</v>
      </c>
      <c r="B132" s="126"/>
      <c r="C132" s="126"/>
      <c r="D132" s="135" t="str">
        <f>IFERROR(VLOOKUP($C132,'基础-客户信息 '!$C:$E,2,FALSE),"-")</f>
        <v>-</v>
      </c>
      <c r="E132" s="135" t="str">
        <f>IFERROR(VLOOKUP($C132,'基础-客户信息 '!$C:$E,3,FALSE),"-")</f>
        <v>-</v>
      </c>
      <c r="F132" s="136" t="str">
        <f>IF(C132="","-",SUMIFS('销售录入（明细）'!K:K,'销售录入（明细）'!D:D,C132)-SUMIFS($H$3:H131,$C$3:C131,C132))</f>
        <v>-</v>
      </c>
      <c r="G132" s="126"/>
      <c r="H132" s="132"/>
      <c r="I132" s="132"/>
    </row>
    <row r="133" ht="21" customHeight="1" spans="1:9">
      <c r="A133" s="125">
        <v>130</v>
      </c>
      <c r="B133" s="126"/>
      <c r="C133" s="126"/>
      <c r="D133" s="135" t="str">
        <f>IFERROR(VLOOKUP($C133,'基础-客户信息 '!$C:$E,2,FALSE),"-")</f>
        <v>-</v>
      </c>
      <c r="E133" s="135" t="str">
        <f>IFERROR(VLOOKUP($C133,'基础-客户信息 '!$C:$E,3,FALSE),"-")</f>
        <v>-</v>
      </c>
      <c r="F133" s="136" t="str">
        <f>IF(C133="","-",SUMIFS('销售录入（明细）'!K:K,'销售录入（明细）'!D:D,C133)-SUMIFS($H$3:H132,$C$3:C132,C133))</f>
        <v>-</v>
      </c>
      <c r="G133" s="126"/>
      <c r="H133" s="132"/>
      <c r="I133" s="132"/>
    </row>
    <row r="134" ht="21" customHeight="1" spans="1:9">
      <c r="A134" s="125">
        <v>131</v>
      </c>
      <c r="B134" s="126"/>
      <c r="C134" s="126"/>
      <c r="D134" s="135" t="str">
        <f>IFERROR(VLOOKUP($C134,'基础-客户信息 '!$C:$E,2,FALSE),"-")</f>
        <v>-</v>
      </c>
      <c r="E134" s="135" t="str">
        <f>IFERROR(VLOOKUP($C134,'基础-客户信息 '!$C:$E,3,FALSE),"-")</f>
        <v>-</v>
      </c>
      <c r="F134" s="136" t="str">
        <f>IF(C134="","-",SUMIFS('销售录入（明细）'!K:K,'销售录入（明细）'!D:D,C134)-SUMIFS($H$3:H133,$C$3:C133,C134))</f>
        <v>-</v>
      </c>
      <c r="G134" s="126"/>
      <c r="H134" s="132"/>
      <c r="I134" s="132"/>
    </row>
    <row r="135" ht="21" customHeight="1" spans="1:9">
      <c r="A135" s="125">
        <v>132</v>
      </c>
      <c r="B135" s="126"/>
      <c r="C135" s="126"/>
      <c r="D135" s="135" t="str">
        <f>IFERROR(VLOOKUP($C135,'基础-客户信息 '!$C:$E,2,FALSE),"-")</f>
        <v>-</v>
      </c>
      <c r="E135" s="135" t="str">
        <f>IFERROR(VLOOKUP($C135,'基础-客户信息 '!$C:$E,3,FALSE),"-")</f>
        <v>-</v>
      </c>
      <c r="F135" s="136" t="str">
        <f>IF(C135="","-",SUMIFS('销售录入（明细）'!K:K,'销售录入（明细）'!D:D,C135)-SUMIFS($H$3:H134,$C$3:C134,C135))</f>
        <v>-</v>
      </c>
      <c r="G135" s="126"/>
      <c r="H135" s="132"/>
      <c r="I135" s="132"/>
    </row>
    <row r="136" ht="21" customHeight="1" spans="1:9">
      <c r="A136" s="125">
        <v>133</v>
      </c>
      <c r="B136" s="126"/>
      <c r="C136" s="126"/>
      <c r="D136" s="135" t="str">
        <f>IFERROR(VLOOKUP($C136,'基础-客户信息 '!$C:$E,2,FALSE),"-")</f>
        <v>-</v>
      </c>
      <c r="E136" s="135" t="str">
        <f>IFERROR(VLOOKUP($C136,'基础-客户信息 '!$C:$E,3,FALSE),"-")</f>
        <v>-</v>
      </c>
      <c r="F136" s="136" t="str">
        <f>IF(C136="","-",SUMIFS('销售录入（明细）'!K:K,'销售录入（明细）'!D:D,C136)-SUMIFS($H$3:H135,$C$3:C135,C136))</f>
        <v>-</v>
      </c>
      <c r="G136" s="126"/>
      <c r="H136" s="132"/>
      <c r="I136" s="132"/>
    </row>
    <row r="137" ht="21" customHeight="1" spans="1:9">
      <c r="A137" s="125">
        <v>134</v>
      </c>
      <c r="B137" s="126"/>
      <c r="C137" s="126"/>
      <c r="D137" s="135" t="str">
        <f>IFERROR(VLOOKUP($C137,'基础-客户信息 '!$C:$E,2,FALSE),"-")</f>
        <v>-</v>
      </c>
      <c r="E137" s="135" t="str">
        <f>IFERROR(VLOOKUP($C137,'基础-客户信息 '!$C:$E,3,FALSE),"-")</f>
        <v>-</v>
      </c>
      <c r="F137" s="136" t="str">
        <f>IF(C137="","-",SUMIFS('销售录入（明细）'!K:K,'销售录入（明细）'!D:D,C137)-SUMIFS($H$3:H136,$C$3:C136,C137))</f>
        <v>-</v>
      </c>
      <c r="G137" s="126"/>
      <c r="H137" s="132"/>
      <c r="I137" s="132"/>
    </row>
    <row r="138" ht="21" customHeight="1" spans="1:9">
      <c r="A138" s="125">
        <v>135</v>
      </c>
      <c r="B138" s="126"/>
      <c r="C138" s="126"/>
      <c r="D138" s="135" t="str">
        <f>IFERROR(VLOOKUP($C138,'基础-客户信息 '!$C:$E,2,FALSE),"-")</f>
        <v>-</v>
      </c>
      <c r="E138" s="135" t="str">
        <f>IFERROR(VLOOKUP($C138,'基础-客户信息 '!$C:$E,3,FALSE),"-")</f>
        <v>-</v>
      </c>
      <c r="F138" s="136" t="str">
        <f>IF(C138="","-",SUMIFS('销售录入（明细）'!K:K,'销售录入（明细）'!D:D,C138)-SUMIFS($H$3:H137,$C$3:C137,C138))</f>
        <v>-</v>
      </c>
      <c r="G138" s="126"/>
      <c r="H138" s="132"/>
      <c r="I138" s="132"/>
    </row>
    <row r="139" ht="21" customHeight="1" spans="1:9">
      <c r="A139" s="125">
        <v>136</v>
      </c>
      <c r="B139" s="126"/>
      <c r="C139" s="126"/>
      <c r="D139" s="135" t="str">
        <f>IFERROR(VLOOKUP($C139,'基础-客户信息 '!$C:$E,2,FALSE),"-")</f>
        <v>-</v>
      </c>
      <c r="E139" s="135" t="str">
        <f>IFERROR(VLOOKUP($C139,'基础-客户信息 '!$C:$E,3,FALSE),"-")</f>
        <v>-</v>
      </c>
      <c r="F139" s="136" t="str">
        <f>IF(C139="","-",SUMIFS('销售录入（明细）'!K:K,'销售录入（明细）'!D:D,C139)-SUMIFS($H$3:H138,$C$3:C138,C139))</f>
        <v>-</v>
      </c>
      <c r="G139" s="126"/>
      <c r="H139" s="132"/>
      <c r="I139" s="132"/>
    </row>
    <row r="140" ht="21" customHeight="1" spans="1:9">
      <c r="A140" s="125">
        <v>137</v>
      </c>
      <c r="B140" s="126"/>
      <c r="C140" s="126"/>
      <c r="D140" s="135" t="str">
        <f>IFERROR(VLOOKUP($C140,'基础-客户信息 '!$C:$E,2,FALSE),"-")</f>
        <v>-</v>
      </c>
      <c r="E140" s="135" t="str">
        <f>IFERROR(VLOOKUP($C140,'基础-客户信息 '!$C:$E,3,FALSE),"-")</f>
        <v>-</v>
      </c>
      <c r="F140" s="136" t="str">
        <f>IF(C140="","-",SUMIFS('销售录入（明细）'!K:K,'销售录入（明细）'!D:D,C140)-SUMIFS($H$3:H139,$C$3:C139,C140))</f>
        <v>-</v>
      </c>
      <c r="G140" s="126"/>
      <c r="H140" s="132"/>
      <c r="I140" s="132"/>
    </row>
    <row r="141" ht="21" customHeight="1" spans="1:9">
      <c r="A141" s="125">
        <v>138</v>
      </c>
      <c r="B141" s="126"/>
      <c r="C141" s="126"/>
      <c r="D141" s="135" t="str">
        <f>IFERROR(VLOOKUP($C141,'基础-客户信息 '!$C:$E,2,FALSE),"-")</f>
        <v>-</v>
      </c>
      <c r="E141" s="135" t="str">
        <f>IFERROR(VLOOKUP($C141,'基础-客户信息 '!$C:$E,3,FALSE),"-")</f>
        <v>-</v>
      </c>
      <c r="F141" s="136" t="str">
        <f>IF(C141="","-",SUMIFS('销售录入（明细）'!K:K,'销售录入（明细）'!D:D,C141)-SUMIFS($H$3:H140,$C$3:C140,C141))</f>
        <v>-</v>
      </c>
      <c r="G141" s="126"/>
      <c r="H141" s="132"/>
      <c r="I141" s="132"/>
    </row>
    <row r="142" ht="21" customHeight="1" spans="1:9">
      <c r="A142" s="125">
        <v>139</v>
      </c>
      <c r="B142" s="126"/>
      <c r="C142" s="126"/>
      <c r="D142" s="135" t="str">
        <f>IFERROR(VLOOKUP($C142,'基础-客户信息 '!$C:$E,2,FALSE),"-")</f>
        <v>-</v>
      </c>
      <c r="E142" s="135" t="str">
        <f>IFERROR(VLOOKUP($C142,'基础-客户信息 '!$C:$E,3,FALSE),"-")</f>
        <v>-</v>
      </c>
      <c r="F142" s="136" t="str">
        <f>IF(C142="","-",SUMIFS('销售录入（明细）'!K:K,'销售录入（明细）'!D:D,C142)-SUMIFS($H$3:H141,$C$3:C141,C142))</f>
        <v>-</v>
      </c>
      <c r="G142" s="126"/>
      <c r="H142" s="132"/>
      <c r="I142" s="132"/>
    </row>
    <row r="143" ht="21" customHeight="1" spans="1:9">
      <c r="A143" s="125">
        <v>140</v>
      </c>
      <c r="B143" s="126"/>
      <c r="C143" s="126"/>
      <c r="D143" s="135" t="str">
        <f>IFERROR(VLOOKUP($C143,'基础-客户信息 '!$C:$E,2,FALSE),"-")</f>
        <v>-</v>
      </c>
      <c r="E143" s="135" t="str">
        <f>IFERROR(VLOOKUP($C143,'基础-客户信息 '!$C:$E,3,FALSE),"-")</f>
        <v>-</v>
      </c>
      <c r="F143" s="136" t="str">
        <f>IF(C143="","-",SUMIFS('销售录入（明细）'!K:K,'销售录入（明细）'!D:D,C143)-SUMIFS($H$3:H142,$C$3:C142,C143))</f>
        <v>-</v>
      </c>
      <c r="G143" s="126"/>
      <c r="H143" s="132"/>
      <c r="I143" s="132"/>
    </row>
    <row r="144" ht="21" customHeight="1" spans="1:9">
      <c r="A144" s="125">
        <v>141</v>
      </c>
      <c r="B144" s="126"/>
      <c r="C144" s="126"/>
      <c r="D144" s="135" t="str">
        <f>IFERROR(VLOOKUP($C144,'基础-客户信息 '!$C:$E,2,FALSE),"-")</f>
        <v>-</v>
      </c>
      <c r="E144" s="135" t="str">
        <f>IFERROR(VLOOKUP($C144,'基础-客户信息 '!$C:$E,3,FALSE),"-")</f>
        <v>-</v>
      </c>
      <c r="F144" s="136" t="str">
        <f>IF(C144="","-",SUMIFS('销售录入（明细）'!K:K,'销售录入（明细）'!D:D,C144)-SUMIFS($H$3:H143,$C$3:C143,C144))</f>
        <v>-</v>
      </c>
      <c r="G144" s="126"/>
      <c r="H144" s="132"/>
      <c r="I144" s="132"/>
    </row>
    <row r="145" ht="21" customHeight="1" spans="1:9">
      <c r="A145" s="125">
        <v>142</v>
      </c>
      <c r="B145" s="126"/>
      <c r="C145" s="126"/>
      <c r="D145" s="135" t="str">
        <f>IFERROR(VLOOKUP($C145,'基础-客户信息 '!$C:$E,2,FALSE),"-")</f>
        <v>-</v>
      </c>
      <c r="E145" s="135" t="str">
        <f>IFERROR(VLOOKUP($C145,'基础-客户信息 '!$C:$E,3,FALSE),"-")</f>
        <v>-</v>
      </c>
      <c r="F145" s="136" t="str">
        <f>IF(C145="","-",SUMIFS('销售录入（明细）'!K:K,'销售录入（明细）'!D:D,C145)-SUMIFS($H$3:H144,$C$3:C144,C145))</f>
        <v>-</v>
      </c>
      <c r="G145" s="126"/>
      <c r="H145" s="132"/>
      <c r="I145" s="132"/>
    </row>
    <row r="146" ht="21" customHeight="1" spans="1:9">
      <c r="A146" s="125">
        <v>143</v>
      </c>
      <c r="B146" s="126"/>
      <c r="C146" s="126"/>
      <c r="D146" s="135" t="str">
        <f>IFERROR(VLOOKUP($C146,'基础-客户信息 '!$C:$E,2,FALSE),"-")</f>
        <v>-</v>
      </c>
      <c r="E146" s="135" t="str">
        <f>IFERROR(VLOOKUP($C146,'基础-客户信息 '!$C:$E,3,FALSE),"-")</f>
        <v>-</v>
      </c>
      <c r="F146" s="136" t="str">
        <f>IF(C146="","-",SUMIFS('销售录入（明细）'!K:K,'销售录入（明细）'!D:D,C146)-SUMIFS($H$3:H145,$C$3:C145,C146))</f>
        <v>-</v>
      </c>
      <c r="G146" s="126"/>
      <c r="H146" s="132"/>
      <c r="I146" s="132"/>
    </row>
    <row r="147" ht="21" customHeight="1" spans="1:9">
      <c r="A147" s="125">
        <v>144</v>
      </c>
      <c r="B147" s="126"/>
      <c r="C147" s="126"/>
      <c r="D147" s="135" t="str">
        <f>IFERROR(VLOOKUP($C147,'基础-客户信息 '!$C:$E,2,FALSE),"-")</f>
        <v>-</v>
      </c>
      <c r="E147" s="135" t="str">
        <f>IFERROR(VLOOKUP($C147,'基础-客户信息 '!$C:$E,3,FALSE),"-")</f>
        <v>-</v>
      </c>
      <c r="F147" s="136" t="str">
        <f>IF(C147="","-",SUMIFS('销售录入（明细）'!K:K,'销售录入（明细）'!D:D,C147)-SUMIFS($H$3:H146,$C$3:C146,C147))</f>
        <v>-</v>
      </c>
      <c r="G147" s="126"/>
      <c r="H147" s="132"/>
      <c r="I147" s="132"/>
    </row>
    <row r="148" ht="21" customHeight="1" spans="1:9">
      <c r="A148" s="125">
        <v>145</v>
      </c>
      <c r="B148" s="126"/>
      <c r="C148" s="126"/>
      <c r="D148" s="135" t="str">
        <f>IFERROR(VLOOKUP($C148,'基础-客户信息 '!$C:$E,2,FALSE),"-")</f>
        <v>-</v>
      </c>
      <c r="E148" s="135" t="str">
        <f>IFERROR(VLOOKUP($C148,'基础-客户信息 '!$C:$E,3,FALSE),"-")</f>
        <v>-</v>
      </c>
      <c r="F148" s="136" t="str">
        <f>IF(C148="","-",SUMIFS('销售录入（明细）'!K:K,'销售录入（明细）'!D:D,C148)-SUMIFS($H$3:H147,$C$3:C147,C148))</f>
        <v>-</v>
      </c>
      <c r="G148" s="126"/>
      <c r="H148" s="132"/>
      <c r="I148" s="132"/>
    </row>
    <row r="149" ht="21" customHeight="1" spans="1:9">
      <c r="A149" s="125">
        <v>146</v>
      </c>
      <c r="B149" s="126"/>
      <c r="C149" s="126"/>
      <c r="D149" s="135" t="str">
        <f>IFERROR(VLOOKUP($C149,'基础-客户信息 '!$C:$E,2,FALSE),"-")</f>
        <v>-</v>
      </c>
      <c r="E149" s="135" t="str">
        <f>IFERROR(VLOOKUP($C149,'基础-客户信息 '!$C:$E,3,FALSE),"-")</f>
        <v>-</v>
      </c>
      <c r="F149" s="136" t="str">
        <f>IF(C149="","-",SUMIFS('销售录入（明细）'!K:K,'销售录入（明细）'!D:D,C149)-SUMIFS($H$3:H148,$C$3:C148,C149))</f>
        <v>-</v>
      </c>
      <c r="G149" s="126"/>
      <c r="H149" s="132"/>
      <c r="I149" s="132"/>
    </row>
    <row r="150" ht="21" customHeight="1" spans="1:9">
      <c r="A150" s="125">
        <v>147</v>
      </c>
      <c r="B150" s="126"/>
      <c r="C150" s="126"/>
      <c r="D150" s="135" t="str">
        <f>IFERROR(VLOOKUP($C150,'基础-客户信息 '!$C:$E,2,FALSE),"-")</f>
        <v>-</v>
      </c>
      <c r="E150" s="135" t="str">
        <f>IFERROR(VLOOKUP($C150,'基础-客户信息 '!$C:$E,3,FALSE),"-")</f>
        <v>-</v>
      </c>
      <c r="F150" s="136" t="str">
        <f>IF(C150="","-",SUMIFS('销售录入（明细）'!K:K,'销售录入（明细）'!D:D,C150)-SUMIFS($H$3:H149,$C$3:C149,C150))</f>
        <v>-</v>
      </c>
      <c r="G150" s="126"/>
      <c r="H150" s="132"/>
      <c r="I150" s="132"/>
    </row>
    <row r="151" ht="21" customHeight="1" spans="1:9">
      <c r="A151" s="125">
        <v>148</v>
      </c>
      <c r="B151" s="126"/>
      <c r="C151" s="126"/>
      <c r="D151" s="135" t="str">
        <f>IFERROR(VLOOKUP($C151,'基础-客户信息 '!$C:$E,2,FALSE),"-")</f>
        <v>-</v>
      </c>
      <c r="E151" s="135" t="str">
        <f>IFERROR(VLOOKUP($C151,'基础-客户信息 '!$C:$E,3,FALSE),"-")</f>
        <v>-</v>
      </c>
      <c r="F151" s="136" t="str">
        <f>IF(C151="","-",SUMIFS('销售录入（明细）'!K:K,'销售录入（明细）'!D:D,C151)-SUMIFS($H$3:H150,$C$3:C150,C151))</f>
        <v>-</v>
      </c>
      <c r="G151" s="126"/>
      <c r="H151" s="132"/>
      <c r="I151" s="132"/>
    </row>
    <row r="152" ht="21" customHeight="1" spans="1:9">
      <c r="A152" s="125">
        <v>149</v>
      </c>
      <c r="B152" s="126"/>
      <c r="C152" s="126"/>
      <c r="D152" s="135" t="str">
        <f>IFERROR(VLOOKUP($C152,'基础-客户信息 '!$C:$E,2,FALSE),"-")</f>
        <v>-</v>
      </c>
      <c r="E152" s="135" t="str">
        <f>IFERROR(VLOOKUP($C152,'基础-客户信息 '!$C:$E,3,FALSE),"-")</f>
        <v>-</v>
      </c>
      <c r="F152" s="136" t="str">
        <f>IF(C152="","-",SUMIFS('销售录入（明细）'!K:K,'销售录入（明细）'!D:D,C152)-SUMIFS($H$3:H151,$C$3:C151,C152))</f>
        <v>-</v>
      </c>
      <c r="G152" s="126"/>
      <c r="H152" s="132"/>
      <c r="I152" s="132"/>
    </row>
    <row r="153" ht="21" customHeight="1" spans="1:9">
      <c r="A153" s="125">
        <v>150</v>
      </c>
      <c r="B153" s="126"/>
      <c r="C153" s="126"/>
      <c r="D153" s="135" t="str">
        <f>IFERROR(VLOOKUP($C153,'基础-客户信息 '!$C:$E,2,FALSE),"-")</f>
        <v>-</v>
      </c>
      <c r="E153" s="135" t="str">
        <f>IFERROR(VLOOKUP($C153,'基础-客户信息 '!$C:$E,3,FALSE),"-")</f>
        <v>-</v>
      </c>
      <c r="F153" s="136" t="str">
        <f>IF(C153="","-",SUMIFS('销售录入（明细）'!K:K,'销售录入（明细）'!D:D,C153)-SUMIFS($H$3:H152,$C$3:C152,C153))</f>
        <v>-</v>
      </c>
      <c r="G153" s="126"/>
      <c r="H153" s="132"/>
      <c r="I153" s="132"/>
    </row>
    <row r="154" ht="21" customHeight="1" spans="1:9">
      <c r="A154" s="125">
        <v>151</v>
      </c>
      <c r="B154" s="126"/>
      <c r="C154" s="126"/>
      <c r="D154" s="135" t="str">
        <f>IFERROR(VLOOKUP($C154,'基础-客户信息 '!$C:$E,2,FALSE),"-")</f>
        <v>-</v>
      </c>
      <c r="E154" s="135" t="str">
        <f>IFERROR(VLOOKUP($C154,'基础-客户信息 '!$C:$E,3,FALSE),"-")</f>
        <v>-</v>
      </c>
      <c r="F154" s="136" t="str">
        <f>IF(C154="","-",SUMIFS('销售录入（明细）'!K:K,'销售录入（明细）'!D:D,C154)-SUMIFS($H$3:H153,$C$3:C153,C154))</f>
        <v>-</v>
      </c>
      <c r="G154" s="126"/>
      <c r="H154" s="132"/>
      <c r="I154" s="132"/>
    </row>
    <row r="155" ht="21" customHeight="1" spans="1:9">
      <c r="A155" s="125">
        <v>152</v>
      </c>
      <c r="B155" s="126"/>
      <c r="C155" s="126"/>
      <c r="D155" s="135" t="str">
        <f>IFERROR(VLOOKUP($C155,'基础-客户信息 '!$C:$E,2,FALSE),"-")</f>
        <v>-</v>
      </c>
      <c r="E155" s="135" t="str">
        <f>IFERROR(VLOOKUP($C155,'基础-客户信息 '!$C:$E,3,FALSE),"-")</f>
        <v>-</v>
      </c>
      <c r="F155" s="136" t="str">
        <f>IF(C155="","-",SUMIFS('销售录入（明细）'!K:K,'销售录入（明细）'!D:D,C155)-SUMIFS($H$3:H154,$C$3:C154,C155))</f>
        <v>-</v>
      </c>
      <c r="G155" s="126"/>
      <c r="H155" s="132"/>
      <c r="I155" s="132"/>
    </row>
    <row r="156" ht="21" customHeight="1" spans="1:9">
      <c r="A156" s="125">
        <v>153</v>
      </c>
      <c r="B156" s="126"/>
      <c r="C156" s="126"/>
      <c r="D156" s="135" t="str">
        <f>IFERROR(VLOOKUP($C156,'基础-客户信息 '!$C:$E,2,FALSE),"-")</f>
        <v>-</v>
      </c>
      <c r="E156" s="135" t="str">
        <f>IFERROR(VLOOKUP($C156,'基础-客户信息 '!$C:$E,3,FALSE),"-")</f>
        <v>-</v>
      </c>
      <c r="F156" s="136" t="str">
        <f>IF(C156="","-",SUMIFS('销售录入（明细）'!K:K,'销售录入（明细）'!D:D,C156)-SUMIFS($H$3:H155,$C$3:C155,C156))</f>
        <v>-</v>
      </c>
      <c r="G156" s="126"/>
      <c r="H156" s="132"/>
      <c r="I156" s="132"/>
    </row>
    <row r="157" ht="21" customHeight="1" spans="1:9">
      <c r="A157" s="125">
        <v>154</v>
      </c>
      <c r="B157" s="126"/>
      <c r="C157" s="126"/>
      <c r="D157" s="135" t="str">
        <f>IFERROR(VLOOKUP($C157,'基础-客户信息 '!$C:$E,2,FALSE),"-")</f>
        <v>-</v>
      </c>
      <c r="E157" s="135" t="str">
        <f>IFERROR(VLOOKUP($C157,'基础-客户信息 '!$C:$E,3,FALSE),"-")</f>
        <v>-</v>
      </c>
      <c r="F157" s="136" t="str">
        <f>IF(C157="","-",SUMIFS('销售录入（明细）'!K:K,'销售录入（明细）'!D:D,C157)-SUMIFS($H$3:H156,$C$3:C156,C157))</f>
        <v>-</v>
      </c>
      <c r="G157" s="126"/>
      <c r="H157" s="132"/>
      <c r="I157" s="132"/>
    </row>
    <row r="158" ht="21" customHeight="1" spans="1:9">
      <c r="A158" s="125">
        <v>155</v>
      </c>
      <c r="B158" s="126"/>
      <c r="C158" s="126"/>
      <c r="D158" s="135" t="str">
        <f>IFERROR(VLOOKUP($C158,'基础-客户信息 '!$C:$E,2,FALSE),"-")</f>
        <v>-</v>
      </c>
      <c r="E158" s="135" t="str">
        <f>IFERROR(VLOOKUP($C158,'基础-客户信息 '!$C:$E,3,FALSE),"-")</f>
        <v>-</v>
      </c>
      <c r="F158" s="136" t="str">
        <f>IF(C158="","-",SUMIFS('销售录入（明细）'!K:K,'销售录入（明细）'!D:D,C158)-SUMIFS($H$3:H157,$C$3:C157,C158))</f>
        <v>-</v>
      </c>
      <c r="G158" s="126"/>
      <c r="H158" s="132"/>
      <c r="I158" s="132"/>
    </row>
    <row r="159" ht="21" customHeight="1" spans="1:9">
      <c r="A159" s="125">
        <v>156</v>
      </c>
      <c r="B159" s="126"/>
      <c r="C159" s="126"/>
      <c r="D159" s="135" t="str">
        <f>IFERROR(VLOOKUP($C159,'基础-客户信息 '!$C:$E,2,FALSE),"-")</f>
        <v>-</v>
      </c>
      <c r="E159" s="135" t="str">
        <f>IFERROR(VLOOKUP($C159,'基础-客户信息 '!$C:$E,3,FALSE),"-")</f>
        <v>-</v>
      </c>
      <c r="F159" s="136" t="str">
        <f>IF(C159="","-",SUMIFS('销售录入（明细）'!K:K,'销售录入（明细）'!D:D,C159)-SUMIFS($H$3:H158,$C$3:C158,C159))</f>
        <v>-</v>
      </c>
      <c r="G159" s="126"/>
      <c r="H159" s="132"/>
      <c r="I159" s="132"/>
    </row>
    <row r="160" ht="21" customHeight="1" spans="1:9">
      <c r="A160" s="125">
        <v>157</v>
      </c>
      <c r="B160" s="126"/>
      <c r="C160" s="126"/>
      <c r="D160" s="135" t="str">
        <f>IFERROR(VLOOKUP($C160,'基础-客户信息 '!$C:$E,2,FALSE),"-")</f>
        <v>-</v>
      </c>
      <c r="E160" s="135" t="str">
        <f>IFERROR(VLOOKUP($C160,'基础-客户信息 '!$C:$E,3,FALSE),"-")</f>
        <v>-</v>
      </c>
      <c r="F160" s="136" t="str">
        <f>IF(C160="","-",SUMIFS('销售录入（明细）'!K:K,'销售录入（明细）'!D:D,C160)-SUMIFS($H$3:H159,$C$3:C159,C160))</f>
        <v>-</v>
      </c>
      <c r="G160" s="126"/>
      <c r="H160" s="132"/>
      <c r="I160" s="132"/>
    </row>
    <row r="161" ht="21" customHeight="1" spans="1:9">
      <c r="A161" s="125">
        <v>158</v>
      </c>
      <c r="B161" s="126"/>
      <c r="C161" s="126"/>
      <c r="D161" s="135" t="str">
        <f>IFERROR(VLOOKUP($C161,'基础-客户信息 '!$C:$E,2,FALSE),"-")</f>
        <v>-</v>
      </c>
      <c r="E161" s="135" t="str">
        <f>IFERROR(VLOOKUP($C161,'基础-客户信息 '!$C:$E,3,FALSE),"-")</f>
        <v>-</v>
      </c>
      <c r="F161" s="136" t="str">
        <f>IF(C161="","-",SUMIFS('销售录入（明细）'!K:K,'销售录入（明细）'!D:D,C161)-SUMIFS($H$3:H160,$C$3:C160,C161))</f>
        <v>-</v>
      </c>
      <c r="G161" s="126"/>
      <c r="H161" s="132"/>
      <c r="I161" s="132"/>
    </row>
    <row r="162" ht="21" customHeight="1" spans="1:9">
      <c r="A162" s="125">
        <v>159</v>
      </c>
      <c r="B162" s="126"/>
      <c r="C162" s="126"/>
      <c r="D162" s="135" t="str">
        <f>IFERROR(VLOOKUP($C162,'基础-客户信息 '!$C:$E,2,FALSE),"-")</f>
        <v>-</v>
      </c>
      <c r="E162" s="135" t="str">
        <f>IFERROR(VLOOKUP($C162,'基础-客户信息 '!$C:$E,3,FALSE),"-")</f>
        <v>-</v>
      </c>
      <c r="F162" s="136" t="str">
        <f>IF(C162="","-",SUMIFS('销售录入（明细）'!K:K,'销售录入（明细）'!D:D,C162)-SUMIFS($H$3:H161,$C$3:C161,C162))</f>
        <v>-</v>
      </c>
      <c r="G162" s="126"/>
      <c r="H162" s="132"/>
      <c r="I162" s="132"/>
    </row>
    <row r="163" ht="21" customHeight="1" spans="1:9">
      <c r="A163" s="125">
        <v>160</v>
      </c>
      <c r="B163" s="126"/>
      <c r="C163" s="126"/>
      <c r="D163" s="135" t="str">
        <f>IFERROR(VLOOKUP($C163,'基础-客户信息 '!$C:$E,2,FALSE),"-")</f>
        <v>-</v>
      </c>
      <c r="E163" s="135" t="str">
        <f>IFERROR(VLOOKUP($C163,'基础-客户信息 '!$C:$E,3,FALSE),"-")</f>
        <v>-</v>
      </c>
      <c r="F163" s="136" t="str">
        <f>IF(C163="","-",SUMIFS('销售录入（明细）'!K:K,'销售录入（明细）'!D:D,C163)-SUMIFS($H$3:H162,$C$3:C162,C163))</f>
        <v>-</v>
      </c>
      <c r="G163" s="126"/>
      <c r="H163" s="132"/>
      <c r="I163" s="132"/>
    </row>
    <row r="164" ht="21" customHeight="1" spans="1:9">
      <c r="A164" s="125">
        <v>161</v>
      </c>
      <c r="B164" s="126"/>
      <c r="C164" s="126"/>
      <c r="D164" s="135" t="str">
        <f>IFERROR(VLOOKUP($C164,'基础-客户信息 '!$C:$E,2,FALSE),"-")</f>
        <v>-</v>
      </c>
      <c r="E164" s="135" t="str">
        <f>IFERROR(VLOOKUP($C164,'基础-客户信息 '!$C:$E,3,FALSE),"-")</f>
        <v>-</v>
      </c>
      <c r="F164" s="136" t="str">
        <f>IF(C164="","-",SUMIFS('销售录入（明细）'!K:K,'销售录入（明细）'!D:D,C164)-SUMIFS($H$3:H163,$C$3:C163,C164))</f>
        <v>-</v>
      </c>
      <c r="G164" s="126"/>
      <c r="H164" s="132"/>
      <c r="I164" s="132"/>
    </row>
    <row r="165" ht="21" customHeight="1" spans="1:9">
      <c r="A165" s="125">
        <v>162</v>
      </c>
      <c r="B165" s="126"/>
      <c r="C165" s="126"/>
      <c r="D165" s="135" t="str">
        <f>IFERROR(VLOOKUP($C165,'基础-客户信息 '!$C:$E,2,FALSE),"-")</f>
        <v>-</v>
      </c>
      <c r="E165" s="135" t="str">
        <f>IFERROR(VLOOKUP($C165,'基础-客户信息 '!$C:$E,3,FALSE),"-")</f>
        <v>-</v>
      </c>
      <c r="F165" s="136" t="str">
        <f>IF(C165="","-",SUMIFS('销售录入（明细）'!K:K,'销售录入（明细）'!D:D,C165)-SUMIFS($H$3:H164,$C$3:C164,C165))</f>
        <v>-</v>
      </c>
      <c r="G165" s="126"/>
      <c r="H165" s="132"/>
      <c r="I165" s="132"/>
    </row>
    <row r="166" ht="21" customHeight="1" spans="1:9">
      <c r="A166" s="125">
        <v>163</v>
      </c>
      <c r="B166" s="126"/>
      <c r="C166" s="126"/>
      <c r="D166" s="135" t="str">
        <f>IFERROR(VLOOKUP($C166,'基础-客户信息 '!$C:$E,2,FALSE),"-")</f>
        <v>-</v>
      </c>
      <c r="E166" s="135" t="str">
        <f>IFERROR(VLOOKUP($C166,'基础-客户信息 '!$C:$E,3,FALSE),"-")</f>
        <v>-</v>
      </c>
      <c r="F166" s="136" t="str">
        <f>IF(C166="","-",SUMIFS('销售录入（明细）'!K:K,'销售录入（明细）'!D:D,C166)-SUMIFS($H$3:H165,$C$3:C165,C166))</f>
        <v>-</v>
      </c>
      <c r="G166" s="126"/>
      <c r="H166" s="132"/>
      <c r="I166" s="132"/>
    </row>
    <row r="167" ht="21" customHeight="1" spans="1:9">
      <c r="A167" s="125">
        <v>164</v>
      </c>
      <c r="B167" s="126"/>
      <c r="C167" s="126"/>
      <c r="D167" s="135" t="str">
        <f>IFERROR(VLOOKUP($C167,'基础-客户信息 '!$C:$E,2,FALSE),"-")</f>
        <v>-</v>
      </c>
      <c r="E167" s="135" t="str">
        <f>IFERROR(VLOOKUP($C167,'基础-客户信息 '!$C:$E,3,FALSE),"-")</f>
        <v>-</v>
      </c>
      <c r="F167" s="136" t="str">
        <f>IF(C167="","-",SUMIFS('销售录入（明细）'!K:K,'销售录入（明细）'!D:D,C167)-SUMIFS($H$3:H166,$C$3:C166,C167))</f>
        <v>-</v>
      </c>
      <c r="G167" s="126"/>
      <c r="H167" s="132"/>
      <c r="I167" s="132"/>
    </row>
    <row r="168" ht="21" customHeight="1" spans="1:9">
      <c r="A168" s="125">
        <v>165</v>
      </c>
      <c r="B168" s="126"/>
      <c r="C168" s="126"/>
      <c r="D168" s="135" t="str">
        <f>IFERROR(VLOOKUP($C168,'基础-客户信息 '!$C:$E,2,FALSE),"-")</f>
        <v>-</v>
      </c>
      <c r="E168" s="135" t="str">
        <f>IFERROR(VLOOKUP($C168,'基础-客户信息 '!$C:$E,3,FALSE),"-")</f>
        <v>-</v>
      </c>
      <c r="F168" s="136" t="str">
        <f>IF(C168="","-",SUMIFS('销售录入（明细）'!K:K,'销售录入（明细）'!D:D,C168)-SUMIFS($H$3:H167,$C$3:C167,C168))</f>
        <v>-</v>
      </c>
      <c r="G168" s="126"/>
      <c r="H168" s="132"/>
      <c r="I168" s="132"/>
    </row>
    <row r="169" ht="21" customHeight="1" spans="1:9">
      <c r="A169" s="125">
        <v>166</v>
      </c>
      <c r="B169" s="126"/>
      <c r="C169" s="126"/>
      <c r="D169" s="135" t="str">
        <f>IFERROR(VLOOKUP($C169,'基础-客户信息 '!$C:$E,2,FALSE),"-")</f>
        <v>-</v>
      </c>
      <c r="E169" s="135" t="str">
        <f>IFERROR(VLOOKUP($C169,'基础-客户信息 '!$C:$E,3,FALSE),"-")</f>
        <v>-</v>
      </c>
      <c r="F169" s="136" t="str">
        <f>IF(C169="","-",SUMIFS('销售录入（明细）'!K:K,'销售录入（明细）'!D:D,C169)-SUMIFS($H$3:H168,$C$3:C168,C169))</f>
        <v>-</v>
      </c>
      <c r="G169" s="126"/>
      <c r="H169" s="132"/>
      <c r="I169" s="132"/>
    </row>
    <row r="170" ht="21" customHeight="1" spans="1:9">
      <c r="A170" s="125">
        <v>167</v>
      </c>
      <c r="B170" s="126"/>
      <c r="C170" s="126"/>
      <c r="D170" s="135" t="str">
        <f>IFERROR(VLOOKUP($C170,'基础-客户信息 '!$C:$E,2,FALSE),"-")</f>
        <v>-</v>
      </c>
      <c r="E170" s="135" t="str">
        <f>IFERROR(VLOOKUP($C170,'基础-客户信息 '!$C:$E,3,FALSE),"-")</f>
        <v>-</v>
      </c>
      <c r="F170" s="136" t="str">
        <f>IF(C170="","-",SUMIFS('销售录入（明细）'!K:K,'销售录入（明细）'!D:D,C170)-SUMIFS($H$3:H169,$C$3:C169,C170))</f>
        <v>-</v>
      </c>
      <c r="G170" s="126"/>
      <c r="H170" s="132"/>
      <c r="I170" s="132"/>
    </row>
    <row r="171" ht="21" customHeight="1" spans="1:9">
      <c r="A171" s="125">
        <v>168</v>
      </c>
      <c r="B171" s="126"/>
      <c r="C171" s="126"/>
      <c r="D171" s="135" t="str">
        <f>IFERROR(VLOOKUP($C171,'基础-客户信息 '!$C:$E,2,FALSE),"-")</f>
        <v>-</v>
      </c>
      <c r="E171" s="135" t="str">
        <f>IFERROR(VLOOKUP($C171,'基础-客户信息 '!$C:$E,3,FALSE),"-")</f>
        <v>-</v>
      </c>
      <c r="F171" s="136" t="str">
        <f>IF(C171="","-",SUMIFS('销售录入（明细）'!K:K,'销售录入（明细）'!D:D,C171)-SUMIFS($H$3:H170,$C$3:C170,C171))</f>
        <v>-</v>
      </c>
      <c r="G171" s="126"/>
      <c r="H171" s="132"/>
      <c r="I171" s="132"/>
    </row>
    <row r="172" ht="21" customHeight="1" spans="1:9">
      <c r="A172" s="125">
        <v>169</v>
      </c>
      <c r="B172" s="126"/>
      <c r="C172" s="126"/>
      <c r="D172" s="135" t="str">
        <f>IFERROR(VLOOKUP($C172,'基础-客户信息 '!$C:$E,2,FALSE),"-")</f>
        <v>-</v>
      </c>
      <c r="E172" s="135" t="str">
        <f>IFERROR(VLOOKUP($C172,'基础-客户信息 '!$C:$E,3,FALSE),"-")</f>
        <v>-</v>
      </c>
      <c r="F172" s="136" t="str">
        <f>IF(C172="","-",SUMIFS('销售录入（明细）'!K:K,'销售录入（明细）'!D:D,C172)-SUMIFS($H$3:H171,$C$3:C171,C172))</f>
        <v>-</v>
      </c>
      <c r="G172" s="126"/>
      <c r="H172" s="132"/>
      <c r="I172" s="132"/>
    </row>
    <row r="173" ht="21" customHeight="1" spans="1:9">
      <c r="A173" s="125">
        <v>170</v>
      </c>
      <c r="B173" s="126"/>
      <c r="C173" s="126"/>
      <c r="D173" s="135" t="str">
        <f>IFERROR(VLOOKUP($C173,'基础-客户信息 '!$C:$E,2,FALSE),"-")</f>
        <v>-</v>
      </c>
      <c r="E173" s="135" t="str">
        <f>IFERROR(VLOOKUP($C173,'基础-客户信息 '!$C:$E,3,FALSE),"-")</f>
        <v>-</v>
      </c>
      <c r="F173" s="136" t="str">
        <f>IF(C173="","-",SUMIFS('销售录入（明细）'!K:K,'销售录入（明细）'!D:D,C173)-SUMIFS($H$3:H172,$C$3:C172,C173))</f>
        <v>-</v>
      </c>
      <c r="G173" s="126"/>
      <c r="H173" s="132"/>
      <c r="I173" s="132"/>
    </row>
    <row r="174" ht="21" customHeight="1" spans="1:9">
      <c r="A174" s="125">
        <v>171</v>
      </c>
      <c r="B174" s="126"/>
      <c r="C174" s="126"/>
      <c r="D174" s="135" t="str">
        <f>IFERROR(VLOOKUP($C174,'基础-客户信息 '!$C:$E,2,FALSE),"-")</f>
        <v>-</v>
      </c>
      <c r="E174" s="135" t="str">
        <f>IFERROR(VLOOKUP($C174,'基础-客户信息 '!$C:$E,3,FALSE),"-")</f>
        <v>-</v>
      </c>
      <c r="F174" s="136" t="str">
        <f>IF(C174="","-",SUMIFS('销售录入（明细）'!K:K,'销售录入（明细）'!D:D,C174)-SUMIFS($H$3:H173,$C$3:C173,C174))</f>
        <v>-</v>
      </c>
      <c r="G174" s="126"/>
      <c r="H174" s="132"/>
      <c r="I174" s="132"/>
    </row>
    <row r="175" ht="21" customHeight="1" spans="1:9">
      <c r="A175" s="125">
        <v>172</v>
      </c>
      <c r="B175" s="126"/>
      <c r="C175" s="126"/>
      <c r="D175" s="135" t="str">
        <f>IFERROR(VLOOKUP($C175,'基础-客户信息 '!$C:$E,2,FALSE),"-")</f>
        <v>-</v>
      </c>
      <c r="E175" s="135" t="str">
        <f>IFERROR(VLOOKUP($C175,'基础-客户信息 '!$C:$E,3,FALSE),"-")</f>
        <v>-</v>
      </c>
      <c r="F175" s="136" t="str">
        <f>IF(C175="","-",SUMIFS('销售录入（明细）'!K:K,'销售录入（明细）'!D:D,C175)-SUMIFS($H$3:H174,$C$3:C174,C175))</f>
        <v>-</v>
      </c>
      <c r="G175" s="126"/>
      <c r="H175" s="132"/>
      <c r="I175" s="132"/>
    </row>
    <row r="176" ht="21" customHeight="1" spans="1:9">
      <c r="A176" s="125">
        <v>173</v>
      </c>
      <c r="B176" s="126"/>
      <c r="C176" s="126"/>
      <c r="D176" s="135" t="str">
        <f>IFERROR(VLOOKUP($C176,'基础-客户信息 '!$C:$E,2,FALSE),"-")</f>
        <v>-</v>
      </c>
      <c r="E176" s="135" t="str">
        <f>IFERROR(VLOOKUP($C176,'基础-客户信息 '!$C:$E,3,FALSE),"-")</f>
        <v>-</v>
      </c>
      <c r="F176" s="136" t="str">
        <f>IF(C176="","-",SUMIFS('销售录入（明细）'!K:K,'销售录入（明细）'!D:D,C176)-SUMIFS($H$3:H175,$C$3:C175,C176))</f>
        <v>-</v>
      </c>
      <c r="G176" s="126"/>
      <c r="H176" s="132"/>
      <c r="I176" s="132"/>
    </row>
    <row r="177" ht="21" customHeight="1" spans="1:9">
      <c r="A177" s="125">
        <v>174</v>
      </c>
      <c r="B177" s="126"/>
      <c r="C177" s="126"/>
      <c r="D177" s="135" t="str">
        <f>IFERROR(VLOOKUP($C177,'基础-客户信息 '!$C:$E,2,FALSE),"-")</f>
        <v>-</v>
      </c>
      <c r="E177" s="135" t="str">
        <f>IFERROR(VLOOKUP($C177,'基础-客户信息 '!$C:$E,3,FALSE),"-")</f>
        <v>-</v>
      </c>
      <c r="F177" s="136" t="str">
        <f>IF(C177="","-",SUMIFS('销售录入（明细）'!K:K,'销售录入（明细）'!D:D,C177)-SUMIFS($H$3:H176,$C$3:C176,C177))</f>
        <v>-</v>
      </c>
      <c r="G177" s="126"/>
      <c r="H177" s="132"/>
      <c r="I177" s="132"/>
    </row>
    <row r="178" ht="21" customHeight="1" spans="1:9">
      <c r="A178" s="125">
        <v>175</v>
      </c>
      <c r="B178" s="126"/>
      <c r="C178" s="126"/>
      <c r="D178" s="135" t="str">
        <f>IFERROR(VLOOKUP($C178,'基础-客户信息 '!$C:$E,2,FALSE),"-")</f>
        <v>-</v>
      </c>
      <c r="E178" s="135" t="str">
        <f>IFERROR(VLOOKUP($C178,'基础-客户信息 '!$C:$E,3,FALSE),"-")</f>
        <v>-</v>
      </c>
      <c r="F178" s="136" t="str">
        <f>IF(C178="","-",SUMIFS('销售录入（明细）'!K:K,'销售录入（明细）'!D:D,C178)-SUMIFS($H$3:H177,$C$3:C177,C178))</f>
        <v>-</v>
      </c>
      <c r="G178" s="126"/>
      <c r="H178" s="132"/>
      <c r="I178" s="132"/>
    </row>
    <row r="179" ht="21" customHeight="1" spans="1:9">
      <c r="A179" s="125">
        <v>176</v>
      </c>
      <c r="B179" s="126"/>
      <c r="C179" s="126"/>
      <c r="D179" s="135" t="str">
        <f>IFERROR(VLOOKUP($C179,'基础-客户信息 '!$C:$E,2,FALSE),"-")</f>
        <v>-</v>
      </c>
      <c r="E179" s="135" t="str">
        <f>IFERROR(VLOOKUP($C179,'基础-客户信息 '!$C:$E,3,FALSE),"-")</f>
        <v>-</v>
      </c>
      <c r="F179" s="136" t="str">
        <f>IF(C179="","-",SUMIFS('销售录入（明细）'!K:K,'销售录入（明细）'!D:D,C179)-SUMIFS($H$3:H178,$C$3:C178,C179))</f>
        <v>-</v>
      </c>
      <c r="G179" s="126"/>
      <c r="H179" s="132"/>
      <c r="I179" s="132"/>
    </row>
    <row r="180" ht="21" customHeight="1" spans="1:9">
      <c r="A180" s="125">
        <v>177</v>
      </c>
      <c r="B180" s="126"/>
      <c r="C180" s="126"/>
      <c r="D180" s="135" t="str">
        <f>IFERROR(VLOOKUP($C180,'基础-客户信息 '!$C:$E,2,FALSE),"-")</f>
        <v>-</v>
      </c>
      <c r="E180" s="135" t="str">
        <f>IFERROR(VLOOKUP($C180,'基础-客户信息 '!$C:$E,3,FALSE),"-")</f>
        <v>-</v>
      </c>
      <c r="F180" s="136" t="str">
        <f>IF(C180="","-",SUMIFS('销售录入（明细）'!K:K,'销售录入（明细）'!D:D,C180)-SUMIFS($H$3:H179,$C$3:C179,C180))</f>
        <v>-</v>
      </c>
      <c r="G180" s="126"/>
      <c r="H180" s="132"/>
      <c r="I180" s="132"/>
    </row>
    <row r="181" ht="21" customHeight="1" spans="1:9">
      <c r="A181" s="125">
        <v>178</v>
      </c>
      <c r="B181" s="126"/>
      <c r="C181" s="126"/>
      <c r="D181" s="135" t="str">
        <f>IFERROR(VLOOKUP($C181,'基础-客户信息 '!$C:$E,2,FALSE),"-")</f>
        <v>-</v>
      </c>
      <c r="E181" s="135" t="str">
        <f>IFERROR(VLOOKUP($C181,'基础-客户信息 '!$C:$E,3,FALSE),"-")</f>
        <v>-</v>
      </c>
      <c r="F181" s="136" t="str">
        <f>IF(C181="","-",SUMIFS('销售录入（明细）'!K:K,'销售录入（明细）'!D:D,C181)-SUMIFS($H$3:H180,$C$3:C180,C181))</f>
        <v>-</v>
      </c>
      <c r="G181" s="126"/>
      <c r="H181" s="132"/>
      <c r="I181" s="132"/>
    </row>
    <row r="182" ht="21" customHeight="1" spans="1:9">
      <c r="A182" s="125">
        <v>179</v>
      </c>
      <c r="B182" s="126"/>
      <c r="C182" s="126"/>
      <c r="D182" s="135" t="str">
        <f>IFERROR(VLOOKUP($C182,'基础-客户信息 '!$C:$E,2,FALSE),"-")</f>
        <v>-</v>
      </c>
      <c r="E182" s="135" t="str">
        <f>IFERROR(VLOOKUP($C182,'基础-客户信息 '!$C:$E,3,FALSE),"-")</f>
        <v>-</v>
      </c>
      <c r="F182" s="136" t="str">
        <f>IF(C182="","-",SUMIFS('销售录入（明细）'!K:K,'销售录入（明细）'!D:D,C182)-SUMIFS($H$3:H181,$C$3:C181,C182))</f>
        <v>-</v>
      </c>
      <c r="G182" s="126"/>
      <c r="H182" s="132"/>
      <c r="I182" s="132"/>
    </row>
    <row r="183" ht="21" customHeight="1" spans="1:9">
      <c r="A183" s="125">
        <v>180</v>
      </c>
      <c r="B183" s="126"/>
      <c r="C183" s="126"/>
      <c r="D183" s="135" t="str">
        <f>IFERROR(VLOOKUP($C183,'基础-客户信息 '!$C:$E,2,FALSE),"-")</f>
        <v>-</v>
      </c>
      <c r="E183" s="135" t="str">
        <f>IFERROR(VLOOKUP($C183,'基础-客户信息 '!$C:$E,3,FALSE),"-")</f>
        <v>-</v>
      </c>
      <c r="F183" s="136" t="str">
        <f>IF(C183="","-",SUMIFS('销售录入（明细）'!K:K,'销售录入（明细）'!D:D,C183)-SUMIFS($H$3:H182,$C$3:C182,C183))</f>
        <v>-</v>
      </c>
      <c r="G183" s="126"/>
      <c r="H183" s="132"/>
      <c r="I183" s="132"/>
    </row>
    <row r="184" ht="21" customHeight="1" spans="1:9">
      <c r="A184" s="125">
        <v>181</v>
      </c>
      <c r="B184" s="126"/>
      <c r="C184" s="126"/>
      <c r="D184" s="135" t="str">
        <f>IFERROR(VLOOKUP($C184,'基础-客户信息 '!$C:$E,2,FALSE),"-")</f>
        <v>-</v>
      </c>
      <c r="E184" s="135" t="str">
        <f>IFERROR(VLOOKUP($C184,'基础-客户信息 '!$C:$E,3,FALSE),"-")</f>
        <v>-</v>
      </c>
      <c r="F184" s="136" t="str">
        <f>IF(C184="","-",SUMIFS('销售录入（明细）'!K:K,'销售录入（明细）'!D:D,C184)-SUMIFS($H$3:H183,$C$3:C183,C184))</f>
        <v>-</v>
      </c>
      <c r="G184" s="126"/>
      <c r="H184" s="132"/>
      <c r="I184" s="132"/>
    </row>
    <row r="185" ht="21" customHeight="1" spans="1:9">
      <c r="A185" s="125">
        <v>182</v>
      </c>
      <c r="B185" s="126"/>
      <c r="C185" s="126"/>
      <c r="D185" s="135" t="str">
        <f>IFERROR(VLOOKUP($C185,'基础-客户信息 '!$C:$E,2,FALSE),"-")</f>
        <v>-</v>
      </c>
      <c r="E185" s="135" t="str">
        <f>IFERROR(VLOOKUP($C185,'基础-客户信息 '!$C:$E,3,FALSE),"-")</f>
        <v>-</v>
      </c>
      <c r="F185" s="136" t="str">
        <f>IF(C185="","-",SUMIFS('销售录入（明细）'!K:K,'销售录入（明细）'!D:D,C185)-SUMIFS($H$3:H184,$C$3:C184,C185))</f>
        <v>-</v>
      </c>
      <c r="G185" s="126"/>
      <c r="H185" s="132"/>
      <c r="I185" s="132"/>
    </row>
    <row r="186" ht="21" customHeight="1" spans="1:9">
      <c r="A186" s="125">
        <v>183</v>
      </c>
      <c r="B186" s="126"/>
      <c r="C186" s="126"/>
      <c r="D186" s="135" t="str">
        <f>IFERROR(VLOOKUP($C186,'基础-客户信息 '!$C:$E,2,FALSE),"-")</f>
        <v>-</v>
      </c>
      <c r="E186" s="135" t="str">
        <f>IFERROR(VLOOKUP($C186,'基础-客户信息 '!$C:$E,3,FALSE),"-")</f>
        <v>-</v>
      </c>
      <c r="F186" s="136" t="str">
        <f>IF(C186="","-",SUMIFS('销售录入（明细）'!K:K,'销售录入（明细）'!D:D,C186)-SUMIFS($H$3:H185,$C$3:C185,C186))</f>
        <v>-</v>
      </c>
      <c r="G186" s="126"/>
      <c r="H186" s="132"/>
      <c r="I186" s="132"/>
    </row>
    <row r="187" ht="21" customHeight="1" spans="1:9">
      <c r="A187" s="125">
        <v>184</v>
      </c>
      <c r="B187" s="126"/>
      <c r="C187" s="126"/>
      <c r="D187" s="135" t="str">
        <f>IFERROR(VLOOKUP($C187,'基础-客户信息 '!$C:$E,2,FALSE),"-")</f>
        <v>-</v>
      </c>
      <c r="E187" s="135" t="str">
        <f>IFERROR(VLOOKUP($C187,'基础-客户信息 '!$C:$E,3,FALSE),"-")</f>
        <v>-</v>
      </c>
      <c r="F187" s="136" t="str">
        <f>IF(C187="","-",SUMIFS('销售录入（明细）'!K:K,'销售录入（明细）'!D:D,C187)-SUMIFS($H$3:H186,$C$3:C186,C187))</f>
        <v>-</v>
      </c>
      <c r="G187" s="126"/>
      <c r="H187" s="132"/>
      <c r="I187" s="132"/>
    </row>
    <row r="188" ht="21" customHeight="1" spans="1:9">
      <c r="A188" s="125">
        <v>185</v>
      </c>
      <c r="B188" s="126"/>
      <c r="C188" s="126"/>
      <c r="D188" s="135" t="str">
        <f>IFERROR(VLOOKUP($C188,'基础-客户信息 '!$C:$E,2,FALSE),"-")</f>
        <v>-</v>
      </c>
      <c r="E188" s="135" t="str">
        <f>IFERROR(VLOOKUP($C188,'基础-客户信息 '!$C:$E,3,FALSE),"-")</f>
        <v>-</v>
      </c>
      <c r="F188" s="136" t="str">
        <f>IF(C188="","-",SUMIFS('销售录入（明细）'!K:K,'销售录入（明细）'!D:D,C188)-SUMIFS($H$3:H187,$C$3:C187,C188))</f>
        <v>-</v>
      </c>
      <c r="G188" s="126"/>
      <c r="H188" s="132"/>
      <c r="I188" s="132"/>
    </row>
    <row r="189" ht="21" customHeight="1" spans="1:9">
      <c r="A189" s="125">
        <v>186</v>
      </c>
      <c r="B189" s="126"/>
      <c r="C189" s="126"/>
      <c r="D189" s="135" t="str">
        <f>IFERROR(VLOOKUP($C189,'基础-客户信息 '!$C:$E,2,FALSE),"-")</f>
        <v>-</v>
      </c>
      <c r="E189" s="135" t="str">
        <f>IFERROR(VLOOKUP($C189,'基础-客户信息 '!$C:$E,3,FALSE),"-")</f>
        <v>-</v>
      </c>
      <c r="F189" s="136" t="str">
        <f>IF(C189="","-",SUMIFS('销售录入（明细）'!K:K,'销售录入（明细）'!D:D,C189)-SUMIFS($H$3:H188,$C$3:C188,C189))</f>
        <v>-</v>
      </c>
      <c r="G189" s="126"/>
      <c r="H189" s="132"/>
      <c r="I189" s="132"/>
    </row>
    <row r="190" ht="21" customHeight="1" spans="1:9">
      <c r="A190" s="125">
        <v>187</v>
      </c>
      <c r="B190" s="126"/>
      <c r="C190" s="126"/>
      <c r="D190" s="135" t="str">
        <f>IFERROR(VLOOKUP($C190,'基础-客户信息 '!$C:$E,2,FALSE),"-")</f>
        <v>-</v>
      </c>
      <c r="E190" s="135" t="str">
        <f>IFERROR(VLOOKUP($C190,'基础-客户信息 '!$C:$E,3,FALSE),"-")</f>
        <v>-</v>
      </c>
      <c r="F190" s="136" t="str">
        <f>IF(C190="","-",SUMIFS('销售录入（明细）'!K:K,'销售录入（明细）'!D:D,C190)-SUMIFS($H$3:H189,$C$3:C189,C190))</f>
        <v>-</v>
      </c>
      <c r="G190" s="126"/>
      <c r="H190" s="132"/>
      <c r="I190" s="132"/>
    </row>
    <row r="191" ht="21" customHeight="1" spans="1:9">
      <c r="A191" s="125">
        <v>188</v>
      </c>
      <c r="B191" s="126"/>
      <c r="C191" s="126"/>
      <c r="D191" s="135" t="str">
        <f>IFERROR(VLOOKUP($C191,'基础-客户信息 '!$C:$E,2,FALSE),"-")</f>
        <v>-</v>
      </c>
      <c r="E191" s="135" t="str">
        <f>IFERROR(VLOOKUP($C191,'基础-客户信息 '!$C:$E,3,FALSE),"-")</f>
        <v>-</v>
      </c>
      <c r="F191" s="136" t="str">
        <f>IF(C191="","-",SUMIFS('销售录入（明细）'!K:K,'销售录入（明细）'!D:D,C191)-SUMIFS($H$3:H190,$C$3:C190,C191))</f>
        <v>-</v>
      </c>
      <c r="G191" s="126"/>
      <c r="H191" s="132"/>
      <c r="I191" s="132"/>
    </row>
    <row r="192" ht="21" customHeight="1" spans="1:9">
      <c r="A192" s="125">
        <v>189</v>
      </c>
      <c r="B192" s="126"/>
      <c r="C192" s="126"/>
      <c r="D192" s="135" t="str">
        <f>IFERROR(VLOOKUP($C192,'基础-客户信息 '!$C:$E,2,FALSE),"-")</f>
        <v>-</v>
      </c>
      <c r="E192" s="135" t="str">
        <f>IFERROR(VLOOKUP($C192,'基础-客户信息 '!$C:$E,3,FALSE),"-")</f>
        <v>-</v>
      </c>
      <c r="F192" s="136" t="str">
        <f>IF(C192="","-",SUMIFS('销售录入（明细）'!K:K,'销售录入（明细）'!D:D,C192)-SUMIFS($H$3:H191,$C$3:C191,C192))</f>
        <v>-</v>
      </c>
      <c r="G192" s="126"/>
      <c r="H192" s="132"/>
      <c r="I192" s="132"/>
    </row>
    <row r="193" ht="21" customHeight="1" spans="1:9">
      <c r="A193" s="125">
        <v>190</v>
      </c>
      <c r="B193" s="126"/>
      <c r="C193" s="126"/>
      <c r="D193" s="135" t="str">
        <f>IFERROR(VLOOKUP($C193,'基础-客户信息 '!$C:$E,2,FALSE),"-")</f>
        <v>-</v>
      </c>
      <c r="E193" s="135" t="str">
        <f>IFERROR(VLOOKUP($C193,'基础-客户信息 '!$C:$E,3,FALSE),"-")</f>
        <v>-</v>
      </c>
      <c r="F193" s="136" t="str">
        <f>IF(C193="","-",SUMIFS('销售录入（明细）'!K:K,'销售录入（明细）'!D:D,C193)-SUMIFS($H$3:H192,$C$3:C192,C193))</f>
        <v>-</v>
      </c>
      <c r="G193" s="126"/>
      <c r="H193" s="132"/>
      <c r="I193" s="132"/>
    </row>
    <row r="194" ht="21" customHeight="1" spans="1:9">
      <c r="A194" s="125">
        <v>191</v>
      </c>
      <c r="B194" s="126"/>
      <c r="C194" s="126"/>
      <c r="D194" s="135" t="str">
        <f>IFERROR(VLOOKUP($C194,'基础-客户信息 '!$C:$E,2,FALSE),"-")</f>
        <v>-</v>
      </c>
      <c r="E194" s="135" t="str">
        <f>IFERROR(VLOOKUP($C194,'基础-客户信息 '!$C:$E,3,FALSE),"-")</f>
        <v>-</v>
      </c>
      <c r="F194" s="136" t="str">
        <f>IF(C194="","-",SUMIFS('销售录入（明细）'!K:K,'销售录入（明细）'!D:D,C194)-SUMIFS($H$3:H193,$C$3:C193,C194))</f>
        <v>-</v>
      </c>
      <c r="G194" s="126"/>
      <c r="H194" s="132"/>
      <c r="I194" s="132"/>
    </row>
    <row r="195" ht="21" customHeight="1" spans="1:9">
      <c r="A195" s="125">
        <v>192</v>
      </c>
      <c r="B195" s="126"/>
      <c r="C195" s="126"/>
      <c r="D195" s="135" t="str">
        <f>IFERROR(VLOOKUP($C195,'基础-客户信息 '!$C:$E,2,FALSE),"-")</f>
        <v>-</v>
      </c>
      <c r="E195" s="135" t="str">
        <f>IFERROR(VLOOKUP($C195,'基础-客户信息 '!$C:$E,3,FALSE),"-")</f>
        <v>-</v>
      </c>
      <c r="F195" s="136" t="str">
        <f>IF(C195="","-",SUMIFS('销售录入（明细）'!K:K,'销售录入（明细）'!D:D,C195)-SUMIFS($H$3:H194,$C$3:C194,C195))</f>
        <v>-</v>
      </c>
      <c r="G195" s="126"/>
      <c r="H195" s="132"/>
      <c r="I195" s="132"/>
    </row>
    <row r="196" ht="21" customHeight="1" spans="1:9">
      <c r="A196" s="125">
        <v>193</v>
      </c>
      <c r="B196" s="126"/>
      <c r="C196" s="126"/>
      <c r="D196" s="135" t="str">
        <f>IFERROR(VLOOKUP($C196,'基础-客户信息 '!$C:$E,2,FALSE),"-")</f>
        <v>-</v>
      </c>
      <c r="E196" s="135" t="str">
        <f>IFERROR(VLOOKUP($C196,'基础-客户信息 '!$C:$E,3,FALSE),"-")</f>
        <v>-</v>
      </c>
      <c r="F196" s="136" t="str">
        <f>IF(C196="","-",SUMIFS('销售录入（明细）'!K:K,'销售录入（明细）'!D:D,C196)-SUMIFS($H$3:H195,$C$3:C195,C196))</f>
        <v>-</v>
      </c>
      <c r="G196" s="126"/>
      <c r="H196" s="132"/>
      <c r="I196" s="132"/>
    </row>
    <row r="197" ht="21" customHeight="1" spans="1:9">
      <c r="A197" s="125">
        <v>194</v>
      </c>
      <c r="B197" s="126"/>
      <c r="C197" s="126"/>
      <c r="D197" s="135" t="str">
        <f>IFERROR(VLOOKUP($C197,'基础-客户信息 '!$C:$E,2,FALSE),"-")</f>
        <v>-</v>
      </c>
      <c r="E197" s="135" t="str">
        <f>IFERROR(VLOOKUP($C197,'基础-客户信息 '!$C:$E,3,FALSE),"-")</f>
        <v>-</v>
      </c>
      <c r="F197" s="136" t="str">
        <f>IF(C197="","-",SUMIFS('销售录入（明细）'!K:K,'销售录入（明细）'!D:D,C197)-SUMIFS($H$3:H196,$C$3:C196,C197))</f>
        <v>-</v>
      </c>
      <c r="G197" s="126"/>
      <c r="H197" s="132"/>
      <c r="I197" s="132"/>
    </row>
    <row r="198" ht="21" customHeight="1" spans="1:9">
      <c r="A198" s="125">
        <v>195</v>
      </c>
      <c r="B198" s="126"/>
      <c r="C198" s="126"/>
      <c r="D198" s="135" t="str">
        <f>IFERROR(VLOOKUP($C198,'基础-客户信息 '!$C:$E,2,FALSE),"-")</f>
        <v>-</v>
      </c>
      <c r="E198" s="135" t="str">
        <f>IFERROR(VLOOKUP($C198,'基础-客户信息 '!$C:$E,3,FALSE),"-")</f>
        <v>-</v>
      </c>
      <c r="F198" s="136" t="str">
        <f>IF(C198="","-",SUMIFS('销售录入（明细）'!K:K,'销售录入（明细）'!D:D,C198)-SUMIFS($H$3:H197,$C$3:C197,C198))</f>
        <v>-</v>
      </c>
      <c r="G198" s="126"/>
      <c r="H198" s="132"/>
      <c r="I198" s="132"/>
    </row>
    <row r="199" ht="21" customHeight="1" spans="1:9">
      <c r="A199" s="125">
        <v>196</v>
      </c>
      <c r="B199" s="126"/>
      <c r="C199" s="126"/>
      <c r="D199" s="135" t="str">
        <f>IFERROR(VLOOKUP($C199,'基础-客户信息 '!$C:$E,2,FALSE),"-")</f>
        <v>-</v>
      </c>
      <c r="E199" s="135" t="str">
        <f>IFERROR(VLOOKUP($C199,'基础-客户信息 '!$C:$E,3,FALSE),"-")</f>
        <v>-</v>
      </c>
      <c r="F199" s="136" t="str">
        <f>IF(C199="","-",SUMIFS('销售录入（明细）'!K:K,'销售录入（明细）'!D:D,C199)-SUMIFS($H$3:H198,$C$3:C198,C199))</f>
        <v>-</v>
      </c>
      <c r="G199" s="126"/>
      <c r="H199" s="132"/>
      <c r="I199" s="132"/>
    </row>
    <row r="200" ht="21" customHeight="1" spans="1:9">
      <c r="A200" s="125">
        <v>197</v>
      </c>
      <c r="B200" s="126"/>
      <c r="C200" s="126"/>
      <c r="D200" s="135" t="str">
        <f>IFERROR(VLOOKUP($C200,'基础-客户信息 '!$C:$E,2,FALSE),"-")</f>
        <v>-</v>
      </c>
      <c r="E200" s="135" t="str">
        <f>IFERROR(VLOOKUP($C200,'基础-客户信息 '!$C:$E,3,FALSE),"-")</f>
        <v>-</v>
      </c>
      <c r="F200" s="136" t="str">
        <f>IF(C200="","-",SUMIFS('销售录入（明细）'!K:K,'销售录入（明细）'!D:D,C200)-SUMIFS($H$3:H199,$C$3:C199,C200))</f>
        <v>-</v>
      </c>
      <c r="G200" s="126"/>
      <c r="H200" s="132"/>
      <c r="I200" s="132"/>
    </row>
    <row r="201" ht="21" customHeight="1" spans="1:9">
      <c r="A201" s="125">
        <v>198</v>
      </c>
      <c r="B201" s="126"/>
      <c r="C201" s="126"/>
      <c r="D201" s="135" t="str">
        <f>IFERROR(VLOOKUP($C201,'基础-客户信息 '!$C:$E,2,FALSE),"-")</f>
        <v>-</v>
      </c>
      <c r="E201" s="135" t="str">
        <f>IFERROR(VLOOKUP($C201,'基础-客户信息 '!$C:$E,3,FALSE),"-")</f>
        <v>-</v>
      </c>
      <c r="F201" s="136" t="str">
        <f>IF(C201="","-",SUMIFS('销售录入（明细）'!K:K,'销售录入（明细）'!D:D,C201)-SUMIFS($H$3:H200,$C$3:C200,C201))</f>
        <v>-</v>
      </c>
      <c r="G201" s="126"/>
      <c r="H201" s="132"/>
      <c r="I201" s="132"/>
    </row>
    <row r="202" ht="21" customHeight="1" spans="1:9">
      <c r="A202" s="125">
        <v>199</v>
      </c>
      <c r="B202" s="126"/>
      <c r="C202" s="126"/>
      <c r="D202" s="135" t="str">
        <f>IFERROR(VLOOKUP($C202,'基础-客户信息 '!$C:$E,2,FALSE),"-")</f>
        <v>-</v>
      </c>
      <c r="E202" s="135" t="str">
        <f>IFERROR(VLOOKUP($C202,'基础-客户信息 '!$C:$E,3,FALSE),"-")</f>
        <v>-</v>
      </c>
      <c r="F202" s="136" t="str">
        <f>IF(C202="","-",SUMIFS('销售录入（明细）'!K:K,'销售录入（明细）'!D:D,C202)-SUMIFS($H$3:H201,$C$3:C201,C202))</f>
        <v>-</v>
      </c>
      <c r="G202" s="126"/>
      <c r="H202" s="132"/>
      <c r="I202" s="132"/>
    </row>
    <row r="203" ht="21" customHeight="1" spans="1:9">
      <c r="A203" s="125">
        <v>200</v>
      </c>
      <c r="B203" s="126"/>
      <c r="C203" s="126"/>
      <c r="D203" s="135" t="str">
        <f>IFERROR(VLOOKUP($C203,'基础-客户信息 '!$C:$E,2,FALSE),"-")</f>
        <v>-</v>
      </c>
      <c r="E203" s="135" t="str">
        <f>IFERROR(VLOOKUP($C203,'基础-客户信息 '!$C:$E,3,FALSE),"-")</f>
        <v>-</v>
      </c>
      <c r="F203" s="136" t="str">
        <f>IF(C203="","-",SUMIFS('销售录入（明细）'!K:K,'销售录入（明细）'!D:D,C203)-SUMIFS($H$3:H202,$C$3:C202,C203))</f>
        <v>-</v>
      </c>
      <c r="G203" s="126"/>
      <c r="H203" s="132"/>
      <c r="I203" s="132"/>
    </row>
    <row r="204" ht="21" customHeight="1" spans="1:9">
      <c r="A204" s="125">
        <v>201</v>
      </c>
      <c r="B204" s="126"/>
      <c r="C204" s="126"/>
      <c r="D204" s="135" t="str">
        <f>IFERROR(VLOOKUP($C204,'基础-客户信息 '!$C:$E,2,FALSE),"-")</f>
        <v>-</v>
      </c>
      <c r="E204" s="135" t="str">
        <f>IFERROR(VLOOKUP($C204,'基础-客户信息 '!$C:$E,3,FALSE),"-")</f>
        <v>-</v>
      </c>
      <c r="F204" s="136" t="str">
        <f>IF(C204="","-",SUMIFS('销售录入（明细）'!K:K,'销售录入（明细）'!D:D,C204)-SUMIFS($H$3:H203,$C$3:C203,C204))</f>
        <v>-</v>
      </c>
      <c r="G204" s="126"/>
      <c r="H204" s="132"/>
      <c r="I204" s="132"/>
    </row>
    <row r="205" ht="21" customHeight="1" spans="1:9">
      <c r="A205" s="125">
        <v>202</v>
      </c>
      <c r="B205" s="126"/>
      <c r="C205" s="126"/>
      <c r="D205" s="135" t="str">
        <f>IFERROR(VLOOKUP($C205,'基础-客户信息 '!$C:$E,2,FALSE),"-")</f>
        <v>-</v>
      </c>
      <c r="E205" s="135" t="str">
        <f>IFERROR(VLOOKUP($C205,'基础-客户信息 '!$C:$E,3,FALSE),"-")</f>
        <v>-</v>
      </c>
      <c r="F205" s="136" t="str">
        <f>IF(C205="","-",SUMIFS('销售录入（明细）'!K:K,'销售录入（明细）'!D:D,C205)-SUMIFS($H$3:H204,$C$3:C204,C205))</f>
        <v>-</v>
      </c>
      <c r="G205" s="126"/>
      <c r="H205" s="132"/>
      <c r="I205" s="132"/>
    </row>
    <row r="206" ht="21" customHeight="1" spans="1:9">
      <c r="A206" s="125">
        <v>203</v>
      </c>
      <c r="B206" s="126"/>
      <c r="C206" s="126"/>
      <c r="D206" s="135" t="str">
        <f>IFERROR(VLOOKUP($C206,'基础-客户信息 '!$C:$E,2,FALSE),"-")</f>
        <v>-</v>
      </c>
      <c r="E206" s="135" t="str">
        <f>IFERROR(VLOOKUP($C206,'基础-客户信息 '!$C:$E,3,FALSE),"-")</f>
        <v>-</v>
      </c>
      <c r="F206" s="136" t="str">
        <f>IF(C206="","-",SUMIFS('销售录入（明细）'!K:K,'销售录入（明细）'!D:D,C206)-SUMIFS($H$3:H205,$C$3:C205,C206))</f>
        <v>-</v>
      </c>
      <c r="G206" s="126"/>
      <c r="H206" s="132"/>
      <c r="I206" s="132"/>
    </row>
    <row r="207" ht="21" customHeight="1" spans="1:9">
      <c r="A207" s="125">
        <v>204</v>
      </c>
      <c r="B207" s="126"/>
      <c r="C207" s="126"/>
      <c r="D207" s="135" t="str">
        <f>IFERROR(VLOOKUP($C207,'基础-客户信息 '!$C:$E,2,FALSE),"-")</f>
        <v>-</v>
      </c>
      <c r="E207" s="135" t="str">
        <f>IFERROR(VLOOKUP($C207,'基础-客户信息 '!$C:$E,3,FALSE),"-")</f>
        <v>-</v>
      </c>
      <c r="F207" s="136" t="str">
        <f>IF(C207="","-",SUMIFS('销售录入（明细）'!K:K,'销售录入（明细）'!D:D,C207)-SUMIFS($H$3:H206,$C$3:C206,C207))</f>
        <v>-</v>
      </c>
      <c r="G207" s="126"/>
      <c r="H207" s="132"/>
      <c r="I207" s="132"/>
    </row>
    <row r="208" ht="21" customHeight="1" spans="1:9">
      <c r="A208" s="125">
        <v>205</v>
      </c>
      <c r="B208" s="126"/>
      <c r="C208" s="126"/>
      <c r="D208" s="135" t="str">
        <f>IFERROR(VLOOKUP($C208,'基础-客户信息 '!$C:$E,2,FALSE),"-")</f>
        <v>-</v>
      </c>
      <c r="E208" s="135" t="str">
        <f>IFERROR(VLOOKUP($C208,'基础-客户信息 '!$C:$E,3,FALSE),"-")</f>
        <v>-</v>
      </c>
      <c r="F208" s="136" t="str">
        <f>IF(C208="","-",SUMIFS('销售录入（明细）'!K:K,'销售录入（明细）'!D:D,C208)-SUMIFS($H$3:H207,$C$3:C207,C208))</f>
        <v>-</v>
      </c>
      <c r="G208" s="126"/>
      <c r="H208" s="132"/>
      <c r="I208" s="132"/>
    </row>
    <row r="209" ht="21" customHeight="1" spans="1:9">
      <c r="A209" s="125">
        <v>206</v>
      </c>
      <c r="B209" s="126"/>
      <c r="C209" s="126"/>
      <c r="D209" s="135" t="str">
        <f>IFERROR(VLOOKUP($C209,'基础-客户信息 '!$C:$E,2,FALSE),"-")</f>
        <v>-</v>
      </c>
      <c r="E209" s="135" t="str">
        <f>IFERROR(VLOOKUP($C209,'基础-客户信息 '!$C:$E,3,FALSE),"-")</f>
        <v>-</v>
      </c>
      <c r="F209" s="136" t="str">
        <f>IF(C209="","-",SUMIFS('销售录入（明细）'!K:K,'销售录入（明细）'!D:D,C209)-SUMIFS($H$3:H208,$C$3:C208,C209))</f>
        <v>-</v>
      </c>
      <c r="G209" s="126"/>
      <c r="H209" s="132"/>
      <c r="I209" s="132"/>
    </row>
    <row r="210" ht="21" customHeight="1" spans="1:9">
      <c r="A210" s="125">
        <v>207</v>
      </c>
      <c r="B210" s="126"/>
      <c r="C210" s="126"/>
      <c r="D210" s="135" t="str">
        <f>IFERROR(VLOOKUP($C210,'基础-客户信息 '!$C:$E,2,FALSE),"-")</f>
        <v>-</v>
      </c>
      <c r="E210" s="135" t="str">
        <f>IFERROR(VLOOKUP($C210,'基础-客户信息 '!$C:$E,3,FALSE),"-")</f>
        <v>-</v>
      </c>
      <c r="F210" s="136" t="str">
        <f>IF(C210="","-",SUMIFS('销售录入（明细）'!K:K,'销售录入（明细）'!D:D,C210)-SUMIFS($H$3:H209,$C$3:C209,C210))</f>
        <v>-</v>
      </c>
      <c r="G210" s="126"/>
      <c r="H210" s="132"/>
      <c r="I210" s="132"/>
    </row>
    <row r="211" ht="21" customHeight="1" spans="1:9">
      <c r="A211" s="125">
        <v>208</v>
      </c>
      <c r="B211" s="126"/>
      <c r="C211" s="126"/>
      <c r="D211" s="135" t="str">
        <f>IFERROR(VLOOKUP($C211,'基础-客户信息 '!$C:$E,2,FALSE),"-")</f>
        <v>-</v>
      </c>
      <c r="E211" s="135" t="str">
        <f>IFERROR(VLOOKUP($C211,'基础-客户信息 '!$C:$E,3,FALSE),"-")</f>
        <v>-</v>
      </c>
      <c r="F211" s="136" t="str">
        <f>IF(C211="","-",SUMIFS('销售录入（明细）'!K:K,'销售录入（明细）'!D:D,C211)-SUMIFS($H$3:H210,$C$3:C210,C211))</f>
        <v>-</v>
      </c>
      <c r="G211" s="126"/>
      <c r="H211" s="132"/>
      <c r="I211" s="132"/>
    </row>
    <row r="212" ht="21" customHeight="1" spans="1:9">
      <c r="A212" s="125">
        <v>209</v>
      </c>
      <c r="B212" s="126"/>
      <c r="C212" s="126"/>
      <c r="D212" s="135" t="str">
        <f>IFERROR(VLOOKUP($C212,'基础-客户信息 '!$C:$E,2,FALSE),"-")</f>
        <v>-</v>
      </c>
      <c r="E212" s="135" t="str">
        <f>IFERROR(VLOOKUP($C212,'基础-客户信息 '!$C:$E,3,FALSE),"-")</f>
        <v>-</v>
      </c>
      <c r="F212" s="136" t="str">
        <f>IF(C212="","-",SUMIFS('销售录入（明细）'!K:K,'销售录入（明细）'!D:D,C212)-SUMIFS($H$3:H211,$C$3:C211,C212))</f>
        <v>-</v>
      </c>
      <c r="G212" s="126"/>
      <c r="H212" s="132"/>
      <c r="I212" s="132"/>
    </row>
    <row r="213" ht="21" customHeight="1" spans="1:9">
      <c r="A213" s="125">
        <v>210</v>
      </c>
      <c r="B213" s="126"/>
      <c r="C213" s="126"/>
      <c r="D213" s="135" t="str">
        <f>IFERROR(VLOOKUP($C213,'基础-客户信息 '!$C:$E,2,FALSE),"-")</f>
        <v>-</v>
      </c>
      <c r="E213" s="135" t="str">
        <f>IFERROR(VLOOKUP($C213,'基础-客户信息 '!$C:$E,3,FALSE),"-")</f>
        <v>-</v>
      </c>
      <c r="F213" s="136" t="str">
        <f>IF(C213="","-",SUMIFS('销售录入（明细）'!K:K,'销售录入（明细）'!D:D,C213)-SUMIFS($H$3:H212,$C$3:C212,C213))</f>
        <v>-</v>
      </c>
      <c r="G213" s="126"/>
      <c r="H213" s="132"/>
      <c r="I213" s="132"/>
    </row>
    <row r="214" ht="21" customHeight="1" spans="1:9">
      <c r="A214" s="125">
        <v>211</v>
      </c>
      <c r="B214" s="126"/>
      <c r="C214" s="126"/>
      <c r="D214" s="135" t="str">
        <f>IFERROR(VLOOKUP($C214,'基础-客户信息 '!$C:$E,2,FALSE),"-")</f>
        <v>-</v>
      </c>
      <c r="E214" s="135" t="str">
        <f>IFERROR(VLOOKUP($C214,'基础-客户信息 '!$C:$E,3,FALSE),"-")</f>
        <v>-</v>
      </c>
      <c r="F214" s="136" t="str">
        <f>IF(C214="","-",SUMIFS('销售录入（明细）'!K:K,'销售录入（明细）'!D:D,C214)-SUMIFS($H$3:H213,$C$3:C213,C214))</f>
        <v>-</v>
      </c>
      <c r="G214" s="126"/>
      <c r="H214" s="132"/>
      <c r="I214" s="132"/>
    </row>
    <row r="215" ht="21" customHeight="1" spans="1:9">
      <c r="A215" s="125">
        <v>212</v>
      </c>
      <c r="B215" s="126"/>
      <c r="C215" s="126"/>
      <c r="D215" s="135" t="str">
        <f>IFERROR(VLOOKUP($C215,'基础-客户信息 '!$C:$E,2,FALSE),"-")</f>
        <v>-</v>
      </c>
      <c r="E215" s="135" t="str">
        <f>IFERROR(VLOOKUP($C215,'基础-客户信息 '!$C:$E,3,FALSE),"-")</f>
        <v>-</v>
      </c>
      <c r="F215" s="136" t="str">
        <f>IF(C215="","-",SUMIFS('销售录入（明细）'!K:K,'销售录入（明细）'!D:D,C215)-SUMIFS($H$3:H214,$C$3:C214,C215))</f>
        <v>-</v>
      </c>
      <c r="G215" s="126"/>
      <c r="H215" s="132"/>
      <c r="I215" s="132"/>
    </row>
    <row r="216" ht="21" customHeight="1" spans="1:9">
      <c r="A216" s="125">
        <v>213</v>
      </c>
      <c r="B216" s="126"/>
      <c r="C216" s="126"/>
      <c r="D216" s="135" t="str">
        <f>IFERROR(VLOOKUP($C216,'基础-客户信息 '!$C:$E,2,FALSE),"-")</f>
        <v>-</v>
      </c>
      <c r="E216" s="135" t="str">
        <f>IFERROR(VLOOKUP($C216,'基础-客户信息 '!$C:$E,3,FALSE),"-")</f>
        <v>-</v>
      </c>
      <c r="F216" s="136" t="str">
        <f>IF(C216="","-",SUMIFS('销售录入（明细）'!K:K,'销售录入（明细）'!D:D,C216)-SUMIFS($H$3:H215,$C$3:C215,C216))</f>
        <v>-</v>
      </c>
      <c r="G216" s="126"/>
      <c r="H216" s="132"/>
      <c r="I216" s="132"/>
    </row>
    <row r="217" ht="21" customHeight="1" spans="1:9">
      <c r="A217" s="125">
        <v>214</v>
      </c>
      <c r="B217" s="126"/>
      <c r="C217" s="126"/>
      <c r="D217" s="135" t="str">
        <f>IFERROR(VLOOKUP($C217,'基础-客户信息 '!$C:$E,2,FALSE),"-")</f>
        <v>-</v>
      </c>
      <c r="E217" s="135" t="str">
        <f>IFERROR(VLOOKUP($C217,'基础-客户信息 '!$C:$E,3,FALSE),"-")</f>
        <v>-</v>
      </c>
      <c r="F217" s="136" t="str">
        <f>IF(C217="","-",SUMIFS('销售录入（明细）'!K:K,'销售录入（明细）'!D:D,C217)-SUMIFS($H$3:H216,$C$3:C216,C217))</f>
        <v>-</v>
      </c>
      <c r="G217" s="126"/>
      <c r="H217" s="132"/>
      <c r="I217" s="132"/>
    </row>
    <row r="218" ht="21" customHeight="1" spans="1:9">
      <c r="A218" s="125">
        <v>215</v>
      </c>
      <c r="B218" s="126"/>
      <c r="C218" s="126"/>
      <c r="D218" s="135" t="str">
        <f>IFERROR(VLOOKUP($C218,'基础-客户信息 '!$C:$E,2,FALSE),"-")</f>
        <v>-</v>
      </c>
      <c r="E218" s="135" t="str">
        <f>IFERROR(VLOOKUP($C218,'基础-客户信息 '!$C:$E,3,FALSE),"-")</f>
        <v>-</v>
      </c>
      <c r="F218" s="136" t="str">
        <f>IF(C218="","-",SUMIFS('销售录入（明细）'!K:K,'销售录入（明细）'!D:D,C218)-SUMIFS($H$3:H217,$C$3:C217,C218))</f>
        <v>-</v>
      </c>
      <c r="G218" s="126"/>
      <c r="H218" s="132"/>
      <c r="I218" s="132"/>
    </row>
    <row r="219" ht="21" customHeight="1" spans="1:9">
      <c r="A219" s="125">
        <v>216</v>
      </c>
      <c r="B219" s="126"/>
      <c r="C219" s="126"/>
      <c r="D219" s="135" t="str">
        <f>IFERROR(VLOOKUP($C219,'基础-客户信息 '!$C:$E,2,FALSE),"-")</f>
        <v>-</v>
      </c>
      <c r="E219" s="135" t="str">
        <f>IFERROR(VLOOKUP($C219,'基础-客户信息 '!$C:$E,3,FALSE),"-")</f>
        <v>-</v>
      </c>
      <c r="F219" s="136" t="str">
        <f>IF(C219="","-",SUMIFS('销售录入（明细）'!K:K,'销售录入（明细）'!D:D,C219)-SUMIFS($H$3:H218,$C$3:C218,C219))</f>
        <v>-</v>
      </c>
      <c r="G219" s="126"/>
      <c r="H219" s="132"/>
      <c r="I219" s="132"/>
    </row>
    <row r="220" ht="21" customHeight="1" spans="1:9">
      <c r="A220" s="125">
        <v>217</v>
      </c>
      <c r="B220" s="126"/>
      <c r="C220" s="126"/>
      <c r="D220" s="135" t="str">
        <f>IFERROR(VLOOKUP($C220,'基础-客户信息 '!$C:$E,2,FALSE),"-")</f>
        <v>-</v>
      </c>
      <c r="E220" s="135" t="str">
        <f>IFERROR(VLOOKUP($C220,'基础-客户信息 '!$C:$E,3,FALSE),"-")</f>
        <v>-</v>
      </c>
      <c r="F220" s="136" t="str">
        <f>IF(C220="","-",SUMIFS('销售录入（明细）'!K:K,'销售录入（明细）'!D:D,C220)-SUMIFS($H$3:H219,$C$3:C219,C220))</f>
        <v>-</v>
      </c>
      <c r="G220" s="126"/>
      <c r="H220" s="132"/>
      <c r="I220" s="132"/>
    </row>
    <row r="221" ht="21" customHeight="1" spans="1:9">
      <c r="A221" s="125">
        <v>218</v>
      </c>
      <c r="B221" s="126"/>
      <c r="C221" s="126"/>
      <c r="D221" s="135" t="str">
        <f>IFERROR(VLOOKUP($C221,'基础-客户信息 '!$C:$E,2,FALSE),"-")</f>
        <v>-</v>
      </c>
      <c r="E221" s="135" t="str">
        <f>IFERROR(VLOOKUP($C221,'基础-客户信息 '!$C:$E,3,FALSE),"-")</f>
        <v>-</v>
      </c>
      <c r="F221" s="136" t="str">
        <f>IF(C221="","-",SUMIFS('销售录入（明细）'!K:K,'销售录入（明细）'!D:D,C221)-SUMIFS($H$3:H220,$C$3:C220,C221))</f>
        <v>-</v>
      </c>
      <c r="G221" s="126"/>
      <c r="H221" s="132"/>
      <c r="I221" s="132"/>
    </row>
    <row r="222" ht="21" customHeight="1" spans="1:9">
      <c r="A222" s="125">
        <v>219</v>
      </c>
      <c r="B222" s="126"/>
      <c r="C222" s="126"/>
      <c r="D222" s="135" t="str">
        <f>IFERROR(VLOOKUP($C222,'基础-客户信息 '!$C:$E,2,FALSE),"-")</f>
        <v>-</v>
      </c>
      <c r="E222" s="135" t="str">
        <f>IFERROR(VLOOKUP($C222,'基础-客户信息 '!$C:$E,3,FALSE),"-")</f>
        <v>-</v>
      </c>
      <c r="F222" s="136" t="str">
        <f>IF(C222="","-",SUMIFS('销售录入（明细）'!K:K,'销售录入（明细）'!D:D,C222)-SUMIFS($H$3:H221,$C$3:C221,C222))</f>
        <v>-</v>
      </c>
      <c r="G222" s="126"/>
      <c r="H222" s="132"/>
      <c r="I222" s="132"/>
    </row>
    <row r="223" ht="21" customHeight="1" spans="1:9">
      <c r="A223" s="125">
        <v>220</v>
      </c>
      <c r="B223" s="126"/>
      <c r="C223" s="126"/>
      <c r="D223" s="135" t="str">
        <f>IFERROR(VLOOKUP($C223,'基础-客户信息 '!$C:$E,2,FALSE),"-")</f>
        <v>-</v>
      </c>
      <c r="E223" s="135" t="str">
        <f>IFERROR(VLOOKUP($C223,'基础-客户信息 '!$C:$E,3,FALSE),"-")</f>
        <v>-</v>
      </c>
      <c r="F223" s="136" t="str">
        <f>IF(C223="","-",SUMIFS('销售录入（明细）'!K:K,'销售录入（明细）'!D:D,C223)-SUMIFS($H$3:H222,$C$3:C222,C223))</f>
        <v>-</v>
      </c>
      <c r="G223" s="126"/>
      <c r="H223" s="132"/>
      <c r="I223" s="132"/>
    </row>
    <row r="224" ht="21" customHeight="1" spans="1:9">
      <c r="A224" s="125">
        <v>221</v>
      </c>
      <c r="B224" s="126"/>
      <c r="C224" s="126"/>
      <c r="D224" s="135" t="str">
        <f>IFERROR(VLOOKUP($C224,'基础-客户信息 '!$C:$E,2,FALSE),"-")</f>
        <v>-</v>
      </c>
      <c r="E224" s="135" t="str">
        <f>IFERROR(VLOOKUP($C224,'基础-客户信息 '!$C:$E,3,FALSE),"-")</f>
        <v>-</v>
      </c>
      <c r="F224" s="136" t="str">
        <f>IF(C224="","-",SUMIFS('销售录入（明细）'!K:K,'销售录入（明细）'!D:D,C224)-SUMIFS($H$3:H223,$C$3:C223,C224))</f>
        <v>-</v>
      </c>
      <c r="G224" s="126"/>
      <c r="H224" s="132"/>
      <c r="I224" s="132"/>
    </row>
    <row r="225" ht="21" customHeight="1" spans="1:9">
      <c r="A225" s="125">
        <v>222</v>
      </c>
      <c r="B225" s="126"/>
      <c r="C225" s="126"/>
      <c r="D225" s="135" t="str">
        <f>IFERROR(VLOOKUP($C225,'基础-客户信息 '!$C:$E,2,FALSE),"-")</f>
        <v>-</v>
      </c>
      <c r="E225" s="135" t="str">
        <f>IFERROR(VLOOKUP($C225,'基础-客户信息 '!$C:$E,3,FALSE),"-")</f>
        <v>-</v>
      </c>
      <c r="F225" s="136" t="str">
        <f>IF(C225="","-",SUMIFS('销售录入（明细）'!K:K,'销售录入（明细）'!D:D,C225)-SUMIFS($H$3:H224,$C$3:C224,C225))</f>
        <v>-</v>
      </c>
      <c r="G225" s="126"/>
      <c r="H225" s="132"/>
      <c r="I225" s="132"/>
    </row>
    <row r="226" ht="21" customHeight="1" spans="1:9">
      <c r="A226" s="125">
        <v>223</v>
      </c>
      <c r="B226" s="126"/>
      <c r="C226" s="126"/>
      <c r="D226" s="135" t="str">
        <f>IFERROR(VLOOKUP($C226,'基础-客户信息 '!$C:$E,2,FALSE),"-")</f>
        <v>-</v>
      </c>
      <c r="E226" s="135" t="str">
        <f>IFERROR(VLOOKUP($C226,'基础-客户信息 '!$C:$E,3,FALSE),"-")</f>
        <v>-</v>
      </c>
      <c r="F226" s="136" t="str">
        <f>IF(C226="","-",SUMIFS('销售录入（明细）'!K:K,'销售录入（明细）'!D:D,C226)-SUMIFS($H$3:H225,$C$3:C225,C226))</f>
        <v>-</v>
      </c>
      <c r="G226" s="126"/>
      <c r="H226" s="132"/>
      <c r="I226" s="132"/>
    </row>
    <row r="227" ht="21" customHeight="1" spans="1:9">
      <c r="A227" s="125">
        <v>224</v>
      </c>
      <c r="B227" s="126"/>
      <c r="C227" s="126"/>
      <c r="D227" s="135" t="str">
        <f>IFERROR(VLOOKUP($C227,'基础-客户信息 '!$C:$E,2,FALSE),"-")</f>
        <v>-</v>
      </c>
      <c r="E227" s="135" t="str">
        <f>IFERROR(VLOOKUP($C227,'基础-客户信息 '!$C:$E,3,FALSE),"-")</f>
        <v>-</v>
      </c>
      <c r="F227" s="136" t="str">
        <f>IF(C227="","-",SUMIFS('销售录入（明细）'!K:K,'销售录入（明细）'!D:D,C227)-SUMIFS($H$3:H226,$C$3:C226,C227))</f>
        <v>-</v>
      </c>
      <c r="G227" s="126"/>
      <c r="H227" s="132"/>
      <c r="I227" s="132"/>
    </row>
    <row r="228" ht="21" customHeight="1" spans="1:9">
      <c r="A228" s="125">
        <v>225</v>
      </c>
      <c r="B228" s="126"/>
      <c r="C228" s="126"/>
      <c r="D228" s="135" t="str">
        <f>IFERROR(VLOOKUP($C228,'基础-客户信息 '!$C:$E,2,FALSE),"-")</f>
        <v>-</v>
      </c>
      <c r="E228" s="135" t="str">
        <f>IFERROR(VLOOKUP($C228,'基础-客户信息 '!$C:$E,3,FALSE),"-")</f>
        <v>-</v>
      </c>
      <c r="F228" s="136" t="str">
        <f>IF(C228="","-",SUMIFS('销售录入（明细）'!K:K,'销售录入（明细）'!D:D,C228)-SUMIFS($H$3:H227,$C$3:C227,C228))</f>
        <v>-</v>
      </c>
      <c r="G228" s="126"/>
      <c r="H228" s="132"/>
      <c r="I228" s="132"/>
    </row>
    <row r="229" ht="21" customHeight="1" spans="1:9">
      <c r="A229" s="125">
        <v>226</v>
      </c>
      <c r="B229" s="126"/>
      <c r="C229" s="126"/>
      <c r="D229" s="135" t="str">
        <f>IFERROR(VLOOKUP($C229,'基础-客户信息 '!$C:$E,2,FALSE),"-")</f>
        <v>-</v>
      </c>
      <c r="E229" s="135" t="str">
        <f>IFERROR(VLOOKUP($C229,'基础-客户信息 '!$C:$E,3,FALSE),"-")</f>
        <v>-</v>
      </c>
      <c r="F229" s="136" t="str">
        <f>IF(C229="","-",SUMIFS('销售录入（明细）'!K:K,'销售录入（明细）'!D:D,C229)-SUMIFS($H$3:H228,$C$3:C228,C229))</f>
        <v>-</v>
      </c>
      <c r="G229" s="126"/>
      <c r="H229" s="132"/>
      <c r="I229" s="132"/>
    </row>
    <row r="230" ht="21" customHeight="1" spans="1:9">
      <c r="A230" s="125">
        <v>227</v>
      </c>
      <c r="B230" s="126"/>
      <c r="C230" s="126"/>
      <c r="D230" s="135" t="str">
        <f>IFERROR(VLOOKUP($C230,'基础-客户信息 '!$C:$E,2,FALSE),"-")</f>
        <v>-</v>
      </c>
      <c r="E230" s="135" t="str">
        <f>IFERROR(VLOOKUP($C230,'基础-客户信息 '!$C:$E,3,FALSE),"-")</f>
        <v>-</v>
      </c>
      <c r="F230" s="136" t="str">
        <f>IF(C230="","-",SUMIFS('销售录入（明细）'!K:K,'销售录入（明细）'!D:D,C230)-SUMIFS($H$3:H229,$C$3:C229,C230))</f>
        <v>-</v>
      </c>
      <c r="G230" s="126"/>
      <c r="H230" s="132"/>
      <c r="I230" s="132"/>
    </row>
    <row r="231" ht="21" customHeight="1" spans="1:9">
      <c r="A231" s="125">
        <v>228</v>
      </c>
      <c r="B231" s="126"/>
      <c r="C231" s="126"/>
      <c r="D231" s="135" t="str">
        <f>IFERROR(VLOOKUP($C231,'基础-客户信息 '!$C:$E,2,FALSE),"-")</f>
        <v>-</v>
      </c>
      <c r="E231" s="135" t="str">
        <f>IFERROR(VLOOKUP($C231,'基础-客户信息 '!$C:$E,3,FALSE),"-")</f>
        <v>-</v>
      </c>
      <c r="F231" s="136" t="str">
        <f>IF(C231="","-",SUMIFS('销售录入（明细）'!K:K,'销售录入（明细）'!D:D,C231)-SUMIFS($H$3:H230,$C$3:C230,C231))</f>
        <v>-</v>
      </c>
      <c r="G231" s="126"/>
      <c r="H231" s="132"/>
      <c r="I231" s="132"/>
    </row>
    <row r="232" ht="21" customHeight="1" spans="1:9">
      <c r="A232" s="125">
        <v>229</v>
      </c>
      <c r="B232" s="126"/>
      <c r="C232" s="126"/>
      <c r="D232" s="135" t="str">
        <f>IFERROR(VLOOKUP($C232,'基础-客户信息 '!$C:$E,2,FALSE),"-")</f>
        <v>-</v>
      </c>
      <c r="E232" s="135" t="str">
        <f>IFERROR(VLOOKUP($C232,'基础-客户信息 '!$C:$E,3,FALSE),"-")</f>
        <v>-</v>
      </c>
      <c r="F232" s="136" t="str">
        <f>IF(C232="","-",SUMIFS('销售录入（明细）'!K:K,'销售录入（明细）'!D:D,C232)-SUMIFS($H$3:H231,$C$3:C231,C232))</f>
        <v>-</v>
      </c>
      <c r="G232" s="126"/>
      <c r="H232" s="132"/>
      <c r="I232" s="132"/>
    </row>
    <row r="233" ht="21" customHeight="1" spans="1:9">
      <c r="A233" s="125">
        <v>230</v>
      </c>
      <c r="B233" s="126"/>
      <c r="C233" s="126"/>
      <c r="D233" s="135" t="str">
        <f>IFERROR(VLOOKUP($C233,'基础-客户信息 '!$C:$E,2,FALSE),"-")</f>
        <v>-</v>
      </c>
      <c r="E233" s="135" t="str">
        <f>IFERROR(VLOOKUP($C233,'基础-客户信息 '!$C:$E,3,FALSE),"-")</f>
        <v>-</v>
      </c>
      <c r="F233" s="136" t="str">
        <f>IF(C233="","-",SUMIFS('销售录入（明细）'!K:K,'销售录入（明细）'!D:D,C233)-SUMIFS($H$3:H232,$C$3:C232,C233))</f>
        <v>-</v>
      </c>
      <c r="G233" s="126"/>
      <c r="H233" s="132"/>
      <c r="I233" s="132"/>
    </row>
    <row r="234" ht="21" customHeight="1" spans="1:9">
      <c r="A234" s="125">
        <v>231</v>
      </c>
      <c r="B234" s="126"/>
      <c r="C234" s="126"/>
      <c r="D234" s="135" t="str">
        <f>IFERROR(VLOOKUP($C234,'基础-客户信息 '!$C:$E,2,FALSE),"-")</f>
        <v>-</v>
      </c>
      <c r="E234" s="135" t="str">
        <f>IFERROR(VLOOKUP($C234,'基础-客户信息 '!$C:$E,3,FALSE),"-")</f>
        <v>-</v>
      </c>
      <c r="F234" s="136" t="str">
        <f>IF(C234="","-",SUMIFS('销售录入（明细）'!K:K,'销售录入（明细）'!D:D,C234)-SUMIFS($H$3:H233,$C$3:C233,C234))</f>
        <v>-</v>
      </c>
      <c r="G234" s="126"/>
      <c r="H234" s="132"/>
      <c r="I234" s="132"/>
    </row>
    <row r="235" ht="21" customHeight="1" spans="1:9">
      <c r="A235" s="125">
        <v>232</v>
      </c>
      <c r="B235" s="126"/>
      <c r="C235" s="126"/>
      <c r="D235" s="135" t="str">
        <f>IFERROR(VLOOKUP($C235,'基础-客户信息 '!$C:$E,2,FALSE),"-")</f>
        <v>-</v>
      </c>
      <c r="E235" s="135" t="str">
        <f>IFERROR(VLOOKUP($C235,'基础-客户信息 '!$C:$E,3,FALSE),"-")</f>
        <v>-</v>
      </c>
      <c r="F235" s="136" t="str">
        <f>IF(C235="","-",SUMIFS('销售录入（明细）'!K:K,'销售录入（明细）'!D:D,C235)-SUMIFS($H$3:H234,$C$3:C234,C235))</f>
        <v>-</v>
      </c>
      <c r="G235" s="126"/>
      <c r="H235" s="132"/>
      <c r="I235" s="132"/>
    </row>
    <row r="236" ht="21" customHeight="1" spans="1:9">
      <c r="A236" s="125">
        <v>233</v>
      </c>
      <c r="B236" s="126"/>
      <c r="C236" s="126"/>
      <c r="D236" s="135" t="str">
        <f>IFERROR(VLOOKUP($C236,'基础-客户信息 '!$C:$E,2,FALSE),"-")</f>
        <v>-</v>
      </c>
      <c r="E236" s="135" t="str">
        <f>IFERROR(VLOOKUP($C236,'基础-客户信息 '!$C:$E,3,FALSE),"-")</f>
        <v>-</v>
      </c>
      <c r="F236" s="136" t="str">
        <f>IF(C236="","-",SUMIFS('销售录入（明细）'!K:K,'销售录入（明细）'!D:D,C236)-SUMIFS($H$3:H235,$C$3:C235,C236))</f>
        <v>-</v>
      </c>
      <c r="G236" s="126"/>
      <c r="H236" s="132"/>
      <c r="I236" s="132"/>
    </row>
    <row r="237" ht="21" customHeight="1" spans="1:9">
      <c r="A237" s="125">
        <v>234</v>
      </c>
      <c r="B237" s="126"/>
      <c r="C237" s="126"/>
      <c r="D237" s="135" t="str">
        <f>IFERROR(VLOOKUP($C237,'基础-客户信息 '!$C:$E,2,FALSE),"-")</f>
        <v>-</v>
      </c>
      <c r="E237" s="135" t="str">
        <f>IFERROR(VLOOKUP($C237,'基础-客户信息 '!$C:$E,3,FALSE),"-")</f>
        <v>-</v>
      </c>
      <c r="F237" s="136" t="str">
        <f>IF(C237="","-",SUMIFS('销售录入（明细）'!K:K,'销售录入（明细）'!D:D,C237)-SUMIFS($H$3:H236,$C$3:C236,C237))</f>
        <v>-</v>
      </c>
      <c r="G237" s="126"/>
      <c r="H237" s="132"/>
      <c r="I237" s="132"/>
    </row>
    <row r="238" ht="21" customHeight="1" spans="1:9">
      <c r="A238" s="125">
        <v>235</v>
      </c>
      <c r="B238" s="126"/>
      <c r="C238" s="126"/>
      <c r="D238" s="135" t="str">
        <f>IFERROR(VLOOKUP($C238,'基础-客户信息 '!$C:$E,2,FALSE),"-")</f>
        <v>-</v>
      </c>
      <c r="E238" s="135" t="str">
        <f>IFERROR(VLOOKUP($C238,'基础-客户信息 '!$C:$E,3,FALSE),"-")</f>
        <v>-</v>
      </c>
      <c r="F238" s="136" t="str">
        <f>IF(C238="","-",SUMIFS('销售录入（明细）'!K:K,'销售录入（明细）'!D:D,C238)-SUMIFS($H$3:H237,$C$3:C237,C238))</f>
        <v>-</v>
      </c>
      <c r="G238" s="126"/>
      <c r="H238" s="132"/>
      <c r="I238" s="132"/>
    </row>
    <row r="239" ht="21" customHeight="1" spans="1:9">
      <c r="A239" s="125">
        <v>236</v>
      </c>
      <c r="B239" s="126"/>
      <c r="C239" s="126"/>
      <c r="D239" s="135" t="str">
        <f>IFERROR(VLOOKUP($C239,'基础-客户信息 '!$C:$E,2,FALSE),"-")</f>
        <v>-</v>
      </c>
      <c r="E239" s="135" t="str">
        <f>IFERROR(VLOOKUP($C239,'基础-客户信息 '!$C:$E,3,FALSE),"-")</f>
        <v>-</v>
      </c>
      <c r="F239" s="136" t="str">
        <f>IF(C239="","-",SUMIFS('销售录入（明细）'!K:K,'销售录入（明细）'!D:D,C239)-SUMIFS($H$3:H238,$C$3:C238,C239))</f>
        <v>-</v>
      </c>
      <c r="G239" s="126"/>
      <c r="H239" s="132"/>
      <c r="I239" s="132"/>
    </row>
    <row r="240" ht="21" customHeight="1" spans="1:9">
      <c r="A240" s="125">
        <v>237</v>
      </c>
      <c r="B240" s="126"/>
      <c r="C240" s="126"/>
      <c r="D240" s="135" t="str">
        <f>IFERROR(VLOOKUP($C240,'基础-客户信息 '!$C:$E,2,FALSE),"-")</f>
        <v>-</v>
      </c>
      <c r="E240" s="135" t="str">
        <f>IFERROR(VLOOKUP($C240,'基础-客户信息 '!$C:$E,3,FALSE),"-")</f>
        <v>-</v>
      </c>
      <c r="F240" s="136" t="str">
        <f>IF(C240="","-",SUMIFS('销售录入（明细）'!K:K,'销售录入（明细）'!D:D,C240)-SUMIFS($H$3:H239,$C$3:C239,C240))</f>
        <v>-</v>
      </c>
      <c r="G240" s="126"/>
      <c r="H240" s="132"/>
      <c r="I240" s="132"/>
    </row>
    <row r="241" ht="21" customHeight="1" spans="1:9">
      <c r="A241" s="125">
        <v>238</v>
      </c>
      <c r="B241" s="126"/>
      <c r="C241" s="126"/>
      <c r="D241" s="135" t="str">
        <f>IFERROR(VLOOKUP($C241,'基础-客户信息 '!$C:$E,2,FALSE),"-")</f>
        <v>-</v>
      </c>
      <c r="E241" s="135" t="str">
        <f>IFERROR(VLOOKUP($C241,'基础-客户信息 '!$C:$E,3,FALSE),"-")</f>
        <v>-</v>
      </c>
      <c r="F241" s="136" t="str">
        <f>IF(C241="","-",SUMIFS('销售录入（明细）'!K:K,'销售录入（明细）'!D:D,C241)-SUMIFS($H$3:H240,$C$3:C240,C241))</f>
        <v>-</v>
      </c>
      <c r="G241" s="126"/>
      <c r="H241" s="132"/>
      <c r="I241" s="132"/>
    </row>
    <row r="242" ht="21" customHeight="1" spans="1:9">
      <c r="A242" s="125">
        <v>239</v>
      </c>
      <c r="B242" s="126"/>
      <c r="C242" s="126"/>
      <c r="D242" s="135" t="str">
        <f>IFERROR(VLOOKUP($C242,'基础-客户信息 '!$C:$E,2,FALSE),"-")</f>
        <v>-</v>
      </c>
      <c r="E242" s="135" t="str">
        <f>IFERROR(VLOOKUP($C242,'基础-客户信息 '!$C:$E,3,FALSE),"-")</f>
        <v>-</v>
      </c>
      <c r="F242" s="136" t="str">
        <f>IF(C242="","-",SUMIFS('销售录入（明细）'!K:K,'销售录入（明细）'!D:D,C242)-SUMIFS($H$3:H241,$C$3:C241,C242))</f>
        <v>-</v>
      </c>
      <c r="G242" s="126"/>
      <c r="H242" s="132"/>
      <c r="I242" s="132"/>
    </row>
    <row r="243" ht="21" customHeight="1" spans="1:9">
      <c r="A243" s="125">
        <v>240</v>
      </c>
      <c r="B243" s="126"/>
      <c r="C243" s="126"/>
      <c r="D243" s="135" t="str">
        <f>IFERROR(VLOOKUP($C243,'基础-客户信息 '!$C:$E,2,FALSE),"-")</f>
        <v>-</v>
      </c>
      <c r="E243" s="135" t="str">
        <f>IFERROR(VLOOKUP($C243,'基础-客户信息 '!$C:$E,3,FALSE),"-")</f>
        <v>-</v>
      </c>
      <c r="F243" s="136" t="str">
        <f>IF(C243="","-",SUMIFS('销售录入（明细）'!K:K,'销售录入（明细）'!D:D,C243)-SUMIFS($H$3:H242,$C$3:C242,C243))</f>
        <v>-</v>
      </c>
      <c r="G243" s="126"/>
      <c r="H243" s="132"/>
      <c r="I243" s="132"/>
    </row>
    <row r="244" ht="21" customHeight="1" spans="1:9">
      <c r="A244" s="125">
        <v>241</v>
      </c>
      <c r="B244" s="126"/>
      <c r="C244" s="126"/>
      <c r="D244" s="135" t="str">
        <f>IFERROR(VLOOKUP($C244,'基础-客户信息 '!$C:$E,2,FALSE),"-")</f>
        <v>-</v>
      </c>
      <c r="E244" s="135" t="str">
        <f>IFERROR(VLOOKUP($C244,'基础-客户信息 '!$C:$E,3,FALSE),"-")</f>
        <v>-</v>
      </c>
      <c r="F244" s="136" t="str">
        <f>IF(C244="","-",SUMIFS('销售录入（明细）'!K:K,'销售录入（明细）'!D:D,C244)-SUMIFS($H$3:H243,$C$3:C243,C244))</f>
        <v>-</v>
      </c>
      <c r="G244" s="126"/>
      <c r="H244" s="132"/>
      <c r="I244" s="132"/>
    </row>
    <row r="245" ht="21" customHeight="1" spans="1:9">
      <c r="A245" s="125">
        <v>242</v>
      </c>
      <c r="B245" s="126"/>
      <c r="C245" s="126"/>
      <c r="D245" s="135" t="str">
        <f>IFERROR(VLOOKUP($C245,'基础-客户信息 '!$C:$E,2,FALSE),"-")</f>
        <v>-</v>
      </c>
      <c r="E245" s="135" t="str">
        <f>IFERROR(VLOOKUP($C245,'基础-客户信息 '!$C:$E,3,FALSE),"-")</f>
        <v>-</v>
      </c>
      <c r="F245" s="136" t="str">
        <f>IF(C245="","-",SUMIFS('销售录入（明细）'!K:K,'销售录入（明细）'!D:D,C245)-SUMIFS($H$3:H244,$C$3:C244,C245))</f>
        <v>-</v>
      </c>
      <c r="G245" s="126"/>
      <c r="H245" s="132"/>
      <c r="I245" s="132"/>
    </row>
    <row r="246" ht="21" customHeight="1" spans="1:9">
      <c r="A246" s="125">
        <v>243</v>
      </c>
      <c r="B246" s="126"/>
      <c r="C246" s="126"/>
      <c r="D246" s="135" t="str">
        <f>IFERROR(VLOOKUP($C246,'基础-客户信息 '!$C:$E,2,FALSE),"-")</f>
        <v>-</v>
      </c>
      <c r="E246" s="135" t="str">
        <f>IFERROR(VLOOKUP($C246,'基础-客户信息 '!$C:$E,3,FALSE),"-")</f>
        <v>-</v>
      </c>
      <c r="F246" s="136" t="str">
        <f>IF(C246="","-",SUMIFS('销售录入（明细）'!K:K,'销售录入（明细）'!D:D,C246)-SUMIFS($H$3:H245,$C$3:C245,C246))</f>
        <v>-</v>
      </c>
      <c r="G246" s="126"/>
      <c r="H246" s="132"/>
      <c r="I246" s="132"/>
    </row>
    <row r="247" ht="21" customHeight="1" spans="1:9">
      <c r="A247" s="125">
        <v>244</v>
      </c>
      <c r="B247" s="126"/>
      <c r="C247" s="126"/>
      <c r="D247" s="135" t="str">
        <f>IFERROR(VLOOKUP($C247,'基础-客户信息 '!$C:$E,2,FALSE),"-")</f>
        <v>-</v>
      </c>
      <c r="E247" s="135" t="str">
        <f>IFERROR(VLOOKUP($C247,'基础-客户信息 '!$C:$E,3,FALSE),"-")</f>
        <v>-</v>
      </c>
      <c r="F247" s="136" t="str">
        <f>IF(C247="","-",SUMIFS('销售录入（明细）'!K:K,'销售录入（明细）'!D:D,C247)-SUMIFS($H$3:H246,$C$3:C246,C247))</f>
        <v>-</v>
      </c>
      <c r="G247" s="126"/>
      <c r="H247" s="132"/>
      <c r="I247" s="132"/>
    </row>
    <row r="248" ht="21" customHeight="1" spans="1:9">
      <c r="A248" s="125">
        <v>245</v>
      </c>
      <c r="B248" s="126"/>
      <c r="C248" s="126"/>
      <c r="D248" s="135" t="str">
        <f>IFERROR(VLOOKUP($C248,'基础-客户信息 '!$C:$E,2,FALSE),"-")</f>
        <v>-</v>
      </c>
      <c r="E248" s="135" t="str">
        <f>IFERROR(VLOOKUP($C248,'基础-客户信息 '!$C:$E,3,FALSE),"-")</f>
        <v>-</v>
      </c>
      <c r="F248" s="136" t="str">
        <f>IF(C248="","-",SUMIFS('销售录入（明细）'!K:K,'销售录入（明细）'!D:D,C248)-SUMIFS($H$3:H247,$C$3:C247,C248))</f>
        <v>-</v>
      </c>
      <c r="G248" s="126"/>
      <c r="H248" s="132"/>
      <c r="I248" s="132"/>
    </row>
    <row r="249" ht="21" customHeight="1" spans="1:9">
      <c r="A249" s="125">
        <v>246</v>
      </c>
      <c r="B249" s="126"/>
      <c r="C249" s="126"/>
      <c r="D249" s="135" t="str">
        <f>IFERROR(VLOOKUP($C249,'基础-客户信息 '!$C:$E,2,FALSE),"-")</f>
        <v>-</v>
      </c>
      <c r="E249" s="135" t="str">
        <f>IFERROR(VLOOKUP($C249,'基础-客户信息 '!$C:$E,3,FALSE),"-")</f>
        <v>-</v>
      </c>
      <c r="F249" s="136" t="str">
        <f>IF(C249="","-",SUMIFS('销售录入（明细）'!K:K,'销售录入（明细）'!D:D,C249)-SUMIFS($H$3:H248,$C$3:C248,C249))</f>
        <v>-</v>
      </c>
      <c r="G249" s="126"/>
      <c r="H249" s="132"/>
      <c r="I249" s="132"/>
    </row>
    <row r="250" ht="21" customHeight="1" spans="1:9">
      <c r="A250" s="125">
        <v>247</v>
      </c>
      <c r="B250" s="126"/>
      <c r="C250" s="126"/>
      <c r="D250" s="135" t="str">
        <f>IFERROR(VLOOKUP($C250,'基础-客户信息 '!$C:$E,2,FALSE),"-")</f>
        <v>-</v>
      </c>
      <c r="E250" s="135" t="str">
        <f>IFERROR(VLOOKUP($C250,'基础-客户信息 '!$C:$E,3,FALSE),"-")</f>
        <v>-</v>
      </c>
      <c r="F250" s="136" t="str">
        <f>IF(C250="","-",SUMIFS('销售录入（明细）'!K:K,'销售录入（明细）'!D:D,C250)-SUMIFS($H$3:H249,$C$3:C249,C250))</f>
        <v>-</v>
      </c>
      <c r="G250" s="126"/>
      <c r="H250" s="132"/>
      <c r="I250" s="132"/>
    </row>
    <row r="251" ht="21" customHeight="1" spans="1:9">
      <c r="A251" s="125">
        <v>248</v>
      </c>
      <c r="B251" s="126"/>
      <c r="C251" s="126"/>
      <c r="D251" s="135" t="str">
        <f>IFERROR(VLOOKUP($C251,'基础-客户信息 '!$C:$E,2,FALSE),"-")</f>
        <v>-</v>
      </c>
      <c r="E251" s="135" t="str">
        <f>IFERROR(VLOOKUP($C251,'基础-客户信息 '!$C:$E,3,FALSE),"-")</f>
        <v>-</v>
      </c>
      <c r="F251" s="136" t="str">
        <f>IF(C251="","-",SUMIFS('销售录入（明细）'!K:K,'销售录入（明细）'!D:D,C251)-SUMIFS($H$3:H250,$C$3:C250,C251))</f>
        <v>-</v>
      </c>
      <c r="G251" s="126"/>
      <c r="H251" s="132"/>
      <c r="I251" s="132"/>
    </row>
    <row r="252" ht="21" customHeight="1" spans="1:9">
      <c r="A252" s="125">
        <v>249</v>
      </c>
      <c r="B252" s="126"/>
      <c r="C252" s="126"/>
      <c r="D252" s="135" t="str">
        <f>IFERROR(VLOOKUP($C252,'基础-客户信息 '!$C:$E,2,FALSE),"-")</f>
        <v>-</v>
      </c>
      <c r="E252" s="135" t="str">
        <f>IFERROR(VLOOKUP($C252,'基础-客户信息 '!$C:$E,3,FALSE),"-")</f>
        <v>-</v>
      </c>
      <c r="F252" s="136" t="str">
        <f>IF(C252="","-",SUMIFS('销售录入（明细）'!K:K,'销售录入（明细）'!D:D,C252)-SUMIFS($H$3:H251,$C$3:C251,C252))</f>
        <v>-</v>
      </c>
      <c r="G252" s="126"/>
      <c r="H252" s="132"/>
      <c r="I252" s="132"/>
    </row>
    <row r="253" ht="21" customHeight="1" spans="1:9">
      <c r="A253" s="125">
        <v>250</v>
      </c>
      <c r="B253" s="126"/>
      <c r="C253" s="126"/>
      <c r="D253" s="135" t="str">
        <f>IFERROR(VLOOKUP($C253,'基础-客户信息 '!$C:$E,2,FALSE),"-")</f>
        <v>-</v>
      </c>
      <c r="E253" s="135" t="str">
        <f>IFERROR(VLOOKUP($C253,'基础-客户信息 '!$C:$E,3,FALSE),"-")</f>
        <v>-</v>
      </c>
      <c r="F253" s="136" t="str">
        <f>IF(C253="","-",SUMIFS('销售录入（明细）'!K:K,'销售录入（明细）'!D:D,C253)-SUMIFS($H$3:H252,$C$3:C252,C253))</f>
        <v>-</v>
      </c>
      <c r="G253" s="126"/>
      <c r="H253" s="132"/>
      <c r="I253" s="132"/>
    </row>
    <row r="254" ht="21" customHeight="1" spans="1:9">
      <c r="A254" s="125">
        <v>251</v>
      </c>
      <c r="B254" s="126"/>
      <c r="C254" s="126"/>
      <c r="D254" s="135" t="str">
        <f>IFERROR(VLOOKUP($C254,'基础-客户信息 '!$C:$E,2,FALSE),"-")</f>
        <v>-</v>
      </c>
      <c r="E254" s="135" t="str">
        <f>IFERROR(VLOOKUP($C254,'基础-客户信息 '!$C:$E,3,FALSE),"-")</f>
        <v>-</v>
      </c>
      <c r="F254" s="136" t="str">
        <f>IF(C254="","-",SUMIFS('销售录入（明细）'!K:K,'销售录入（明细）'!D:D,C254)-SUMIFS($H$3:H253,$C$3:C253,C254))</f>
        <v>-</v>
      </c>
      <c r="G254" s="126"/>
      <c r="H254" s="132"/>
      <c r="I254" s="132"/>
    </row>
    <row r="255" ht="21" customHeight="1" spans="1:9">
      <c r="A255" s="125">
        <v>252</v>
      </c>
      <c r="B255" s="126"/>
      <c r="C255" s="126"/>
      <c r="D255" s="135" t="str">
        <f>IFERROR(VLOOKUP($C255,'基础-客户信息 '!$C:$E,2,FALSE),"-")</f>
        <v>-</v>
      </c>
      <c r="E255" s="135" t="str">
        <f>IFERROR(VLOOKUP($C255,'基础-客户信息 '!$C:$E,3,FALSE),"-")</f>
        <v>-</v>
      </c>
      <c r="F255" s="136" t="str">
        <f>IF(C255="","-",SUMIFS('销售录入（明细）'!K:K,'销售录入（明细）'!D:D,C255)-SUMIFS($H$3:H254,$C$3:C254,C255))</f>
        <v>-</v>
      </c>
      <c r="G255" s="126"/>
      <c r="H255" s="132"/>
      <c r="I255" s="132"/>
    </row>
    <row r="256" ht="21" customHeight="1" spans="1:9">
      <c r="A256" s="125">
        <v>253</v>
      </c>
      <c r="B256" s="126"/>
      <c r="C256" s="126"/>
      <c r="D256" s="135" t="str">
        <f>IFERROR(VLOOKUP($C256,'基础-客户信息 '!$C:$E,2,FALSE),"-")</f>
        <v>-</v>
      </c>
      <c r="E256" s="135" t="str">
        <f>IFERROR(VLOOKUP($C256,'基础-客户信息 '!$C:$E,3,FALSE),"-")</f>
        <v>-</v>
      </c>
      <c r="F256" s="136" t="str">
        <f>IF(C256="","-",SUMIFS('销售录入（明细）'!K:K,'销售录入（明细）'!D:D,C256)-SUMIFS($H$3:H255,$C$3:C255,C256))</f>
        <v>-</v>
      </c>
      <c r="G256" s="126"/>
      <c r="H256" s="132"/>
      <c r="I256" s="132"/>
    </row>
    <row r="257" ht="21" customHeight="1" spans="1:9">
      <c r="A257" s="125">
        <v>254</v>
      </c>
      <c r="B257" s="126"/>
      <c r="C257" s="126"/>
      <c r="D257" s="135" t="str">
        <f>IFERROR(VLOOKUP($C257,'基础-客户信息 '!$C:$E,2,FALSE),"-")</f>
        <v>-</v>
      </c>
      <c r="E257" s="135" t="str">
        <f>IFERROR(VLOOKUP($C257,'基础-客户信息 '!$C:$E,3,FALSE),"-")</f>
        <v>-</v>
      </c>
      <c r="F257" s="136" t="str">
        <f>IF(C257="","-",SUMIFS('销售录入（明细）'!K:K,'销售录入（明细）'!D:D,C257)-SUMIFS($H$3:H256,$C$3:C256,C257))</f>
        <v>-</v>
      </c>
      <c r="G257" s="126"/>
      <c r="H257" s="132"/>
      <c r="I257" s="132"/>
    </row>
    <row r="258" ht="21" customHeight="1" spans="1:9">
      <c r="A258" s="125">
        <v>255</v>
      </c>
      <c r="B258" s="126"/>
      <c r="C258" s="126"/>
      <c r="D258" s="135" t="str">
        <f>IFERROR(VLOOKUP($C258,'基础-客户信息 '!$C:$E,2,FALSE),"-")</f>
        <v>-</v>
      </c>
      <c r="E258" s="135" t="str">
        <f>IFERROR(VLOOKUP($C258,'基础-客户信息 '!$C:$E,3,FALSE),"-")</f>
        <v>-</v>
      </c>
      <c r="F258" s="136" t="str">
        <f>IF(C258="","-",SUMIFS('销售录入（明细）'!K:K,'销售录入（明细）'!D:D,C258)-SUMIFS($H$3:H257,$C$3:C257,C258))</f>
        <v>-</v>
      </c>
      <c r="G258" s="126"/>
      <c r="H258" s="132"/>
      <c r="I258" s="132"/>
    </row>
    <row r="259" ht="21" customHeight="1" spans="1:9">
      <c r="A259" s="125">
        <v>256</v>
      </c>
      <c r="B259" s="126"/>
      <c r="C259" s="126"/>
      <c r="D259" s="135" t="str">
        <f>IFERROR(VLOOKUP($C259,'基础-客户信息 '!$C:$E,2,FALSE),"-")</f>
        <v>-</v>
      </c>
      <c r="E259" s="135" t="str">
        <f>IFERROR(VLOOKUP($C259,'基础-客户信息 '!$C:$E,3,FALSE),"-")</f>
        <v>-</v>
      </c>
      <c r="F259" s="136" t="str">
        <f>IF(C259="","-",SUMIFS('销售录入（明细）'!K:K,'销售录入（明细）'!D:D,C259)-SUMIFS($H$3:H258,$C$3:C258,C259))</f>
        <v>-</v>
      </c>
      <c r="G259" s="126"/>
      <c r="H259" s="132"/>
      <c r="I259" s="132"/>
    </row>
    <row r="260" ht="21" customHeight="1" spans="1:9">
      <c r="A260" s="125">
        <v>257</v>
      </c>
      <c r="B260" s="126"/>
      <c r="C260" s="126"/>
      <c r="D260" s="135" t="str">
        <f>IFERROR(VLOOKUP($C260,'基础-客户信息 '!$C:$E,2,FALSE),"-")</f>
        <v>-</v>
      </c>
      <c r="E260" s="135" t="str">
        <f>IFERROR(VLOOKUP($C260,'基础-客户信息 '!$C:$E,3,FALSE),"-")</f>
        <v>-</v>
      </c>
      <c r="F260" s="136" t="str">
        <f>IF(C260="","-",SUMIFS('销售录入（明细）'!K:K,'销售录入（明细）'!D:D,C260)-SUMIFS($H$3:H259,$C$3:C259,C260))</f>
        <v>-</v>
      </c>
      <c r="G260" s="126"/>
      <c r="H260" s="132"/>
      <c r="I260" s="132"/>
    </row>
    <row r="261" ht="21" customHeight="1" spans="1:9">
      <c r="A261" s="125">
        <v>258</v>
      </c>
      <c r="B261" s="126"/>
      <c r="C261" s="126"/>
      <c r="D261" s="135" t="str">
        <f>IFERROR(VLOOKUP($C261,'基础-客户信息 '!$C:$E,2,FALSE),"-")</f>
        <v>-</v>
      </c>
      <c r="E261" s="135" t="str">
        <f>IFERROR(VLOOKUP($C261,'基础-客户信息 '!$C:$E,3,FALSE),"-")</f>
        <v>-</v>
      </c>
      <c r="F261" s="136" t="str">
        <f>IF(C261="","-",SUMIFS('销售录入（明细）'!K:K,'销售录入（明细）'!D:D,C261)-SUMIFS($H$3:H260,$C$3:C260,C261))</f>
        <v>-</v>
      </c>
      <c r="G261" s="126"/>
      <c r="H261" s="132"/>
      <c r="I261" s="132"/>
    </row>
    <row r="262" ht="21" customHeight="1" spans="1:9">
      <c r="A262" s="125">
        <v>259</v>
      </c>
      <c r="B262" s="126"/>
      <c r="C262" s="126"/>
      <c r="D262" s="135" t="str">
        <f>IFERROR(VLOOKUP($C262,'基础-客户信息 '!$C:$E,2,FALSE),"-")</f>
        <v>-</v>
      </c>
      <c r="E262" s="135" t="str">
        <f>IFERROR(VLOOKUP($C262,'基础-客户信息 '!$C:$E,3,FALSE),"-")</f>
        <v>-</v>
      </c>
      <c r="F262" s="136" t="str">
        <f>IF(C262="","-",SUMIFS('销售录入（明细）'!K:K,'销售录入（明细）'!D:D,C262)-SUMIFS($H$3:H261,$C$3:C261,C262))</f>
        <v>-</v>
      </c>
      <c r="G262" s="126"/>
      <c r="H262" s="132"/>
      <c r="I262" s="132"/>
    </row>
    <row r="263" ht="21" customHeight="1" spans="1:9">
      <c r="A263" s="125">
        <v>260</v>
      </c>
      <c r="B263" s="126"/>
      <c r="C263" s="126"/>
      <c r="D263" s="135" t="str">
        <f>IFERROR(VLOOKUP($C263,'基础-客户信息 '!$C:$E,2,FALSE),"-")</f>
        <v>-</v>
      </c>
      <c r="E263" s="135" t="str">
        <f>IFERROR(VLOOKUP($C263,'基础-客户信息 '!$C:$E,3,FALSE),"-")</f>
        <v>-</v>
      </c>
      <c r="F263" s="136" t="str">
        <f>IF(C263="","-",SUMIFS('销售录入（明细）'!K:K,'销售录入（明细）'!D:D,C263)-SUMIFS($H$3:H262,$C$3:C262,C263))</f>
        <v>-</v>
      </c>
      <c r="G263" s="126"/>
      <c r="H263" s="132"/>
      <c r="I263" s="132"/>
    </row>
    <row r="264" ht="21" customHeight="1" spans="1:9">
      <c r="A264" s="125">
        <v>261</v>
      </c>
      <c r="B264" s="126"/>
      <c r="C264" s="126"/>
      <c r="D264" s="135" t="str">
        <f>IFERROR(VLOOKUP($C264,'基础-客户信息 '!$C:$E,2,FALSE),"-")</f>
        <v>-</v>
      </c>
      <c r="E264" s="135" t="str">
        <f>IFERROR(VLOOKUP($C264,'基础-客户信息 '!$C:$E,3,FALSE),"-")</f>
        <v>-</v>
      </c>
      <c r="F264" s="136" t="str">
        <f>IF(C264="","-",SUMIFS('销售录入（明细）'!K:K,'销售录入（明细）'!D:D,C264)-SUMIFS($H$3:H263,$C$3:C263,C264))</f>
        <v>-</v>
      </c>
      <c r="G264" s="126"/>
      <c r="H264" s="132"/>
      <c r="I264" s="132"/>
    </row>
    <row r="265" ht="21" customHeight="1" spans="1:9">
      <c r="A265" s="125">
        <v>262</v>
      </c>
      <c r="B265" s="126"/>
      <c r="C265" s="126"/>
      <c r="D265" s="135" t="str">
        <f>IFERROR(VLOOKUP($C265,'基础-客户信息 '!$C:$E,2,FALSE),"-")</f>
        <v>-</v>
      </c>
      <c r="E265" s="135" t="str">
        <f>IFERROR(VLOOKUP($C265,'基础-客户信息 '!$C:$E,3,FALSE),"-")</f>
        <v>-</v>
      </c>
      <c r="F265" s="136" t="str">
        <f>IF(C265="","-",SUMIFS('销售录入（明细）'!K:K,'销售录入（明细）'!D:D,C265)-SUMIFS($H$3:H264,$C$3:C264,C265))</f>
        <v>-</v>
      </c>
      <c r="G265" s="126"/>
      <c r="H265" s="132"/>
      <c r="I265" s="132"/>
    </row>
    <row r="266" ht="21" customHeight="1" spans="1:9">
      <c r="A266" s="125">
        <v>263</v>
      </c>
      <c r="B266" s="126"/>
      <c r="C266" s="126"/>
      <c r="D266" s="135" t="str">
        <f>IFERROR(VLOOKUP($C266,'基础-客户信息 '!$C:$E,2,FALSE),"-")</f>
        <v>-</v>
      </c>
      <c r="E266" s="135" t="str">
        <f>IFERROR(VLOOKUP($C266,'基础-客户信息 '!$C:$E,3,FALSE),"-")</f>
        <v>-</v>
      </c>
      <c r="F266" s="136" t="str">
        <f>IF(C266="","-",SUMIFS('销售录入（明细）'!K:K,'销售录入（明细）'!D:D,C266)-SUMIFS($H$3:H265,$C$3:C265,C266))</f>
        <v>-</v>
      </c>
      <c r="G266" s="126"/>
      <c r="H266" s="132"/>
      <c r="I266" s="132"/>
    </row>
    <row r="267" ht="21" customHeight="1" spans="1:9">
      <c r="A267" s="125">
        <v>264</v>
      </c>
      <c r="B267" s="126"/>
      <c r="C267" s="126"/>
      <c r="D267" s="135" t="str">
        <f>IFERROR(VLOOKUP($C267,'基础-客户信息 '!$C:$E,2,FALSE),"-")</f>
        <v>-</v>
      </c>
      <c r="E267" s="135" t="str">
        <f>IFERROR(VLOOKUP($C267,'基础-客户信息 '!$C:$E,3,FALSE),"-")</f>
        <v>-</v>
      </c>
      <c r="F267" s="136" t="str">
        <f>IF(C267="","-",SUMIFS('销售录入（明细）'!K:K,'销售录入（明细）'!D:D,C267)-SUMIFS($H$3:H266,$C$3:C266,C267))</f>
        <v>-</v>
      </c>
      <c r="G267" s="126"/>
      <c r="H267" s="132"/>
      <c r="I267" s="132"/>
    </row>
    <row r="268" ht="21" customHeight="1" spans="1:9">
      <c r="A268" s="125">
        <v>265</v>
      </c>
      <c r="B268" s="126"/>
      <c r="C268" s="126"/>
      <c r="D268" s="135" t="str">
        <f>IFERROR(VLOOKUP($C268,'基础-客户信息 '!$C:$E,2,FALSE),"-")</f>
        <v>-</v>
      </c>
      <c r="E268" s="135" t="str">
        <f>IFERROR(VLOOKUP($C268,'基础-客户信息 '!$C:$E,3,FALSE),"-")</f>
        <v>-</v>
      </c>
      <c r="F268" s="136" t="str">
        <f>IF(C268="","-",SUMIFS('销售录入（明细）'!K:K,'销售录入（明细）'!D:D,C268)-SUMIFS($H$3:H267,$C$3:C267,C268))</f>
        <v>-</v>
      </c>
      <c r="G268" s="126"/>
      <c r="H268" s="132"/>
      <c r="I268" s="132"/>
    </row>
    <row r="269" ht="21" customHeight="1" spans="1:9">
      <c r="A269" s="125">
        <v>266</v>
      </c>
      <c r="B269" s="126"/>
      <c r="C269" s="126"/>
      <c r="D269" s="135" t="str">
        <f>IFERROR(VLOOKUP($C269,'基础-客户信息 '!$C:$E,2,FALSE),"-")</f>
        <v>-</v>
      </c>
      <c r="E269" s="135" t="str">
        <f>IFERROR(VLOOKUP($C269,'基础-客户信息 '!$C:$E,3,FALSE),"-")</f>
        <v>-</v>
      </c>
      <c r="F269" s="136" t="str">
        <f>IF(C269="","-",SUMIFS('销售录入（明细）'!K:K,'销售录入（明细）'!D:D,C269)-SUMIFS($H$3:H268,$C$3:C268,C269))</f>
        <v>-</v>
      </c>
      <c r="G269" s="126"/>
      <c r="H269" s="132"/>
      <c r="I269" s="132"/>
    </row>
    <row r="270" ht="21" customHeight="1" spans="1:9">
      <c r="A270" s="125">
        <v>267</v>
      </c>
      <c r="B270" s="126"/>
      <c r="C270" s="126"/>
      <c r="D270" s="135" t="str">
        <f>IFERROR(VLOOKUP($C270,'基础-客户信息 '!$C:$E,2,FALSE),"-")</f>
        <v>-</v>
      </c>
      <c r="E270" s="135" t="str">
        <f>IFERROR(VLOOKUP($C270,'基础-客户信息 '!$C:$E,3,FALSE),"-")</f>
        <v>-</v>
      </c>
      <c r="F270" s="136" t="str">
        <f>IF(C270="","-",SUMIFS('销售录入（明细）'!K:K,'销售录入（明细）'!D:D,C270)-SUMIFS($H$3:H269,$C$3:C269,C270))</f>
        <v>-</v>
      </c>
      <c r="G270" s="126"/>
      <c r="H270" s="132"/>
      <c r="I270" s="132"/>
    </row>
    <row r="271" ht="21" customHeight="1" spans="1:9">
      <c r="A271" s="125">
        <v>268</v>
      </c>
      <c r="B271" s="126"/>
      <c r="C271" s="126"/>
      <c r="D271" s="135" t="str">
        <f>IFERROR(VLOOKUP($C271,'基础-客户信息 '!$C:$E,2,FALSE),"-")</f>
        <v>-</v>
      </c>
      <c r="E271" s="135" t="str">
        <f>IFERROR(VLOOKUP($C271,'基础-客户信息 '!$C:$E,3,FALSE),"-")</f>
        <v>-</v>
      </c>
      <c r="F271" s="136" t="str">
        <f>IF(C271="","-",SUMIFS('销售录入（明细）'!K:K,'销售录入（明细）'!D:D,C271)-SUMIFS($H$3:H270,$C$3:C270,C271))</f>
        <v>-</v>
      </c>
      <c r="G271" s="126"/>
      <c r="H271" s="132"/>
      <c r="I271" s="132"/>
    </row>
    <row r="272" ht="21" customHeight="1" spans="1:9">
      <c r="A272" s="125">
        <v>269</v>
      </c>
      <c r="B272" s="126"/>
      <c r="C272" s="126"/>
      <c r="D272" s="135" t="str">
        <f>IFERROR(VLOOKUP($C272,'基础-客户信息 '!$C:$E,2,FALSE),"-")</f>
        <v>-</v>
      </c>
      <c r="E272" s="135" t="str">
        <f>IFERROR(VLOOKUP($C272,'基础-客户信息 '!$C:$E,3,FALSE),"-")</f>
        <v>-</v>
      </c>
      <c r="F272" s="136" t="str">
        <f>IF(C272="","-",SUMIFS('销售录入（明细）'!K:K,'销售录入（明细）'!D:D,C272)-SUMIFS($H$3:H271,$C$3:C271,C272))</f>
        <v>-</v>
      </c>
      <c r="G272" s="126"/>
      <c r="H272" s="132"/>
      <c r="I272" s="132"/>
    </row>
    <row r="273" ht="21" customHeight="1" spans="1:9">
      <c r="A273" s="125">
        <v>270</v>
      </c>
      <c r="B273" s="126"/>
      <c r="C273" s="126"/>
      <c r="D273" s="135" t="str">
        <f>IFERROR(VLOOKUP($C273,'基础-客户信息 '!$C:$E,2,FALSE),"-")</f>
        <v>-</v>
      </c>
      <c r="E273" s="135" t="str">
        <f>IFERROR(VLOOKUP($C273,'基础-客户信息 '!$C:$E,3,FALSE),"-")</f>
        <v>-</v>
      </c>
      <c r="F273" s="136" t="str">
        <f>IF(C273="","-",SUMIFS('销售录入（明细）'!K:K,'销售录入（明细）'!D:D,C273)-SUMIFS($H$3:H272,$C$3:C272,C273))</f>
        <v>-</v>
      </c>
      <c r="G273" s="126"/>
      <c r="H273" s="132"/>
      <c r="I273" s="132"/>
    </row>
    <row r="274" ht="21" customHeight="1" spans="1:9">
      <c r="A274" s="125">
        <v>271</v>
      </c>
      <c r="B274" s="126"/>
      <c r="C274" s="126"/>
      <c r="D274" s="135" t="str">
        <f>IFERROR(VLOOKUP($C274,'基础-客户信息 '!$C:$E,2,FALSE),"-")</f>
        <v>-</v>
      </c>
      <c r="E274" s="135" t="str">
        <f>IFERROR(VLOOKUP($C274,'基础-客户信息 '!$C:$E,3,FALSE),"-")</f>
        <v>-</v>
      </c>
      <c r="F274" s="136" t="str">
        <f>IF(C274="","-",SUMIFS('销售录入（明细）'!K:K,'销售录入（明细）'!D:D,C274)-SUMIFS($H$3:H273,$C$3:C273,C274))</f>
        <v>-</v>
      </c>
      <c r="G274" s="126"/>
      <c r="H274" s="132"/>
      <c r="I274" s="132"/>
    </row>
    <row r="275" ht="21" customHeight="1" spans="1:9">
      <c r="A275" s="125">
        <v>272</v>
      </c>
      <c r="B275" s="126"/>
      <c r="C275" s="126"/>
      <c r="D275" s="135" t="str">
        <f>IFERROR(VLOOKUP($C275,'基础-客户信息 '!$C:$E,2,FALSE),"-")</f>
        <v>-</v>
      </c>
      <c r="E275" s="135" t="str">
        <f>IFERROR(VLOOKUP($C275,'基础-客户信息 '!$C:$E,3,FALSE),"-")</f>
        <v>-</v>
      </c>
      <c r="F275" s="136" t="str">
        <f>IF(C275="","-",SUMIFS('销售录入（明细）'!K:K,'销售录入（明细）'!D:D,C275)-SUMIFS($H$3:H274,$C$3:C274,C275))</f>
        <v>-</v>
      </c>
      <c r="G275" s="126"/>
      <c r="H275" s="132"/>
      <c r="I275" s="132"/>
    </row>
    <row r="276" ht="21" customHeight="1" spans="1:9">
      <c r="A276" s="125">
        <v>273</v>
      </c>
      <c r="B276" s="126"/>
      <c r="C276" s="126"/>
      <c r="D276" s="135" t="str">
        <f>IFERROR(VLOOKUP($C276,'基础-客户信息 '!$C:$E,2,FALSE),"-")</f>
        <v>-</v>
      </c>
      <c r="E276" s="135" t="str">
        <f>IFERROR(VLOOKUP($C276,'基础-客户信息 '!$C:$E,3,FALSE),"-")</f>
        <v>-</v>
      </c>
      <c r="F276" s="136" t="str">
        <f>IF(C276="","-",SUMIFS('销售录入（明细）'!K:K,'销售录入（明细）'!D:D,C276)-SUMIFS($H$3:H275,$C$3:C275,C276))</f>
        <v>-</v>
      </c>
      <c r="G276" s="126"/>
      <c r="H276" s="132"/>
      <c r="I276" s="132"/>
    </row>
    <row r="277" ht="21" customHeight="1" spans="1:9">
      <c r="A277" s="125">
        <v>274</v>
      </c>
      <c r="B277" s="126"/>
      <c r="C277" s="126"/>
      <c r="D277" s="135" t="str">
        <f>IFERROR(VLOOKUP($C277,'基础-客户信息 '!$C:$E,2,FALSE),"-")</f>
        <v>-</v>
      </c>
      <c r="E277" s="135" t="str">
        <f>IFERROR(VLOOKUP($C277,'基础-客户信息 '!$C:$E,3,FALSE),"-")</f>
        <v>-</v>
      </c>
      <c r="F277" s="136" t="str">
        <f>IF(C277="","-",SUMIFS('销售录入（明细）'!K:K,'销售录入（明细）'!D:D,C277)-SUMIFS($H$3:H276,$C$3:C276,C277))</f>
        <v>-</v>
      </c>
      <c r="G277" s="126"/>
      <c r="H277" s="132"/>
      <c r="I277" s="132"/>
    </row>
    <row r="278" ht="21" customHeight="1" spans="1:9">
      <c r="A278" s="125">
        <v>275</v>
      </c>
      <c r="B278" s="126"/>
      <c r="C278" s="126"/>
      <c r="D278" s="135" t="str">
        <f>IFERROR(VLOOKUP($C278,'基础-客户信息 '!$C:$E,2,FALSE),"-")</f>
        <v>-</v>
      </c>
      <c r="E278" s="135" t="str">
        <f>IFERROR(VLOOKUP($C278,'基础-客户信息 '!$C:$E,3,FALSE),"-")</f>
        <v>-</v>
      </c>
      <c r="F278" s="136" t="str">
        <f>IF(C278="","-",SUMIFS('销售录入（明细）'!K:K,'销售录入（明细）'!D:D,C278)-SUMIFS($H$3:H277,$C$3:C277,C278))</f>
        <v>-</v>
      </c>
      <c r="G278" s="126"/>
      <c r="H278" s="132"/>
      <c r="I278" s="132"/>
    </row>
    <row r="279" ht="21" customHeight="1" spans="1:9">
      <c r="A279" s="125">
        <v>276</v>
      </c>
      <c r="B279" s="126"/>
      <c r="C279" s="126"/>
      <c r="D279" s="135" t="str">
        <f>IFERROR(VLOOKUP($C279,'基础-客户信息 '!$C:$E,2,FALSE),"-")</f>
        <v>-</v>
      </c>
      <c r="E279" s="135" t="str">
        <f>IFERROR(VLOOKUP($C279,'基础-客户信息 '!$C:$E,3,FALSE),"-")</f>
        <v>-</v>
      </c>
      <c r="F279" s="136" t="str">
        <f>IF(C279="","-",SUMIFS('销售录入（明细）'!K:K,'销售录入（明细）'!D:D,C279)-SUMIFS($H$3:H278,$C$3:C278,C279))</f>
        <v>-</v>
      </c>
      <c r="G279" s="126"/>
      <c r="H279" s="132"/>
      <c r="I279" s="132"/>
    </row>
    <row r="280" ht="21" customHeight="1" spans="1:9">
      <c r="A280" s="125">
        <v>277</v>
      </c>
      <c r="B280" s="126"/>
      <c r="C280" s="126"/>
      <c r="D280" s="135" t="str">
        <f>IFERROR(VLOOKUP($C280,'基础-客户信息 '!$C:$E,2,FALSE),"-")</f>
        <v>-</v>
      </c>
      <c r="E280" s="135" t="str">
        <f>IFERROR(VLOOKUP($C280,'基础-客户信息 '!$C:$E,3,FALSE),"-")</f>
        <v>-</v>
      </c>
      <c r="F280" s="136" t="str">
        <f>IF(C280="","-",SUMIFS('销售录入（明细）'!K:K,'销售录入（明细）'!D:D,C280)-SUMIFS($H$3:H279,$C$3:C279,C280))</f>
        <v>-</v>
      </c>
      <c r="G280" s="126"/>
      <c r="H280" s="132"/>
      <c r="I280" s="132"/>
    </row>
    <row r="281" ht="21" customHeight="1" spans="1:9">
      <c r="A281" s="125">
        <v>278</v>
      </c>
      <c r="B281" s="126"/>
      <c r="C281" s="126"/>
      <c r="D281" s="135" t="str">
        <f>IFERROR(VLOOKUP($C281,'基础-客户信息 '!$C:$E,2,FALSE),"-")</f>
        <v>-</v>
      </c>
      <c r="E281" s="135" t="str">
        <f>IFERROR(VLOOKUP($C281,'基础-客户信息 '!$C:$E,3,FALSE),"-")</f>
        <v>-</v>
      </c>
      <c r="F281" s="136" t="str">
        <f>IF(C281="","-",SUMIFS('销售录入（明细）'!K:K,'销售录入（明细）'!D:D,C281)-SUMIFS($H$3:H280,$C$3:C280,C281))</f>
        <v>-</v>
      </c>
      <c r="G281" s="126"/>
      <c r="H281" s="132"/>
      <c r="I281" s="132"/>
    </row>
    <row r="282" ht="21" customHeight="1" spans="1:9">
      <c r="A282" s="125">
        <v>279</v>
      </c>
      <c r="B282" s="126"/>
      <c r="C282" s="126"/>
      <c r="D282" s="135" t="str">
        <f>IFERROR(VLOOKUP($C282,'基础-客户信息 '!$C:$E,2,FALSE),"-")</f>
        <v>-</v>
      </c>
      <c r="E282" s="135" t="str">
        <f>IFERROR(VLOOKUP($C282,'基础-客户信息 '!$C:$E,3,FALSE),"-")</f>
        <v>-</v>
      </c>
      <c r="F282" s="136" t="str">
        <f>IF(C282="","-",SUMIFS('销售录入（明细）'!K:K,'销售录入（明细）'!D:D,C282)-SUMIFS($H$3:H281,$C$3:C281,C282))</f>
        <v>-</v>
      </c>
      <c r="G282" s="126"/>
      <c r="H282" s="132"/>
      <c r="I282" s="132"/>
    </row>
    <row r="283" ht="21" customHeight="1" spans="1:9">
      <c r="A283" s="125">
        <v>280</v>
      </c>
      <c r="B283" s="126"/>
      <c r="C283" s="126"/>
      <c r="D283" s="135" t="str">
        <f>IFERROR(VLOOKUP($C283,'基础-客户信息 '!$C:$E,2,FALSE),"-")</f>
        <v>-</v>
      </c>
      <c r="E283" s="135" t="str">
        <f>IFERROR(VLOOKUP($C283,'基础-客户信息 '!$C:$E,3,FALSE),"-")</f>
        <v>-</v>
      </c>
      <c r="F283" s="136" t="str">
        <f>IF(C283="","-",SUMIFS('销售录入（明细）'!K:K,'销售录入（明细）'!D:D,C283)-SUMIFS($H$3:H282,$C$3:C282,C283))</f>
        <v>-</v>
      </c>
      <c r="G283" s="126"/>
      <c r="H283" s="132"/>
      <c r="I283" s="132"/>
    </row>
    <row r="284" ht="21" customHeight="1" spans="1:9">
      <c r="A284" s="125">
        <v>281</v>
      </c>
      <c r="B284" s="126"/>
      <c r="C284" s="126"/>
      <c r="D284" s="135" t="str">
        <f>IFERROR(VLOOKUP($C284,'基础-客户信息 '!$C:$E,2,FALSE),"-")</f>
        <v>-</v>
      </c>
      <c r="E284" s="135" t="str">
        <f>IFERROR(VLOOKUP($C284,'基础-客户信息 '!$C:$E,3,FALSE),"-")</f>
        <v>-</v>
      </c>
      <c r="F284" s="136" t="str">
        <f>IF(C284="","-",SUMIFS('销售录入（明细）'!K:K,'销售录入（明细）'!D:D,C284)-SUMIFS($H$3:H283,$C$3:C283,C284))</f>
        <v>-</v>
      </c>
      <c r="G284" s="126"/>
      <c r="H284" s="132"/>
      <c r="I284" s="132"/>
    </row>
    <row r="285" ht="21" customHeight="1" spans="1:9">
      <c r="A285" s="125">
        <v>282</v>
      </c>
      <c r="B285" s="126"/>
      <c r="C285" s="126"/>
      <c r="D285" s="135" t="str">
        <f>IFERROR(VLOOKUP($C285,'基础-客户信息 '!$C:$E,2,FALSE),"-")</f>
        <v>-</v>
      </c>
      <c r="E285" s="135" t="str">
        <f>IFERROR(VLOOKUP($C285,'基础-客户信息 '!$C:$E,3,FALSE),"-")</f>
        <v>-</v>
      </c>
      <c r="F285" s="136" t="str">
        <f>IF(C285="","-",SUMIFS('销售录入（明细）'!K:K,'销售录入（明细）'!D:D,C285)-SUMIFS($H$3:H284,$C$3:C284,C285))</f>
        <v>-</v>
      </c>
      <c r="G285" s="126"/>
      <c r="H285" s="132"/>
      <c r="I285" s="132"/>
    </row>
    <row r="286" ht="21" customHeight="1" spans="1:9">
      <c r="A286" s="125">
        <v>283</v>
      </c>
      <c r="B286" s="126"/>
      <c r="C286" s="126"/>
      <c r="D286" s="135" t="str">
        <f>IFERROR(VLOOKUP($C286,'基础-客户信息 '!$C:$E,2,FALSE),"-")</f>
        <v>-</v>
      </c>
      <c r="E286" s="135" t="str">
        <f>IFERROR(VLOOKUP($C286,'基础-客户信息 '!$C:$E,3,FALSE),"-")</f>
        <v>-</v>
      </c>
      <c r="F286" s="136" t="str">
        <f>IF(C286="","-",SUMIFS('销售录入（明细）'!K:K,'销售录入（明细）'!D:D,C286)-SUMIFS($H$3:H285,$C$3:C285,C286))</f>
        <v>-</v>
      </c>
      <c r="G286" s="126"/>
      <c r="H286" s="132"/>
      <c r="I286" s="132"/>
    </row>
    <row r="287" ht="21" customHeight="1" spans="1:9">
      <c r="A287" s="125">
        <v>284</v>
      </c>
      <c r="B287" s="126"/>
      <c r="C287" s="126"/>
      <c r="D287" s="135" t="str">
        <f>IFERROR(VLOOKUP($C287,'基础-客户信息 '!$C:$E,2,FALSE),"-")</f>
        <v>-</v>
      </c>
      <c r="E287" s="135" t="str">
        <f>IFERROR(VLOOKUP($C287,'基础-客户信息 '!$C:$E,3,FALSE),"-")</f>
        <v>-</v>
      </c>
      <c r="F287" s="136" t="str">
        <f>IF(C287="","-",SUMIFS('销售录入（明细）'!K:K,'销售录入（明细）'!D:D,C287)-SUMIFS($H$3:H286,$C$3:C286,C287))</f>
        <v>-</v>
      </c>
      <c r="G287" s="126"/>
      <c r="H287" s="132"/>
      <c r="I287" s="132"/>
    </row>
    <row r="288" ht="21" customHeight="1" spans="1:9">
      <c r="A288" s="125">
        <v>285</v>
      </c>
      <c r="B288" s="126"/>
      <c r="C288" s="126"/>
      <c r="D288" s="135" t="str">
        <f>IFERROR(VLOOKUP($C288,'基础-客户信息 '!$C:$E,2,FALSE),"-")</f>
        <v>-</v>
      </c>
      <c r="E288" s="135" t="str">
        <f>IFERROR(VLOOKUP($C288,'基础-客户信息 '!$C:$E,3,FALSE),"-")</f>
        <v>-</v>
      </c>
      <c r="F288" s="136" t="str">
        <f>IF(C288="","-",SUMIFS('销售录入（明细）'!K:K,'销售录入（明细）'!D:D,C288)-SUMIFS($H$3:H287,$C$3:C287,C288))</f>
        <v>-</v>
      </c>
      <c r="G288" s="126"/>
      <c r="H288" s="132"/>
      <c r="I288" s="132"/>
    </row>
    <row r="289" ht="21" customHeight="1" spans="1:9">
      <c r="A289" s="125">
        <v>286</v>
      </c>
      <c r="B289" s="126"/>
      <c r="C289" s="126"/>
      <c r="D289" s="135" t="str">
        <f>IFERROR(VLOOKUP($C289,'基础-客户信息 '!$C:$E,2,FALSE),"-")</f>
        <v>-</v>
      </c>
      <c r="E289" s="135" t="str">
        <f>IFERROR(VLOOKUP($C289,'基础-客户信息 '!$C:$E,3,FALSE),"-")</f>
        <v>-</v>
      </c>
      <c r="F289" s="136" t="str">
        <f>IF(C289="","-",SUMIFS('销售录入（明细）'!K:K,'销售录入（明细）'!D:D,C289)-SUMIFS($H$3:H288,$C$3:C288,C289))</f>
        <v>-</v>
      </c>
      <c r="G289" s="126"/>
      <c r="H289" s="132"/>
      <c r="I289" s="132"/>
    </row>
    <row r="290" ht="21" customHeight="1" spans="1:9">
      <c r="A290" s="125">
        <v>287</v>
      </c>
      <c r="B290" s="126"/>
      <c r="C290" s="126"/>
      <c r="D290" s="135" t="str">
        <f>IFERROR(VLOOKUP($C290,'基础-客户信息 '!$C:$E,2,FALSE),"-")</f>
        <v>-</v>
      </c>
      <c r="E290" s="135" t="str">
        <f>IFERROR(VLOOKUP($C290,'基础-客户信息 '!$C:$E,3,FALSE),"-")</f>
        <v>-</v>
      </c>
      <c r="F290" s="136" t="str">
        <f>IF(C290="","-",SUMIFS('销售录入（明细）'!K:K,'销售录入（明细）'!D:D,C290)-SUMIFS($H$3:H289,$C$3:C289,C290))</f>
        <v>-</v>
      </c>
      <c r="G290" s="126"/>
      <c r="H290" s="132"/>
      <c r="I290" s="132"/>
    </row>
    <row r="291" ht="21" customHeight="1" spans="1:9">
      <c r="A291" s="125">
        <v>288</v>
      </c>
      <c r="B291" s="126"/>
      <c r="C291" s="126"/>
      <c r="D291" s="135" t="str">
        <f>IFERROR(VLOOKUP($C291,'基础-客户信息 '!$C:$E,2,FALSE),"-")</f>
        <v>-</v>
      </c>
      <c r="E291" s="135" t="str">
        <f>IFERROR(VLOOKUP($C291,'基础-客户信息 '!$C:$E,3,FALSE),"-")</f>
        <v>-</v>
      </c>
      <c r="F291" s="136" t="str">
        <f>IF(C291="","-",SUMIFS('销售录入（明细）'!K:K,'销售录入（明细）'!D:D,C291)-SUMIFS($H$3:H290,$C$3:C290,C291))</f>
        <v>-</v>
      </c>
      <c r="G291" s="126"/>
      <c r="H291" s="132"/>
      <c r="I291" s="132"/>
    </row>
    <row r="292" ht="21" customHeight="1" spans="1:9">
      <c r="A292" s="125">
        <v>289</v>
      </c>
      <c r="B292" s="126"/>
      <c r="C292" s="126"/>
      <c r="D292" s="135" t="str">
        <f>IFERROR(VLOOKUP($C292,'基础-客户信息 '!$C:$E,2,FALSE),"-")</f>
        <v>-</v>
      </c>
      <c r="E292" s="135" t="str">
        <f>IFERROR(VLOOKUP($C292,'基础-客户信息 '!$C:$E,3,FALSE),"-")</f>
        <v>-</v>
      </c>
      <c r="F292" s="136" t="str">
        <f>IF(C292="","-",SUMIFS('销售录入（明细）'!K:K,'销售录入（明细）'!D:D,C292)-SUMIFS($H$3:H291,$C$3:C291,C292))</f>
        <v>-</v>
      </c>
      <c r="G292" s="126"/>
      <c r="H292" s="132"/>
      <c r="I292" s="132"/>
    </row>
    <row r="293" ht="21" customHeight="1" spans="1:9">
      <c r="A293" s="125">
        <v>290</v>
      </c>
      <c r="B293" s="126"/>
      <c r="C293" s="126"/>
      <c r="D293" s="135" t="str">
        <f>IFERROR(VLOOKUP($C293,'基础-客户信息 '!$C:$E,2,FALSE),"-")</f>
        <v>-</v>
      </c>
      <c r="E293" s="135" t="str">
        <f>IFERROR(VLOOKUP($C293,'基础-客户信息 '!$C:$E,3,FALSE),"-")</f>
        <v>-</v>
      </c>
      <c r="F293" s="136" t="str">
        <f>IF(C293="","-",SUMIFS('销售录入（明细）'!K:K,'销售录入（明细）'!D:D,C293)-SUMIFS($H$3:H292,$C$3:C292,C293))</f>
        <v>-</v>
      </c>
      <c r="G293" s="126"/>
      <c r="H293" s="132"/>
      <c r="I293" s="132"/>
    </row>
    <row r="294" ht="21" customHeight="1" spans="1:9">
      <c r="A294" s="125">
        <v>291</v>
      </c>
      <c r="B294" s="126"/>
      <c r="C294" s="126"/>
      <c r="D294" s="135" t="str">
        <f>IFERROR(VLOOKUP($C294,'基础-客户信息 '!$C:$E,2,FALSE),"-")</f>
        <v>-</v>
      </c>
      <c r="E294" s="135" t="str">
        <f>IFERROR(VLOOKUP($C294,'基础-客户信息 '!$C:$E,3,FALSE),"-")</f>
        <v>-</v>
      </c>
      <c r="F294" s="136" t="str">
        <f>IF(C294="","-",SUMIFS('销售录入（明细）'!K:K,'销售录入（明细）'!D:D,C294)-SUMIFS($H$3:H293,$C$3:C293,C294))</f>
        <v>-</v>
      </c>
      <c r="G294" s="126"/>
      <c r="H294" s="132"/>
      <c r="I294" s="132"/>
    </row>
    <row r="295" ht="21" customHeight="1" spans="1:9">
      <c r="A295" s="125">
        <v>292</v>
      </c>
      <c r="B295" s="126"/>
      <c r="C295" s="126"/>
      <c r="D295" s="135" t="str">
        <f>IFERROR(VLOOKUP($C295,'基础-客户信息 '!$C:$E,2,FALSE),"-")</f>
        <v>-</v>
      </c>
      <c r="E295" s="135" t="str">
        <f>IFERROR(VLOOKUP($C295,'基础-客户信息 '!$C:$E,3,FALSE),"-")</f>
        <v>-</v>
      </c>
      <c r="F295" s="136" t="str">
        <f>IF(C295="","-",SUMIFS('销售录入（明细）'!K:K,'销售录入（明细）'!D:D,C295)-SUMIFS($H$3:H294,$C$3:C294,C295))</f>
        <v>-</v>
      </c>
      <c r="G295" s="126"/>
      <c r="H295" s="132"/>
      <c r="I295" s="132"/>
    </row>
    <row r="296" ht="21" customHeight="1" spans="1:9">
      <c r="A296" s="125">
        <v>293</v>
      </c>
      <c r="B296" s="126"/>
      <c r="C296" s="126"/>
      <c r="D296" s="135" t="str">
        <f>IFERROR(VLOOKUP($C296,'基础-客户信息 '!$C:$E,2,FALSE),"-")</f>
        <v>-</v>
      </c>
      <c r="E296" s="135" t="str">
        <f>IFERROR(VLOOKUP($C296,'基础-客户信息 '!$C:$E,3,FALSE),"-")</f>
        <v>-</v>
      </c>
      <c r="F296" s="136" t="str">
        <f>IF(C296="","-",SUMIFS('销售录入（明细）'!K:K,'销售录入（明细）'!D:D,C296)-SUMIFS($H$3:H295,$C$3:C295,C296))</f>
        <v>-</v>
      </c>
      <c r="G296" s="126"/>
      <c r="H296" s="132"/>
      <c r="I296" s="132"/>
    </row>
    <row r="297" ht="21" customHeight="1" spans="1:9">
      <c r="A297" s="125">
        <v>294</v>
      </c>
      <c r="B297" s="126"/>
      <c r="C297" s="126"/>
      <c r="D297" s="135" t="str">
        <f>IFERROR(VLOOKUP($C297,'基础-客户信息 '!$C:$E,2,FALSE),"-")</f>
        <v>-</v>
      </c>
      <c r="E297" s="135" t="str">
        <f>IFERROR(VLOOKUP($C297,'基础-客户信息 '!$C:$E,3,FALSE),"-")</f>
        <v>-</v>
      </c>
      <c r="F297" s="136" t="str">
        <f>IF(C297="","-",SUMIFS('销售录入（明细）'!K:K,'销售录入（明细）'!D:D,C297)-SUMIFS($H$3:H296,$C$3:C296,C297))</f>
        <v>-</v>
      </c>
      <c r="G297" s="126"/>
      <c r="H297" s="132"/>
      <c r="I297" s="132"/>
    </row>
    <row r="298" ht="21" customHeight="1" spans="1:9">
      <c r="A298" s="125">
        <v>295</v>
      </c>
      <c r="B298" s="126"/>
      <c r="C298" s="126"/>
      <c r="D298" s="135" t="str">
        <f>IFERROR(VLOOKUP($C298,'基础-客户信息 '!$C:$E,2,FALSE),"-")</f>
        <v>-</v>
      </c>
      <c r="E298" s="135" t="str">
        <f>IFERROR(VLOOKUP($C298,'基础-客户信息 '!$C:$E,3,FALSE),"-")</f>
        <v>-</v>
      </c>
      <c r="F298" s="136" t="str">
        <f>IF(C298="","-",SUMIFS('销售录入（明细）'!K:K,'销售录入（明细）'!D:D,C298)-SUMIFS($H$3:H297,$C$3:C297,C298))</f>
        <v>-</v>
      </c>
      <c r="G298" s="126"/>
      <c r="H298" s="132"/>
      <c r="I298" s="132"/>
    </row>
    <row r="299" ht="21" customHeight="1" spans="1:9">
      <c r="A299" s="125">
        <v>296</v>
      </c>
      <c r="B299" s="126"/>
      <c r="C299" s="126"/>
      <c r="D299" s="135" t="str">
        <f>IFERROR(VLOOKUP($C299,'基础-客户信息 '!$C:$E,2,FALSE),"-")</f>
        <v>-</v>
      </c>
      <c r="E299" s="135" t="str">
        <f>IFERROR(VLOOKUP($C299,'基础-客户信息 '!$C:$E,3,FALSE),"-")</f>
        <v>-</v>
      </c>
      <c r="F299" s="136" t="str">
        <f>IF(C299="","-",SUMIFS('销售录入（明细）'!K:K,'销售录入（明细）'!D:D,C299)-SUMIFS($H$3:H298,$C$3:C298,C299))</f>
        <v>-</v>
      </c>
      <c r="G299" s="126"/>
      <c r="H299" s="132"/>
      <c r="I299" s="132"/>
    </row>
    <row r="300" ht="21" customHeight="1" spans="1:9">
      <c r="A300" s="125">
        <v>297</v>
      </c>
      <c r="B300" s="126"/>
      <c r="C300" s="126"/>
      <c r="D300" s="135" t="str">
        <f>IFERROR(VLOOKUP($C300,'基础-客户信息 '!$C:$E,2,FALSE),"-")</f>
        <v>-</v>
      </c>
      <c r="E300" s="135" t="str">
        <f>IFERROR(VLOOKUP($C300,'基础-客户信息 '!$C:$E,3,FALSE),"-")</f>
        <v>-</v>
      </c>
      <c r="F300" s="136" t="str">
        <f>IF(C300="","-",SUMIFS('销售录入（明细）'!K:K,'销售录入（明细）'!D:D,C300)-SUMIFS($H$3:H299,$C$3:C299,C300))</f>
        <v>-</v>
      </c>
      <c r="G300" s="126"/>
      <c r="H300" s="132"/>
      <c r="I300" s="132"/>
    </row>
    <row r="301" ht="21" customHeight="1" spans="1:9">
      <c r="A301" s="125">
        <v>298</v>
      </c>
      <c r="B301" s="126"/>
      <c r="C301" s="126"/>
      <c r="D301" s="135" t="str">
        <f>IFERROR(VLOOKUP($C301,'基础-客户信息 '!$C:$E,2,FALSE),"-")</f>
        <v>-</v>
      </c>
      <c r="E301" s="135" t="str">
        <f>IFERROR(VLOOKUP($C301,'基础-客户信息 '!$C:$E,3,FALSE),"-")</f>
        <v>-</v>
      </c>
      <c r="F301" s="136" t="str">
        <f>IF(C301="","-",SUMIFS('销售录入（明细）'!K:K,'销售录入（明细）'!D:D,C301)-SUMIFS($H$3:H300,$C$3:C300,C301))</f>
        <v>-</v>
      </c>
      <c r="G301" s="126"/>
      <c r="H301" s="132"/>
      <c r="I301" s="132"/>
    </row>
    <row r="302" ht="21" customHeight="1" spans="1:9">
      <c r="A302" s="125">
        <v>299</v>
      </c>
      <c r="B302" s="126"/>
      <c r="C302" s="126"/>
      <c r="D302" s="135" t="str">
        <f>IFERROR(VLOOKUP($C302,'基础-客户信息 '!$C:$E,2,FALSE),"-")</f>
        <v>-</v>
      </c>
      <c r="E302" s="135" t="str">
        <f>IFERROR(VLOOKUP($C302,'基础-客户信息 '!$C:$E,3,FALSE),"-")</f>
        <v>-</v>
      </c>
      <c r="F302" s="136" t="str">
        <f>IF(C302="","-",SUMIFS('销售录入（明细）'!K:K,'销售录入（明细）'!D:D,C302)-SUMIFS($H$3:H301,$C$3:C301,C302))</f>
        <v>-</v>
      </c>
      <c r="G302" s="126"/>
      <c r="H302" s="132"/>
      <c r="I302" s="132"/>
    </row>
    <row r="303" ht="21" customHeight="1" spans="1:9">
      <c r="A303" s="125">
        <v>300</v>
      </c>
      <c r="B303" s="126"/>
      <c r="C303" s="126"/>
      <c r="D303" s="135" t="str">
        <f>IFERROR(VLOOKUP($C303,'基础-客户信息 '!$C:$E,2,FALSE),"-")</f>
        <v>-</v>
      </c>
      <c r="E303" s="135" t="str">
        <f>IFERROR(VLOOKUP($C303,'基础-客户信息 '!$C:$E,3,FALSE),"-")</f>
        <v>-</v>
      </c>
      <c r="F303" s="136" t="str">
        <f>IF(C303="","-",SUMIFS('销售录入（明细）'!K:K,'销售录入（明细）'!D:D,C303)-SUMIFS($H$3:H302,$C$3:C302,C303))</f>
        <v>-</v>
      </c>
      <c r="G303" s="126"/>
      <c r="H303" s="132"/>
      <c r="I303" s="132"/>
    </row>
    <row r="304" ht="21" customHeight="1" spans="1:9">
      <c r="A304" s="125">
        <v>301</v>
      </c>
      <c r="B304" s="126"/>
      <c r="C304" s="126"/>
      <c r="D304" s="135" t="str">
        <f>IFERROR(VLOOKUP($C304,'基础-客户信息 '!$C:$E,2,FALSE),"-")</f>
        <v>-</v>
      </c>
      <c r="E304" s="135" t="str">
        <f>IFERROR(VLOOKUP($C304,'基础-客户信息 '!$C:$E,3,FALSE),"-")</f>
        <v>-</v>
      </c>
      <c r="F304" s="136" t="str">
        <f>IF(C304="","-",SUMIFS('销售录入（明细）'!K:K,'销售录入（明细）'!D:D,C304)-SUMIFS($H$3:H303,$C$3:C303,C304))</f>
        <v>-</v>
      </c>
      <c r="G304" s="126"/>
      <c r="H304" s="132"/>
      <c r="I304" s="132"/>
    </row>
    <row r="305" ht="21" customHeight="1" spans="1:9">
      <c r="A305" s="125">
        <v>302</v>
      </c>
      <c r="B305" s="126"/>
      <c r="C305" s="126"/>
      <c r="D305" s="135" t="str">
        <f>IFERROR(VLOOKUP($C305,'基础-客户信息 '!$C:$E,2,FALSE),"-")</f>
        <v>-</v>
      </c>
      <c r="E305" s="135" t="str">
        <f>IFERROR(VLOOKUP($C305,'基础-客户信息 '!$C:$E,3,FALSE),"-")</f>
        <v>-</v>
      </c>
      <c r="F305" s="136" t="str">
        <f>IF(C305="","-",SUMIFS('销售录入（明细）'!K:K,'销售录入（明细）'!D:D,C305)-SUMIFS($H$3:H304,$C$3:C304,C305))</f>
        <v>-</v>
      </c>
      <c r="G305" s="126"/>
      <c r="H305" s="132"/>
      <c r="I305" s="132"/>
    </row>
    <row r="306" ht="21" customHeight="1" spans="1:9">
      <c r="A306" s="125">
        <v>303</v>
      </c>
      <c r="B306" s="126"/>
      <c r="C306" s="126"/>
      <c r="D306" s="135" t="str">
        <f>IFERROR(VLOOKUP($C306,'基础-客户信息 '!$C:$E,2,FALSE),"-")</f>
        <v>-</v>
      </c>
      <c r="E306" s="135" t="str">
        <f>IFERROR(VLOOKUP($C306,'基础-客户信息 '!$C:$E,3,FALSE),"-")</f>
        <v>-</v>
      </c>
      <c r="F306" s="136" t="str">
        <f>IF(C306="","-",SUMIFS('销售录入（明细）'!K:K,'销售录入（明细）'!D:D,C306)-SUMIFS($H$3:H305,$C$3:C305,C306))</f>
        <v>-</v>
      </c>
      <c r="G306" s="126"/>
      <c r="H306" s="132"/>
      <c r="I306" s="132"/>
    </row>
    <row r="307" ht="21" customHeight="1" spans="1:9">
      <c r="A307" s="125">
        <v>304</v>
      </c>
      <c r="B307" s="126"/>
      <c r="C307" s="126"/>
      <c r="D307" s="135" t="str">
        <f>IFERROR(VLOOKUP($C307,'基础-客户信息 '!$C:$E,2,FALSE),"-")</f>
        <v>-</v>
      </c>
      <c r="E307" s="135" t="str">
        <f>IFERROR(VLOOKUP($C307,'基础-客户信息 '!$C:$E,3,FALSE),"-")</f>
        <v>-</v>
      </c>
      <c r="F307" s="136" t="str">
        <f>IF(C307="","-",SUMIFS('销售录入（明细）'!K:K,'销售录入（明细）'!D:D,C307)-SUMIFS($H$3:H306,$C$3:C306,C307))</f>
        <v>-</v>
      </c>
      <c r="G307" s="126"/>
      <c r="H307" s="132"/>
      <c r="I307" s="132"/>
    </row>
    <row r="308" ht="21" customHeight="1" spans="1:9">
      <c r="A308" s="125">
        <v>305</v>
      </c>
      <c r="B308" s="126"/>
      <c r="C308" s="126"/>
      <c r="D308" s="135" t="str">
        <f>IFERROR(VLOOKUP($C308,'基础-客户信息 '!$C:$E,2,FALSE),"-")</f>
        <v>-</v>
      </c>
      <c r="E308" s="135" t="str">
        <f>IFERROR(VLOOKUP($C308,'基础-客户信息 '!$C:$E,3,FALSE),"-")</f>
        <v>-</v>
      </c>
      <c r="F308" s="136" t="str">
        <f>IF(C308="","-",SUMIFS('销售录入（明细）'!K:K,'销售录入（明细）'!D:D,C308)-SUMIFS($H$3:H307,$C$3:C307,C308))</f>
        <v>-</v>
      </c>
      <c r="G308" s="126"/>
      <c r="H308" s="132"/>
      <c r="I308" s="132"/>
    </row>
    <row r="309" ht="21" customHeight="1" spans="1:9">
      <c r="A309" s="125">
        <v>306</v>
      </c>
      <c r="B309" s="126"/>
      <c r="C309" s="126"/>
      <c r="D309" s="135" t="str">
        <f>IFERROR(VLOOKUP($C309,'基础-客户信息 '!$C:$E,2,FALSE),"-")</f>
        <v>-</v>
      </c>
      <c r="E309" s="135" t="str">
        <f>IFERROR(VLOOKUP($C309,'基础-客户信息 '!$C:$E,3,FALSE),"-")</f>
        <v>-</v>
      </c>
      <c r="F309" s="136" t="str">
        <f>IF(C309="","-",SUMIFS('销售录入（明细）'!K:K,'销售录入（明细）'!D:D,C309)-SUMIFS($H$3:H308,$C$3:C308,C309))</f>
        <v>-</v>
      </c>
      <c r="G309" s="126"/>
      <c r="H309" s="132"/>
      <c r="I309" s="132"/>
    </row>
    <row r="310" ht="21" customHeight="1" spans="1:9">
      <c r="A310" s="125">
        <v>307</v>
      </c>
      <c r="B310" s="126"/>
      <c r="C310" s="126"/>
      <c r="D310" s="135" t="str">
        <f>IFERROR(VLOOKUP($C310,'基础-客户信息 '!$C:$E,2,FALSE),"-")</f>
        <v>-</v>
      </c>
      <c r="E310" s="135" t="str">
        <f>IFERROR(VLOOKUP($C310,'基础-客户信息 '!$C:$E,3,FALSE),"-")</f>
        <v>-</v>
      </c>
      <c r="F310" s="136" t="str">
        <f>IF(C310="","-",SUMIFS('销售录入（明细）'!K:K,'销售录入（明细）'!D:D,C310)-SUMIFS($H$3:H309,$C$3:C309,C310))</f>
        <v>-</v>
      </c>
      <c r="G310" s="126"/>
      <c r="H310" s="132"/>
      <c r="I310" s="132"/>
    </row>
    <row r="311" ht="21" customHeight="1" spans="1:9">
      <c r="A311" s="125">
        <v>308</v>
      </c>
      <c r="B311" s="126"/>
      <c r="C311" s="126"/>
      <c r="D311" s="135" t="str">
        <f>IFERROR(VLOOKUP($C311,'基础-客户信息 '!$C:$E,2,FALSE),"-")</f>
        <v>-</v>
      </c>
      <c r="E311" s="135" t="str">
        <f>IFERROR(VLOOKUP($C311,'基础-客户信息 '!$C:$E,3,FALSE),"-")</f>
        <v>-</v>
      </c>
      <c r="F311" s="136" t="str">
        <f>IF(C311="","-",SUMIFS('销售录入（明细）'!K:K,'销售录入（明细）'!D:D,C311)-SUMIFS($H$3:H310,$C$3:C310,C311))</f>
        <v>-</v>
      </c>
      <c r="G311" s="126"/>
      <c r="H311" s="132"/>
      <c r="I311" s="132"/>
    </row>
    <row r="312" ht="21" customHeight="1" spans="1:9">
      <c r="A312" s="125">
        <v>309</v>
      </c>
      <c r="B312" s="126"/>
      <c r="C312" s="126"/>
      <c r="D312" s="135" t="str">
        <f>IFERROR(VLOOKUP($C312,'基础-客户信息 '!$C:$E,2,FALSE),"-")</f>
        <v>-</v>
      </c>
      <c r="E312" s="135" t="str">
        <f>IFERROR(VLOOKUP($C312,'基础-客户信息 '!$C:$E,3,FALSE),"-")</f>
        <v>-</v>
      </c>
      <c r="F312" s="136" t="str">
        <f>IF(C312="","-",SUMIFS('销售录入（明细）'!K:K,'销售录入（明细）'!D:D,C312)-SUMIFS($H$3:H311,$C$3:C311,C312))</f>
        <v>-</v>
      </c>
      <c r="G312" s="126"/>
      <c r="H312" s="132"/>
      <c r="I312" s="132"/>
    </row>
    <row r="313" ht="21" customHeight="1" spans="1:9">
      <c r="A313" s="125">
        <v>310</v>
      </c>
      <c r="B313" s="126"/>
      <c r="C313" s="126"/>
      <c r="D313" s="135" t="str">
        <f>IFERROR(VLOOKUP($C313,'基础-客户信息 '!$C:$E,2,FALSE),"-")</f>
        <v>-</v>
      </c>
      <c r="E313" s="135" t="str">
        <f>IFERROR(VLOOKUP($C313,'基础-客户信息 '!$C:$E,3,FALSE),"-")</f>
        <v>-</v>
      </c>
      <c r="F313" s="136" t="str">
        <f>IF(C313="","-",SUMIFS('销售录入（明细）'!K:K,'销售录入（明细）'!D:D,C313)-SUMIFS($H$3:H312,$C$3:C312,C313))</f>
        <v>-</v>
      </c>
      <c r="G313" s="126"/>
      <c r="H313" s="132"/>
      <c r="I313" s="132"/>
    </row>
    <row r="314" ht="21" customHeight="1" spans="1:9">
      <c r="A314" s="125">
        <v>311</v>
      </c>
      <c r="B314" s="126"/>
      <c r="C314" s="126"/>
      <c r="D314" s="135" t="str">
        <f>IFERROR(VLOOKUP($C314,'基础-客户信息 '!$C:$E,2,FALSE),"-")</f>
        <v>-</v>
      </c>
      <c r="E314" s="135" t="str">
        <f>IFERROR(VLOOKUP($C314,'基础-客户信息 '!$C:$E,3,FALSE),"-")</f>
        <v>-</v>
      </c>
      <c r="F314" s="136" t="str">
        <f>IF(C314="","-",SUMIFS('销售录入（明细）'!K:K,'销售录入（明细）'!D:D,C314)-SUMIFS($H$3:H313,$C$3:C313,C314))</f>
        <v>-</v>
      </c>
      <c r="G314" s="126"/>
      <c r="H314" s="132"/>
      <c r="I314" s="132"/>
    </row>
    <row r="315" ht="21" customHeight="1" spans="1:9">
      <c r="A315" s="125">
        <v>312</v>
      </c>
      <c r="B315" s="126"/>
      <c r="C315" s="126"/>
      <c r="D315" s="135" t="str">
        <f>IFERROR(VLOOKUP($C315,'基础-客户信息 '!$C:$E,2,FALSE),"-")</f>
        <v>-</v>
      </c>
      <c r="E315" s="135" t="str">
        <f>IFERROR(VLOOKUP($C315,'基础-客户信息 '!$C:$E,3,FALSE),"-")</f>
        <v>-</v>
      </c>
      <c r="F315" s="136" t="str">
        <f>IF(C315="","-",SUMIFS('销售录入（明细）'!K:K,'销售录入（明细）'!D:D,C315)-SUMIFS($H$3:H314,$C$3:C314,C315))</f>
        <v>-</v>
      </c>
      <c r="G315" s="126"/>
      <c r="H315" s="132"/>
      <c r="I315" s="132"/>
    </row>
    <row r="316" ht="21" customHeight="1" spans="1:9">
      <c r="A316" s="125">
        <v>313</v>
      </c>
      <c r="B316" s="126"/>
      <c r="C316" s="126"/>
      <c r="D316" s="135" t="str">
        <f>IFERROR(VLOOKUP($C316,'基础-客户信息 '!$C:$E,2,FALSE),"-")</f>
        <v>-</v>
      </c>
      <c r="E316" s="135" t="str">
        <f>IFERROR(VLOOKUP($C316,'基础-客户信息 '!$C:$E,3,FALSE),"-")</f>
        <v>-</v>
      </c>
      <c r="F316" s="136" t="str">
        <f>IF(C316="","-",SUMIFS('销售录入（明细）'!K:K,'销售录入（明细）'!D:D,C316)-SUMIFS($H$3:H315,$C$3:C315,C316))</f>
        <v>-</v>
      </c>
      <c r="G316" s="126"/>
      <c r="H316" s="132"/>
      <c r="I316" s="132"/>
    </row>
    <row r="317" ht="21" customHeight="1" spans="1:9">
      <c r="A317" s="125">
        <v>314</v>
      </c>
      <c r="B317" s="126"/>
      <c r="C317" s="126"/>
      <c r="D317" s="135" t="str">
        <f>IFERROR(VLOOKUP($C317,'基础-客户信息 '!$C:$E,2,FALSE),"-")</f>
        <v>-</v>
      </c>
      <c r="E317" s="135" t="str">
        <f>IFERROR(VLOOKUP($C317,'基础-客户信息 '!$C:$E,3,FALSE),"-")</f>
        <v>-</v>
      </c>
      <c r="F317" s="136" t="str">
        <f>IF(C317="","-",SUMIFS('销售录入（明细）'!K:K,'销售录入（明细）'!D:D,C317)-SUMIFS($H$3:H316,$C$3:C316,C317))</f>
        <v>-</v>
      </c>
      <c r="G317" s="126"/>
      <c r="H317" s="132"/>
      <c r="I317" s="132"/>
    </row>
    <row r="318" ht="21" customHeight="1" spans="1:9">
      <c r="A318" s="125">
        <v>315</v>
      </c>
      <c r="B318" s="126"/>
      <c r="C318" s="126"/>
      <c r="D318" s="135" t="str">
        <f>IFERROR(VLOOKUP($C318,'基础-客户信息 '!$C:$E,2,FALSE),"-")</f>
        <v>-</v>
      </c>
      <c r="E318" s="135" t="str">
        <f>IFERROR(VLOOKUP($C318,'基础-客户信息 '!$C:$E,3,FALSE),"-")</f>
        <v>-</v>
      </c>
      <c r="F318" s="136" t="str">
        <f>IF(C318="","-",SUMIFS('销售录入（明细）'!K:K,'销售录入（明细）'!D:D,C318)-SUMIFS($H$3:H317,$C$3:C317,C318))</f>
        <v>-</v>
      </c>
      <c r="G318" s="126"/>
      <c r="H318" s="132"/>
      <c r="I318" s="132"/>
    </row>
    <row r="319" ht="21" customHeight="1" spans="1:9">
      <c r="A319" s="125">
        <v>316</v>
      </c>
      <c r="B319" s="126"/>
      <c r="C319" s="126"/>
      <c r="D319" s="135" t="str">
        <f>IFERROR(VLOOKUP($C319,'基础-客户信息 '!$C:$E,2,FALSE),"-")</f>
        <v>-</v>
      </c>
      <c r="E319" s="135" t="str">
        <f>IFERROR(VLOOKUP($C319,'基础-客户信息 '!$C:$E,3,FALSE),"-")</f>
        <v>-</v>
      </c>
      <c r="F319" s="136" t="str">
        <f>IF(C319="","-",SUMIFS('销售录入（明细）'!K:K,'销售录入（明细）'!D:D,C319)-SUMIFS($H$3:H318,$C$3:C318,C319))</f>
        <v>-</v>
      </c>
      <c r="G319" s="126"/>
      <c r="H319" s="132"/>
      <c r="I319" s="132"/>
    </row>
    <row r="320" ht="21" customHeight="1" spans="1:9">
      <c r="A320" s="125">
        <v>317</v>
      </c>
      <c r="B320" s="126"/>
      <c r="C320" s="126"/>
      <c r="D320" s="135" t="str">
        <f>IFERROR(VLOOKUP($C320,'基础-客户信息 '!$C:$E,2,FALSE),"-")</f>
        <v>-</v>
      </c>
      <c r="E320" s="135" t="str">
        <f>IFERROR(VLOOKUP($C320,'基础-客户信息 '!$C:$E,3,FALSE),"-")</f>
        <v>-</v>
      </c>
      <c r="F320" s="136" t="str">
        <f>IF(C320="","-",SUMIFS('销售录入（明细）'!K:K,'销售录入（明细）'!D:D,C320)-SUMIFS($H$3:H319,$C$3:C319,C320))</f>
        <v>-</v>
      </c>
      <c r="G320" s="126"/>
      <c r="H320" s="132"/>
      <c r="I320" s="132"/>
    </row>
    <row r="321" ht="21" customHeight="1" spans="1:9">
      <c r="A321" s="125">
        <v>318</v>
      </c>
      <c r="B321" s="126"/>
      <c r="C321" s="126"/>
      <c r="D321" s="135" t="str">
        <f>IFERROR(VLOOKUP($C321,'基础-客户信息 '!$C:$E,2,FALSE),"-")</f>
        <v>-</v>
      </c>
      <c r="E321" s="135" t="str">
        <f>IFERROR(VLOOKUP($C321,'基础-客户信息 '!$C:$E,3,FALSE),"-")</f>
        <v>-</v>
      </c>
      <c r="F321" s="136" t="str">
        <f>IF(C321="","-",SUMIFS('销售录入（明细）'!K:K,'销售录入（明细）'!D:D,C321)-SUMIFS($H$3:H320,$C$3:C320,C321))</f>
        <v>-</v>
      </c>
      <c r="G321" s="126"/>
      <c r="H321" s="132"/>
      <c r="I321" s="132"/>
    </row>
    <row r="322" ht="21" customHeight="1" spans="1:9">
      <c r="A322" s="125">
        <v>319</v>
      </c>
      <c r="B322" s="126"/>
      <c r="C322" s="126"/>
      <c r="D322" s="135" t="str">
        <f>IFERROR(VLOOKUP($C322,'基础-客户信息 '!$C:$E,2,FALSE),"-")</f>
        <v>-</v>
      </c>
      <c r="E322" s="135" t="str">
        <f>IFERROR(VLOOKUP($C322,'基础-客户信息 '!$C:$E,3,FALSE),"-")</f>
        <v>-</v>
      </c>
      <c r="F322" s="136" t="str">
        <f>IF(C322="","-",SUMIFS('销售录入（明细）'!K:K,'销售录入（明细）'!D:D,C322)-SUMIFS($H$3:H321,$C$3:C321,C322))</f>
        <v>-</v>
      </c>
      <c r="G322" s="126"/>
      <c r="H322" s="132"/>
      <c r="I322" s="132"/>
    </row>
    <row r="323" ht="21" customHeight="1" spans="1:9">
      <c r="A323" s="125">
        <v>320</v>
      </c>
      <c r="B323" s="126"/>
      <c r="C323" s="126"/>
      <c r="D323" s="135" t="str">
        <f>IFERROR(VLOOKUP($C323,'基础-客户信息 '!$C:$E,2,FALSE),"-")</f>
        <v>-</v>
      </c>
      <c r="E323" s="135" t="str">
        <f>IFERROR(VLOOKUP($C323,'基础-客户信息 '!$C:$E,3,FALSE),"-")</f>
        <v>-</v>
      </c>
      <c r="F323" s="136" t="str">
        <f>IF(C323="","-",SUMIFS('销售录入（明细）'!K:K,'销售录入（明细）'!D:D,C323)-SUMIFS($H$3:H322,$C$3:C322,C323))</f>
        <v>-</v>
      </c>
      <c r="G323" s="126"/>
      <c r="H323" s="132"/>
      <c r="I323" s="132"/>
    </row>
    <row r="324" ht="21" customHeight="1" spans="1:9">
      <c r="A324" s="125">
        <v>321</v>
      </c>
      <c r="B324" s="126"/>
      <c r="C324" s="126"/>
      <c r="D324" s="135" t="str">
        <f>IFERROR(VLOOKUP($C324,'基础-客户信息 '!$C:$E,2,FALSE),"-")</f>
        <v>-</v>
      </c>
      <c r="E324" s="135" t="str">
        <f>IFERROR(VLOOKUP($C324,'基础-客户信息 '!$C:$E,3,FALSE),"-")</f>
        <v>-</v>
      </c>
      <c r="F324" s="136" t="str">
        <f>IF(C324="","-",SUMIFS('销售录入（明细）'!K:K,'销售录入（明细）'!D:D,C324)-SUMIFS($H$3:H323,$C$3:C323,C324))</f>
        <v>-</v>
      </c>
      <c r="G324" s="126"/>
      <c r="H324" s="132"/>
      <c r="I324" s="132"/>
    </row>
    <row r="325" ht="21" customHeight="1" spans="1:9">
      <c r="A325" s="125">
        <v>322</v>
      </c>
      <c r="B325" s="126"/>
      <c r="C325" s="126"/>
      <c r="D325" s="135" t="str">
        <f>IFERROR(VLOOKUP($C325,'基础-客户信息 '!$C:$E,2,FALSE),"-")</f>
        <v>-</v>
      </c>
      <c r="E325" s="135" t="str">
        <f>IFERROR(VLOOKUP($C325,'基础-客户信息 '!$C:$E,3,FALSE),"-")</f>
        <v>-</v>
      </c>
      <c r="F325" s="136" t="str">
        <f>IF(C325="","-",SUMIFS('销售录入（明细）'!K:K,'销售录入（明细）'!D:D,C325)-SUMIFS($H$3:H324,$C$3:C324,C325))</f>
        <v>-</v>
      </c>
      <c r="G325" s="126"/>
      <c r="H325" s="132"/>
      <c r="I325" s="132"/>
    </row>
    <row r="326" ht="21" customHeight="1" spans="1:9">
      <c r="A326" s="125">
        <v>323</v>
      </c>
      <c r="B326" s="126"/>
      <c r="C326" s="126"/>
      <c r="D326" s="135" t="str">
        <f>IFERROR(VLOOKUP($C326,'基础-客户信息 '!$C:$E,2,FALSE),"-")</f>
        <v>-</v>
      </c>
      <c r="E326" s="135" t="str">
        <f>IFERROR(VLOOKUP($C326,'基础-客户信息 '!$C:$E,3,FALSE),"-")</f>
        <v>-</v>
      </c>
      <c r="F326" s="136" t="str">
        <f>IF(C326="","-",SUMIFS('销售录入（明细）'!K:K,'销售录入（明细）'!D:D,C326)-SUMIFS($H$3:H325,$C$3:C325,C326))</f>
        <v>-</v>
      </c>
      <c r="G326" s="126"/>
      <c r="H326" s="132"/>
      <c r="I326" s="132"/>
    </row>
    <row r="327" ht="21" customHeight="1" spans="1:9">
      <c r="A327" s="125">
        <v>324</v>
      </c>
      <c r="B327" s="126"/>
      <c r="C327" s="126"/>
      <c r="D327" s="135" t="str">
        <f>IFERROR(VLOOKUP($C327,'基础-客户信息 '!$C:$E,2,FALSE),"-")</f>
        <v>-</v>
      </c>
      <c r="E327" s="135" t="str">
        <f>IFERROR(VLOOKUP($C327,'基础-客户信息 '!$C:$E,3,FALSE),"-")</f>
        <v>-</v>
      </c>
      <c r="F327" s="136" t="str">
        <f>IF(C327="","-",SUMIFS('销售录入（明细）'!K:K,'销售录入（明细）'!D:D,C327)-SUMIFS($H$3:H326,$C$3:C326,C327))</f>
        <v>-</v>
      </c>
      <c r="G327" s="126"/>
      <c r="H327" s="132"/>
      <c r="I327" s="132"/>
    </row>
    <row r="328" ht="21" customHeight="1" spans="1:9">
      <c r="A328" s="125">
        <v>325</v>
      </c>
      <c r="B328" s="126"/>
      <c r="C328" s="126"/>
      <c r="D328" s="135" t="str">
        <f>IFERROR(VLOOKUP($C328,'基础-客户信息 '!$C:$E,2,FALSE),"-")</f>
        <v>-</v>
      </c>
      <c r="E328" s="135" t="str">
        <f>IFERROR(VLOOKUP($C328,'基础-客户信息 '!$C:$E,3,FALSE),"-")</f>
        <v>-</v>
      </c>
      <c r="F328" s="136" t="str">
        <f>IF(C328="","-",SUMIFS('销售录入（明细）'!K:K,'销售录入（明细）'!D:D,C328)-SUMIFS($H$3:H327,$C$3:C327,C328))</f>
        <v>-</v>
      </c>
      <c r="G328" s="126"/>
      <c r="H328" s="132"/>
      <c r="I328" s="132"/>
    </row>
    <row r="329" ht="21" customHeight="1" spans="1:9">
      <c r="A329" s="125">
        <v>326</v>
      </c>
      <c r="B329" s="126"/>
      <c r="C329" s="126"/>
      <c r="D329" s="135" t="str">
        <f>IFERROR(VLOOKUP($C329,'基础-客户信息 '!$C:$E,2,FALSE),"-")</f>
        <v>-</v>
      </c>
      <c r="E329" s="135" t="str">
        <f>IFERROR(VLOOKUP($C329,'基础-客户信息 '!$C:$E,3,FALSE),"-")</f>
        <v>-</v>
      </c>
      <c r="F329" s="136" t="str">
        <f>IF(C329="","-",SUMIFS('销售录入（明细）'!K:K,'销售录入（明细）'!D:D,C329)-SUMIFS($H$3:H328,$C$3:C328,C329))</f>
        <v>-</v>
      </c>
      <c r="G329" s="126"/>
      <c r="H329" s="132"/>
      <c r="I329" s="132"/>
    </row>
    <row r="330" ht="21" customHeight="1" spans="1:9">
      <c r="A330" s="125">
        <v>327</v>
      </c>
      <c r="B330" s="126"/>
      <c r="C330" s="126"/>
      <c r="D330" s="135" t="str">
        <f>IFERROR(VLOOKUP($C330,'基础-客户信息 '!$C:$E,2,FALSE),"-")</f>
        <v>-</v>
      </c>
      <c r="E330" s="135" t="str">
        <f>IFERROR(VLOOKUP($C330,'基础-客户信息 '!$C:$E,3,FALSE),"-")</f>
        <v>-</v>
      </c>
      <c r="F330" s="136" t="str">
        <f>IF(C330="","-",SUMIFS('销售录入（明细）'!K:K,'销售录入（明细）'!D:D,C330)-SUMIFS($H$3:H329,$C$3:C329,C330))</f>
        <v>-</v>
      </c>
      <c r="G330" s="126"/>
      <c r="H330" s="132"/>
      <c r="I330" s="132"/>
    </row>
    <row r="331" ht="21" customHeight="1" spans="1:9">
      <c r="A331" s="125">
        <v>328</v>
      </c>
      <c r="B331" s="126"/>
      <c r="C331" s="126"/>
      <c r="D331" s="135" t="str">
        <f>IFERROR(VLOOKUP($C331,'基础-客户信息 '!$C:$E,2,FALSE),"-")</f>
        <v>-</v>
      </c>
      <c r="E331" s="135" t="str">
        <f>IFERROR(VLOOKUP($C331,'基础-客户信息 '!$C:$E,3,FALSE),"-")</f>
        <v>-</v>
      </c>
      <c r="F331" s="136" t="str">
        <f>IF(C331="","-",SUMIFS('销售录入（明细）'!K:K,'销售录入（明细）'!D:D,C331)-SUMIFS($H$3:H330,$C$3:C330,C331))</f>
        <v>-</v>
      </c>
      <c r="G331" s="126"/>
      <c r="H331" s="132"/>
      <c r="I331" s="132"/>
    </row>
    <row r="332" ht="21" customHeight="1" spans="1:9">
      <c r="A332" s="125">
        <v>329</v>
      </c>
      <c r="B332" s="126"/>
      <c r="C332" s="126"/>
      <c r="D332" s="135" t="str">
        <f>IFERROR(VLOOKUP($C332,'基础-客户信息 '!$C:$E,2,FALSE),"-")</f>
        <v>-</v>
      </c>
      <c r="E332" s="135" t="str">
        <f>IFERROR(VLOOKUP($C332,'基础-客户信息 '!$C:$E,3,FALSE),"-")</f>
        <v>-</v>
      </c>
      <c r="F332" s="136" t="str">
        <f>IF(C332="","-",SUMIFS('销售录入（明细）'!K:K,'销售录入（明细）'!D:D,C332)-SUMIFS($H$3:H331,$C$3:C331,C332))</f>
        <v>-</v>
      </c>
      <c r="G332" s="126"/>
      <c r="H332" s="132"/>
      <c r="I332" s="132"/>
    </row>
    <row r="333" ht="21" customHeight="1" spans="1:9">
      <c r="A333" s="125">
        <v>330</v>
      </c>
      <c r="B333" s="126"/>
      <c r="C333" s="126"/>
      <c r="D333" s="135" t="str">
        <f>IFERROR(VLOOKUP($C333,'基础-客户信息 '!$C:$E,2,FALSE),"-")</f>
        <v>-</v>
      </c>
      <c r="E333" s="135" t="str">
        <f>IFERROR(VLOOKUP($C333,'基础-客户信息 '!$C:$E,3,FALSE),"-")</f>
        <v>-</v>
      </c>
      <c r="F333" s="136" t="str">
        <f>IF(C333="","-",SUMIFS('销售录入（明细）'!K:K,'销售录入（明细）'!D:D,C333)-SUMIFS($H$3:H332,$C$3:C332,C333))</f>
        <v>-</v>
      </c>
      <c r="G333" s="126"/>
      <c r="H333" s="132"/>
      <c r="I333" s="132"/>
    </row>
    <row r="334" ht="21" customHeight="1" spans="1:9">
      <c r="A334" s="125">
        <v>331</v>
      </c>
      <c r="B334" s="126"/>
      <c r="C334" s="126"/>
      <c r="D334" s="135" t="str">
        <f>IFERROR(VLOOKUP($C334,'基础-客户信息 '!$C:$E,2,FALSE),"-")</f>
        <v>-</v>
      </c>
      <c r="E334" s="135" t="str">
        <f>IFERROR(VLOOKUP($C334,'基础-客户信息 '!$C:$E,3,FALSE),"-")</f>
        <v>-</v>
      </c>
      <c r="F334" s="136" t="str">
        <f>IF(C334="","-",SUMIFS('销售录入（明细）'!K:K,'销售录入（明细）'!D:D,C334)-SUMIFS($H$3:H333,$C$3:C333,C334))</f>
        <v>-</v>
      </c>
      <c r="G334" s="126"/>
      <c r="H334" s="132"/>
      <c r="I334" s="132"/>
    </row>
    <row r="335" ht="21" customHeight="1" spans="1:9">
      <c r="A335" s="125">
        <v>332</v>
      </c>
      <c r="B335" s="126"/>
      <c r="C335" s="126"/>
      <c r="D335" s="135" t="str">
        <f>IFERROR(VLOOKUP($C335,'基础-客户信息 '!$C:$E,2,FALSE),"-")</f>
        <v>-</v>
      </c>
      <c r="E335" s="135" t="str">
        <f>IFERROR(VLOOKUP($C335,'基础-客户信息 '!$C:$E,3,FALSE),"-")</f>
        <v>-</v>
      </c>
      <c r="F335" s="136" t="str">
        <f>IF(C335="","-",SUMIFS('销售录入（明细）'!K:K,'销售录入（明细）'!D:D,C335)-SUMIFS($H$3:H334,$C$3:C334,C335))</f>
        <v>-</v>
      </c>
      <c r="G335" s="126"/>
      <c r="H335" s="132"/>
      <c r="I335" s="132"/>
    </row>
    <row r="336" ht="21" customHeight="1" spans="1:9">
      <c r="A336" s="125">
        <v>333</v>
      </c>
      <c r="B336" s="126"/>
      <c r="C336" s="126"/>
      <c r="D336" s="135" t="str">
        <f>IFERROR(VLOOKUP($C336,'基础-客户信息 '!$C:$E,2,FALSE),"-")</f>
        <v>-</v>
      </c>
      <c r="E336" s="135" t="str">
        <f>IFERROR(VLOOKUP($C336,'基础-客户信息 '!$C:$E,3,FALSE),"-")</f>
        <v>-</v>
      </c>
      <c r="F336" s="136" t="str">
        <f>IF(C336="","-",SUMIFS('销售录入（明细）'!K:K,'销售录入（明细）'!D:D,C336)-SUMIFS($H$3:H335,$C$3:C335,C336))</f>
        <v>-</v>
      </c>
      <c r="G336" s="126"/>
      <c r="H336" s="132"/>
      <c r="I336" s="132"/>
    </row>
    <row r="337" ht="21" customHeight="1" spans="1:9">
      <c r="A337" s="125">
        <v>334</v>
      </c>
      <c r="B337" s="126"/>
      <c r="C337" s="126"/>
      <c r="D337" s="135" t="str">
        <f>IFERROR(VLOOKUP($C337,'基础-客户信息 '!$C:$E,2,FALSE),"-")</f>
        <v>-</v>
      </c>
      <c r="E337" s="135" t="str">
        <f>IFERROR(VLOOKUP($C337,'基础-客户信息 '!$C:$E,3,FALSE),"-")</f>
        <v>-</v>
      </c>
      <c r="F337" s="136" t="str">
        <f>IF(C337="","-",SUMIFS('销售录入（明细）'!K:K,'销售录入（明细）'!D:D,C337)-SUMIFS($H$3:H336,$C$3:C336,C337))</f>
        <v>-</v>
      </c>
      <c r="G337" s="126"/>
      <c r="H337" s="132"/>
      <c r="I337" s="132"/>
    </row>
    <row r="338" ht="21" customHeight="1" spans="1:9">
      <c r="A338" s="125">
        <v>335</v>
      </c>
      <c r="B338" s="126"/>
      <c r="C338" s="126"/>
      <c r="D338" s="135" t="str">
        <f>IFERROR(VLOOKUP($C338,'基础-客户信息 '!$C:$E,2,FALSE),"-")</f>
        <v>-</v>
      </c>
      <c r="E338" s="135" t="str">
        <f>IFERROR(VLOOKUP($C338,'基础-客户信息 '!$C:$E,3,FALSE),"-")</f>
        <v>-</v>
      </c>
      <c r="F338" s="136" t="str">
        <f>IF(C338="","-",SUMIFS('销售录入（明细）'!K:K,'销售录入（明细）'!D:D,C338)-SUMIFS($H$3:H337,$C$3:C337,C338))</f>
        <v>-</v>
      </c>
      <c r="G338" s="126"/>
      <c r="H338" s="132"/>
      <c r="I338" s="132"/>
    </row>
    <row r="339" ht="21" customHeight="1" spans="1:9">
      <c r="A339" s="125">
        <v>336</v>
      </c>
      <c r="B339" s="126"/>
      <c r="C339" s="126"/>
      <c r="D339" s="135" t="str">
        <f>IFERROR(VLOOKUP($C339,'基础-客户信息 '!$C:$E,2,FALSE),"-")</f>
        <v>-</v>
      </c>
      <c r="E339" s="135" t="str">
        <f>IFERROR(VLOOKUP($C339,'基础-客户信息 '!$C:$E,3,FALSE),"-")</f>
        <v>-</v>
      </c>
      <c r="F339" s="136" t="str">
        <f>IF(C339="","-",SUMIFS('销售录入（明细）'!K:K,'销售录入（明细）'!D:D,C339)-SUMIFS($H$3:H338,$C$3:C338,C339))</f>
        <v>-</v>
      </c>
      <c r="G339" s="126"/>
      <c r="H339" s="132"/>
      <c r="I339" s="132"/>
    </row>
    <row r="340" ht="21" customHeight="1" spans="1:9">
      <c r="A340" s="125">
        <v>337</v>
      </c>
      <c r="B340" s="126"/>
      <c r="C340" s="126"/>
      <c r="D340" s="135" t="str">
        <f>IFERROR(VLOOKUP($C340,'基础-客户信息 '!$C:$E,2,FALSE),"-")</f>
        <v>-</v>
      </c>
      <c r="E340" s="135" t="str">
        <f>IFERROR(VLOOKUP($C340,'基础-客户信息 '!$C:$E,3,FALSE),"-")</f>
        <v>-</v>
      </c>
      <c r="F340" s="136" t="str">
        <f>IF(C340="","-",SUMIFS('销售录入（明细）'!K:K,'销售录入（明细）'!D:D,C340)-SUMIFS($H$3:H339,$C$3:C339,C340))</f>
        <v>-</v>
      </c>
      <c r="G340" s="126"/>
      <c r="H340" s="132"/>
      <c r="I340" s="132"/>
    </row>
    <row r="341" ht="21" customHeight="1" spans="1:9">
      <c r="A341" s="125">
        <v>338</v>
      </c>
      <c r="B341" s="126"/>
      <c r="C341" s="126"/>
      <c r="D341" s="135" t="str">
        <f>IFERROR(VLOOKUP($C341,'基础-客户信息 '!$C:$E,2,FALSE),"-")</f>
        <v>-</v>
      </c>
      <c r="E341" s="135" t="str">
        <f>IFERROR(VLOOKUP($C341,'基础-客户信息 '!$C:$E,3,FALSE),"-")</f>
        <v>-</v>
      </c>
      <c r="F341" s="136" t="str">
        <f>IF(C341="","-",SUMIFS('销售录入（明细）'!K:K,'销售录入（明细）'!D:D,C341)-SUMIFS($H$3:H340,$C$3:C340,C341))</f>
        <v>-</v>
      </c>
      <c r="G341" s="126"/>
      <c r="H341" s="132"/>
      <c r="I341" s="132"/>
    </row>
    <row r="342" ht="21" customHeight="1" spans="1:9">
      <c r="A342" s="125">
        <v>339</v>
      </c>
      <c r="B342" s="126"/>
      <c r="C342" s="126"/>
      <c r="D342" s="135" t="str">
        <f>IFERROR(VLOOKUP($C342,'基础-客户信息 '!$C:$E,2,FALSE),"-")</f>
        <v>-</v>
      </c>
      <c r="E342" s="135" t="str">
        <f>IFERROR(VLOOKUP($C342,'基础-客户信息 '!$C:$E,3,FALSE),"-")</f>
        <v>-</v>
      </c>
      <c r="F342" s="136" t="str">
        <f>IF(C342="","-",SUMIFS('销售录入（明细）'!K:K,'销售录入（明细）'!D:D,C342)-SUMIFS($H$3:H341,$C$3:C341,C342))</f>
        <v>-</v>
      </c>
      <c r="G342" s="126"/>
      <c r="H342" s="132"/>
      <c r="I342" s="132"/>
    </row>
    <row r="343" ht="21" customHeight="1" spans="1:9">
      <c r="A343" s="125">
        <v>340</v>
      </c>
      <c r="B343" s="126"/>
      <c r="C343" s="126"/>
      <c r="D343" s="135" t="str">
        <f>IFERROR(VLOOKUP($C343,'基础-客户信息 '!$C:$E,2,FALSE),"-")</f>
        <v>-</v>
      </c>
      <c r="E343" s="135" t="str">
        <f>IFERROR(VLOOKUP($C343,'基础-客户信息 '!$C:$E,3,FALSE),"-")</f>
        <v>-</v>
      </c>
      <c r="F343" s="136" t="str">
        <f>IF(C343="","-",SUMIFS('销售录入（明细）'!K:K,'销售录入（明细）'!D:D,C343)-SUMIFS($H$3:H342,$C$3:C342,C343))</f>
        <v>-</v>
      </c>
      <c r="G343" s="126"/>
      <c r="H343" s="132"/>
      <c r="I343" s="132"/>
    </row>
    <row r="344" ht="21" customHeight="1" spans="1:9">
      <c r="A344" s="125">
        <v>341</v>
      </c>
      <c r="B344" s="126"/>
      <c r="C344" s="126"/>
      <c r="D344" s="135" t="str">
        <f>IFERROR(VLOOKUP($C344,'基础-客户信息 '!$C:$E,2,FALSE),"-")</f>
        <v>-</v>
      </c>
      <c r="E344" s="135" t="str">
        <f>IFERROR(VLOOKUP($C344,'基础-客户信息 '!$C:$E,3,FALSE),"-")</f>
        <v>-</v>
      </c>
      <c r="F344" s="136" t="str">
        <f>IF(C344="","-",SUMIFS('销售录入（明细）'!K:K,'销售录入（明细）'!D:D,C344)-SUMIFS($H$3:H343,$C$3:C343,C344))</f>
        <v>-</v>
      </c>
      <c r="G344" s="126"/>
      <c r="H344" s="132"/>
      <c r="I344" s="132"/>
    </row>
    <row r="345" ht="21" customHeight="1" spans="1:9">
      <c r="A345" s="125">
        <v>342</v>
      </c>
      <c r="B345" s="126"/>
      <c r="C345" s="126"/>
      <c r="D345" s="135" t="str">
        <f>IFERROR(VLOOKUP($C345,'基础-客户信息 '!$C:$E,2,FALSE),"-")</f>
        <v>-</v>
      </c>
      <c r="E345" s="135" t="str">
        <f>IFERROR(VLOOKUP($C345,'基础-客户信息 '!$C:$E,3,FALSE),"-")</f>
        <v>-</v>
      </c>
      <c r="F345" s="136" t="str">
        <f>IF(C345="","-",SUMIFS('销售录入（明细）'!K:K,'销售录入（明细）'!D:D,C345)-SUMIFS($H$3:H344,$C$3:C344,C345))</f>
        <v>-</v>
      </c>
      <c r="G345" s="126"/>
      <c r="H345" s="132"/>
      <c r="I345" s="132"/>
    </row>
    <row r="346" ht="21" customHeight="1" spans="1:9">
      <c r="A346" s="125">
        <v>343</v>
      </c>
      <c r="B346" s="126"/>
      <c r="C346" s="126"/>
      <c r="D346" s="135" t="str">
        <f>IFERROR(VLOOKUP($C346,'基础-客户信息 '!$C:$E,2,FALSE),"-")</f>
        <v>-</v>
      </c>
      <c r="E346" s="135" t="str">
        <f>IFERROR(VLOOKUP($C346,'基础-客户信息 '!$C:$E,3,FALSE),"-")</f>
        <v>-</v>
      </c>
      <c r="F346" s="136" t="str">
        <f>IF(C346="","-",SUMIFS('销售录入（明细）'!K:K,'销售录入（明细）'!D:D,C346)-SUMIFS($H$3:H345,$C$3:C345,C346))</f>
        <v>-</v>
      </c>
      <c r="G346" s="126"/>
      <c r="H346" s="132"/>
      <c r="I346" s="132"/>
    </row>
    <row r="347" ht="21" customHeight="1" spans="1:9">
      <c r="A347" s="125">
        <v>344</v>
      </c>
      <c r="B347" s="126"/>
      <c r="C347" s="126"/>
      <c r="D347" s="135" t="str">
        <f>IFERROR(VLOOKUP($C347,'基础-客户信息 '!$C:$E,2,FALSE),"-")</f>
        <v>-</v>
      </c>
      <c r="E347" s="135" t="str">
        <f>IFERROR(VLOOKUP($C347,'基础-客户信息 '!$C:$E,3,FALSE),"-")</f>
        <v>-</v>
      </c>
      <c r="F347" s="136" t="str">
        <f>IF(C347="","-",SUMIFS('销售录入（明细）'!K:K,'销售录入（明细）'!D:D,C347)-SUMIFS($H$3:H346,$C$3:C346,C347))</f>
        <v>-</v>
      </c>
      <c r="G347" s="126"/>
      <c r="H347" s="132"/>
      <c r="I347" s="132"/>
    </row>
    <row r="348" ht="21" customHeight="1" spans="1:9">
      <c r="A348" s="125">
        <v>345</v>
      </c>
      <c r="B348" s="126"/>
      <c r="C348" s="126"/>
      <c r="D348" s="135" t="str">
        <f>IFERROR(VLOOKUP($C348,'基础-客户信息 '!$C:$E,2,FALSE),"-")</f>
        <v>-</v>
      </c>
      <c r="E348" s="135" t="str">
        <f>IFERROR(VLOOKUP($C348,'基础-客户信息 '!$C:$E,3,FALSE),"-")</f>
        <v>-</v>
      </c>
      <c r="F348" s="136" t="str">
        <f>IF(C348="","-",SUMIFS('销售录入（明细）'!K:K,'销售录入（明细）'!D:D,C348)-SUMIFS($H$3:H347,$C$3:C347,C348))</f>
        <v>-</v>
      </c>
      <c r="G348" s="126"/>
      <c r="H348" s="132"/>
      <c r="I348" s="132"/>
    </row>
    <row r="349" ht="21" customHeight="1" spans="1:9">
      <c r="A349" s="125">
        <v>346</v>
      </c>
      <c r="B349" s="126"/>
      <c r="C349" s="126"/>
      <c r="D349" s="135" t="str">
        <f>IFERROR(VLOOKUP($C349,'基础-客户信息 '!$C:$E,2,FALSE),"-")</f>
        <v>-</v>
      </c>
      <c r="E349" s="135" t="str">
        <f>IFERROR(VLOOKUP($C349,'基础-客户信息 '!$C:$E,3,FALSE),"-")</f>
        <v>-</v>
      </c>
      <c r="F349" s="136" t="str">
        <f>IF(C349="","-",SUMIFS('销售录入（明细）'!K:K,'销售录入（明细）'!D:D,C349)-SUMIFS($H$3:H348,$C$3:C348,C349))</f>
        <v>-</v>
      </c>
      <c r="G349" s="126"/>
      <c r="H349" s="132"/>
      <c r="I349" s="132"/>
    </row>
    <row r="350" ht="21" customHeight="1" spans="1:9">
      <c r="A350" s="125">
        <v>347</v>
      </c>
      <c r="B350" s="126"/>
      <c r="C350" s="126"/>
      <c r="D350" s="135" t="str">
        <f>IFERROR(VLOOKUP($C350,'基础-客户信息 '!$C:$E,2,FALSE),"-")</f>
        <v>-</v>
      </c>
      <c r="E350" s="135" t="str">
        <f>IFERROR(VLOOKUP($C350,'基础-客户信息 '!$C:$E,3,FALSE),"-")</f>
        <v>-</v>
      </c>
      <c r="F350" s="136" t="str">
        <f>IF(C350="","-",SUMIFS('销售录入（明细）'!K:K,'销售录入（明细）'!D:D,C350)-SUMIFS($H$3:H349,$C$3:C349,C350))</f>
        <v>-</v>
      </c>
      <c r="G350" s="126"/>
      <c r="H350" s="132"/>
      <c r="I350" s="132"/>
    </row>
    <row r="351" ht="21" customHeight="1" spans="1:9">
      <c r="A351" s="125">
        <v>348</v>
      </c>
      <c r="B351" s="126"/>
      <c r="C351" s="126"/>
      <c r="D351" s="135" t="str">
        <f>IFERROR(VLOOKUP($C351,'基础-客户信息 '!$C:$E,2,FALSE),"-")</f>
        <v>-</v>
      </c>
      <c r="E351" s="135" t="str">
        <f>IFERROR(VLOOKUP($C351,'基础-客户信息 '!$C:$E,3,FALSE),"-")</f>
        <v>-</v>
      </c>
      <c r="F351" s="136" t="str">
        <f>IF(C351="","-",SUMIFS('销售录入（明细）'!K:K,'销售录入（明细）'!D:D,C351)-SUMIFS($H$3:H350,$C$3:C350,C351))</f>
        <v>-</v>
      </c>
      <c r="G351" s="126"/>
      <c r="H351" s="132"/>
      <c r="I351" s="132"/>
    </row>
    <row r="352" ht="21" customHeight="1" spans="1:9">
      <c r="A352" s="125">
        <v>349</v>
      </c>
      <c r="B352" s="126"/>
      <c r="C352" s="126"/>
      <c r="D352" s="135" t="str">
        <f>IFERROR(VLOOKUP($C352,'基础-客户信息 '!$C:$E,2,FALSE),"-")</f>
        <v>-</v>
      </c>
      <c r="E352" s="135" t="str">
        <f>IFERROR(VLOOKUP($C352,'基础-客户信息 '!$C:$E,3,FALSE),"-")</f>
        <v>-</v>
      </c>
      <c r="F352" s="136" t="str">
        <f>IF(C352="","-",SUMIFS('销售录入（明细）'!K:K,'销售录入（明细）'!D:D,C352)-SUMIFS($H$3:H351,$C$3:C351,C352))</f>
        <v>-</v>
      </c>
      <c r="G352" s="126"/>
      <c r="H352" s="132"/>
      <c r="I352" s="132"/>
    </row>
    <row r="353" ht="21" customHeight="1" spans="1:9">
      <c r="A353" s="125">
        <v>350</v>
      </c>
      <c r="B353" s="126"/>
      <c r="C353" s="126"/>
      <c r="D353" s="135" t="str">
        <f>IFERROR(VLOOKUP($C353,'基础-客户信息 '!$C:$E,2,FALSE),"-")</f>
        <v>-</v>
      </c>
      <c r="E353" s="135" t="str">
        <f>IFERROR(VLOOKUP($C353,'基础-客户信息 '!$C:$E,3,FALSE),"-")</f>
        <v>-</v>
      </c>
      <c r="F353" s="136" t="str">
        <f>IF(C353="","-",SUMIFS('销售录入（明细）'!K:K,'销售录入（明细）'!D:D,C353)-SUMIFS($H$3:H352,$C$3:C352,C353))</f>
        <v>-</v>
      </c>
      <c r="G353" s="126"/>
      <c r="H353" s="132"/>
      <c r="I353" s="132"/>
    </row>
    <row r="354" ht="21" customHeight="1" spans="1:9">
      <c r="A354" s="125">
        <v>351</v>
      </c>
      <c r="B354" s="126"/>
      <c r="C354" s="126"/>
      <c r="D354" s="135" t="str">
        <f>IFERROR(VLOOKUP($C354,'基础-客户信息 '!$C:$E,2,FALSE),"-")</f>
        <v>-</v>
      </c>
      <c r="E354" s="135" t="str">
        <f>IFERROR(VLOOKUP($C354,'基础-客户信息 '!$C:$E,3,FALSE),"-")</f>
        <v>-</v>
      </c>
      <c r="F354" s="136" t="str">
        <f>IF(C354="","-",SUMIFS('销售录入（明细）'!K:K,'销售录入（明细）'!D:D,C354)-SUMIFS($H$3:H353,$C$3:C353,C354))</f>
        <v>-</v>
      </c>
      <c r="G354" s="126"/>
      <c r="H354" s="132"/>
      <c r="I354" s="132"/>
    </row>
    <row r="355" ht="21" customHeight="1" spans="1:9">
      <c r="A355" s="125">
        <v>352</v>
      </c>
      <c r="B355" s="126"/>
      <c r="C355" s="126"/>
      <c r="D355" s="135" t="str">
        <f>IFERROR(VLOOKUP($C355,'基础-客户信息 '!$C:$E,2,FALSE),"-")</f>
        <v>-</v>
      </c>
      <c r="E355" s="135" t="str">
        <f>IFERROR(VLOOKUP($C355,'基础-客户信息 '!$C:$E,3,FALSE),"-")</f>
        <v>-</v>
      </c>
      <c r="F355" s="136" t="str">
        <f>IF(C355="","-",SUMIFS('销售录入（明细）'!K:K,'销售录入（明细）'!D:D,C355)-SUMIFS($H$3:H354,$C$3:C354,C355))</f>
        <v>-</v>
      </c>
      <c r="G355" s="126"/>
      <c r="H355" s="132"/>
      <c r="I355" s="132"/>
    </row>
    <row r="356" ht="21" customHeight="1" spans="1:9">
      <c r="A356" s="125">
        <v>353</v>
      </c>
      <c r="B356" s="126"/>
      <c r="C356" s="126"/>
      <c r="D356" s="135" t="str">
        <f>IFERROR(VLOOKUP($C356,'基础-客户信息 '!$C:$E,2,FALSE),"-")</f>
        <v>-</v>
      </c>
      <c r="E356" s="135" t="str">
        <f>IFERROR(VLOOKUP($C356,'基础-客户信息 '!$C:$E,3,FALSE),"-")</f>
        <v>-</v>
      </c>
      <c r="F356" s="136" t="str">
        <f>IF(C356="","-",SUMIFS('销售录入（明细）'!K:K,'销售录入（明细）'!D:D,C356)-SUMIFS($H$3:H355,$C$3:C355,C356))</f>
        <v>-</v>
      </c>
      <c r="G356" s="126"/>
      <c r="H356" s="132"/>
      <c r="I356" s="132"/>
    </row>
    <row r="357" ht="21" customHeight="1" spans="1:9">
      <c r="A357" s="125">
        <v>354</v>
      </c>
      <c r="B357" s="126"/>
      <c r="C357" s="126"/>
      <c r="D357" s="135" t="str">
        <f>IFERROR(VLOOKUP($C357,'基础-客户信息 '!$C:$E,2,FALSE),"-")</f>
        <v>-</v>
      </c>
      <c r="E357" s="135" t="str">
        <f>IFERROR(VLOOKUP($C357,'基础-客户信息 '!$C:$E,3,FALSE),"-")</f>
        <v>-</v>
      </c>
      <c r="F357" s="136" t="str">
        <f>IF(C357="","-",SUMIFS('销售录入（明细）'!K:K,'销售录入（明细）'!D:D,C357)-SUMIFS($H$3:H356,$C$3:C356,C357))</f>
        <v>-</v>
      </c>
      <c r="G357" s="126"/>
      <c r="H357" s="132"/>
      <c r="I357" s="132"/>
    </row>
    <row r="358" ht="21" customHeight="1" spans="1:9">
      <c r="A358" s="125">
        <v>355</v>
      </c>
      <c r="B358" s="126"/>
      <c r="C358" s="126"/>
      <c r="D358" s="135" t="str">
        <f>IFERROR(VLOOKUP($C358,'基础-客户信息 '!$C:$E,2,FALSE),"-")</f>
        <v>-</v>
      </c>
      <c r="E358" s="135" t="str">
        <f>IFERROR(VLOOKUP($C358,'基础-客户信息 '!$C:$E,3,FALSE),"-")</f>
        <v>-</v>
      </c>
      <c r="F358" s="136" t="str">
        <f>IF(C358="","-",SUMIFS('销售录入（明细）'!K:K,'销售录入（明细）'!D:D,C358)-SUMIFS($H$3:H357,$C$3:C357,C358))</f>
        <v>-</v>
      </c>
      <c r="G358" s="126"/>
      <c r="H358" s="132"/>
      <c r="I358" s="132"/>
    </row>
    <row r="359" ht="21" customHeight="1" spans="1:9">
      <c r="A359" s="125">
        <v>356</v>
      </c>
      <c r="B359" s="126"/>
      <c r="C359" s="126"/>
      <c r="D359" s="135" t="str">
        <f>IFERROR(VLOOKUP($C359,'基础-客户信息 '!$C:$E,2,FALSE),"-")</f>
        <v>-</v>
      </c>
      <c r="E359" s="135" t="str">
        <f>IFERROR(VLOOKUP($C359,'基础-客户信息 '!$C:$E,3,FALSE),"-")</f>
        <v>-</v>
      </c>
      <c r="F359" s="136" t="str">
        <f>IF(C359="","-",SUMIFS('销售录入（明细）'!K:K,'销售录入（明细）'!D:D,C359)-SUMIFS($H$3:H358,$C$3:C358,C359))</f>
        <v>-</v>
      </c>
      <c r="G359" s="126"/>
      <c r="H359" s="132"/>
      <c r="I359" s="132"/>
    </row>
    <row r="360" ht="21" customHeight="1" spans="1:9">
      <c r="A360" s="125">
        <v>357</v>
      </c>
      <c r="B360" s="126"/>
      <c r="C360" s="126"/>
      <c r="D360" s="135" t="str">
        <f>IFERROR(VLOOKUP($C360,'基础-客户信息 '!$C:$E,2,FALSE),"-")</f>
        <v>-</v>
      </c>
      <c r="E360" s="135" t="str">
        <f>IFERROR(VLOOKUP($C360,'基础-客户信息 '!$C:$E,3,FALSE),"-")</f>
        <v>-</v>
      </c>
      <c r="F360" s="136" t="str">
        <f>IF(C360="","-",SUMIFS('销售录入（明细）'!K:K,'销售录入（明细）'!D:D,C360)-SUMIFS($H$3:H359,$C$3:C359,C360))</f>
        <v>-</v>
      </c>
      <c r="G360" s="126"/>
      <c r="H360" s="132"/>
      <c r="I360" s="132"/>
    </row>
    <row r="361" ht="21" customHeight="1" spans="1:9">
      <c r="A361" s="125">
        <v>358</v>
      </c>
      <c r="B361" s="126"/>
      <c r="C361" s="126"/>
      <c r="D361" s="135" t="str">
        <f>IFERROR(VLOOKUP($C361,'基础-客户信息 '!$C:$E,2,FALSE),"-")</f>
        <v>-</v>
      </c>
      <c r="E361" s="135" t="str">
        <f>IFERROR(VLOOKUP($C361,'基础-客户信息 '!$C:$E,3,FALSE),"-")</f>
        <v>-</v>
      </c>
      <c r="F361" s="136" t="str">
        <f>IF(C361="","-",SUMIFS('销售录入（明细）'!K:K,'销售录入（明细）'!D:D,C361)-SUMIFS($H$3:H360,$C$3:C360,C361))</f>
        <v>-</v>
      </c>
      <c r="G361" s="126"/>
      <c r="H361" s="132"/>
      <c r="I361" s="132"/>
    </row>
    <row r="362" ht="21" customHeight="1" spans="1:9">
      <c r="A362" s="125">
        <v>359</v>
      </c>
      <c r="B362" s="126"/>
      <c r="C362" s="126"/>
      <c r="D362" s="135" t="str">
        <f>IFERROR(VLOOKUP($C362,'基础-客户信息 '!$C:$E,2,FALSE),"-")</f>
        <v>-</v>
      </c>
      <c r="E362" s="135" t="str">
        <f>IFERROR(VLOOKUP($C362,'基础-客户信息 '!$C:$E,3,FALSE),"-")</f>
        <v>-</v>
      </c>
      <c r="F362" s="136" t="str">
        <f>IF(C362="","-",SUMIFS('销售录入（明细）'!K:K,'销售录入（明细）'!D:D,C362)-SUMIFS($H$3:H361,$C$3:C361,C362))</f>
        <v>-</v>
      </c>
      <c r="G362" s="126"/>
      <c r="H362" s="132"/>
      <c r="I362" s="132"/>
    </row>
    <row r="363" ht="21" customHeight="1" spans="1:9">
      <c r="A363" s="125">
        <v>360</v>
      </c>
      <c r="B363" s="126"/>
      <c r="C363" s="126"/>
      <c r="D363" s="135" t="str">
        <f>IFERROR(VLOOKUP($C363,'基础-客户信息 '!$C:$E,2,FALSE),"-")</f>
        <v>-</v>
      </c>
      <c r="E363" s="135" t="str">
        <f>IFERROR(VLOOKUP($C363,'基础-客户信息 '!$C:$E,3,FALSE),"-")</f>
        <v>-</v>
      </c>
      <c r="F363" s="136" t="str">
        <f>IF(C363="","-",SUMIFS('销售录入（明细）'!K:K,'销售录入（明细）'!D:D,C363)-SUMIFS($H$3:H362,$C$3:C362,C363))</f>
        <v>-</v>
      </c>
      <c r="G363" s="126"/>
      <c r="H363" s="132"/>
      <c r="I363" s="132"/>
    </row>
    <row r="364" ht="21" customHeight="1" spans="1:9">
      <c r="A364" s="125">
        <v>361</v>
      </c>
      <c r="B364" s="126"/>
      <c r="C364" s="126"/>
      <c r="D364" s="135" t="str">
        <f>IFERROR(VLOOKUP($C364,'基础-客户信息 '!$C:$E,2,FALSE),"-")</f>
        <v>-</v>
      </c>
      <c r="E364" s="135" t="str">
        <f>IFERROR(VLOOKUP($C364,'基础-客户信息 '!$C:$E,3,FALSE),"-")</f>
        <v>-</v>
      </c>
      <c r="F364" s="136" t="str">
        <f>IF(C364="","-",SUMIFS('销售录入（明细）'!K:K,'销售录入（明细）'!D:D,C364)-SUMIFS($H$3:H363,$C$3:C363,C364))</f>
        <v>-</v>
      </c>
      <c r="G364" s="126"/>
      <c r="H364" s="132"/>
      <c r="I364" s="132"/>
    </row>
    <row r="365" ht="21" customHeight="1" spans="1:9">
      <c r="A365" s="125">
        <v>362</v>
      </c>
      <c r="B365" s="126"/>
      <c r="C365" s="126"/>
      <c r="D365" s="135" t="str">
        <f>IFERROR(VLOOKUP($C365,'基础-客户信息 '!$C:$E,2,FALSE),"-")</f>
        <v>-</v>
      </c>
      <c r="E365" s="135" t="str">
        <f>IFERROR(VLOOKUP($C365,'基础-客户信息 '!$C:$E,3,FALSE),"-")</f>
        <v>-</v>
      </c>
      <c r="F365" s="136" t="str">
        <f>IF(C365="","-",SUMIFS('销售录入（明细）'!K:K,'销售录入（明细）'!D:D,C365)-SUMIFS($H$3:H364,$C$3:C364,C365))</f>
        <v>-</v>
      </c>
      <c r="G365" s="126"/>
      <c r="H365" s="132"/>
      <c r="I365" s="132"/>
    </row>
    <row r="366" ht="21" customHeight="1" spans="1:9">
      <c r="A366" s="125">
        <v>363</v>
      </c>
      <c r="B366" s="126"/>
      <c r="C366" s="126"/>
      <c r="D366" s="135" t="str">
        <f>IFERROR(VLOOKUP($C366,'基础-客户信息 '!$C:$E,2,FALSE),"-")</f>
        <v>-</v>
      </c>
      <c r="E366" s="135" t="str">
        <f>IFERROR(VLOOKUP($C366,'基础-客户信息 '!$C:$E,3,FALSE),"-")</f>
        <v>-</v>
      </c>
      <c r="F366" s="136" t="str">
        <f>IF(C366="","-",SUMIFS('销售录入（明细）'!K:K,'销售录入（明细）'!D:D,C366)-SUMIFS($H$3:H365,$C$3:C365,C366))</f>
        <v>-</v>
      </c>
      <c r="G366" s="126"/>
      <c r="H366" s="132"/>
      <c r="I366" s="132"/>
    </row>
    <row r="367" ht="21" customHeight="1" spans="1:9">
      <c r="A367" s="125">
        <v>364</v>
      </c>
      <c r="B367" s="126"/>
      <c r="C367" s="126"/>
      <c r="D367" s="135" t="str">
        <f>IFERROR(VLOOKUP($C367,'基础-客户信息 '!$C:$E,2,FALSE),"-")</f>
        <v>-</v>
      </c>
      <c r="E367" s="135" t="str">
        <f>IFERROR(VLOOKUP($C367,'基础-客户信息 '!$C:$E,3,FALSE),"-")</f>
        <v>-</v>
      </c>
      <c r="F367" s="136" t="str">
        <f>IF(C367="","-",SUMIFS('销售录入（明细）'!K:K,'销售录入（明细）'!D:D,C367)-SUMIFS($H$3:H366,$C$3:C366,C367))</f>
        <v>-</v>
      </c>
      <c r="G367" s="126"/>
      <c r="H367" s="132"/>
      <c r="I367" s="132"/>
    </row>
    <row r="368" ht="21" customHeight="1" spans="1:9">
      <c r="A368" s="125">
        <v>365</v>
      </c>
      <c r="B368" s="126"/>
      <c r="C368" s="126"/>
      <c r="D368" s="135" t="str">
        <f>IFERROR(VLOOKUP($C368,'基础-客户信息 '!$C:$E,2,FALSE),"-")</f>
        <v>-</v>
      </c>
      <c r="E368" s="135" t="str">
        <f>IFERROR(VLOOKUP($C368,'基础-客户信息 '!$C:$E,3,FALSE),"-")</f>
        <v>-</v>
      </c>
      <c r="F368" s="136" t="str">
        <f>IF(C368="","-",SUMIFS('销售录入（明细）'!K:K,'销售录入（明细）'!D:D,C368)-SUMIFS($H$3:H367,$C$3:C367,C368))</f>
        <v>-</v>
      </c>
      <c r="G368" s="126"/>
      <c r="H368" s="132"/>
      <c r="I368" s="132"/>
    </row>
    <row r="369" ht="21" customHeight="1" spans="1:9">
      <c r="A369" s="125">
        <v>366</v>
      </c>
      <c r="B369" s="126"/>
      <c r="C369" s="126"/>
      <c r="D369" s="135" t="str">
        <f>IFERROR(VLOOKUP($C369,'基础-客户信息 '!$C:$E,2,FALSE),"-")</f>
        <v>-</v>
      </c>
      <c r="E369" s="135" t="str">
        <f>IFERROR(VLOOKUP($C369,'基础-客户信息 '!$C:$E,3,FALSE),"-")</f>
        <v>-</v>
      </c>
      <c r="F369" s="136" t="str">
        <f>IF(C369="","-",SUMIFS('销售录入（明细）'!K:K,'销售录入（明细）'!D:D,C369)-SUMIFS($H$3:H368,$C$3:C368,C369))</f>
        <v>-</v>
      </c>
      <c r="G369" s="126"/>
      <c r="H369" s="132"/>
      <c r="I369" s="132"/>
    </row>
    <row r="370" ht="21" customHeight="1" spans="1:9">
      <c r="A370" s="125">
        <v>367</v>
      </c>
      <c r="B370" s="126"/>
      <c r="C370" s="126"/>
      <c r="D370" s="135" t="str">
        <f>IFERROR(VLOOKUP($C370,'基础-客户信息 '!$C:$E,2,FALSE),"-")</f>
        <v>-</v>
      </c>
      <c r="E370" s="135" t="str">
        <f>IFERROR(VLOOKUP($C370,'基础-客户信息 '!$C:$E,3,FALSE),"-")</f>
        <v>-</v>
      </c>
      <c r="F370" s="136" t="str">
        <f>IF(C370="","-",SUMIFS('销售录入（明细）'!K:K,'销售录入（明细）'!D:D,C370)-SUMIFS($H$3:H369,$C$3:C369,C370))</f>
        <v>-</v>
      </c>
      <c r="G370" s="126"/>
      <c r="H370" s="132"/>
      <c r="I370" s="132"/>
    </row>
    <row r="371" ht="21" customHeight="1" spans="1:9">
      <c r="A371" s="125">
        <v>368</v>
      </c>
      <c r="B371" s="126"/>
      <c r="C371" s="126"/>
      <c r="D371" s="135" t="str">
        <f>IFERROR(VLOOKUP($C371,'基础-客户信息 '!$C:$E,2,FALSE),"-")</f>
        <v>-</v>
      </c>
      <c r="E371" s="135" t="str">
        <f>IFERROR(VLOOKUP($C371,'基础-客户信息 '!$C:$E,3,FALSE),"-")</f>
        <v>-</v>
      </c>
      <c r="F371" s="136" t="str">
        <f>IF(C371="","-",SUMIFS('销售录入（明细）'!K:K,'销售录入（明细）'!D:D,C371)-SUMIFS($H$3:H370,$C$3:C370,C371))</f>
        <v>-</v>
      </c>
      <c r="G371" s="126"/>
      <c r="H371" s="132"/>
      <c r="I371" s="132"/>
    </row>
    <row r="372" ht="21" customHeight="1" spans="1:9">
      <c r="A372" s="125">
        <v>369</v>
      </c>
      <c r="B372" s="126"/>
      <c r="C372" s="126"/>
      <c r="D372" s="135" t="str">
        <f>IFERROR(VLOOKUP($C372,'基础-客户信息 '!$C:$E,2,FALSE),"-")</f>
        <v>-</v>
      </c>
      <c r="E372" s="135" t="str">
        <f>IFERROR(VLOOKUP($C372,'基础-客户信息 '!$C:$E,3,FALSE),"-")</f>
        <v>-</v>
      </c>
      <c r="F372" s="136" t="str">
        <f>IF(C372="","-",SUMIFS('销售录入（明细）'!K:K,'销售录入（明细）'!D:D,C372)-SUMIFS($H$3:H371,$C$3:C371,C372))</f>
        <v>-</v>
      </c>
      <c r="G372" s="126"/>
      <c r="H372" s="132"/>
      <c r="I372" s="132"/>
    </row>
    <row r="373" ht="21" customHeight="1" spans="1:9">
      <c r="A373" s="125">
        <v>370</v>
      </c>
      <c r="B373" s="126"/>
      <c r="C373" s="126"/>
      <c r="D373" s="135" t="str">
        <f>IFERROR(VLOOKUP($C373,'基础-客户信息 '!$C:$E,2,FALSE),"-")</f>
        <v>-</v>
      </c>
      <c r="E373" s="135" t="str">
        <f>IFERROR(VLOOKUP($C373,'基础-客户信息 '!$C:$E,3,FALSE),"-")</f>
        <v>-</v>
      </c>
      <c r="F373" s="136" t="str">
        <f>IF(C373="","-",SUMIFS('销售录入（明细）'!K:K,'销售录入（明细）'!D:D,C373)-SUMIFS($H$3:H372,$C$3:C372,C373))</f>
        <v>-</v>
      </c>
      <c r="G373" s="126"/>
      <c r="H373" s="132"/>
      <c r="I373" s="132"/>
    </row>
    <row r="374" ht="21" customHeight="1" spans="1:9">
      <c r="A374" s="125">
        <v>371</v>
      </c>
      <c r="B374" s="126"/>
      <c r="C374" s="126"/>
      <c r="D374" s="135" t="str">
        <f>IFERROR(VLOOKUP($C374,'基础-客户信息 '!$C:$E,2,FALSE),"-")</f>
        <v>-</v>
      </c>
      <c r="E374" s="135" t="str">
        <f>IFERROR(VLOOKUP($C374,'基础-客户信息 '!$C:$E,3,FALSE),"-")</f>
        <v>-</v>
      </c>
      <c r="F374" s="136" t="str">
        <f>IF(C374="","-",SUMIFS('销售录入（明细）'!K:K,'销售录入（明细）'!D:D,C374)-SUMIFS($H$3:H373,$C$3:C373,C374))</f>
        <v>-</v>
      </c>
      <c r="G374" s="126"/>
      <c r="H374" s="132"/>
      <c r="I374" s="132"/>
    </row>
    <row r="375" ht="21" customHeight="1" spans="1:9">
      <c r="A375" s="125">
        <v>372</v>
      </c>
      <c r="B375" s="126"/>
      <c r="C375" s="126"/>
      <c r="D375" s="135" t="str">
        <f>IFERROR(VLOOKUP($C375,'基础-客户信息 '!$C:$E,2,FALSE),"-")</f>
        <v>-</v>
      </c>
      <c r="E375" s="135" t="str">
        <f>IFERROR(VLOOKUP($C375,'基础-客户信息 '!$C:$E,3,FALSE),"-")</f>
        <v>-</v>
      </c>
      <c r="F375" s="136" t="str">
        <f>IF(C375="","-",SUMIFS('销售录入（明细）'!K:K,'销售录入（明细）'!D:D,C375)-SUMIFS($H$3:H374,$C$3:C374,C375))</f>
        <v>-</v>
      </c>
      <c r="G375" s="126"/>
      <c r="H375" s="132"/>
      <c r="I375" s="132"/>
    </row>
    <row r="376" ht="21" customHeight="1" spans="1:9">
      <c r="A376" s="125">
        <v>373</v>
      </c>
      <c r="B376" s="126"/>
      <c r="C376" s="126"/>
      <c r="D376" s="135" t="str">
        <f>IFERROR(VLOOKUP($C376,'基础-客户信息 '!$C:$E,2,FALSE),"-")</f>
        <v>-</v>
      </c>
      <c r="E376" s="135" t="str">
        <f>IFERROR(VLOOKUP($C376,'基础-客户信息 '!$C:$E,3,FALSE),"-")</f>
        <v>-</v>
      </c>
      <c r="F376" s="136" t="str">
        <f>IF(C376="","-",SUMIFS('销售录入（明细）'!K:K,'销售录入（明细）'!D:D,C376)-SUMIFS($H$3:H375,$C$3:C375,C376))</f>
        <v>-</v>
      </c>
      <c r="G376" s="126"/>
      <c r="H376" s="132"/>
      <c r="I376" s="132"/>
    </row>
    <row r="377" ht="21" customHeight="1" spans="1:9">
      <c r="A377" s="125">
        <v>374</v>
      </c>
      <c r="B377" s="126"/>
      <c r="C377" s="126"/>
      <c r="D377" s="135" t="str">
        <f>IFERROR(VLOOKUP($C377,'基础-客户信息 '!$C:$E,2,FALSE),"-")</f>
        <v>-</v>
      </c>
      <c r="E377" s="135" t="str">
        <f>IFERROR(VLOOKUP($C377,'基础-客户信息 '!$C:$E,3,FALSE),"-")</f>
        <v>-</v>
      </c>
      <c r="F377" s="136" t="str">
        <f>IF(C377="","-",SUMIFS('销售录入（明细）'!K:K,'销售录入（明细）'!D:D,C377)-SUMIFS($H$3:H376,$C$3:C376,C377))</f>
        <v>-</v>
      </c>
      <c r="G377" s="126"/>
      <c r="H377" s="132"/>
      <c r="I377" s="132"/>
    </row>
    <row r="378" ht="21" customHeight="1" spans="1:9">
      <c r="A378" s="125">
        <v>375</v>
      </c>
      <c r="B378" s="126"/>
      <c r="C378" s="126"/>
      <c r="D378" s="135" t="str">
        <f>IFERROR(VLOOKUP($C378,'基础-客户信息 '!$C:$E,2,FALSE),"-")</f>
        <v>-</v>
      </c>
      <c r="E378" s="135" t="str">
        <f>IFERROR(VLOOKUP($C378,'基础-客户信息 '!$C:$E,3,FALSE),"-")</f>
        <v>-</v>
      </c>
      <c r="F378" s="136" t="str">
        <f>IF(C378="","-",SUMIFS('销售录入（明细）'!K:K,'销售录入（明细）'!D:D,C378)-SUMIFS($H$3:H377,$C$3:C377,C378))</f>
        <v>-</v>
      </c>
      <c r="G378" s="126"/>
      <c r="H378" s="132"/>
      <c r="I378" s="132"/>
    </row>
    <row r="379" ht="21" customHeight="1" spans="1:9">
      <c r="A379" s="125">
        <v>376</v>
      </c>
      <c r="B379" s="126"/>
      <c r="C379" s="126"/>
      <c r="D379" s="135" t="str">
        <f>IFERROR(VLOOKUP($C379,'基础-客户信息 '!$C:$E,2,FALSE),"-")</f>
        <v>-</v>
      </c>
      <c r="E379" s="135" t="str">
        <f>IFERROR(VLOOKUP($C379,'基础-客户信息 '!$C:$E,3,FALSE),"-")</f>
        <v>-</v>
      </c>
      <c r="F379" s="136" t="str">
        <f>IF(C379="","-",SUMIFS('销售录入（明细）'!K:K,'销售录入（明细）'!D:D,C379)-SUMIFS($H$3:H378,$C$3:C378,C379))</f>
        <v>-</v>
      </c>
      <c r="G379" s="126"/>
      <c r="H379" s="132"/>
      <c r="I379" s="132"/>
    </row>
    <row r="380" ht="21" customHeight="1" spans="1:9">
      <c r="A380" s="125">
        <v>377</v>
      </c>
      <c r="B380" s="126"/>
      <c r="C380" s="126"/>
      <c r="D380" s="135" t="str">
        <f>IFERROR(VLOOKUP($C380,'基础-客户信息 '!$C:$E,2,FALSE),"-")</f>
        <v>-</v>
      </c>
      <c r="E380" s="135" t="str">
        <f>IFERROR(VLOOKUP($C380,'基础-客户信息 '!$C:$E,3,FALSE),"-")</f>
        <v>-</v>
      </c>
      <c r="F380" s="136" t="str">
        <f>IF(C380="","-",SUMIFS('销售录入（明细）'!K:K,'销售录入（明细）'!D:D,C380)-SUMIFS($H$3:H379,$C$3:C379,C380))</f>
        <v>-</v>
      </c>
      <c r="G380" s="126"/>
      <c r="H380" s="132"/>
      <c r="I380" s="132"/>
    </row>
    <row r="381" ht="21" customHeight="1" spans="1:9">
      <c r="A381" s="125">
        <v>378</v>
      </c>
      <c r="B381" s="126"/>
      <c r="C381" s="126"/>
      <c r="D381" s="135" t="str">
        <f>IFERROR(VLOOKUP($C381,'基础-客户信息 '!$C:$E,2,FALSE),"-")</f>
        <v>-</v>
      </c>
      <c r="E381" s="135" t="str">
        <f>IFERROR(VLOOKUP($C381,'基础-客户信息 '!$C:$E,3,FALSE),"-")</f>
        <v>-</v>
      </c>
      <c r="F381" s="136" t="str">
        <f>IF(C381="","-",SUMIFS('销售录入（明细）'!K:K,'销售录入（明细）'!D:D,C381)-SUMIFS($H$3:H380,$C$3:C380,C381))</f>
        <v>-</v>
      </c>
      <c r="G381" s="126"/>
      <c r="H381" s="132"/>
      <c r="I381" s="132"/>
    </row>
    <row r="382" ht="21" customHeight="1" spans="1:9">
      <c r="A382" s="125">
        <v>379</v>
      </c>
      <c r="B382" s="126"/>
      <c r="C382" s="126"/>
      <c r="D382" s="135" t="str">
        <f>IFERROR(VLOOKUP($C382,'基础-客户信息 '!$C:$E,2,FALSE),"-")</f>
        <v>-</v>
      </c>
      <c r="E382" s="135" t="str">
        <f>IFERROR(VLOOKUP($C382,'基础-客户信息 '!$C:$E,3,FALSE),"-")</f>
        <v>-</v>
      </c>
      <c r="F382" s="136" t="str">
        <f>IF(C382="","-",SUMIFS('销售录入（明细）'!K:K,'销售录入（明细）'!D:D,C382)-SUMIFS($H$3:H381,$C$3:C381,C382))</f>
        <v>-</v>
      </c>
      <c r="G382" s="126"/>
      <c r="H382" s="132"/>
      <c r="I382" s="132"/>
    </row>
    <row r="383" ht="21" customHeight="1" spans="1:9">
      <c r="A383" s="125">
        <v>380</v>
      </c>
      <c r="B383" s="126"/>
      <c r="C383" s="126"/>
      <c r="D383" s="135" t="str">
        <f>IFERROR(VLOOKUP($C383,'基础-客户信息 '!$C:$E,2,FALSE),"-")</f>
        <v>-</v>
      </c>
      <c r="E383" s="135" t="str">
        <f>IFERROR(VLOOKUP($C383,'基础-客户信息 '!$C:$E,3,FALSE),"-")</f>
        <v>-</v>
      </c>
      <c r="F383" s="136" t="str">
        <f>IF(C383="","-",SUMIFS('销售录入（明细）'!K:K,'销售录入（明细）'!D:D,C383)-SUMIFS($H$3:H382,$C$3:C382,C383))</f>
        <v>-</v>
      </c>
      <c r="G383" s="126"/>
      <c r="H383" s="132"/>
      <c r="I383" s="132"/>
    </row>
    <row r="384" ht="21" customHeight="1" spans="1:9">
      <c r="A384" s="125">
        <v>381</v>
      </c>
      <c r="B384" s="126"/>
      <c r="C384" s="126"/>
      <c r="D384" s="135" t="str">
        <f>IFERROR(VLOOKUP($C384,'基础-客户信息 '!$C:$E,2,FALSE),"-")</f>
        <v>-</v>
      </c>
      <c r="E384" s="135" t="str">
        <f>IFERROR(VLOOKUP($C384,'基础-客户信息 '!$C:$E,3,FALSE),"-")</f>
        <v>-</v>
      </c>
      <c r="F384" s="136" t="str">
        <f>IF(C384="","-",SUMIFS('销售录入（明细）'!K:K,'销售录入（明细）'!D:D,C384)-SUMIFS($H$3:H383,$C$3:C383,C384))</f>
        <v>-</v>
      </c>
      <c r="G384" s="126"/>
      <c r="H384" s="132"/>
      <c r="I384" s="132"/>
    </row>
    <row r="385" ht="21" customHeight="1" spans="1:9">
      <c r="A385" s="125">
        <v>382</v>
      </c>
      <c r="B385" s="126"/>
      <c r="C385" s="126"/>
      <c r="D385" s="135" t="str">
        <f>IFERROR(VLOOKUP($C385,'基础-客户信息 '!$C:$E,2,FALSE),"-")</f>
        <v>-</v>
      </c>
      <c r="E385" s="135" t="str">
        <f>IFERROR(VLOOKUP($C385,'基础-客户信息 '!$C:$E,3,FALSE),"-")</f>
        <v>-</v>
      </c>
      <c r="F385" s="136" t="str">
        <f>IF(C385="","-",SUMIFS('销售录入（明细）'!K:K,'销售录入（明细）'!D:D,C385)-SUMIFS($H$3:H384,$C$3:C384,C385))</f>
        <v>-</v>
      </c>
      <c r="G385" s="126"/>
      <c r="H385" s="132"/>
      <c r="I385" s="132"/>
    </row>
    <row r="386" ht="21" customHeight="1" spans="1:9">
      <c r="A386" s="125">
        <v>383</v>
      </c>
      <c r="B386" s="126"/>
      <c r="C386" s="126"/>
      <c r="D386" s="135" t="str">
        <f>IFERROR(VLOOKUP($C386,'基础-客户信息 '!$C:$E,2,FALSE),"-")</f>
        <v>-</v>
      </c>
      <c r="E386" s="135" t="str">
        <f>IFERROR(VLOOKUP($C386,'基础-客户信息 '!$C:$E,3,FALSE),"-")</f>
        <v>-</v>
      </c>
      <c r="F386" s="136" t="str">
        <f>IF(C386="","-",SUMIFS('销售录入（明细）'!K:K,'销售录入（明细）'!D:D,C386)-SUMIFS($H$3:H385,$C$3:C385,C386))</f>
        <v>-</v>
      </c>
      <c r="G386" s="126"/>
      <c r="H386" s="132"/>
      <c r="I386" s="132"/>
    </row>
    <row r="387" ht="21" customHeight="1" spans="1:9">
      <c r="A387" s="125">
        <v>384</v>
      </c>
      <c r="B387" s="126"/>
      <c r="C387" s="126"/>
      <c r="D387" s="135" t="str">
        <f>IFERROR(VLOOKUP($C387,'基础-客户信息 '!$C:$E,2,FALSE),"-")</f>
        <v>-</v>
      </c>
      <c r="E387" s="135" t="str">
        <f>IFERROR(VLOOKUP($C387,'基础-客户信息 '!$C:$E,3,FALSE),"-")</f>
        <v>-</v>
      </c>
      <c r="F387" s="136" t="str">
        <f>IF(C387="","-",SUMIFS('销售录入（明细）'!K:K,'销售录入（明细）'!D:D,C387)-SUMIFS($H$3:H386,$C$3:C386,C387))</f>
        <v>-</v>
      </c>
      <c r="G387" s="126"/>
      <c r="H387" s="132"/>
      <c r="I387" s="132"/>
    </row>
    <row r="388" ht="21" customHeight="1" spans="1:9">
      <c r="A388" s="125">
        <v>385</v>
      </c>
      <c r="B388" s="126"/>
      <c r="C388" s="126"/>
      <c r="D388" s="135" t="str">
        <f>IFERROR(VLOOKUP($C388,'基础-客户信息 '!$C:$E,2,FALSE),"-")</f>
        <v>-</v>
      </c>
      <c r="E388" s="135" t="str">
        <f>IFERROR(VLOOKUP($C388,'基础-客户信息 '!$C:$E,3,FALSE),"-")</f>
        <v>-</v>
      </c>
      <c r="F388" s="136" t="str">
        <f>IF(C388="","-",SUMIFS('销售录入（明细）'!K:K,'销售录入（明细）'!D:D,C388)-SUMIFS($H$3:H387,$C$3:C387,C388))</f>
        <v>-</v>
      </c>
      <c r="G388" s="126"/>
      <c r="H388" s="132"/>
      <c r="I388" s="132"/>
    </row>
    <row r="389" ht="21" customHeight="1" spans="1:9">
      <c r="A389" s="125">
        <v>386</v>
      </c>
      <c r="B389" s="126"/>
      <c r="C389" s="126"/>
      <c r="D389" s="135" t="str">
        <f>IFERROR(VLOOKUP($C389,'基础-客户信息 '!$C:$E,2,FALSE),"-")</f>
        <v>-</v>
      </c>
      <c r="E389" s="135" t="str">
        <f>IFERROR(VLOOKUP($C389,'基础-客户信息 '!$C:$E,3,FALSE),"-")</f>
        <v>-</v>
      </c>
      <c r="F389" s="136" t="str">
        <f>IF(C389="","-",SUMIFS('销售录入（明细）'!K:K,'销售录入（明细）'!D:D,C389)-SUMIFS($H$3:H388,$C$3:C388,C389))</f>
        <v>-</v>
      </c>
      <c r="G389" s="126"/>
      <c r="H389" s="132"/>
      <c r="I389" s="132"/>
    </row>
    <row r="390" ht="21" customHeight="1" spans="1:9">
      <c r="A390" s="125">
        <v>387</v>
      </c>
      <c r="B390" s="126"/>
      <c r="C390" s="126"/>
      <c r="D390" s="135" t="str">
        <f>IFERROR(VLOOKUP($C390,'基础-客户信息 '!$C:$E,2,FALSE),"-")</f>
        <v>-</v>
      </c>
      <c r="E390" s="135" t="str">
        <f>IFERROR(VLOOKUP($C390,'基础-客户信息 '!$C:$E,3,FALSE),"-")</f>
        <v>-</v>
      </c>
      <c r="F390" s="136" t="str">
        <f>IF(C390="","-",SUMIFS('销售录入（明细）'!K:K,'销售录入（明细）'!D:D,C390)-SUMIFS($H$3:H389,$C$3:C389,C390))</f>
        <v>-</v>
      </c>
      <c r="G390" s="126"/>
      <c r="H390" s="132"/>
      <c r="I390" s="132"/>
    </row>
    <row r="391" ht="21" customHeight="1" spans="1:9">
      <c r="A391" s="125">
        <v>388</v>
      </c>
      <c r="B391" s="126"/>
      <c r="C391" s="126"/>
      <c r="D391" s="135" t="str">
        <f>IFERROR(VLOOKUP($C391,'基础-客户信息 '!$C:$E,2,FALSE),"-")</f>
        <v>-</v>
      </c>
      <c r="E391" s="135" t="str">
        <f>IFERROR(VLOOKUP($C391,'基础-客户信息 '!$C:$E,3,FALSE),"-")</f>
        <v>-</v>
      </c>
      <c r="F391" s="136" t="str">
        <f>IF(C391="","-",SUMIFS('销售录入（明细）'!K:K,'销售录入（明细）'!D:D,C391)-SUMIFS($H$3:H390,$C$3:C390,C391))</f>
        <v>-</v>
      </c>
      <c r="G391" s="126"/>
      <c r="H391" s="132"/>
      <c r="I391" s="132"/>
    </row>
    <row r="392" ht="21" customHeight="1" spans="1:9">
      <c r="A392" s="125">
        <v>389</v>
      </c>
      <c r="B392" s="126"/>
      <c r="C392" s="126"/>
      <c r="D392" s="135" t="str">
        <f>IFERROR(VLOOKUP($C392,'基础-客户信息 '!$C:$E,2,FALSE),"-")</f>
        <v>-</v>
      </c>
      <c r="E392" s="135" t="str">
        <f>IFERROR(VLOOKUP($C392,'基础-客户信息 '!$C:$E,3,FALSE),"-")</f>
        <v>-</v>
      </c>
      <c r="F392" s="136" t="str">
        <f>IF(C392="","-",SUMIFS('销售录入（明细）'!K:K,'销售录入（明细）'!D:D,C392)-SUMIFS($H$3:H391,$C$3:C391,C392))</f>
        <v>-</v>
      </c>
      <c r="G392" s="126"/>
      <c r="H392" s="132"/>
      <c r="I392" s="132"/>
    </row>
    <row r="393" ht="21" customHeight="1" spans="1:9">
      <c r="A393" s="125">
        <v>390</v>
      </c>
      <c r="B393" s="126"/>
      <c r="C393" s="126"/>
      <c r="D393" s="135" t="str">
        <f>IFERROR(VLOOKUP($C393,'基础-客户信息 '!$C:$E,2,FALSE),"-")</f>
        <v>-</v>
      </c>
      <c r="E393" s="135" t="str">
        <f>IFERROR(VLOOKUP($C393,'基础-客户信息 '!$C:$E,3,FALSE),"-")</f>
        <v>-</v>
      </c>
      <c r="F393" s="136" t="str">
        <f>IF(C393="","-",SUMIFS('销售录入（明细）'!K:K,'销售录入（明细）'!D:D,C393)-SUMIFS($H$3:H392,$C$3:C392,C393))</f>
        <v>-</v>
      </c>
      <c r="G393" s="126"/>
      <c r="H393" s="132"/>
      <c r="I393" s="132"/>
    </row>
    <row r="394" ht="21" customHeight="1" spans="1:9">
      <c r="A394" s="125">
        <v>391</v>
      </c>
      <c r="B394" s="126"/>
      <c r="C394" s="126"/>
      <c r="D394" s="135" t="str">
        <f>IFERROR(VLOOKUP($C394,'基础-客户信息 '!$C:$E,2,FALSE),"-")</f>
        <v>-</v>
      </c>
      <c r="E394" s="135" t="str">
        <f>IFERROR(VLOOKUP($C394,'基础-客户信息 '!$C:$E,3,FALSE),"-")</f>
        <v>-</v>
      </c>
      <c r="F394" s="136" t="str">
        <f>IF(C394="","-",SUMIFS('销售录入（明细）'!K:K,'销售录入（明细）'!D:D,C394)-SUMIFS($H$3:H393,$C$3:C393,C394))</f>
        <v>-</v>
      </c>
      <c r="G394" s="126"/>
      <c r="H394" s="132"/>
      <c r="I394" s="132"/>
    </row>
    <row r="395" ht="21" customHeight="1" spans="1:9">
      <c r="A395" s="125">
        <v>392</v>
      </c>
      <c r="B395" s="126"/>
      <c r="C395" s="126"/>
      <c r="D395" s="135" t="str">
        <f>IFERROR(VLOOKUP($C395,'基础-客户信息 '!$C:$E,2,FALSE),"-")</f>
        <v>-</v>
      </c>
      <c r="E395" s="135" t="str">
        <f>IFERROR(VLOOKUP($C395,'基础-客户信息 '!$C:$E,3,FALSE),"-")</f>
        <v>-</v>
      </c>
      <c r="F395" s="136" t="str">
        <f>IF(C395="","-",SUMIFS('销售录入（明细）'!K:K,'销售录入（明细）'!D:D,C395)-SUMIFS($H$3:H394,$C$3:C394,C395))</f>
        <v>-</v>
      </c>
      <c r="G395" s="126"/>
      <c r="H395" s="132"/>
      <c r="I395" s="132"/>
    </row>
    <row r="396" ht="21" customHeight="1" spans="1:9">
      <c r="A396" s="125">
        <v>393</v>
      </c>
      <c r="B396" s="126"/>
      <c r="C396" s="126"/>
      <c r="D396" s="135" t="str">
        <f>IFERROR(VLOOKUP($C396,'基础-客户信息 '!$C:$E,2,FALSE),"-")</f>
        <v>-</v>
      </c>
      <c r="E396" s="135" t="str">
        <f>IFERROR(VLOOKUP($C396,'基础-客户信息 '!$C:$E,3,FALSE),"-")</f>
        <v>-</v>
      </c>
      <c r="F396" s="136" t="str">
        <f>IF(C396="","-",SUMIFS('销售录入（明细）'!K:K,'销售录入（明细）'!D:D,C396)-SUMIFS($H$3:H395,$C$3:C395,C396))</f>
        <v>-</v>
      </c>
      <c r="G396" s="126"/>
      <c r="H396" s="132"/>
      <c r="I396" s="132"/>
    </row>
    <row r="397" ht="21" customHeight="1" spans="1:9">
      <c r="A397" s="125">
        <v>394</v>
      </c>
      <c r="B397" s="126"/>
      <c r="C397" s="126"/>
      <c r="D397" s="135" t="str">
        <f>IFERROR(VLOOKUP($C397,'基础-客户信息 '!$C:$E,2,FALSE),"-")</f>
        <v>-</v>
      </c>
      <c r="E397" s="135" t="str">
        <f>IFERROR(VLOOKUP($C397,'基础-客户信息 '!$C:$E,3,FALSE),"-")</f>
        <v>-</v>
      </c>
      <c r="F397" s="136" t="str">
        <f>IF(C397="","-",SUMIFS('销售录入（明细）'!K:K,'销售录入（明细）'!D:D,C397)-SUMIFS($H$3:H396,$C$3:C396,C397))</f>
        <v>-</v>
      </c>
      <c r="G397" s="126"/>
      <c r="H397" s="132"/>
      <c r="I397" s="132"/>
    </row>
    <row r="398" ht="21" customHeight="1" spans="1:9">
      <c r="A398" s="125">
        <v>395</v>
      </c>
      <c r="B398" s="126"/>
      <c r="C398" s="126"/>
      <c r="D398" s="135" t="str">
        <f>IFERROR(VLOOKUP($C398,'基础-客户信息 '!$C:$E,2,FALSE),"-")</f>
        <v>-</v>
      </c>
      <c r="E398" s="135" t="str">
        <f>IFERROR(VLOOKUP($C398,'基础-客户信息 '!$C:$E,3,FALSE),"-")</f>
        <v>-</v>
      </c>
      <c r="F398" s="136" t="str">
        <f>IF(C398="","-",SUMIFS('销售录入（明细）'!K:K,'销售录入（明细）'!D:D,C398)-SUMIFS($H$3:H397,$C$3:C397,C398))</f>
        <v>-</v>
      </c>
      <c r="G398" s="126"/>
      <c r="H398" s="132"/>
      <c r="I398" s="132"/>
    </row>
    <row r="399" ht="21" customHeight="1" spans="1:9">
      <c r="A399" s="125">
        <v>396</v>
      </c>
      <c r="B399" s="126"/>
      <c r="C399" s="126"/>
      <c r="D399" s="135" t="str">
        <f>IFERROR(VLOOKUP($C399,'基础-客户信息 '!$C:$E,2,FALSE),"-")</f>
        <v>-</v>
      </c>
      <c r="E399" s="135" t="str">
        <f>IFERROR(VLOOKUP($C399,'基础-客户信息 '!$C:$E,3,FALSE),"-")</f>
        <v>-</v>
      </c>
      <c r="F399" s="136" t="str">
        <f>IF(C399="","-",SUMIFS('销售录入（明细）'!K:K,'销售录入（明细）'!D:D,C399)-SUMIFS($H$3:H398,$C$3:C398,C399))</f>
        <v>-</v>
      </c>
      <c r="G399" s="126"/>
      <c r="H399" s="132"/>
      <c r="I399" s="132"/>
    </row>
    <row r="400" ht="21" customHeight="1" spans="1:9">
      <c r="A400" s="125">
        <v>397</v>
      </c>
      <c r="B400" s="126"/>
      <c r="C400" s="126"/>
      <c r="D400" s="135" t="str">
        <f>IFERROR(VLOOKUP($C400,'基础-客户信息 '!$C:$E,2,FALSE),"-")</f>
        <v>-</v>
      </c>
      <c r="E400" s="135" t="str">
        <f>IFERROR(VLOOKUP($C400,'基础-客户信息 '!$C:$E,3,FALSE),"-")</f>
        <v>-</v>
      </c>
      <c r="F400" s="136" t="str">
        <f>IF(C400="","-",SUMIFS('销售录入（明细）'!K:K,'销售录入（明细）'!D:D,C400)-SUMIFS($H$3:H399,$C$3:C399,C400))</f>
        <v>-</v>
      </c>
      <c r="G400" s="126"/>
      <c r="H400" s="132"/>
      <c r="I400" s="132"/>
    </row>
    <row r="401" ht="21" customHeight="1" spans="1:9">
      <c r="A401" s="125">
        <v>398</v>
      </c>
      <c r="B401" s="126"/>
      <c r="C401" s="126"/>
      <c r="D401" s="135" t="str">
        <f>IFERROR(VLOOKUP($C401,'基础-客户信息 '!$C:$E,2,FALSE),"-")</f>
        <v>-</v>
      </c>
      <c r="E401" s="135" t="str">
        <f>IFERROR(VLOOKUP($C401,'基础-客户信息 '!$C:$E,3,FALSE),"-")</f>
        <v>-</v>
      </c>
      <c r="F401" s="136" t="str">
        <f>IF(C401="","-",SUMIFS('销售录入（明细）'!K:K,'销售录入（明细）'!D:D,C401)-SUMIFS($H$3:H400,$C$3:C400,C401))</f>
        <v>-</v>
      </c>
      <c r="G401" s="126"/>
      <c r="H401" s="132"/>
      <c r="I401" s="132"/>
    </row>
    <row r="402" ht="21" customHeight="1" spans="1:9">
      <c r="A402" s="125">
        <v>399</v>
      </c>
      <c r="B402" s="126"/>
      <c r="C402" s="126"/>
      <c r="D402" s="135" t="str">
        <f>IFERROR(VLOOKUP($C402,'基础-客户信息 '!$C:$E,2,FALSE),"-")</f>
        <v>-</v>
      </c>
      <c r="E402" s="135" t="str">
        <f>IFERROR(VLOOKUP($C402,'基础-客户信息 '!$C:$E,3,FALSE),"-")</f>
        <v>-</v>
      </c>
      <c r="F402" s="136" t="str">
        <f>IF(C402="","-",SUMIFS('销售录入（明细）'!K:K,'销售录入（明细）'!D:D,C402)-SUMIFS($H$3:H401,$C$3:C401,C402))</f>
        <v>-</v>
      </c>
      <c r="G402" s="126"/>
      <c r="H402" s="132"/>
      <c r="I402" s="132"/>
    </row>
    <row r="403" ht="21" customHeight="1" spans="1:9">
      <c r="A403" s="125">
        <v>400</v>
      </c>
      <c r="B403" s="126"/>
      <c r="C403" s="126"/>
      <c r="D403" s="135" t="str">
        <f>IFERROR(VLOOKUP($C403,'基础-客户信息 '!$C:$E,2,FALSE),"-")</f>
        <v>-</v>
      </c>
      <c r="E403" s="135" t="str">
        <f>IFERROR(VLOOKUP($C403,'基础-客户信息 '!$C:$E,3,FALSE),"-")</f>
        <v>-</v>
      </c>
      <c r="F403" s="136" t="str">
        <f>IF(C403="","-",SUMIFS('销售录入（明细）'!K:K,'销售录入（明细）'!D:D,C403)-SUMIFS($H$3:H402,$C$3:C402,C403))</f>
        <v>-</v>
      </c>
      <c r="G403" s="126"/>
      <c r="H403" s="132"/>
      <c r="I403" s="132"/>
    </row>
    <row r="404" ht="21" customHeight="1" spans="1:9">
      <c r="A404" s="125">
        <v>401</v>
      </c>
      <c r="B404" s="126"/>
      <c r="C404" s="126"/>
      <c r="D404" s="135" t="str">
        <f>IFERROR(VLOOKUP($C404,'基础-客户信息 '!$C:$E,2,FALSE),"-")</f>
        <v>-</v>
      </c>
      <c r="E404" s="135" t="str">
        <f>IFERROR(VLOOKUP($C404,'基础-客户信息 '!$C:$E,3,FALSE),"-")</f>
        <v>-</v>
      </c>
      <c r="F404" s="136" t="str">
        <f>IF(C404="","-",SUMIFS('销售录入（明细）'!K:K,'销售录入（明细）'!D:D,C404)-SUMIFS($H$3:H403,$C$3:C403,C404))</f>
        <v>-</v>
      </c>
      <c r="G404" s="126"/>
      <c r="H404" s="132"/>
      <c r="I404" s="132"/>
    </row>
    <row r="405" ht="21" customHeight="1" spans="1:9">
      <c r="A405" s="125">
        <v>402</v>
      </c>
      <c r="B405" s="126"/>
      <c r="C405" s="126"/>
      <c r="D405" s="135" t="str">
        <f>IFERROR(VLOOKUP($C405,'基础-客户信息 '!$C:$E,2,FALSE),"-")</f>
        <v>-</v>
      </c>
      <c r="E405" s="135" t="str">
        <f>IFERROR(VLOOKUP($C405,'基础-客户信息 '!$C:$E,3,FALSE),"-")</f>
        <v>-</v>
      </c>
      <c r="F405" s="136" t="str">
        <f>IF(C405="","-",SUMIFS('销售录入（明细）'!K:K,'销售录入（明细）'!D:D,C405)-SUMIFS($H$3:H404,$C$3:C404,C405))</f>
        <v>-</v>
      </c>
      <c r="G405" s="126"/>
      <c r="H405" s="132"/>
      <c r="I405" s="132"/>
    </row>
    <row r="406" ht="21" customHeight="1" spans="1:9">
      <c r="A406" s="125">
        <v>403</v>
      </c>
      <c r="B406" s="126"/>
      <c r="C406" s="126"/>
      <c r="D406" s="135" t="str">
        <f>IFERROR(VLOOKUP($C406,'基础-客户信息 '!$C:$E,2,FALSE),"-")</f>
        <v>-</v>
      </c>
      <c r="E406" s="135" t="str">
        <f>IFERROR(VLOOKUP($C406,'基础-客户信息 '!$C:$E,3,FALSE),"-")</f>
        <v>-</v>
      </c>
      <c r="F406" s="136" t="str">
        <f>IF(C406="","-",SUMIFS('销售录入（明细）'!K:K,'销售录入（明细）'!D:D,C406)-SUMIFS($H$3:H405,$C$3:C405,C406))</f>
        <v>-</v>
      </c>
      <c r="G406" s="126"/>
      <c r="H406" s="132"/>
      <c r="I406" s="132"/>
    </row>
    <row r="407" ht="21" customHeight="1" spans="1:9">
      <c r="A407" s="125">
        <v>404</v>
      </c>
      <c r="B407" s="126"/>
      <c r="C407" s="126"/>
      <c r="D407" s="135" t="str">
        <f>IFERROR(VLOOKUP($C407,'基础-客户信息 '!$C:$E,2,FALSE),"-")</f>
        <v>-</v>
      </c>
      <c r="E407" s="135" t="str">
        <f>IFERROR(VLOOKUP($C407,'基础-客户信息 '!$C:$E,3,FALSE),"-")</f>
        <v>-</v>
      </c>
      <c r="F407" s="136" t="str">
        <f>IF(C407="","-",SUMIFS('销售录入（明细）'!K:K,'销售录入（明细）'!D:D,C407)-SUMIFS($H$3:H406,$C$3:C406,C407))</f>
        <v>-</v>
      </c>
      <c r="G407" s="126"/>
      <c r="H407" s="132"/>
      <c r="I407" s="132"/>
    </row>
    <row r="408" ht="21" customHeight="1" spans="1:9">
      <c r="A408" s="125">
        <v>405</v>
      </c>
      <c r="B408" s="126"/>
      <c r="C408" s="126"/>
      <c r="D408" s="135" t="str">
        <f>IFERROR(VLOOKUP($C408,'基础-客户信息 '!$C:$E,2,FALSE),"-")</f>
        <v>-</v>
      </c>
      <c r="E408" s="135" t="str">
        <f>IFERROR(VLOOKUP($C408,'基础-客户信息 '!$C:$E,3,FALSE),"-")</f>
        <v>-</v>
      </c>
      <c r="F408" s="136" t="str">
        <f>IF(C408="","-",SUMIFS('销售录入（明细）'!K:K,'销售录入（明细）'!D:D,C408)-SUMIFS($H$3:H407,$C$3:C407,C408))</f>
        <v>-</v>
      </c>
      <c r="G408" s="126"/>
      <c r="H408" s="132"/>
      <c r="I408" s="132"/>
    </row>
    <row r="409" ht="21" customHeight="1" spans="1:9">
      <c r="A409" s="125">
        <v>406</v>
      </c>
      <c r="B409" s="126"/>
      <c r="C409" s="126"/>
      <c r="D409" s="135" t="str">
        <f>IFERROR(VLOOKUP($C409,'基础-客户信息 '!$C:$E,2,FALSE),"-")</f>
        <v>-</v>
      </c>
      <c r="E409" s="135" t="str">
        <f>IFERROR(VLOOKUP($C409,'基础-客户信息 '!$C:$E,3,FALSE),"-")</f>
        <v>-</v>
      </c>
      <c r="F409" s="136" t="str">
        <f>IF(C409="","-",SUMIFS('销售录入（明细）'!K:K,'销售录入（明细）'!D:D,C409)-SUMIFS($H$3:H408,$C$3:C408,C409))</f>
        <v>-</v>
      </c>
      <c r="G409" s="126"/>
      <c r="H409" s="132"/>
      <c r="I409" s="132"/>
    </row>
    <row r="410" ht="21" customHeight="1" spans="1:9">
      <c r="A410" s="125">
        <v>407</v>
      </c>
      <c r="B410" s="126"/>
      <c r="C410" s="126"/>
      <c r="D410" s="135" t="str">
        <f>IFERROR(VLOOKUP($C410,'基础-客户信息 '!$C:$E,2,FALSE),"-")</f>
        <v>-</v>
      </c>
      <c r="E410" s="135" t="str">
        <f>IFERROR(VLOOKUP($C410,'基础-客户信息 '!$C:$E,3,FALSE),"-")</f>
        <v>-</v>
      </c>
      <c r="F410" s="136" t="str">
        <f>IF(C410="","-",SUMIFS('销售录入（明细）'!K:K,'销售录入（明细）'!D:D,C410)-SUMIFS($H$3:H409,$C$3:C409,C410))</f>
        <v>-</v>
      </c>
      <c r="G410" s="126"/>
      <c r="H410" s="132"/>
      <c r="I410" s="132"/>
    </row>
    <row r="411" ht="21" customHeight="1" spans="1:9">
      <c r="A411" s="125">
        <v>408</v>
      </c>
      <c r="B411" s="126"/>
      <c r="C411" s="126"/>
      <c r="D411" s="135" t="str">
        <f>IFERROR(VLOOKUP($C411,'基础-客户信息 '!$C:$E,2,FALSE),"-")</f>
        <v>-</v>
      </c>
      <c r="E411" s="135" t="str">
        <f>IFERROR(VLOOKUP($C411,'基础-客户信息 '!$C:$E,3,FALSE),"-")</f>
        <v>-</v>
      </c>
      <c r="F411" s="136" t="str">
        <f>IF(C411="","-",SUMIFS('销售录入（明细）'!K:K,'销售录入（明细）'!D:D,C411)-SUMIFS($H$3:H410,$C$3:C410,C411))</f>
        <v>-</v>
      </c>
      <c r="G411" s="126"/>
      <c r="H411" s="132"/>
      <c r="I411" s="132"/>
    </row>
    <row r="412" ht="21" customHeight="1" spans="1:9">
      <c r="A412" s="125">
        <v>409</v>
      </c>
      <c r="B412" s="126"/>
      <c r="C412" s="126"/>
      <c r="D412" s="135" t="str">
        <f>IFERROR(VLOOKUP($C412,'基础-客户信息 '!$C:$E,2,FALSE),"-")</f>
        <v>-</v>
      </c>
      <c r="E412" s="135" t="str">
        <f>IFERROR(VLOOKUP($C412,'基础-客户信息 '!$C:$E,3,FALSE),"-")</f>
        <v>-</v>
      </c>
      <c r="F412" s="136" t="str">
        <f>IF(C412="","-",SUMIFS('销售录入（明细）'!K:K,'销售录入（明细）'!D:D,C412)-SUMIFS($H$3:H411,$C$3:C411,C412))</f>
        <v>-</v>
      </c>
      <c r="G412" s="126"/>
      <c r="H412" s="132"/>
      <c r="I412" s="132"/>
    </row>
    <row r="413" ht="21" customHeight="1" spans="1:9">
      <c r="A413" s="125">
        <v>410</v>
      </c>
      <c r="B413" s="126"/>
      <c r="C413" s="126"/>
      <c r="D413" s="135" t="str">
        <f>IFERROR(VLOOKUP($C413,'基础-客户信息 '!$C:$E,2,FALSE),"-")</f>
        <v>-</v>
      </c>
      <c r="E413" s="135" t="str">
        <f>IFERROR(VLOOKUP($C413,'基础-客户信息 '!$C:$E,3,FALSE),"-")</f>
        <v>-</v>
      </c>
      <c r="F413" s="136" t="str">
        <f>IF(C413="","-",SUMIFS('销售录入（明细）'!K:K,'销售录入（明细）'!D:D,C413)-SUMIFS($H$3:H412,$C$3:C412,C413))</f>
        <v>-</v>
      </c>
      <c r="G413" s="126"/>
      <c r="H413" s="132"/>
      <c r="I413" s="132"/>
    </row>
    <row r="414" ht="21" customHeight="1" spans="1:9">
      <c r="A414" s="125">
        <v>411</v>
      </c>
      <c r="B414" s="126"/>
      <c r="C414" s="126"/>
      <c r="D414" s="135" t="str">
        <f>IFERROR(VLOOKUP($C414,'基础-客户信息 '!$C:$E,2,FALSE),"-")</f>
        <v>-</v>
      </c>
      <c r="E414" s="135" t="str">
        <f>IFERROR(VLOOKUP($C414,'基础-客户信息 '!$C:$E,3,FALSE),"-")</f>
        <v>-</v>
      </c>
      <c r="F414" s="136" t="str">
        <f>IF(C414="","-",SUMIFS('销售录入（明细）'!K:K,'销售录入（明细）'!D:D,C414)-SUMIFS($H$3:H413,$C$3:C413,C414))</f>
        <v>-</v>
      </c>
      <c r="G414" s="126"/>
      <c r="H414" s="132"/>
      <c r="I414" s="132"/>
    </row>
    <row r="415" ht="21" customHeight="1" spans="1:9">
      <c r="A415" s="125">
        <v>412</v>
      </c>
      <c r="B415" s="126"/>
      <c r="C415" s="126"/>
      <c r="D415" s="135" t="str">
        <f>IFERROR(VLOOKUP($C415,'基础-客户信息 '!$C:$E,2,FALSE),"-")</f>
        <v>-</v>
      </c>
      <c r="E415" s="135" t="str">
        <f>IFERROR(VLOOKUP($C415,'基础-客户信息 '!$C:$E,3,FALSE),"-")</f>
        <v>-</v>
      </c>
      <c r="F415" s="136" t="str">
        <f>IF(C415="","-",SUMIFS('销售录入（明细）'!K:K,'销售录入（明细）'!D:D,C415)-SUMIFS($H$3:H414,$C$3:C414,C415))</f>
        <v>-</v>
      </c>
      <c r="G415" s="126"/>
      <c r="H415" s="132"/>
      <c r="I415" s="132"/>
    </row>
    <row r="416" ht="21" customHeight="1" spans="1:9">
      <c r="A416" s="125">
        <v>413</v>
      </c>
      <c r="B416" s="126"/>
      <c r="C416" s="126"/>
      <c r="D416" s="135" t="str">
        <f>IFERROR(VLOOKUP($C416,'基础-客户信息 '!$C:$E,2,FALSE),"-")</f>
        <v>-</v>
      </c>
      <c r="E416" s="135" t="str">
        <f>IFERROR(VLOOKUP($C416,'基础-客户信息 '!$C:$E,3,FALSE),"-")</f>
        <v>-</v>
      </c>
      <c r="F416" s="136" t="str">
        <f>IF(C416="","-",SUMIFS('销售录入（明细）'!K:K,'销售录入（明细）'!D:D,C416)-SUMIFS($H$3:H415,$C$3:C415,C416))</f>
        <v>-</v>
      </c>
      <c r="G416" s="126"/>
      <c r="H416" s="132"/>
      <c r="I416" s="132"/>
    </row>
    <row r="417" ht="21" customHeight="1" spans="1:9">
      <c r="A417" s="125">
        <v>414</v>
      </c>
      <c r="B417" s="126"/>
      <c r="C417" s="126"/>
      <c r="D417" s="135" t="str">
        <f>IFERROR(VLOOKUP($C417,'基础-客户信息 '!$C:$E,2,FALSE),"-")</f>
        <v>-</v>
      </c>
      <c r="E417" s="135" t="str">
        <f>IFERROR(VLOOKUP($C417,'基础-客户信息 '!$C:$E,3,FALSE),"-")</f>
        <v>-</v>
      </c>
      <c r="F417" s="136" t="str">
        <f>IF(C417="","-",SUMIFS('销售录入（明细）'!K:K,'销售录入（明细）'!D:D,C417)-SUMIFS($H$3:H416,$C$3:C416,C417))</f>
        <v>-</v>
      </c>
      <c r="G417" s="126"/>
      <c r="H417" s="132"/>
      <c r="I417" s="132"/>
    </row>
    <row r="418" ht="21" customHeight="1" spans="1:9">
      <c r="A418" s="125">
        <v>415</v>
      </c>
      <c r="B418" s="126"/>
      <c r="C418" s="126"/>
      <c r="D418" s="135" t="str">
        <f>IFERROR(VLOOKUP($C418,'基础-客户信息 '!$C:$E,2,FALSE),"-")</f>
        <v>-</v>
      </c>
      <c r="E418" s="135" t="str">
        <f>IFERROR(VLOOKUP($C418,'基础-客户信息 '!$C:$E,3,FALSE),"-")</f>
        <v>-</v>
      </c>
      <c r="F418" s="136" t="str">
        <f>IF(C418="","-",SUMIFS('销售录入（明细）'!K:K,'销售录入（明细）'!D:D,C418)-SUMIFS($H$3:H417,$C$3:C417,C418))</f>
        <v>-</v>
      </c>
      <c r="G418" s="126"/>
      <c r="H418" s="132"/>
      <c r="I418" s="132"/>
    </row>
    <row r="419" ht="21" customHeight="1" spans="1:9">
      <c r="A419" s="125">
        <v>416</v>
      </c>
      <c r="B419" s="126"/>
      <c r="C419" s="126"/>
      <c r="D419" s="135" t="str">
        <f>IFERROR(VLOOKUP($C419,'基础-客户信息 '!$C:$E,2,FALSE),"-")</f>
        <v>-</v>
      </c>
      <c r="E419" s="135" t="str">
        <f>IFERROR(VLOOKUP($C419,'基础-客户信息 '!$C:$E,3,FALSE),"-")</f>
        <v>-</v>
      </c>
      <c r="F419" s="136" t="str">
        <f>IF(C419="","-",SUMIFS('销售录入（明细）'!K:K,'销售录入（明细）'!D:D,C419)-SUMIFS($H$3:H418,$C$3:C418,C419))</f>
        <v>-</v>
      </c>
      <c r="G419" s="126"/>
      <c r="H419" s="132"/>
      <c r="I419" s="132"/>
    </row>
    <row r="420" ht="21" customHeight="1" spans="1:9">
      <c r="A420" s="125">
        <v>417</v>
      </c>
      <c r="B420" s="126"/>
      <c r="C420" s="126"/>
      <c r="D420" s="135" t="str">
        <f>IFERROR(VLOOKUP($C420,'基础-客户信息 '!$C:$E,2,FALSE),"-")</f>
        <v>-</v>
      </c>
      <c r="E420" s="135" t="str">
        <f>IFERROR(VLOOKUP($C420,'基础-客户信息 '!$C:$E,3,FALSE),"-")</f>
        <v>-</v>
      </c>
      <c r="F420" s="136" t="str">
        <f>IF(C420="","-",SUMIFS('销售录入（明细）'!K:K,'销售录入（明细）'!D:D,C420)-SUMIFS($H$3:H419,$C$3:C419,C420))</f>
        <v>-</v>
      </c>
      <c r="G420" s="126"/>
      <c r="H420" s="132"/>
      <c r="I420" s="132"/>
    </row>
    <row r="421" ht="21" customHeight="1" spans="1:9">
      <c r="A421" s="125">
        <v>418</v>
      </c>
      <c r="B421" s="126"/>
      <c r="C421" s="126"/>
      <c r="D421" s="135" t="str">
        <f>IFERROR(VLOOKUP($C421,'基础-客户信息 '!$C:$E,2,FALSE),"-")</f>
        <v>-</v>
      </c>
      <c r="E421" s="135" t="str">
        <f>IFERROR(VLOOKUP($C421,'基础-客户信息 '!$C:$E,3,FALSE),"-")</f>
        <v>-</v>
      </c>
      <c r="F421" s="136" t="str">
        <f>IF(C421="","-",SUMIFS('销售录入（明细）'!K:K,'销售录入（明细）'!D:D,C421)-SUMIFS($H$3:H420,$C$3:C420,C421))</f>
        <v>-</v>
      </c>
      <c r="G421" s="126"/>
      <c r="H421" s="132"/>
      <c r="I421" s="132"/>
    </row>
    <row r="422" ht="21" customHeight="1" spans="1:9">
      <c r="A422" s="125">
        <v>419</v>
      </c>
      <c r="B422" s="126"/>
      <c r="C422" s="126"/>
      <c r="D422" s="135" t="str">
        <f>IFERROR(VLOOKUP($C422,'基础-客户信息 '!$C:$E,2,FALSE),"-")</f>
        <v>-</v>
      </c>
      <c r="E422" s="135" t="str">
        <f>IFERROR(VLOOKUP($C422,'基础-客户信息 '!$C:$E,3,FALSE),"-")</f>
        <v>-</v>
      </c>
      <c r="F422" s="136" t="str">
        <f>IF(C422="","-",SUMIFS('销售录入（明细）'!K:K,'销售录入（明细）'!D:D,C422)-SUMIFS($H$3:H421,$C$3:C421,C422))</f>
        <v>-</v>
      </c>
      <c r="G422" s="126"/>
      <c r="H422" s="132"/>
      <c r="I422" s="132"/>
    </row>
    <row r="423" ht="21" customHeight="1" spans="1:9">
      <c r="A423" s="125">
        <v>420</v>
      </c>
      <c r="B423" s="126"/>
      <c r="C423" s="126"/>
      <c r="D423" s="135" t="str">
        <f>IFERROR(VLOOKUP($C423,'基础-客户信息 '!$C:$E,2,FALSE),"-")</f>
        <v>-</v>
      </c>
      <c r="E423" s="135" t="str">
        <f>IFERROR(VLOOKUP($C423,'基础-客户信息 '!$C:$E,3,FALSE),"-")</f>
        <v>-</v>
      </c>
      <c r="F423" s="136" t="str">
        <f>IF(C423="","-",SUMIFS('销售录入（明细）'!K:K,'销售录入（明细）'!D:D,C423)-SUMIFS($H$3:H422,$C$3:C422,C423))</f>
        <v>-</v>
      </c>
      <c r="G423" s="126"/>
      <c r="H423" s="132"/>
      <c r="I423" s="132"/>
    </row>
    <row r="424" ht="21" customHeight="1" spans="1:9">
      <c r="A424" s="125">
        <v>421</v>
      </c>
      <c r="B424" s="126"/>
      <c r="C424" s="126"/>
      <c r="D424" s="135" t="str">
        <f>IFERROR(VLOOKUP($C424,'基础-客户信息 '!$C:$E,2,FALSE),"-")</f>
        <v>-</v>
      </c>
      <c r="E424" s="135" t="str">
        <f>IFERROR(VLOOKUP($C424,'基础-客户信息 '!$C:$E,3,FALSE),"-")</f>
        <v>-</v>
      </c>
      <c r="F424" s="136" t="str">
        <f>IF(C424="","-",SUMIFS('销售录入（明细）'!K:K,'销售录入（明细）'!D:D,C424)-SUMIFS($H$3:H423,$C$3:C423,C424))</f>
        <v>-</v>
      </c>
      <c r="G424" s="126"/>
      <c r="H424" s="132"/>
      <c r="I424" s="132"/>
    </row>
    <row r="425" ht="21" customHeight="1" spans="1:9">
      <c r="A425" s="125">
        <v>422</v>
      </c>
      <c r="B425" s="126"/>
      <c r="C425" s="126"/>
      <c r="D425" s="135" t="str">
        <f>IFERROR(VLOOKUP($C425,'基础-客户信息 '!$C:$E,2,FALSE),"-")</f>
        <v>-</v>
      </c>
      <c r="E425" s="135" t="str">
        <f>IFERROR(VLOOKUP($C425,'基础-客户信息 '!$C:$E,3,FALSE),"-")</f>
        <v>-</v>
      </c>
      <c r="F425" s="136" t="str">
        <f>IF(C425="","-",SUMIFS('销售录入（明细）'!K:K,'销售录入（明细）'!D:D,C425)-SUMIFS($H$3:H424,$C$3:C424,C425))</f>
        <v>-</v>
      </c>
      <c r="G425" s="126"/>
      <c r="H425" s="132"/>
      <c r="I425" s="132"/>
    </row>
    <row r="426" ht="21" customHeight="1" spans="1:9">
      <c r="A426" s="125">
        <v>423</v>
      </c>
      <c r="B426" s="126"/>
      <c r="C426" s="126"/>
      <c r="D426" s="135" t="str">
        <f>IFERROR(VLOOKUP($C426,'基础-客户信息 '!$C:$E,2,FALSE),"-")</f>
        <v>-</v>
      </c>
      <c r="E426" s="135" t="str">
        <f>IFERROR(VLOOKUP($C426,'基础-客户信息 '!$C:$E,3,FALSE),"-")</f>
        <v>-</v>
      </c>
      <c r="F426" s="136" t="str">
        <f>IF(C426="","-",SUMIFS('销售录入（明细）'!K:K,'销售录入（明细）'!D:D,C426)-SUMIFS($H$3:H425,$C$3:C425,C426))</f>
        <v>-</v>
      </c>
      <c r="G426" s="126"/>
      <c r="H426" s="132"/>
      <c r="I426" s="132"/>
    </row>
    <row r="427" ht="21" customHeight="1" spans="1:9">
      <c r="A427" s="125">
        <v>424</v>
      </c>
      <c r="B427" s="126"/>
      <c r="C427" s="126"/>
      <c r="D427" s="135" t="str">
        <f>IFERROR(VLOOKUP($C427,'基础-客户信息 '!$C:$E,2,FALSE),"-")</f>
        <v>-</v>
      </c>
      <c r="E427" s="135" t="str">
        <f>IFERROR(VLOOKUP($C427,'基础-客户信息 '!$C:$E,3,FALSE),"-")</f>
        <v>-</v>
      </c>
      <c r="F427" s="136" t="str">
        <f>IF(C427="","-",SUMIFS('销售录入（明细）'!K:K,'销售录入（明细）'!D:D,C427)-SUMIFS($H$3:H426,$C$3:C426,C427))</f>
        <v>-</v>
      </c>
      <c r="G427" s="126"/>
      <c r="H427" s="132"/>
      <c r="I427" s="132"/>
    </row>
    <row r="428" ht="21" customHeight="1" spans="1:9">
      <c r="A428" s="125">
        <v>425</v>
      </c>
      <c r="B428" s="126"/>
      <c r="C428" s="126"/>
      <c r="D428" s="135" t="str">
        <f>IFERROR(VLOOKUP($C428,'基础-客户信息 '!$C:$E,2,FALSE),"-")</f>
        <v>-</v>
      </c>
      <c r="E428" s="135" t="str">
        <f>IFERROR(VLOOKUP($C428,'基础-客户信息 '!$C:$E,3,FALSE),"-")</f>
        <v>-</v>
      </c>
      <c r="F428" s="136" t="str">
        <f>IF(C428="","-",SUMIFS('销售录入（明细）'!K:K,'销售录入（明细）'!D:D,C428)-SUMIFS($H$3:H427,$C$3:C427,C428))</f>
        <v>-</v>
      </c>
      <c r="G428" s="126"/>
      <c r="H428" s="132"/>
      <c r="I428" s="132"/>
    </row>
    <row r="429" ht="21" customHeight="1" spans="1:9">
      <c r="A429" s="125">
        <v>426</v>
      </c>
      <c r="B429" s="126"/>
      <c r="C429" s="126"/>
      <c r="D429" s="135" t="str">
        <f>IFERROR(VLOOKUP($C429,'基础-客户信息 '!$C:$E,2,FALSE),"-")</f>
        <v>-</v>
      </c>
      <c r="E429" s="135" t="str">
        <f>IFERROR(VLOOKUP($C429,'基础-客户信息 '!$C:$E,3,FALSE),"-")</f>
        <v>-</v>
      </c>
      <c r="F429" s="136" t="str">
        <f>IF(C429="","-",SUMIFS('销售录入（明细）'!K:K,'销售录入（明细）'!D:D,C429)-SUMIFS($H$3:H428,$C$3:C428,C429))</f>
        <v>-</v>
      </c>
      <c r="G429" s="126"/>
      <c r="H429" s="132"/>
      <c r="I429" s="132"/>
    </row>
    <row r="430" ht="21" customHeight="1" spans="1:9">
      <c r="A430" s="125">
        <v>427</v>
      </c>
      <c r="B430" s="126"/>
      <c r="C430" s="126"/>
      <c r="D430" s="135" t="str">
        <f>IFERROR(VLOOKUP($C430,'基础-客户信息 '!$C:$E,2,FALSE),"-")</f>
        <v>-</v>
      </c>
      <c r="E430" s="135" t="str">
        <f>IFERROR(VLOOKUP($C430,'基础-客户信息 '!$C:$E,3,FALSE),"-")</f>
        <v>-</v>
      </c>
      <c r="F430" s="136" t="str">
        <f>IF(C430="","-",SUMIFS('销售录入（明细）'!K:K,'销售录入（明细）'!D:D,C430)-SUMIFS($H$3:H429,$C$3:C429,C430))</f>
        <v>-</v>
      </c>
      <c r="G430" s="126"/>
      <c r="H430" s="132"/>
      <c r="I430" s="132"/>
    </row>
    <row r="431" ht="21" customHeight="1" spans="1:9">
      <c r="A431" s="125">
        <v>428</v>
      </c>
      <c r="B431" s="126"/>
      <c r="C431" s="126"/>
      <c r="D431" s="135" t="str">
        <f>IFERROR(VLOOKUP($C431,'基础-客户信息 '!$C:$E,2,FALSE),"-")</f>
        <v>-</v>
      </c>
      <c r="E431" s="135" t="str">
        <f>IFERROR(VLOOKUP($C431,'基础-客户信息 '!$C:$E,3,FALSE),"-")</f>
        <v>-</v>
      </c>
      <c r="F431" s="136" t="str">
        <f>IF(C431="","-",SUMIFS('销售录入（明细）'!K:K,'销售录入（明细）'!D:D,C431)-SUMIFS($H$3:H430,$C$3:C430,C431))</f>
        <v>-</v>
      </c>
      <c r="G431" s="126"/>
      <c r="H431" s="132"/>
      <c r="I431" s="132"/>
    </row>
    <row r="432" ht="21" customHeight="1" spans="1:9">
      <c r="A432" s="125">
        <v>429</v>
      </c>
      <c r="B432" s="126"/>
      <c r="C432" s="126"/>
      <c r="D432" s="135" t="str">
        <f>IFERROR(VLOOKUP($C432,'基础-客户信息 '!$C:$E,2,FALSE),"-")</f>
        <v>-</v>
      </c>
      <c r="E432" s="135" t="str">
        <f>IFERROR(VLOOKUP($C432,'基础-客户信息 '!$C:$E,3,FALSE),"-")</f>
        <v>-</v>
      </c>
      <c r="F432" s="136" t="str">
        <f>IF(C432="","-",SUMIFS('销售录入（明细）'!K:K,'销售录入（明细）'!D:D,C432)-SUMIFS($H$3:H431,$C$3:C431,C432))</f>
        <v>-</v>
      </c>
      <c r="G432" s="126"/>
      <c r="H432" s="132"/>
      <c r="I432" s="132"/>
    </row>
    <row r="433" ht="21" customHeight="1" spans="1:9">
      <c r="A433" s="125">
        <v>430</v>
      </c>
      <c r="B433" s="126"/>
      <c r="C433" s="126"/>
      <c r="D433" s="135" t="str">
        <f>IFERROR(VLOOKUP($C433,'基础-客户信息 '!$C:$E,2,FALSE),"-")</f>
        <v>-</v>
      </c>
      <c r="E433" s="135" t="str">
        <f>IFERROR(VLOOKUP($C433,'基础-客户信息 '!$C:$E,3,FALSE),"-")</f>
        <v>-</v>
      </c>
      <c r="F433" s="136" t="str">
        <f>IF(C433="","-",SUMIFS('销售录入（明细）'!K:K,'销售录入（明细）'!D:D,C433)-SUMIFS($H$3:H432,$C$3:C432,C433))</f>
        <v>-</v>
      </c>
      <c r="G433" s="126"/>
      <c r="H433" s="132"/>
      <c r="I433" s="132"/>
    </row>
    <row r="434" ht="21" customHeight="1" spans="1:9">
      <c r="A434" s="125">
        <v>431</v>
      </c>
      <c r="B434" s="126"/>
      <c r="C434" s="126"/>
      <c r="D434" s="135" t="str">
        <f>IFERROR(VLOOKUP($C434,'基础-客户信息 '!$C:$E,2,FALSE),"-")</f>
        <v>-</v>
      </c>
      <c r="E434" s="135" t="str">
        <f>IFERROR(VLOOKUP($C434,'基础-客户信息 '!$C:$E,3,FALSE),"-")</f>
        <v>-</v>
      </c>
      <c r="F434" s="136" t="str">
        <f>IF(C434="","-",SUMIFS('销售录入（明细）'!K:K,'销售录入（明细）'!D:D,C434)-SUMIFS($H$3:H433,$C$3:C433,C434))</f>
        <v>-</v>
      </c>
      <c r="G434" s="126"/>
      <c r="H434" s="132"/>
      <c r="I434" s="132"/>
    </row>
    <row r="435" ht="21" customHeight="1" spans="1:9">
      <c r="A435" s="125">
        <v>432</v>
      </c>
      <c r="B435" s="126"/>
      <c r="C435" s="126"/>
      <c r="D435" s="135" t="str">
        <f>IFERROR(VLOOKUP($C435,'基础-客户信息 '!$C:$E,2,FALSE),"-")</f>
        <v>-</v>
      </c>
      <c r="E435" s="135" t="str">
        <f>IFERROR(VLOOKUP($C435,'基础-客户信息 '!$C:$E,3,FALSE),"-")</f>
        <v>-</v>
      </c>
      <c r="F435" s="136" t="str">
        <f>IF(C435="","-",SUMIFS('销售录入（明细）'!K:K,'销售录入（明细）'!D:D,C435)-SUMIFS($H$3:H434,$C$3:C434,C435))</f>
        <v>-</v>
      </c>
      <c r="G435" s="126"/>
      <c r="H435" s="132"/>
      <c r="I435" s="132"/>
    </row>
    <row r="436" ht="21" customHeight="1" spans="1:9">
      <c r="A436" s="125">
        <v>433</v>
      </c>
      <c r="B436" s="126"/>
      <c r="C436" s="126"/>
      <c r="D436" s="135" t="str">
        <f>IFERROR(VLOOKUP($C436,'基础-客户信息 '!$C:$E,2,FALSE),"-")</f>
        <v>-</v>
      </c>
      <c r="E436" s="135" t="str">
        <f>IFERROR(VLOOKUP($C436,'基础-客户信息 '!$C:$E,3,FALSE),"-")</f>
        <v>-</v>
      </c>
      <c r="F436" s="136" t="str">
        <f>IF(C436="","-",SUMIFS('销售录入（明细）'!K:K,'销售录入（明细）'!D:D,C436)-SUMIFS($H$3:H435,$C$3:C435,C436))</f>
        <v>-</v>
      </c>
      <c r="G436" s="126"/>
      <c r="H436" s="132"/>
      <c r="I436" s="132"/>
    </row>
    <row r="437" ht="21" customHeight="1" spans="1:9">
      <c r="A437" s="125">
        <v>434</v>
      </c>
      <c r="B437" s="126"/>
      <c r="C437" s="126"/>
      <c r="D437" s="135" t="str">
        <f>IFERROR(VLOOKUP($C437,'基础-客户信息 '!$C:$E,2,FALSE),"-")</f>
        <v>-</v>
      </c>
      <c r="E437" s="135" t="str">
        <f>IFERROR(VLOOKUP($C437,'基础-客户信息 '!$C:$E,3,FALSE),"-")</f>
        <v>-</v>
      </c>
      <c r="F437" s="136" t="str">
        <f>IF(C437="","-",SUMIFS('销售录入（明细）'!K:K,'销售录入（明细）'!D:D,C437)-SUMIFS($H$3:H436,$C$3:C436,C437))</f>
        <v>-</v>
      </c>
      <c r="G437" s="126"/>
      <c r="H437" s="132"/>
      <c r="I437" s="132"/>
    </row>
    <row r="438" ht="21" customHeight="1" spans="1:9">
      <c r="A438" s="125">
        <v>435</v>
      </c>
      <c r="B438" s="126"/>
      <c r="C438" s="126"/>
      <c r="D438" s="135" t="str">
        <f>IFERROR(VLOOKUP($C438,'基础-客户信息 '!$C:$E,2,FALSE),"-")</f>
        <v>-</v>
      </c>
      <c r="E438" s="135" t="str">
        <f>IFERROR(VLOOKUP($C438,'基础-客户信息 '!$C:$E,3,FALSE),"-")</f>
        <v>-</v>
      </c>
      <c r="F438" s="136" t="str">
        <f>IF(C438="","-",SUMIFS('销售录入（明细）'!K:K,'销售录入（明细）'!D:D,C438)-SUMIFS($H$3:H437,$C$3:C437,C438))</f>
        <v>-</v>
      </c>
      <c r="G438" s="126"/>
      <c r="H438" s="132"/>
      <c r="I438" s="132"/>
    </row>
    <row r="439" ht="21" customHeight="1" spans="1:9">
      <c r="A439" s="125">
        <v>436</v>
      </c>
      <c r="B439" s="126"/>
      <c r="C439" s="126"/>
      <c r="D439" s="135" t="str">
        <f>IFERROR(VLOOKUP($C439,'基础-客户信息 '!$C:$E,2,FALSE),"-")</f>
        <v>-</v>
      </c>
      <c r="E439" s="135" t="str">
        <f>IFERROR(VLOOKUP($C439,'基础-客户信息 '!$C:$E,3,FALSE),"-")</f>
        <v>-</v>
      </c>
      <c r="F439" s="136" t="str">
        <f>IF(C439="","-",SUMIFS('销售录入（明细）'!K:K,'销售录入（明细）'!D:D,C439)-SUMIFS($H$3:H438,$C$3:C438,C439))</f>
        <v>-</v>
      </c>
      <c r="G439" s="126"/>
      <c r="H439" s="132"/>
      <c r="I439" s="132"/>
    </row>
    <row r="440" ht="21" customHeight="1" spans="1:9">
      <c r="A440" s="125">
        <v>437</v>
      </c>
      <c r="B440" s="126"/>
      <c r="C440" s="126"/>
      <c r="D440" s="135" t="str">
        <f>IFERROR(VLOOKUP($C440,'基础-客户信息 '!$C:$E,2,FALSE),"-")</f>
        <v>-</v>
      </c>
      <c r="E440" s="135" t="str">
        <f>IFERROR(VLOOKUP($C440,'基础-客户信息 '!$C:$E,3,FALSE),"-")</f>
        <v>-</v>
      </c>
      <c r="F440" s="136" t="str">
        <f>IF(C440="","-",SUMIFS('销售录入（明细）'!K:K,'销售录入（明细）'!D:D,C440)-SUMIFS($H$3:H439,$C$3:C439,C440))</f>
        <v>-</v>
      </c>
      <c r="G440" s="126"/>
      <c r="H440" s="132"/>
      <c r="I440" s="132"/>
    </row>
    <row r="441" ht="21" customHeight="1" spans="1:9">
      <c r="A441" s="125">
        <v>438</v>
      </c>
      <c r="B441" s="126"/>
      <c r="C441" s="126"/>
      <c r="D441" s="135" t="str">
        <f>IFERROR(VLOOKUP($C441,'基础-客户信息 '!$C:$E,2,FALSE),"-")</f>
        <v>-</v>
      </c>
      <c r="E441" s="135" t="str">
        <f>IFERROR(VLOOKUP($C441,'基础-客户信息 '!$C:$E,3,FALSE),"-")</f>
        <v>-</v>
      </c>
      <c r="F441" s="136" t="str">
        <f>IF(C441="","-",SUMIFS('销售录入（明细）'!K:K,'销售录入（明细）'!D:D,C441)-SUMIFS($H$3:H440,$C$3:C440,C441))</f>
        <v>-</v>
      </c>
      <c r="G441" s="126"/>
      <c r="H441" s="132"/>
      <c r="I441" s="132"/>
    </row>
    <row r="442" ht="21" customHeight="1" spans="1:9">
      <c r="A442" s="125">
        <v>439</v>
      </c>
      <c r="B442" s="126"/>
      <c r="C442" s="126"/>
      <c r="D442" s="135" t="str">
        <f>IFERROR(VLOOKUP($C442,'基础-客户信息 '!$C:$E,2,FALSE),"-")</f>
        <v>-</v>
      </c>
      <c r="E442" s="135" t="str">
        <f>IFERROR(VLOOKUP($C442,'基础-客户信息 '!$C:$E,3,FALSE),"-")</f>
        <v>-</v>
      </c>
      <c r="F442" s="136" t="str">
        <f>IF(C442="","-",SUMIFS('销售录入（明细）'!K:K,'销售录入（明细）'!D:D,C442)-SUMIFS($H$3:H441,$C$3:C441,C442))</f>
        <v>-</v>
      </c>
      <c r="G442" s="126"/>
      <c r="H442" s="132"/>
      <c r="I442" s="132"/>
    </row>
    <row r="443" ht="21" customHeight="1" spans="1:9">
      <c r="A443" s="125">
        <v>440</v>
      </c>
      <c r="B443" s="126"/>
      <c r="C443" s="126"/>
      <c r="D443" s="135" t="str">
        <f>IFERROR(VLOOKUP($C443,'基础-客户信息 '!$C:$E,2,FALSE),"-")</f>
        <v>-</v>
      </c>
      <c r="E443" s="135" t="str">
        <f>IFERROR(VLOOKUP($C443,'基础-客户信息 '!$C:$E,3,FALSE),"-")</f>
        <v>-</v>
      </c>
      <c r="F443" s="136" t="str">
        <f>IF(C443="","-",SUMIFS('销售录入（明细）'!K:K,'销售录入（明细）'!D:D,C443)-SUMIFS($H$3:H442,$C$3:C442,C443))</f>
        <v>-</v>
      </c>
      <c r="G443" s="126"/>
      <c r="H443" s="132"/>
      <c r="I443" s="132"/>
    </row>
    <row r="444" ht="21" customHeight="1" spans="1:9">
      <c r="A444" s="125">
        <v>441</v>
      </c>
      <c r="B444" s="126"/>
      <c r="C444" s="126"/>
      <c r="D444" s="135" t="str">
        <f>IFERROR(VLOOKUP($C444,'基础-客户信息 '!$C:$E,2,FALSE),"-")</f>
        <v>-</v>
      </c>
      <c r="E444" s="135" t="str">
        <f>IFERROR(VLOOKUP($C444,'基础-客户信息 '!$C:$E,3,FALSE),"-")</f>
        <v>-</v>
      </c>
      <c r="F444" s="136" t="str">
        <f>IF(C444="","-",SUMIFS('销售录入（明细）'!K:K,'销售录入（明细）'!D:D,C444)-SUMIFS($H$3:H443,$C$3:C443,C444))</f>
        <v>-</v>
      </c>
      <c r="G444" s="126"/>
      <c r="H444" s="132"/>
      <c r="I444" s="132"/>
    </row>
    <row r="445" ht="21" customHeight="1" spans="1:9">
      <c r="A445" s="125">
        <v>442</v>
      </c>
      <c r="B445" s="126"/>
      <c r="C445" s="126"/>
      <c r="D445" s="135" t="str">
        <f>IFERROR(VLOOKUP($C445,'基础-客户信息 '!$C:$E,2,FALSE),"-")</f>
        <v>-</v>
      </c>
      <c r="E445" s="135" t="str">
        <f>IFERROR(VLOOKUP($C445,'基础-客户信息 '!$C:$E,3,FALSE),"-")</f>
        <v>-</v>
      </c>
      <c r="F445" s="136" t="str">
        <f>IF(C445="","-",SUMIFS('销售录入（明细）'!K:K,'销售录入（明细）'!D:D,C445)-SUMIFS($H$3:H444,$C$3:C444,C445))</f>
        <v>-</v>
      </c>
      <c r="G445" s="126"/>
      <c r="H445" s="132"/>
      <c r="I445" s="132"/>
    </row>
    <row r="446" ht="21" customHeight="1" spans="1:9">
      <c r="A446" s="125">
        <v>443</v>
      </c>
      <c r="B446" s="126"/>
      <c r="C446" s="126"/>
      <c r="D446" s="135" t="str">
        <f>IFERROR(VLOOKUP($C446,'基础-客户信息 '!$C:$E,2,FALSE),"-")</f>
        <v>-</v>
      </c>
      <c r="E446" s="135" t="str">
        <f>IFERROR(VLOOKUP($C446,'基础-客户信息 '!$C:$E,3,FALSE),"-")</f>
        <v>-</v>
      </c>
      <c r="F446" s="136" t="str">
        <f>IF(C446="","-",SUMIFS('销售录入（明细）'!K:K,'销售录入（明细）'!D:D,C446)-SUMIFS($H$3:H445,$C$3:C445,C446))</f>
        <v>-</v>
      </c>
      <c r="G446" s="126"/>
      <c r="H446" s="132"/>
      <c r="I446" s="132"/>
    </row>
    <row r="447" ht="21" customHeight="1" spans="1:9">
      <c r="A447" s="125">
        <v>444</v>
      </c>
      <c r="B447" s="126"/>
      <c r="C447" s="126"/>
      <c r="D447" s="135" t="str">
        <f>IFERROR(VLOOKUP($C447,'基础-客户信息 '!$C:$E,2,FALSE),"-")</f>
        <v>-</v>
      </c>
      <c r="E447" s="135" t="str">
        <f>IFERROR(VLOOKUP($C447,'基础-客户信息 '!$C:$E,3,FALSE),"-")</f>
        <v>-</v>
      </c>
      <c r="F447" s="136" t="str">
        <f>IF(C447="","-",SUMIFS('销售录入（明细）'!K:K,'销售录入（明细）'!D:D,C447)-SUMIFS($H$3:H446,$C$3:C446,C447))</f>
        <v>-</v>
      </c>
      <c r="G447" s="126"/>
      <c r="H447" s="132"/>
      <c r="I447" s="132"/>
    </row>
    <row r="448" ht="21" customHeight="1" spans="1:9">
      <c r="A448" s="125">
        <v>445</v>
      </c>
      <c r="B448" s="126"/>
      <c r="C448" s="126"/>
      <c r="D448" s="135" t="str">
        <f>IFERROR(VLOOKUP($C448,'基础-客户信息 '!$C:$E,2,FALSE),"-")</f>
        <v>-</v>
      </c>
      <c r="E448" s="135" t="str">
        <f>IFERROR(VLOOKUP($C448,'基础-客户信息 '!$C:$E,3,FALSE),"-")</f>
        <v>-</v>
      </c>
      <c r="F448" s="136" t="str">
        <f>IF(C448="","-",SUMIFS('销售录入（明细）'!K:K,'销售录入（明细）'!D:D,C448)-SUMIFS($H$3:H447,$C$3:C447,C448))</f>
        <v>-</v>
      </c>
      <c r="G448" s="126"/>
      <c r="H448" s="132"/>
      <c r="I448" s="132"/>
    </row>
    <row r="449" ht="21" customHeight="1" spans="1:9">
      <c r="A449" s="125">
        <v>446</v>
      </c>
      <c r="B449" s="126"/>
      <c r="C449" s="126"/>
      <c r="D449" s="135" t="str">
        <f>IFERROR(VLOOKUP($C449,'基础-客户信息 '!$C:$E,2,FALSE),"-")</f>
        <v>-</v>
      </c>
      <c r="E449" s="135" t="str">
        <f>IFERROR(VLOOKUP($C449,'基础-客户信息 '!$C:$E,3,FALSE),"-")</f>
        <v>-</v>
      </c>
      <c r="F449" s="136" t="str">
        <f>IF(C449="","-",SUMIFS('销售录入（明细）'!K:K,'销售录入（明细）'!D:D,C449)-SUMIFS($H$3:H448,$C$3:C448,C449))</f>
        <v>-</v>
      </c>
      <c r="G449" s="126"/>
      <c r="H449" s="132"/>
      <c r="I449" s="132"/>
    </row>
    <row r="450" ht="21" customHeight="1" spans="1:9">
      <c r="A450" s="125">
        <v>447</v>
      </c>
      <c r="B450" s="126"/>
      <c r="C450" s="126"/>
      <c r="D450" s="135" t="str">
        <f>IFERROR(VLOOKUP($C450,'基础-客户信息 '!$C:$E,2,FALSE),"-")</f>
        <v>-</v>
      </c>
      <c r="E450" s="135" t="str">
        <f>IFERROR(VLOOKUP($C450,'基础-客户信息 '!$C:$E,3,FALSE),"-")</f>
        <v>-</v>
      </c>
      <c r="F450" s="136" t="str">
        <f>IF(C450="","-",SUMIFS('销售录入（明细）'!K:K,'销售录入（明细）'!D:D,C450)-SUMIFS($H$3:H449,$C$3:C449,C450))</f>
        <v>-</v>
      </c>
      <c r="G450" s="126"/>
      <c r="H450" s="132"/>
      <c r="I450" s="132"/>
    </row>
    <row r="451" ht="21" customHeight="1" spans="1:9">
      <c r="A451" s="125">
        <v>448</v>
      </c>
      <c r="B451" s="126"/>
      <c r="C451" s="126"/>
      <c r="D451" s="135" t="str">
        <f>IFERROR(VLOOKUP($C451,'基础-客户信息 '!$C:$E,2,FALSE),"-")</f>
        <v>-</v>
      </c>
      <c r="E451" s="135" t="str">
        <f>IFERROR(VLOOKUP($C451,'基础-客户信息 '!$C:$E,3,FALSE),"-")</f>
        <v>-</v>
      </c>
      <c r="F451" s="136" t="str">
        <f>IF(C451="","-",SUMIFS('销售录入（明细）'!K:K,'销售录入（明细）'!D:D,C451)-SUMIFS($H$3:H450,$C$3:C450,C451))</f>
        <v>-</v>
      </c>
      <c r="G451" s="126"/>
      <c r="H451" s="132"/>
      <c r="I451" s="132"/>
    </row>
    <row r="452" ht="21" customHeight="1" spans="1:9">
      <c r="A452" s="125">
        <v>449</v>
      </c>
      <c r="B452" s="126"/>
      <c r="C452" s="126"/>
      <c r="D452" s="135" t="str">
        <f>IFERROR(VLOOKUP($C452,'基础-客户信息 '!$C:$E,2,FALSE),"-")</f>
        <v>-</v>
      </c>
      <c r="E452" s="135" t="str">
        <f>IFERROR(VLOOKUP($C452,'基础-客户信息 '!$C:$E,3,FALSE),"-")</f>
        <v>-</v>
      </c>
      <c r="F452" s="136" t="str">
        <f>IF(C452="","-",SUMIFS('销售录入（明细）'!K:K,'销售录入（明细）'!D:D,C452)-SUMIFS($H$3:H451,$C$3:C451,C452))</f>
        <v>-</v>
      </c>
      <c r="G452" s="126"/>
      <c r="H452" s="132"/>
      <c r="I452" s="132"/>
    </row>
    <row r="453" ht="21" customHeight="1" spans="1:9">
      <c r="A453" s="125">
        <v>450</v>
      </c>
      <c r="B453" s="126"/>
      <c r="C453" s="126"/>
      <c r="D453" s="135" t="str">
        <f>IFERROR(VLOOKUP($C453,'基础-客户信息 '!$C:$E,2,FALSE),"-")</f>
        <v>-</v>
      </c>
      <c r="E453" s="135" t="str">
        <f>IFERROR(VLOOKUP($C453,'基础-客户信息 '!$C:$E,3,FALSE),"-")</f>
        <v>-</v>
      </c>
      <c r="F453" s="136" t="str">
        <f>IF(C453="","-",SUMIFS('销售录入（明细）'!K:K,'销售录入（明细）'!D:D,C453)-SUMIFS($H$3:H452,$C$3:C452,C453))</f>
        <v>-</v>
      </c>
      <c r="G453" s="126"/>
      <c r="H453" s="132"/>
      <c r="I453" s="132"/>
    </row>
    <row r="454" ht="21" customHeight="1" spans="1:9">
      <c r="A454" s="125">
        <v>451</v>
      </c>
      <c r="B454" s="126"/>
      <c r="C454" s="126"/>
      <c r="D454" s="135" t="str">
        <f>IFERROR(VLOOKUP($C454,'基础-客户信息 '!$C:$E,2,FALSE),"-")</f>
        <v>-</v>
      </c>
      <c r="E454" s="135" t="str">
        <f>IFERROR(VLOOKUP($C454,'基础-客户信息 '!$C:$E,3,FALSE),"-")</f>
        <v>-</v>
      </c>
      <c r="F454" s="136" t="str">
        <f>IF(C454="","-",SUMIFS('销售录入（明细）'!K:K,'销售录入（明细）'!D:D,C454)-SUMIFS($H$3:H453,$C$3:C453,C454))</f>
        <v>-</v>
      </c>
      <c r="G454" s="126"/>
      <c r="H454" s="132"/>
      <c r="I454" s="132"/>
    </row>
    <row r="455" ht="21" customHeight="1" spans="1:9">
      <c r="A455" s="125">
        <v>452</v>
      </c>
      <c r="B455" s="126"/>
      <c r="C455" s="126"/>
      <c r="D455" s="135" t="str">
        <f>IFERROR(VLOOKUP($C455,'基础-客户信息 '!$C:$E,2,FALSE),"-")</f>
        <v>-</v>
      </c>
      <c r="E455" s="135" t="str">
        <f>IFERROR(VLOOKUP($C455,'基础-客户信息 '!$C:$E,3,FALSE),"-")</f>
        <v>-</v>
      </c>
      <c r="F455" s="136" t="str">
        <f>IF(C455="","-",SUMIFS('销售录入（明细）'!K:K,'销售录入（明细）'!D:D,C455)-SUMIFS($H$3:H454,$C$3:C454,C455))</f>
        <v>-</v>
      </c>
      <c r="G455" s="126"/>
      <c r="H455" s="132"/>
      <c r="I455" s="132"/>
    </row>
    <row r="456" ht="21" customHeight="1" spans="1:9">
      <c r="A456" s="125">
        <v>453</v>
      </c>
      <c r="B456" s="126"/>
      <c r="C456" s="126"/>
      <c r="D456" s="135" t="str">
        <f>IFERROR(VLOOKUP($C456,'基础-客户信息 '!$C:$E,2,FALSE),"-")</f>
        <v>-</v>
      </c>
      <c r="E456" s="135" t="str">
        <f>IFERROR(VLOOKUP($C456,'基础-客户信息 '!$C:$E,3,FALSE),"-")</f>
        <v>-</v>
      </c>
      <c r="F456" s="136" t="str">
        <f>IF(C456="","-",SUMIFS('销售录入（明细）'!K:K,'销售录入（明细）'!D:D,C456)-SUMIFS($H$3:H455,$C$3:C455,C456))</f>
        <v>-</v>
      </c>
      <c r="G456" s="126"/>
      <c r="H456" s="132"/>
      <c r="I456" s="132"/>
    </row>
    <row r="457" ht="21" customHeight="1" spans="1:9">
      <c r="A457" s="125">
        <v>454</v>
      </c>
      <c r="B457" s="126"/>
      <c r="C457" s="126"/>
      <c r="D457" s="135" t="str">
        <f>IFERROR(VLOOKUP($C457,'基础-客户信息 '!$C:$E,2,FALSE),"-")</f>
        <v>-</v>
      </c>
      <c r="E457" s="135" t="str">
        <f>IFERROR(VLOOKUP($C457,'基础-客户信息 '!$C:$E,3,FALSE),"-")</f>
        <v>-</v>
      </c>
      <c r="F457" s="136" t="str">
        <f>IF(C457="","-",SUMIFS('销售录入（明细）'!K:K,'销售录入（明细）'!D:D,C457)-SUMIFS($H$3:H456,$C$3:C456,C457))</f>
        <v>-</v>
      </c>
      <c r="G457" s="126"/>
      <c r="H457" s="132"/>
      <c r="I457" s="132"/>
    </row>
    <row r="458" ht="21" customHeight="1" spans="1:9">
      <c r="A458" s="125">
        <v>455</v>
      </c>
      <c r="B458" s="126"/>
      <c r="C458" s="126"/>
      <c r="D458" s="135" t="str">
        <f>IFERROR(VLOOKUP($C458,'基础-客户信息 '!$C:$E,2,FALSE),"-")</f>
        <v>-</v>
      </c>
      <c r="E458" s="135" t="str">
        <f>IFERROR(VLOOKUP($C458,'基础-客户信息 '!$C:$E,3,FALSE),"-")</f>
        <v>-</v>
      </c>
      <c r="F458" s="136" t="str">
        <f>IF(C458="","-",SUMIFS('销售录入（明细）'!K:K,'销售录入（明细）'!D:D,C458)-SUMIFS($H$3:H457,$C$3:C457,C458))</f>
        <v>-</v>
      </c>
      <c r="G458" s="126"/>
      <c r="H458" s="132"/>
      <c r="I458" s="132"/>
    </row>
    <row r="459" ht="21" customHeight="1" spans="1:9">
      <c r="A459" s="125">
        <v>456</v>
      </c>
      <c r="B459" s="126"/>
      <c r="C459" s="126"/>
      <c r="D459" s="135" t="str">
        <f>IFERROR(VLOOKUP($C459,'基础-客户信息 '!$C:$E,2,FALSE),"-")</f>
        <v>-</v>
      </c>
      <c r="E459" s="135" t="str">
        <f>IFERROR(VLOOKUP($C459,'基础-客户信息 '!$C:$E,3,FALSE),"-")</f>
        <v>-</v>
      </c>
      <c r="F459" s="136" t="str">
        <f>IF(C459="","-",SUMIFS('销售录入（明细）'!K:K,'销售录入（明细）'!D:D,C459)-SUMIFS($H$3:H458,$C$3:C458,C459))</f>
        <v>-</v>
      </c>
      <c r="G459" s="126"/>
      <c r="H459" s="132"/>
      <c r="I459" s="132"/>
    </row>
    <row r="460" ht="21" customHeight="1" spans="1:9">
      <c r="A460" s="125">
        <v>457</v>
      </c>
      <c r="B460" s="126"/>
      <c r="C460" s="126"/>
      <c r="D460" s="135" t="str">
        <f>IFERROR(VLOOKUP($C460,'基础-客户信息 '!$C:$E,2,FALSE),"-")</f>
        <v>-</v>
      </c>
      <c r="E460" s="135" t="str">
        <f>IFERROR(VLOOKUP($C460,'基础-客户信息 '!$C:$E,3,FALSE),"-")</f>
        <v>-</v>
      </c>
      <c r="F460" s="136" t="str">
        <f>IF(C460="","-",SUMIFS('销售录入（明细）'!K:K,'销售录入（明细）'!D:D,C460)-SUMIFS($H$3:H459,$C$3:C459,C460))</f>
        <v>-</v>
      </c>
      <c r="G460" s="126"/>
      <c r="H460" s="132"/>
      <c r="I460" s="132"/>
    </row>
    <row r="461" ht="21" customHeight="1" spans="1:9">
      <c r="A461" s="125">
        <v>458</v>
      </c>
      <c r="B461" s="126"/>
      <c r="C461" s="126"/>
      <c r="D461" s="135" t="str">
        <f>IFERROR(VLOOKUP($C461,'基础-客户信息 '!$C:$E,2,FALSE),"-")</f>
        <v>-</v>
      </c>
      <c r="E461" s="135" t="str">
        <f>IFERROR(VLOOKUP($C461,'基础-客户信息 '!$C:$E,3,FALSE),"-")</f>
        <v>-</v>
      </c>
      <c r="F461" s="136" t="str">
        <f>IF(C461="","-",SUMIFS('销售录入（明细）'!K:K,'销售录入（明细）'!D:D,C461)-SUMIFS($H$3:H460,$C$3:C460,C461))</f>
        <v>-</v>
      </c>
      <c r="G461" s="126"/>
      <c r="H461" s="132"/>
      <c r="I461" s="132"/>
    </row>
    <row r="462" ht="21" customHeight="1" spans="1:9">
      <c r="A462" s="125">
        <v>459</v>
      </c>
      <c r="B462" s="126"/>
      <c r="C462" s="126"/>
      <c r="D462" s="135" t="str">
        <f>IFERROR(VLOOKUP($C462,'基础-客户信息 '!$C:$E,2,FALSE),"-")</f>
        <v>-</v>
      </c>
      <c r="E462" s="135" t="str">
        <f>IFERROR(VLOOKUP($C462,'基础-客户信息 '!$C:$E,3,FALSE),"-")</f>
        <v>-</v>
      </c>
      <c r="F462" s="136" t="str">
        <f>IF(C462="","-",SUMIFS('销售录入（明细）'!K:K,'销售录入（明细）'!D:D,C462)-SUMIFS($H$3:H461,$C$3:C461,C462))</f>
        <v>-</v>
      </c>
      <c r="G462" s="126"/>
      <c r="H462" s="132"/>
      <c r="I462" s="132"/>
    </row>
    <row r="463" ht="21" customHeight="1" spans="1:9">
      <c r="A463" s="125">
        <v>460</v>
      </c>
      <c r="B463" s="126"/>
      <c r="C463" s="126"/>
      <c r="D463" s="135" t="str">
        <f>IFERROR(VLOOKUP($C463,'基础-客户信息 '!$C:$E,2,FALSE),"-")</f>
        <v>-</v>
      </c>
      <c r="E463" s="135" t="str">
        <f>IFERROR(VLOOKUP($C463,'基础-客户信息 '!$C:$E,3,FALSE),"-")</f>
        <v>-</v>
      </c>
      <c r="F463" s="136" t="str">
        <f>IF(C463="","-",SUMIFS('销售录入（明细）'!K:K,'销售录入（明细）'!D:D,C463)-SUMIFS($H$3:H462,$C$3:C462,C463))</f>
        <v>-</v>
      </c>
      <c r="G463" s="126"/>
      <c r="H463" s="132"/>
      <c r="I463" s="132"/>
    </row>
    <row r="464" ht="21" customHeight="1" spans="1:9">
      <c r="A464" s="125">
        <v>461</v>
      </c>
      <c r="B464" s="126"/>
      <c r="C464" s="126"/>
      <c r="D464" s="135" t="str">
        <f>IFERROR(VLOOKUP($C464,'基础-客户信息 '!$C:$E,2,FALSE),"-")</f>
        <v>-</v>
      </c>
      <c r="E464" s="135" t="str">
        <f>IFERROR(VLOOKUP($C464,'基础-客户信息 '!$C:$E,3,FALSE),"-")</f>
        <v>-</v>
      </c>
      <c r="F464" s="136" t="str">
        <f>IF(C464="","-",SUMIFS('销售录入（明细）'!K:K,'销售录入（明细）'!D:D,C464)-SUMIFS($H$3:H463,$C$3:C463,C464))</f>
        <v>-</v>
      </c>
      <c r="G464" s="126"/>
      <c r="H464" s="132"/>
      <c r="I464" s="132"/>
    </row>
    <row r="465" ht="21" customHeight="1" spans="1:9">
      <c r="A465" s="125">
        <v>462</v>
      </c>
      <c r="B465" s="126"/>
      <c r="C465" s="126"/>
      <c r="D465" s="135" t="str">
        <f>IFERROR(VLOOKUP($C465,'基础-客户信息 '!$C:$E,2,FALSE),"-")</f>
        <v>-</v>
      </c>
      <c r="E465" s="135" t="str">
        <f>IFERROR(VLOOKUP($C465,'基础-客户信息 '!$C:$E,3,FALSE),"-")</f>
        <v>-</v>
      </c>
      <c r="F465" s="136" t="str">
        <f>IF(C465="","-",SUMIFS('销售录入（明细）'!K:K,'销售录入（明细）'!D:D,C465)-SUMIFS($H$3:H464,$C$3:C464,C465))</f>
        <v>-</v>
      </c>
      <c r="G465" s="126"/>
      <c r="H465" s="132"/>
      <c r="I465" s="132"/>
    </row>
    <row r="466" ht="21" customHeight="1" spans="1:9">
      <c r="A466" s="125">
        <v>463</v>
      </c>
      <c r="B466" s="126"/>
      <c r="C466" s="126"/>
      <c r="D466" s="135" t="str">
        <f>IFERROR(VLOOKUP($C466,'基础-客户信息 '!$C:$E,2,FALSE),"-")</f>
        <v>-</v>
      </c>
      <c r="E466" s="135" t="str">
        <f>IFERROR(VLOOKUP($C466,'基础-客户信息 '!$C:$E,3,FALSE),"-")</f>
        <v>-</v>
      </c>
      <c r="F466" s="136" t="str">
        <f>IF(C466="","-",SUMIFS('销售录入（明细）'!K:K,'销售录入（明细）'!D:D,C466)-SUMIFS($H$3:H465,$C$3:C465,C466))</f>
        <v>-</v>
      </c>
      <c r="G466" s="126"/>
      <c r="H466" s="132"/>
      <c r="I466" s="132"/>
    </row>
    <row r="467" ht="21" customHeight="1" spans="1:9">
      <c r="A467" s="125">
        <v>464</v>
      </c>
      <c r="B467" s="126"/>
      <c r="C467" s="126"/>
      <c r="D467" s="135" t="str">
        <f>IFERROR(VLOOKUP($C467,'基础-客户信息 '!$C:$E,2,FALSE),"-")</f>
        <v>-</v>
      </c>
      <c r="E467" s="135" t="str">
        <f>IFERROR(VLOOKUP($C467,'基础-客户信息 '!$C:$E,3,FALSE),"-")</f>
        <v>-</v>
      </c>
      <c r="F467" s="136" t="str">
        <f>IF(C467="","-",SUMIFS('销售录入（明细）'!K:K,'销售录入（明细）'!D:D,C467)-SUMIFS($H$3:H466,$C$3:C466,C467))</f>
        <v>-</v>
      </c>
      <c r="G467" s="126"/>
      <c r="H467" s="132"/>
      <c r="I467" s="132"/>
    </row>
    <row r="468" ht="21" customHeight="1" spans="1:9">
      <c r="A468" s="125">
        <v>465</v>
      </c>
      <c r="B468" s="126"/>
      <c r="C468" s="126"/>
      <c r="D468" s="135" t="str">
        <f>IFERROR(VLOOKUP($C468,'基础-客户信息 '!$C:$E,2,FALSE),"-")</f>
        <v>-</v>
      </c>
      <c r="E468" s="135" t="str">
        <f>IFERROR(VLOOKUP($C468,'基础-客户信息 '!$C:$E,3,FALSE),"-")</f>
        <v>-</v>
      </c>
      <c r="F468" s="136" t="str">
        <f>IF(C468="","-",SUMIFS('销售录入（明细）'!K:K,'销售录入（明细）'!D:D,C468)-SUMIFS($H$3:H467,$C$3:C467,C468))</f>
        <v>-</v>
      </c>
      <c r="G468" s="126"/>
      <c r="H468" s="132"/>
      <c r="I468" s="132"/>
    </row>
    <row r="469" ht="21" customHeight="1" spans="1:9">
      <c r="A469" s="125">
        <v>466</v>
      </c>
      <c r="B469" s="126"/>
      <c r="C469" s="126"/>
      <c r="D469" s="135" t="str">
        <f>IFERROR(VLOOKUP($C469,'基础-客户信息 '!$C:$E,2,FALSE),"-")</f>
        <v>-</v>
      </c>
      <c r="E469" s="135" t="str">
        <f>IFERROR(VLOOKUP($C469,'基础-客户信息 '!$C:$E,3,FALSE),"-")</f>
        <v>-</v>
      </c>
      <c r="F469" s="136" t="str">
        <f>IF(C469="","-",SUMIFS('销售录入（明细）'!K:K,'销售录入（明细）'!D:D,C469)-SUMIFS($H$3:H468,$C$3:C468,C469))</f>
        <v>-</v>
      </c>
      <c r="G469" s="126"/>
      <c r="H469" s="132"/>
      <c r="I469" s="132"/>
    </row>
    <row r="470" ht="21" customHeight="1" spans="1:9">
      <c r="A470" s="125">
        <v>467</v>
      </c>
      <c r="B470" s="126"/>
      <c r="C470" s="126"/>
      <c r="D470" s="135" t="str">
        <f>IFERROR(VLOOKUP($C470,'基础-客户信息 '!$C:$E,2,FALSE),"-")</f>
        <v>-</v>
      </c>
      <c r="E470" s="135" t="str">
        <f>IFERROR(VLOOKUP($C470,'基础-客户信息 '!$C:$E,3,FALSE),"-")</f>
        <v>-</v>
      </c>
      <c r="F470" s="136" t="str">
        <f>IF(C470="","-",SUMIFS('销售录入（明细）'!K:K,'销售录入（明细）'!D:D,C470)-SUMIFS($H$3:H469,$C$3:C469,C470))</f>
        <v>-</v>
      </c>
      <c r="G470" s="126"/>
      <c r="H470" s="132"/>
      <c r="I470" s="132"/>
    </row>
    <row r="471" ht="21" customHeight="1" spans="1:9">
      <c r="A471" s="125">
        <v>468</v>
      </c>
      <c r="B471" s="126"/>
      <c r="C471" s="126"/>
      <c r="D471" s="135" t="str">
        <f>IFERROR(VLOOKUP($C471,'基础-客户信息 '!$C:$E,2,FALSE),"-")</f>
        <v>-</v>
      </c>
      <c r="E471" s="135" t="str">
        <f>IFERROR(VLOOKUP($C471,'基础-客户信息 '!$C:$E,3,FALSE),"-")</f>
        <v>-</v>
      </c>
      <c r="F471" s="136" t="str">
        <f>IF(C471="","-",SUMIFS('销售录入（明细）'!K:K,'销售录入（明细）'!D:D,C471)-SUMIFS($H$3:H470,$C$3:C470,C471))</f>
        <v>-</v>
      </c>
      <c r="G471" s="126"/>
      <c r="H471" s="132"/>
      <c r="I471" s="132"/>
    </row>
    <row r="472" ht="21" customHeight="1" spans="1:9">
      <c r="A472" s="125">
        <v>469</v>
      </c>
      <c r="B472" s="126"/>
      <c r="C472" s="126"/>
      <c r="D472" s="135" t="str">
        <f>IFERROR(VLOOKUP($C472,'基础-客户信息 '!$C:$E,2,FALSE),"-")</f>
        <v>-</v>
      </c>
      <c r="E472" s="135" t="str">
        <f>IFERROR(VLOOKUP($C472,'基础-客户信息 '!$C:$E,3,FALSE),"-")</f>
        <v>-</v>
      </c>
      <c r="F472" s="136" t="str">
        <f>IF(C472="","-",SUMIFS('销售录入（明细）'!K:K,'销售录入（明细）'!D:D,C472)-SUMIFS($H$3:H471,$C$3:C471,C472))</f>
        <v>-</v>
      </c>
      <c r="G472" s="126"/>
      <c r="H472" s="132"/>
      <c r="I472" s="132"/>
    </row>
    <row r="473" ht="21" customHeight="1" spans="1:9">
      <c r="A473" s="125">
        <v>470</v>
      </c>
      <c r="B473" s="126"/>
      <c r="C473" s="126"/>
      <c r="D473" s="135" t="str">
        <f>IFERROR(VLOOKUP($C473,'基础-客户信息 '!$C:$E,2,FALSE),"-")</f>
        <v>-</v>
      </c>
      <c r="E473" s="135" t="str">
        <f>IFERROR(VLOOKUP($C473,'基础-客户信息 '!$C:$E,3,FALSE),"-")</f>
        <v>-</v>
      </c>
      <c r="F473" s="136" t="str">
        <f>IF(C473="","-",SUMIFS('销售录入（明细）'!K:K,'销售录入（明细）'!D:D,C473)-SUMIFS($H$3:H472,$C$3:C472,C473))</f>
        <v>-</v>
      </c>
      <c r="G473" s="126"/>
      <c r="H473" s="132"/>
      <c r="I473" s="132"/>
    </row>
    <row r="474" ht="21" customHeight="1" spans="1:9">
      <c r="A474" s="125">
        <v>471</v>
      </c>
      <c r="B474" s="126"/>
      <c r="C474" s="126"/>
      <c r="D474" s="135" t="str">
        <f>IFERROR(VLOOKUP($C474,'基础-客户信息 '!$C:$E,2,FALSE),"-")</f>
        <v>-</v>
      </c>
      <c r="E474" s="135" t="str">
        <f>IFERROR(VLOOKUP($C474,'基础-客户信息 '!$C:$E,3,FALSE),"-")</f>
        <v>-</v>
      </c>
      <c r="F474" s="136" t="str">
        <f>IF(C474="","-",SUMIFS('销售录入（明细）'!K:K,'销售录入（明细）'!D:D,C474)-SUMIFS($H$3:H473,$C$3:C473,C474))</f>
        <v>-</v>
      </c>
      <c r="G474" s="126"/>
      <c r="H474" s="132"/>
      <c r="I474" s="132"/>
    </row>
    <row r="475" ht="21" customHeight="1" spans="1:9">
      <c r="A475" s="125">
        <v>472</v>
      </c>
      <c r="B475" s="126"/>
      <c r="C475" s="126"/>
      <c r="D475" s="135" t="str">
        <f>IFERROR(VLOOKUP($C475,'基础-客户信息 '!$C:$E,2,FALSE),"-")</f>
        <v>-</v>
      </c>
      <c r="E475" s="135" t="str">
        <f>IFERROR(VLOOKUP($C475,'基础-客户信息 '!$C:$E,3,FALSE),"-")</f>
        <v>-</v>
      </c>
      <c r="F475" s="136" t="str">
        <f>IF(C475="","-",SUMIFS('销售录入（明细）'!K:K,'销售录入（明细）'!D:D,C475)-SUMIFS($H$3:H474,$C$3:C474,C475))</f>
        <v>-</v>
      </c>
      <c r="G475" s="126"/>
      <c r="H475" s="132"/>
      <c r="I475" s="132"/>
    </row>
    <row r="476" ht="21" customHeight="1" spans="1:9">
      <c r="A476" s="125">
        <v>473</v>
      </c>
      <c r="B476" s="126"/>
      <c r="C476" s="126"/>
      <c r="D476" s="135" t="str">
        <f>IFERROR(VLOOKUP($C476,'基础-客户信息 '!$C:$E,2,FALSE),"-")</f>
        <v>-</v>
      </c>
      <c r="E476" s="135" t="str">
        <f>IFERROR(VLOOKUP($C476,'基础-客户信息 '!$C:$E,3,FALSE),"-")</f>
        <v>-</v>
      </c>
      <c r="F476" s="136" t="str">
        <f>IF(C476="","-",SUMIFS('销售录入（明细）'!K:K,'销售录入（明细）'!D:D,C476)-SUMIFS($H$3:H475,$C$3:C475,C476))</f>
        <v>-</v>
      </c>
      <c r="G476" s="126"/>
      <c r="H476" s="132"/>
      <c r="I476" s="132"/>
    </row>
    <row r="477" ht="21" customHeight="1" spans="1:9">
      <c r="A477" s="125">
        <v>474</v>
      </c>
      <c r="B477" s="126"/>
      <c r="C477" s="126"/>
      <c r="D477" s="135" t="str">
        <f>IFERROR(VLOOKUP($C477,'基础-客户信息 '!$C:$E,2,FALSE),"-")</f>
        <v>-</v>
      </c>
      <c r="E477" s="135" t="str">
        <f>IFERROR(VLOOKUP($C477,'基础-客户信息 '!$C:$E,3,FALSE),"-")</f>
        <v>-</v>
      </c>
      <c r="F477" s="136" t="str">
        <f>IF(C477="","-",SUMIFS('销售录入（明细）'!K:K,'销售录入（明细）'!D:D,C477)-SUMIFS($H$3:H476,$C$3:C476,C477))</f>
        <v>-</v>
      </c>
      <c r="G477" s="126"/>
      <c r="H477" s="132"/>
      <c r="I477" s="132"/>
    </row>
    <row r="478" ht="21" customHeight="1" spans="1:9">
      <c r="A478" s="125">
        <v>475</v>
      </c>
      <c r="B478" s="126"/>
      <c r="C478" s="126"/>
      <c r="D478" s="135" t="str">
        <f>IFERROR(VLOOKUP($C478,'基础-客户信息 '!$C:$E,2,FALSE),"-")</f>
        <v>-</v>
      </c>
      <c r="E478" s="135" t="str">
        <f>IFERROR(VLOOKUP($C478,'基础-客户信息 '!$C:$E,3,FALSE),"-")</f>
        <v>-</v>
      </c>
      <c r="F478" s="136" t="str">
        <f>IF(C478="","-",SUMIFS('销售录入（明细）'!K:K,'销售录入（明细）'!D:D,C478)-SUMIFS($H$3:H477,$C$3:C477,C478))</f>
        <v>-</v>
      </c>
      <c r="G478" s="126"/>
      <c r="H478" s="132"/>
      <c r="I478" s="132"/>
    </row>
    <row r="479" ht="21" customHeight="1" spans="1:9">
      <c r="A479" s="125">
        <v>476</v>
      </c>
      <c r="B479" s="126"/>
      <c r="C479" s="126"/>
      <c r="D479" s="135" t="str">
        <f>IFERROR(VLOOKUP($C479,'基础-客户信息 '!$C:$E,2,FALSE),"-")</f>
        <v>-</v>
      </c>
      <c r="E479" s="135" t="str">
        <f>IFERROR(VLOOKUP($C479,'基础-客户信息 '!$C:$E,3,FALSE),"-")</f>
        <v>-</v>
      </c>
      <c r="F479" s="136" t="str">
        <f>IF(C479="","-",SUMIFS('销售录入（明细）'!K:K,'销售录入（明细）'!D:D,C479)-SUMIFS($H$3:H478,$C$3:C478,C479))</f>
        <v>-</v>
      </c>
      <c r="G479" s="126"/>
      <c r="H479" s="132"/>
      <c r="I479" s="132"/>
    </row>
    <row r="480" ht="21" customHeight="1" spans="1:9">
      <c r="A480" s="125">
        <v>477</v>
      </c>
      <c r="B480" s="126"/>
      <c r="C480" s="126"/>
      <c r="D480" s="135" t="str">
        <f>IFERROR(VLOOKUP($C480,'基础-客户信息 '!$C:$E,2,FALSE),"-")</f>
        <v>-</v>
      </c>
      <c r="E480" s="135" t="str">
        <f>IFERROR(VLOOKUP($C480,'基础-客户信息 '!$C:$E,3,FALSE),"-")</f>
        <v>-</v>
      </c>
      <c r="F480" s="136" t="str">
        <f>IF(C480="","-",SUMIFS('销售录入（明细）'!K:K,'销售录入（明细）'!D:D,C480)-SUMIFS($H$3:H479,$C$3:C479,C480))</f>
        <v>-</v>
      </c>
      <c r="G480" s="126"/>
      <c r="H480" s="132"/>
      <c r="I480" s="132"/>
    </row>
    <row r="481" ht="21" customHeight="1" spans="1:9">
      <c r="A481" s="125">
        <v>478</v>
      </c>
      <c r="B481" s="126"/>
      <c r="C481" s="126"/>
      <c r="D481" s="135" t="str">
        <f>IFERROR(VLOOKUP($C481,'基础-客户信息 '!$C:$E,2,FALSE),"-")</f>
        <v>-</v>
      </c>
      <c r="E481" s="135" t="str">
        <f>IFERROR(VLOOKUP($C481,'基础-客户信息 '!$C:$E,3,FALSE),"-")</f>
        <v>-</v>
      </c>
      <c r="F481" s="136" t="str">
        <f>IF(C481="","-",SUMIFS('销售录入（明细）'!K:K,'销售录入（明细）'!D:D,C481)-SUMIFS($H$3:H480,$C$3:C480,C481))</f>
        <v>-</v>
      </c>
      <c r="G481" s="126"/>
      <c r="H481" s="132"/>
      <c r="I481" s="132"/>
    </row>
    <row r="482" ht="21" customHeight="1" spans="1:9">
      <c r="A482" s="125">
        <v>479</v>
      </c>
      <c r="B482" s="126"/>
      <c r="C482" s="126"/>
      <c r="D482" s="135" t="str">
        <f>IFERROR(VLOOKUP($C482,'基础-客户信息 '!$C:$E,2,FALSE),"-")</f>
        <v>-</v>
      </c>
      <c r="E482" s="135" t="str">
        <f>IFERROR(VLOOKUP($C482,'基础-客户信息 '!$C:$E,3,FALSE),"-")</f>
        <v>-</v>
      </c>
      <c r="F482" s="136" t="str">
        <f>IF(C482="","-",SUMIFS('销售录入（明细）'!K:K,'销售录入（明细）'!D:D,C482)-SUMIFS($H$3:H481,$C$3:C481,C482))</f>
        <v>-</v>
      </c>
      <c r="G482" s="126"/>
      <c r="H482" s="132"/>
      <c r="I482" s="132"/>
    </row>
    <row r="483" ht="21" customHeight="1" spans="1:9">
      <c r="A483" s="125">
        <v>480</v>
      </c>
      <c r="B483" s="126"/>
      <c r="C483" s="126"/>
      <c r="D483" s="135" t="str">
        <f>IFERROR(VLOOKUP($C483,'基础-客户信息 '!$C:$E,2,FALSE),"-")</f>
        <v>-</v>
      </c>
      <c r="E483" s="135" t="str">
        <f>IFERROR(VLOOKUP($C483,'基础-客户信息 '!$C:$E,3,FALSE),"-")</f>
        <v>-</v>
      </c>
      <c r="F483" s="136" t="str">
        <f>IF(C483="","-",SUMIFS('销售录入（明细）'!K:K,'销售录入（明细）'!D:D,C483)-SUMIFS($H$3:H482,$C$3:C482,C483))</f>
        <v>-</v>
      </c>
      <c r="G483" s="126"/>
      <c r="H483" s="132"/>
      <c r="I483" s="132"/>
    </row>
    <row r="484" ht="21" customHeight="1" spans="1:9">
      <c r="A484" s="125">
        <v>481</v>
      </c>
      <c r="B484" s="126"/>
      <c r="C484" s="126"/>
      <c r="D484" s="135" t="str">
        <f>IFERROR(VLOOKUP($C484,'基础-客户信息 '!$C:$E,2,FALSE),"-")</f>
        <v>-</v>
      </c>
      <c r="E484" s="135" t="str">
        <f>IFERROR(VLOOKUP($C484,'基础-客户信息 '!$C:$E,3,FALSE),"-")</f>
        <v>-</v>
      </c>
      <c r="F484" s="136" t="str">
        <f>IF(C484="","-",SUMIFS('销售录入（明细）'!K:K,'销售录入（明细）'!D:D,C484)-SUMIFS($H$3:H483,$C$3:C483,C484))</f>
        <v>-</v>
      </c>
      <c r="G484" s="126"/>
      <c r="H484" s="132"/>
      <c r="I484" s="132"/>
    </row>
    <row r="485" ht="21" customHeight="1" spans="1:9">
      <c r="A485" s="125">
        <v>482</v>
      </c>
      <c r="B485" s="126"/>
      <c r="C485" s="126"/>
      <c r="D485" s="135" t="str">
        <f>IFERROR(VLOOKUP($C485,'基础-客户信息 '!$C:$E,2,FALSE),"-")</f>
        <v>-</v>
      </c>
      <c r="E485" s="135" t="str">
        <f>IFERROR(VLOOKUP($C485,'基础-客户信息 '!$C:$E,3,FALSE),"-")</f>
        <v>-</v>
      </c>
      <c r="F485" s="136" t="str">
        <f>IF(C485="","-",SUMIFS('销售录入（明细）'!K:K,'销售录入（明细）'!D:D,C485)-SUMIFS($H$3:H484,$C$3:C484,C485))</f>
        <v>-</v>
      </c>
      <c r="G485" s="126"/>
      <c r="H485" s="132"/>
      <c r="I485" s="132"/>
    </row>
    <row r="486" ht="21" customHeight="1" spans="1:9">
      <c r="A486" s="125">
        <v>483</v>
      </c>
      <c r="B486" s="126"/>
      <c r="C486" s="126"/>
      <c r="D486" s="135" t="str">
        <f>IFERROR(VLOOKUP($C486,'基础-客户信息 '!$C:$E,2,FALSE),"-")</f>
        <v>-</v>
      </c>
      <c r="E486" s="135" t="str">
        <f>IFERROR(VLOOKUP($C486,'基础-客户信息 '!$C:$E,3,FALSE),"-")</f>
        <v>-</v>
      </c>
      <c r="F486" s="136" t="str">
        <f>IF(C486="","-",SUMIFS('销售录入（明细）'!K:K,'销售录入（明细）'!D:D,C486)-SUMIFS($H$3:H485,$C$3:C485,C486))</f>
        <v>-</v>
      </c>
      <c r="G486" s="126"/>
      <c r="H486" s="132"/>
      <c r="I486" s="132"/>
    </row>
    <row r="487" ht="21" customHeight="1" spans="1:9">
      <c r="A487" s="125">
        <v>484</v>
      </c>
      <c r="B487" s="126"/>
      <c r="C487" s="126"/>
      <c r="D487" s="135" t="str">
        <f>IFERROR(VLOOKUP($C487,'基础-客户信息 '!$C:$E,2,FALSE),"-")</f>
        <v>-</v>
      </c>
      <c r="E487" s="135" t="str">
        <f>IFERROR(VLOOKUP($C487,'基础-客户信息 '!$C:$E,3,FALSE),"-")</f>
        <v>-</v>
      </c>
      <c r="F487" s="136" t="str">
        <f>IF(C487="","-",SUMIFS('销售录入（明细）'!K:K,'销售录入（明细）'!D:D,C487)-SUMIFS($H$3:H486,$C$3:C486,C487))</f>
        <v>-</v>
      </c>
      <c r="G487" s="126"/>
      <c r="H487" s="132"/>
      <c r="I487" s="132"/>
    </row>
    <row r="488" ht="21" customHeight="1" spans="1:9">
      <c r="A488" s="125">
        <v>485</v>
      </c>
      <c r="B488" s="126"/>
      <c r="C488" s="126"/>
      <c r="D488" s="135" t="str">
        <f>IFERROR(VLOOKUP($C488,'基础-客户信息 '!$C:$E,2,FALSE),"-")</f>
        <v>-</v>
      </c>
      <c r="E488" s="135" t="str">
        <f>IFERROR(VLOOKUP($C488,'基础-客户信息 '!$C:$E,3,FALSE),"-")</f>
        <v>-</v>
      </c>
      <c r="F488" s="136" t="str">
        <f>IF(C488="","-",SUMIFS('销售录入（明细）'!K:K,'销售录入（明细）'!D:D,C488)-SUMIFS($H$3:H487,$C$3:C487,C488))</f>
        <v>-</v>
      </c>
      <c r="G488" s="126"/>
      <c r="H488" s="132"/>
      <c r="I488" s="132"/>
    </row>
    <row r="489" ht="21" customHeight="1" spans="1:9">
      <c r="A489" s="125">
        <v>486</v>
      </c>
      <c r="B489" s="126"/>
      <c r="C489" s="126"/>
      <c r="D489" s="135" t="str">
        <f>IFERROR(VLOOKUP($C489,'基础-客户信息 '!$C:$E,2,FALSE),"-")</f>
        <v>-</v>
      </c>
      <c r="E489" s="135" t="str">
        <f>IFERROR(VLOOKUP($C489,'基础-客户信息 '!$C:$E,3,FALSE),"-")</f>
        <v>-</v>
      </c>
      <c r="F489" s="136" t="str">
        <f>IF(C489="","-",SUMIFS('销售录入（明细）'!K:K,'销售录入（明细）'!D:D,C489)-SUMIFS($H$3:H488,$C$3:C488,C489))</f>
        <v>-</v>
      </c>
      <c r="G489" s="126"/>
      <c r="H489" s="132"/>
      <c r="I489" s="132"/>
    </row>
    <row r="490" ht="21" customHeight="1" spans="1:9">
      <c r="A490" s="125">
        <v>487</v>
      </c>
      <c r="B490" s="126"/>
      <c r="C490" s="126"/>
      <c r="D490" s="135" t="str">
        <f>IFERROR(VLOOKUP($C490,'基础-客户信息 '!$C:$E,2,FALSE),"-")</f>
        <v>-</v>
      </c>
      <c r="E490" s="135" t="str">
        <f>IFERROR(VLOOKUP($C490,'基础-客户信息 '!$C:$E,3,FALSE),"-")</f>
        <v>-</v>
      </c>
      <c r="F490" s="136" t="str">
        <f>IF(C490="","-",SUMIFS('销售录入（明细）'!K:K,'销售录入（明细）'!D:D,C490)-SUMIFS($H$3:H489,$C$3:C489,C490))</f>
        <v>-</v>
      </c>
      <c r="G490" s="126"/>
      <c r="H490" s="132"/>
      <c r="I490" s="132"/>
    </row>
    <row r="491" ht="21" customHeight="1" spans="1:9">
      <c r="A491" s="125">
        <v>488</v>
      </c>
      <c r="B491" s="126"/>
      <c r="C491" s="126"/>
      <c r="D491" s="135" t="str">
        <f>IFERROR(VLOOKUP($C491,'基础-客户信息 '!$C:$E,2,FALSE),"-")</f>
        <v>-</v>
      </c>
      <c r="E491" s="135" t="str">
        <f>IFERROR(VLOOKUP($C491,'基础-客户信息 '!$C:$E,3,FALSE),"-")</f>
        <v>-</v>
      </c>
      <c r="F491" s="136" t="str">
        <f>IF(C491="","-",SUMIFS('销售录入（明细）'!K:K,'销售录入（明细）'!D:D,C491)-SUMIFS($H$3:H490,$C$3:C490,C491))</f>
        <v>-</v>
      </c>
      <c r="G491" s="126"/>
      <c r="H491" s="132"/>
      <c r="I491" s="132"/>
    </row>
    <row r="492" ht="21" customHeight="1" spans="1:9">
      <c r="A492" s="125">
        <v>489</v>
      </c>
      <c r="B492" s="126"/>
      <c r="C492" s="126"/>
      <c r="D492" s="135" t="str">
        <f>IFERROR(VLOOKUP($C492,'基础-客户信息 '!$C:$E,2,FALSE),"-")</f>
        <v>-</v>
      </c>
      <c r="E492" s="135" t="str">
        <f>IFERROR(VLOOKUP($C492,'基础-客户信息 '!$C:$E,3,FALSE),"-")</f>
        <v>-</v>
      </c>
      <c r="F492" s="136" t="str">
        <f>IF(C492="","-",SUMIFS('销售录入（明细）'!K:K,'销售录入（明细）'!D:D,C492)-SUMIFS($H$3:H491,$C$3:C491,C492))</f>
        <v>-</v>
      </c>
      <c r="G492" s="126"/>
      <c r="H492" s="132"/>
      <c r="I492" s="132"/>
    </row>
    <row r="493" ht="21" customHeight="1" spans="1:9">
      <c r="A493" s="125">
        <v>490</v>
      </c>
      <c r="B493" s="126"/>
      <c r="C493" s="126"/>
      <c r="D493" s="135" t="str">
        <f>IFERROR(VLOOKUP($C493,'基础-客户信息 '!$C:$E,2,FALSE),"-")</f>
        <v>-</v>
      </c>
      <c r="E493" s="135" t="str">
        <f>IFERROR(VLOOKUP($C493,'基础-客户信息 '!$C:$E,3,FALSE),"-")</f>
        <v>-</v>
      </c>
      <c r="F493" s="136" t="str">
        <f>IF(C493="","-",SUMIFS('销售录入（明细）'!K:K,'销售录入（明细）'!D:D,C493)-SUMIFS($H$3:H492,$C$3:C492,C493))</f>
        <v>-</v>
      </c>
      <c r="G493" s="126"/>
      <c r="H493" s="132"/>
      <c r="I493" s="132"/>
    </row>
    <row r="494" ht="21" customHeight="1" spans="1:9">
      <c r="A494" s="125">
        <v>491</v>
      </c>
      <c r="B494" s="126"/>
      <c r="C494" s="126"/>
      <c r="D494" s="135" t="str">
        <f>IFERROR(VLOOKUP($C494,'基础-客户信息 '!$C:$E,2,FALSE),"-")</f>
        <v>-</v>
      </c>
      <c r="E494" s="135" t="str">
        <f>IFERROR(VLOOKUP($C494,'基础-客户信息 '!$C:$E,3,FALSE),"-")</f>
        <v>-</v>
      </c>
      <c r="F494" s="136" t="str">
        <f>IF(C494="","-",SUMIFS('销售录入（明细）'!K:K,'销售录入（明细）'!D:D,C494)-SUMIFS($H$3:H493,$C$3:C493,C494))</f>
        <v>-</v>
      </c>
      <c r="G494" s="126"/>
      <c r="H494" s="132"/>
      <c r="I494" s="132"/>
    </row>
    <row r="495" ht="21" customHeight="1" spans="1:9">
      <c r="A495" s="125">
        <v>492</v>
      </c>
      <c r="B495" s="126"/>
      <c r="C495" s="126"/>
      <c r="D495" s="135" t="str">
        <f>IFERROR(VLOOKUP($C495,'基础-客户信息 '!$C:$E,2,FALSE),"-")</f>
        <v>-</v>
      </c>
      <c r="E495" s="135" t="str">
        <f>IFERROR(VLOOKUP($C495,'基础-客户信息 '!$C:$E,3,FALSE),"-")</f>
        <v>-</v>
      </c>
      <c r="F495" s="136" t="str">
        <f>IF(C495="","-",SUMIFS('销售录入（明细）'!K:K,'销售录入（明细）'!D:D,C495)-SUMIFS($H$3:H494,$C$3:C494,C495))</f>
        <v>-</v>
      </c>
      <c r="G495" s="126"/>
      <c r="H495" s="132"/>
      <c r="I495" s="132"/>
    </row>
    <row r="496" ht="21" customHeight="1" spans="1:9">
      <c r="A496" s="125">
        <v>493</v>
      </c>
      <c r="B496" s="126"/>
      <c r="C496" s="126"/>
      <c r="D496" s="135" t="str">
        <f>IFERROR(VLOOKUP($C496,'基础-客户信息 '!$C:$E,2,FALSE),"-")</f>
        <v>-</v>
      </c>
      <c r="E496" s="135" t="str">
        <f>IFERROR(VLOOKUP($C496,'基础-客户信息 '!$C:$E,3,FALSE),"-")</f>
        <v>-</v>
      </c>
      <c r="F496" s="136" t="str">
        <f>IF(C496="","-",SUMIFS('销售录入（明细）'!K:K,'销售录入（明细）'!D:D,C496)-SUMIFS($H$3:H495,$C$3:C495,C496))</f>
        <v>-</v>
      </c>
      <c r="G496" s="126"/>
      <c r="H496" s="132"/>
      <c r="I496" s="132"/>
    </row>
    <row r="497" ht="21" customHeight="1" spans="1:9">
      <c r="A497" s="125">
        <v>494</v>
      </c>
      <c r="B497" s="126"/>
      <c r="C497" s="126"/>
      <c r="D497" s="135" t="str">
        <f>IFERROR(VLOOKUP($C497,'基础-客户信息 '!$C:$E,2,FALSE),"-")</f>
        <v>-</v>
      </c>
      <c r="E497" s="135" t="str">
        <f>IFERROR(VLOOKUP($C497,'基础-客户信息 '!$C:$E,3,FALSE),"-")</f>
        <v>-</v>
      </c>
      <c r="F497" s="136" t="str">
        <f>IF(C497="","-",SUMIFS('销售录入（明细）'!K:K,'销售录入（明细）'!D:D,C497)-SUMIFS($H$3:H496,$C$3:C496,C497))</f>
        <v>-</v>
      </c>
      <c r="G497" s="126"/>
      <c r="H497" s="132"/>
      <c r="I497" s="132"/>
    </row>
    <row r="498" ht="21" customHeight="1" spans="1:9">
      <c r="A498" s="125">
        <v>495</v>
      </c>
      <c r="B498" s="126"/>
      <c r="C498" s="126"/>
      <c r="D498" s="135" t="str">
        <f>IFERROR(VLOOKUP($C498,'基础-客户信息 '!$C:$E,2,FALSE),"-")</f>
        <v>-</v>
      </c>
      <c r="E498" s="135" t="str">
        <f>IFERROR(VLOOKUP($C498,'基础-客户信息 '!$C:$E,3,FALSE),"-")</f>
        <v>-</v>
      </c>
      <c r="F498" s="136" t="str">
        <f>IF(C498="","-",SUMIFS('销售录入（明细）'!K:K,'销售录入（明细）'!D:D,C498)-SUMIFS($H$3:H497,$C$3:C497,C498))</f>
        <v>-</v>
      </c>
      <c r="G498" s="126"/>
      <c r="H498" s="132"/>
      <c r="I498" s="132"/>
    </row>
    <row r="499" ht="21" customHeight="1" spans="1:9">
      <c r="A499" s="125">
        <v>496</v>
      </c>
      <c r="B499" s="126"/>
      <c r="C499" s="126"/>
      <c r="D499" s="135" t="str">
        <f>IFERROR(VLOOKUP($C499,'基础-客户信息 '!$C:$E,2,FALSE),"-")</f>
        <v>-</v>
      </c>
      <c r="E499" s="135" t="str">
        <f>IFERROR(VLOOKUP($C499,'基础-客户信息 '!$C:$E,3,FALSE),"-")</f>
        <v>-</v>
      </c>
      <c r="F499" s="136" t="str">
        <f>IF(C499="","-",SUMIFS('销售录入（明细）'!K:K,'销售录入（明细）'!D:D,C499)-SUMIFS($H$3:H498,$C$3:C498,C499))</f>
        <v>-</v>
      </c>
      <c r="G499" s="126"/>
      <c r="H499" s="132"/>
      <c r="I499" s="132"/>
    </row>
    <row r="500" ht="21" customHeight="1" spans="1:9">
      <c r="A500" s="125">
        <v>497</v>
      </c>
      <c r="B500" s="126"/>
      <c r="C500" s="126"/>
      <c r="D500" s="135" t="str">
        <f>IFERROR(VLOOKUP($C500,'基础-客户信息 '!$C:$E,2,FALSE),"-")</f>
        <v>-</v>
      </c>
      <c r="E500" s="135" t="str">
        <f>IFERROR(VLOOKUP($C500,'基础-客户信息 '!$C:$E,3,FALSE),"-")</f>
        <v>-</v>
      </c>
      <c r="F500" s="136" t="str">
        <f>IF(C500="","-",SUMIFS('销售录入（明细）'!K:K,'销售录入（明细）'!D:D,C500)-SUMIFS($H$3:H499,$C$3:C499,C500))</f>
        <v>-</v>
      </c>
      <c r="G500" s="126"/>
      <c r="H500" s="132"/>
      <c r="I500" s="132"/>
    </row>
    <row r="501" ht="21" customHeight="1" spans="1:9">
      <c r="A501" s="125">
        <v>498</v>
      </c>
      <c r="B501" s="126"/>
      <c r="C501" s="126"/>
      <c r="D501" s="135" t="str">
        <f>IFERROR(VLOOKUP($C501,'基础-客户信息 '!$C:$E,2,FALSE),"-")</f>
        <v>-</v>
      </c>
      <c r="E501" s="135" t="str">
        <f>IFERROR(VLOOKUP($C501,'基础-客户信息 '!$C:$E,3,FALSE),"-")</f>
        <v>-</v>
      </c>
      <c r="F501" s="136" t="str">
        <f>IF(C501="","-",SUMIFS('销售录入（明细）'!K:K,'销售录入（明细）'!D:D,C501)-SUMIFS($H$3:H500,$C$3:C500,C501))</f>
        <v>-</v>
      </c>
      <c r="G501" s="126"/>
      <c r="H501" s="132"/>
      <c r="I501" s="132"/>
    </row>
    <row r="502" ht="21" customHeight="1" spans="1:9">
      <c r="A502" s="125">
        <v>499</v>
      </c>
      <c r="B502" s="126"/>
      <c r="C502" s="126"/>
      <c r="D502" s="135" t="str">
        <f>IFERROR(VLOOKUP($C502,'基础-客户信息 '!$C:$E,2,FALSE),"-")</f>
        <v>-</v>
      </c>
      <c r="E502" s="135" t="str">
        <f>IFERROR(VLOOKUP($C502,'基础-客户信息 '!$C:$E,3,FALSE),"-")</f>
        <v>-</v>
      </c>
      <c r="F502" s="136" t="str">
        <f>IF(C502="","-",SUMIFS('销售录入（明细）'!K:K,'销售录入（明细）'!D:D,C502)-SUMIFS($H$3:H501,$C$3:C501,C502))</f>
        <v>-</v>
      </c>
      <c r="G502" s="126"/>
      <c r="H502" s="132"/>
      <c r="I502" s="132"/>
    </row>
    <row r="503" ht="21" customHeight="1" spans="1:9">
      <c r="A503" s="125">
        <v>500</v>
      </c>
      <c r="B503" s="126"/>
      <c r="C503" s="126"/>
      <c r="D503" s="135" t="str">
        <f>IFERROR(VLOOKUP($C503,'基础-客户信息 '!$C:$E,2,FALSE),"-")</f>
        <v>-</v>
      </c>
      <c r="E503" s="135" t="str">
        <f>IFERROR(VLOOKUP($C503,'基础-客户信息 '!$C:$E,3,FALSE),"-")</f>
        <v>-</v>
      </c>
      <c r="F503" s="136" t="str">
        <f>IF(C503="","-",SUMIFS('销售录入（明细）'!K:K,'销售录入（明细）'!D:D,C503)-SUMIFS($H$3:H502,$C$3:C502,C503))</f>
        <v>-</v>
      </c>
      <c r="G503" s="126"/>
      <c r="H503" s="132"/>
      <c r="I503" s="132"/>
    </row>
    <row r="504" ht="21" customHeight="1" spans="1:9">
      <c r="A504" s="125">
        <v>501</v>
      </c>
      <c r="B504" s="126"/>
      <c r="C504" s="126"/>
      <c r="D504" s="135" t="str">
        <f>IFERROR(VLOOKUP($C504,'基础-客户信息 '!$C:$E,2,FALSE),"-")</f>
        <v>-</v>
      </c>
      <c r="E504" s="135" t="str">
        <f>IFERROR(VLOOKUP($C504,'基础-客户信息 '!$C:$E,3,FALSE),"-")</f>
        <v>-</v>
      </c>
      <c r="F504" s="136" t="str">
        <f>IF(C504="","-",SUMIFS('销售录入（明细）'!K:K,'销售录入（明细）'!D:D,C504)-SUMIFS($H$3:H503,$C$3:C503,C504))</f>
        <v>-</v>
      </c>
      <c r="G504" s="126"/>
      <c r="H504" s="132"/>
      <c r="I504" s="132"/>
    </row>
    <row r="505" ht="21" customHeight="1" spans="1:9">
      <c r="A505" s="125">
        <v>502</v>
      </c>
      <c r="B505" s="126"/>
      <c r="C505" s="126"/>
      <c r="D505" s="135" t="str">
        <f>IFERROR(VLOOKUP($C505,'基础-客户信息 '!$C:$E,2,FALSE),"-")</f>
        <v>-</v>
      </c>
      <c r="E505" s="135" t="str">
        <f>IFERROR(VLOOKUP($C505,'基础-客户信息 '!$C:$E,3,FALSE),"-")</f>
        <v>-</v>
      </c>
      <c r="F505" s="136" t="str">
        <f>IF(C505="","-",SUMIFS('销售录入（明细）'!K:K,'销售录入（明细）'!D:D,C505)-SUMIFS($H$3:H504,$C$3:C504,C505))</f>
        <v>-</v>
      </c>
      <c r="G505" s="126"/>
      <c r="H505" s="132"/>
      <c r="I505" s="132"/>
    </row>
    <row r="506" ht="21" customHeight="1" spans="1:9">
      <c r="A506" s="125">
        <v>503</v>
      </c>
      <c r="B506" s="126"/>
      <c r="C506" s="126"/>
      <c r="D506" s="135" t="str">
        <f>IFERROR(VLOOKUP($C506,'基础-客户信息 '!$C:$E,2,FALSE),"-")</f>
        <v>-</v>
      </c>
      <c r="E506" s="135" t="str">
        <f>IFERROR(VLOOKUP($C506,'基础-客户信息 '!$C:$E,3,FALSE),"-")</f>
        <v>-</v>
      </c>
      <c r="F506" s="136" t="str">
        <f>IF(C506="","-",SUMIFS('销售录入（明细）'!K:K,'销售录入（明细）'!D:D,C506)-SUMIFS($H$3:H505,$C$3:C505,C506))</f>
        <v>-</v>
      </c>
      <c r="G506" s="126"/>
      <c r="H506" s="132"/>
      <c r="I506" s="132"/>
    </row>
    <row r="507" ht="21" customHeight="1" spans="1:9">
      <c r="A507" s="125">
        <v>504</v>
      </c>
      <c r="B507" s="126"/>
      <c r="C507" s="126"/>
      <c r="D507" s="135" t="str">
        <f>IFERROR(VLOOKUP($C507,'基础-客户信息 '!$C:$E,2,FALSE),"-")</f>
        <v>-</v>
      </c>
      <c r="E507" s="135" t="str">
        <f>IFERROR(VLOOKUP($C507,'基础-客户信息 '!$C:$E,3,FALSE),"-")</f>
        <v>-</v>
      </c>
      <c r="F507" s="136" t="str">
        <f>IF(C507="","-",SUMIFS('销售录入（明细）'!K:K,'销售录入（明细）'!D:D,C507)-SUMIFS($H$3:H506,$C$3:C506,C507))</f>
        <v>-</v>
      </c>
      <c r="G507" s="126"/>
      <c r="H507" s="132"/>
      <c r="I507" s="132"/>
    </row>
    <row r="508" ht="21" customHeight="1" spans="1:9">
      <c r="A508" s="125">
        <v>505</v>
      </c>
      <c r="B508" s="126"/>
      <c r="C508" s="126"/>
      <c r="D508" s="135" t="str">
        <f>IFERROR(VLOOKUP($C508,'基础-客户信息 '!$C:$E,2,FALSE),"-")</f>
        <v>-</v>
      </c>
      <c r="E508" s="135" t="str">
        <f>IFERROR(VLOOKUP($C508,'基础-客户信息 '!$C:$E,3,FALSE),"-")</f>
        <v>-</v>
      </c>
      <c r="F508" s="136" t="str">
        <f>IF(C508="","-",SUMIFS('销售录入（明细）'!K:K,'销售录入（明细）'!D:D,C508)-SUMIFS($H$3:H507,$C$3:C507,C508))</f>
        <v>-</v>
      </c>
      <c r="G508" s="126"/>
      <c r="H508" s="132"/>
      <c r="I508" s="132"/>
    </row>
    <row r="509" ht="21" customHeight="1" spans="1:9">
      <c r="A509" s="125">
        <v>506</v>
      </c>
      <c r="B509" s="126"/>
      <c r="C509" s="126"/>
      <c r="D509" s="135" t="str">
        <f>IFERROR(VLOOKUP($C509,'基础-客户信息 '!$C:$E,2,FALSE),"-")</f>
        <v>-</v>
      </c>
      <c r="E509" s="135" t="str">
        <f>IFERROR(VLOOKUP($C509,'基础-客户信息 '!$C:$E,3,FALSE),"-")</f>
        <v>-</v>
      </c>
      <c r="F509" s="136" t="str">
        <f>IF(C509="","-",SUMIFS('销售录入（明细）'!K:K,'销售录入（明细）'!D:D,C509)-SUMIFS($H$3:H508,$C$3:C508,C509))</f>
        <v>-</v>
      </c>
      <c r="G509" s="126"/>
      <c r="H509" s="132"/>
      <c r="I509" s="132"/>
    </row>
    <row r="510" ht="21" customHeight="1" spans="1:9">
      <c r="A510" s="125">
        <v>507</v>
      </c>
      <c r="B510" s="126"/>
      <c r="C510" s="126"/>
      <c r="D510" s="135" t="str">
        <f>IFERROR(VLOOKUP($C510,'基础-客户信息 '!$C:$E,2,FALSE),"-")</f>
        <v>-</v>
      </c>
      <c r="E510" s="135" t="str">
        <f>IFERROR(VLOOKUP($C510,'基础-客户信息 '!$C:$E,3,FALSE),"-")</f>
        <v>-</v>
      </c>
      <c r="F510" s="136" t="str">
        <f>IF(C510="","-",SUMIFS('销售录入（明细）'!K:K,'销售录入（明细）'!D:D,C510)-SUMIFS($H$3:H509,$C$3:C509,C510))</f>
        <v>-</v>
      </c>
      <c r="G510" s="126"/>
      <c r="H510" s="132"/>
      <c r="I510" s="132"/>
    </row>
    <row r="511" ht="21" customHeight="1" spans="1:9">
      <c r="A511" s="125">
        <v>508</v>
      </c>
      <c r="B511" s="126"/>
      <c r="C511" s="126"/>
      <c r="D511" s="135" t="str">
        <f>IFERROR(VLOOKUP($C511,'基础-客户信息 '!$C:$E,2,FALSE),"-")</f>
        <v>-</v>
      </c>
      <c r="E511" s="135" t="str">
        <f>IFERROR(VLOOKUP($C511,'基础-客户信息 '!$C:$E,3,FALSE),"-")</f>
        <v>-</v>
      </c>
      <c r="F511" s="136" t="str">
        <f>IF(C511="","-",SUMIFS('销售录入（明细）'!K:K,'销售录入（明细）'!D:D,C511)-SUMIFS($H$3:H510,$C$3:C510,C511))</f>
        <v>-</v>
      </c>
      <c r="G511" s="126"/>
      <c r="H511" s="132"/>
      <c r="I511" s="132"/>
    </row>
    <row r="512" ht="21" customHeight="1" spans="1:9">
      <c r="A512" s="125">
        <v>509</v>
      </c>
      <c r="B512" s="126"/>
      <c r="C512" s="126"/>
      <c r="D512" s="135" t="str">
        <f>IFERROR(VLOOKUP($C512,'基础-客户信息 '!$C:$E,2,FALSE),"-")</f>
        <v>-</v>
      </c>
      <c r="E512" s="135" t="str">
        <f>IFERROR(VLOOKUP($C512,'基础-客户信息 '!$C:$E,3,FALSE),"-")</f>
        <v>-</v>
      </c>
      <c r="F512" s="136" t="str">
        <f>IF(C512="","-",SUMIFS('销售录入（明细）'!K:K,'销售录入（明细）'!D:D,C512)-SUMIFS($H$3:H511,$C$3:C511,C512))</f>
        <v>-</v>
      </c>
      <c r="G512" s="126"/>
      <c r="H512" s="132"/>
      <c r="I512" s="132"/>
    </row>
    <row r="513" ht="21" customHeight="1" spans="1:9">
      <c r="A513" s="125">
        <v>510</v>
      </c>
      <c r="B513" s="126"/>
      <c r="C513" s="126"/>
      <c r="D513" s="135" t="str">
        <f>IFERROR(VLOOKUP($C513,'基础-客户信息 '!$C:$E,2,FALSE),"-")</f>
        <v>-</v>
      </c>
      <c r="E513" s="135" t="str">
        <f>IFERROR(VLOOKUP($C513,'基础-客户信息 '!$C:$E,3,FALSE),"-")</f>
        <v>-</v>
      </c>
      <c r="F513" s="136" t="str">
        <f>IF(C513="","-",SUMIFS('销售录入（明细）'!K:K,'销售录入（明细）'!D:D,C513)-SUMIFS($H$3:H512,$C$3:C512,C513))</f>
        <v>-</v>
      </c>
      <c r="G513" s="126"/>
      <c r="H513" s="132"/>
      <c r="I513" s="132"/>
    </row>
    <row r="514" ht="21" customHeight="1" spans="1:9">
      <c r="A514" s="125">
        <v>511</v>
      </c>
      <c r="B514" s="126"/>
      <c r="C514" s="126"/>
      <c r="D514" s="135" t="str">
        <f>IFERROR(VLOOKUP($C514,'基础-客户信息 '!$C:$E,2,FALSE),"-")</f>
        <v>-</v>
      </c>
      <c r="E514" s="135" t="str">
        <f>IFERROR(VLOOKUP($C514,'基础-客户信息 '!$C:$E,3,FALSE),"-")</f>
        <v>-</v>
      </c>
      <c r="F514" s="136" t="str">
        <f>IF(C514="","-",SUMIFS('销售录入（明细）'!K:K,'销售录入（明细）'!D:D,C514)-SUMIFS($H$3:H513,$C$3:C513,C514))</f>
        <v>-</v>
      </c>
      <c r="G514" s="126"/>
      <c r="H514" s="132"/>
      <c r="I514" s="132"/>
    </row>
    <row r="515" ht="21" customHeight="1" spans="1:9">
      <c r="A515" s="125">
        <v>512</v>
      </c>
      <c r="B515" s="126"/>
      <c r="C515" s="126"/>
      <c r="D515" s="135" t="str">
        <f>IFERROR(VLOOKUP($C515,'基础-客户信息 '!$C:$E,2,FALSE),"-")</f>
        <v>-</v>
      </c>
      <c r="E515" s="135" t="str">
        <f>IFERROR(VLOOKUP($C515,'基础-客户信息 '!$C:$E,3,FALSE),"-")</f>
        <v>-</v>
      </c>
      <c r="F515" s="136" t="str">
        <f>IF(C515="","-",SUMIFS('销售录入（明细）'!K:K,'销售录入（明细）'!D:D,C515)-SUMIFS($H$3:H514,$C$3:C514,C515))</f>
        <v>-</v>
      </c>
      <c r="G515" s="126"/>
      <c r="H515" s="132"/>
      <c r="I515" s="132"/>
    </row>
    <row r="516" ht="21" customHeight="1" spans="1:9">
      <c r="A516" s="125">
        <v>513</v>
      </c>
      <c r="B516" s="126"/>
      <c r="C516" s="126"/>
      <c r="D516" s="135" t="str">
        <f>IFERROR(VLOOKUP($C516,'基础-客户信息 '!$C:$E,2,FALSE),"-")</f>
        <v>-</v>
      </c>
      <c r="E516" s="135" t="str">
        <f>IFERROR(VLOOKUP($C516,'基础-客户信息 '!$C:$E,3,FALSE),"-")</f>
        <v>-</v>
      </c>
      <c r="F516" s="136" t="str">
        <f>IF(C516="","-",SUMIFS('销售录入（明细）'!K:K,'销售录入（明细）'!D:D,C516)-SUMIFS($H$3:H515,$C$3:C515,C516))</f>
        <v>-</v>
      </c>
      <c r="G516" s="126"/>
      <c r="H516" s="132"/>
      <c r="I516" s="132"/>
    </row>
    <row r="517" ht="21" customHeight="1" spans="1:9">
      <c r="A517" s="125">
        <v>514</v>
      </c>
      <c r="B517" s="126"/>
      <c r="C517" s="126"/>
      <c r="D517" s="135" t="str">
        <f>IFERROR(VLOOKUP($C517,'基础-客户信息 '!$C:$E,2,FALSE),"-")</f>
        <v>-</v>
      </c>
      <c r="E517" s="135" t="str">
        <f>IFERROR(VLOOKUP($C517,'基础-客户信息 '!$C:$E,3,FALSE),"-")</f>
        <v>-</v>
      </c>
      <c r="F517" s="136" t="str">
        <f>IF(C517="","-",SUMIFS('销售录入（明细）'!K:K,'销售录入（明细）'!D:D,C517)-SUMIFS($H$3:H516,$C$3:C516,C517))</f>
        <v>-</v>
      </c>
      <c r="G517" s="126"/>
      <c r="H517" s="132"/>
      <c r="I517" s="132"/>
    </row>
    <row r="518" ht="21" customHeight="1" spans="1:9">
      <c r="A518" s="125">
        <v>515</v>
      </c>
      <c r="B518" s="126"/>
      <c r="C518" s="126"/>
      <c r="D518" s="135" t="str">
        <f>IFERROR(VLOOKUP($C518,'基础-客户信息 '!$C:$E,2,FALSE),"-")</f>
        <v>-</v>
      </c>
      <c r="E518" s="135" t="str">
        <f>IFERROR(VLOOKUP($C518,'基础-客户信息 '!$C:$E,3,FALSE),"-")</f>
        <v>-</v>
      </c>
      <c r="F518" s="136" t="str">
        <f>IF(C518="","-",SUMIFS('销售录入（明细）'!K:K,'销售录入（明细）'!D:D,C518)-SUMIFS($H$3:H517,$C$3:C517,C518))</f>
        <v>-</v>
      </c>
      <c r="G518" s="126"/>
      <c r="H518" s="132"/>
      <c r="I518" s="132"/>
    </row>
    <row r="519" ht="21" customHeight="1" spans="1:9">
      <c r="A519" s="125">
        <v>516</v>
      </c>
      <c r="B519" s="126"/>
      <c r="C519" s="126"/>
      <c r="D519" s="135" t="str">
        <f>IFERROR(VLOOKUP($C519,'基础-客户信息 '!$C:$E,2,FALSE),"-")</f>
        <v>-</v>
      </c>
      <c r="E519" s="135" t="str">
        <f>IFERROR(VLOOKUP($C519,'基础-客户信息 '!$C:$E,3,FALSE),"-")</f>
        <v>-</v>
      </c>
      <c r="F519" s="136" t="str">
        <f>IF(C519="","-",SUMIFS('销售录入（明细）'!K:K,'销售录入（明细）'!D:D,C519)-SUMIFS($H$3:H518,$C$3:C518,C519))</f>
        <v>-</v>
      </c>
      <c r="G519" s="126"/>
      <c r="H519" s="132"/>
      <c r="I519" s="132"/>
    </row>
    <row r="520" ht="21" customHeight="1" spans="1:9">
      <c r="A520" s="125">
        <v>517</v>
      </c>
      <c r="B520" s="126"/>
      <c r="C520" s="126"/>
      <c r="D520" s="135" t="str">
        <f>IFERROR(VLOOKUP($C520,'基础-客户信息 '!$C:$E,2,FALSE),"-")</f>
        <v>-</v>
      </c>
      <c r="E520" s="135" t="str">
        <f>IFERROR(VLOOKUP($C520,'基础-客户信息 '!$C:$E,3,FALSE),"-")</f>
        <v>-</v>
      </c>
      <c r="F520" s="136" t="str">
        <f>IF(C520="","-",SUMIFS('销售录入（明细）'!K:K,'销售录入（明细）'!D:D,C520)-SUMIFS($H$3:H519,$C$3:C519,C520))</f>
        <v>-</v>
      </c>
      <c r="G520" s="126"/>
      <c r="H520" s="132"/>
      <c r="I520" s="132"/>
    </row>
    <row r="521" ht="21" customHeight="1" spans="1:9">
      <c r="A521" s="125">
        <v>518</v>
      </c>
      <c r="B521" s="126"/>
      <c r="C521" s="126"/>
      <c r="D521" s="135" t="str">
        <f>IFERROR(VLOOKUP($C521,'基础-客户信息 '!$C:$E,2,FALSE),"-")</f>
        <v>-</v>
      </c>
      <c r="E521" s="135" t="str">
        <f>IFERROR(VLOOKUP($C521,'基础-客户信息 '!$C:$E,3,FALSE),"-")</f>
        <v>-</v>
      </c>
      <c r="F521" s="136" t="str">
        <f>IF(C521="","-",SUMIFS('销售录入（明细）'!K:K,'销售录入（明细）'!D:D,C521)-SUMIFS($H$3:H520,$C$3:C520,C521))</f>
        <v>-</v>
      </c>
      <c r="G521" s="126"/>
      <c r="H521" s="132"/>
      <c r="I521" s="132"/>
    </row>
    <row r="522" ht="21" customHeight="1" spans="1:9">
      <c r="A522" s="125">
        <v>519</v>
      </c>
      <c r="B522" s="126"/>
      <c r="C522" s="126"/>
      <c r="D522" s="135" t="str">
        <f>IFERROR(VLOOKUP($C522,'基础-客户信息 '!$C:$E,2,FALSE),"-")</f>
        <v>-</v>
      </c>
      <c r="E522" s="135" t="str">
        <f>IFERROR(VLOOKUP($C522,'基础-客户信息 '!$C:$E,3,FALSE),"-")</f>
        <v>-</v>
      </c>
      <c r="F522" s="136" t="str">
        <f>IF(C522="","-",SUMIFS('销售录入（明细）'!K:K,'销售录入（明细）'!D:D,C522)-SUMIFS($H$3:H521,$C$3:C521,C522))</f>
        <v>-</v>
      </c>
      <c r="G522" s="126"/>
      <c r="H522" s="132"/>
      <c r="I522" s="132"/>
    </row>
    <row r="523" ht="21" customHeight="1" spans="1:9">
      <c r="A523" s="125">
        <v>520</v>
      </c>
      <c r="B523" s="126"/>
      <c r="C523" s="126"/>
      <c r="D523" s="135" t="str">
        <f>IFERROR(VLOOKUP($C523,'基础-客户信息 '!$C:$E,2,FALSE),"-")</f>
        <v>-</v>
      </c>
      <c r="E523" s="135" t="str">
        <f>IFERROR(VLOOKUP($C523,'基础-客户信息 '!$C:$E,3,FALSE),"-")</f>
        <v>-</v>
      </c>
      <c r="F523" s="136" t="str">
        <f>IF(C523="","-",SUMIFS('销售录入（明细）'!K:K,'销售录入（明细）'!D:D,C523)-SUMIFS($H$3:H522,$C$3:C522,C523))</f>
        <v>-</v>
      </c>
      <c r="G523" s="126"/>
      <c r="H523" s="132"/>
      <c r="I523" s="132"/>
    </row>
    <row r="524" ht="21" customHeight="1" spans="1:9">
      <c r="A524" s="125">
        <v>521</v>
      </c>
      <c r="B524" s="126"/>
      <c r="C524" s="126"/>
      <c r="D524" s="135" t="str">
        <f>IFERROR(VLOOKUP($C524,'基础-客户信息 '!$C:$E,2,FALSE),"-")</f>
        <v>-</v>
      </c>
      <c r="E524" s="135" t="str">
        <f>IFERROR(VLOOKUP($C524,'基础-客户信息 '!$C:$E,3,FALSE),"-")</f>
        <v>-</v>
      </c>
      <c r="F524" s="136" t="str">
        <f>IF(C524="","-",SUMIFS('销售录入（明细）'!K:K,'销售录入（明细）'!D:D,C524)-SUMIFS($H$3:H523,$C$3:C523,C524))</f>
        <v>-</v>
      </c>
      <c r="G524" s="126"/>
      <c r="H524" s="132"/>
      <c r="I524" s="132"/>
    </row>
    <row r="525" ht="21" customHeight="1" spans="1:9">
      <c r="A525" s="125">
        <v>522</v>
      </c>
      <c r="B525" s="126"/>
      <c r="C525" s="126"/>
      <c r="D525" s="135" t="str">
        <f>IFERROR(VLOOKUP($C525,'基础-客户信息 '!$C:$E,2,FALSE),"-")</f>
        <v>-</v>
      </c>
      <c r="E525" s="135" t="str">
        <f>IFERROR(VLOOKUP($C525,'基础-客户信息 '!$C:$E,3,FALSE),"-")</f>
        <v>-</v>
      </c>
      <c r="F525" s="136" t="str">
        <f>IF(C525="","-",SUMIFS('销售录入（明细）'!K:K,'销售录入（明细）'!D:D,C525)-SUMIFS($H$3:H524,$C$3:C524,C525))</f>
        <v>-</v>
      </c>
      <c r="G525" s="126"/>
      <c r="H525" s="132"/>
      <c r="I525" s="132"/>
    </row>
    <row r="526" ht="21" customHeight="1" spans="1:9">
      <c r="A526" s="125">
        <v>523</v>
      </c>
      <c r="B526" s="126"/>
      <c r="C526" s="126"/>
      <c r="D526" s="135" t="str">
        <f>IFERROR(VLOOKUP($C526,'基础-客户信息 '!$C:$E,2,FALSE),"-")</f>
        <v>-</v>
      </c>
      <c r="E526" s="135" t="str">
        <f>IFERROR(VLOOKUP($C526,'基础-客户信息 '!$C:$E,3,FALSE),"-")</f>
        <v>-</v>
      </c>
      <c r="F526" s="136" t="str">
        <f>IF(C526="","-",SUMIFS('销售录入（明细）'!K:K,'销售录入（明细）'!D:D,C526)-SUMIFS($H$3:H525,$C$3:C525,C526))</f>
        <v>-</v>
      </c>
      <c r="G526" s="126"/>
      <c r="H526" s="132"/>
      <c r="I526" s="132"/>
    </row>
    <row r="527" ht="21" customHeight="1" spans="1:9">
      <c r="A527" s="125">
        <v>524</v>
      </c>
      <c r="B527" s="126"/>
      <c r="C527" s="126"/>
      <c r="D527" s="135" t="str">
        <f>IFERROR(VLOOKUP($C527,'基础-客户信息 '!$C:$E,2,FALSE),"-")</f>
        <v>-</v>
      </c>
      <c r="E527" s="135" t="str">
        <f>IFERROR(VLOOKUP($C527,'基础-客户信息 '!$C:$E,3,FALSE),"-")</f>
        <v>-</v>
      </c>
      <c r="F527" s="136" t="str">
        <f>IF(C527="","-",SUMIFS('销售录入（明细）'!K:K,'销售录入（明细）'!D:D,C527)-SUMIFS($H$3:H526,$C$3:C526,C527))</f>
        <v>-</v>
      </c>
      <c r="G527" s="126"/>
      <c r="H527" s="132"/>
      <c r="I527" s="132"/>
    </row>
    <row r="528" ht="21" customHeight="1" spans="1:9">
      <c r="A528" s="125">
        <v>525</v>
      </c>
      <c r="B528" s="126"/>
      <c r="C528" s="126"/>
      <c r="D528" s="135" t="str">
        <f>IFERROR(VLOOKUP($C528,'基础-客户信息 '!$C:$E,2,FALSE),"-")</f>
        <v>-</v>
      </c>
      <c r="E528" s="135" t="str">
        <f>IFERROR(VLOOKUP($C528,'基础-客户信息 '!$C:$E,3,FALSE),"-")</f>
        <v>-</v>
      </c>
      <c r="F528" s="136" t="str">
        <f>IF(C528="","-",SUMIFS('销售录入（明细）'!K:K,'销售录入（明细）'!D:D,C528)-SUMIFS($H$3:H527,$C$3:C527,C528))</f>
        <v>-</v>
      </c>
      <c r="G528" s="126"/>
      <c r="H528" s="132"/>
      <c r="I528" s="132"/>
    </row>
    <row r="529" ht="21" customHeight="1" spans="1:9">
      <c r="A529" s="125">
        <v>526</v>
      </c>
      <c r="B529" s="126"/>
      <c r="C529" s="126"/>
      <c r="D529" s="135" t="str">
        <f>IFERROR(VLOOKUP($C529,'基础-客户信息 '!$C:$E,2,FALSE),"-")</f>
        <v>-</v>
      </c>
      <c r="E529" s="135" t="str">
        <f>IFERROR(VLOOKUP($C529,'基础-客户信息 '!$C:$E,3,FALSE),"-")</f>
        <v>-</v>
      </c>
      <c r="F529" s="136" t="str">
        <f>IF(C529="","-",SUMIFS('销售录入（明细）'!K:K,'销售录入（明细）'!D:D,C529)-SUMIFS($H$3:H528,$C$3:C528,C529))</f>
        <v>-</v>
      </c>
      <c r="G529" s="126"/>
      <c r="H529" s="132"/>
      <c r="I529" s="132"/>
    </row>
    <row r="530" ht="21" customHeight="1" spans="1:9">
      <c r="A530" s="125">
        <v>527</v>
      </c>
      <c r="B530" s="126"/>
      <c r="C530" s="126"/>
      <c r="D530" s="135" t="str">
        <f>IFERROR(VLOOKUP($C530,'基础-客户信息 '!$C:$E,2,FALSE),"-")</f>
        <v>-</v>
      </c>
      <c r="E530" s="135" t="str">
        <f>IFERROR(VLOOKUP($C530,'基础-客户信息 '!$C:$E,3,FALSE),"-")</f>
        <v>-</v>
      </c>
      <c r="F530" s="136" t="str">
        <f>IF(C530="","-",SUMIFS('销售录入（明细）'!K:K,'销售录入（明细）'!D:D,C530)-SUMIFS($H$3:H529,$C$3:C529,C530))</f>
        <v>-</v>
      </c>
      <c r="G530" s="126"/>
      <c r="H530" s="132"/>
      <c r="I530" s="132"/>
    </row>
    <row r="531" ht="21" customHeight="1" spans="1:9">
      <c r="A531" s="125">
        <v>528</v>
      </c>
      <c r="B531" s="126"/>
      <c r="C531" s="126"/>
      <c r="D531" s="135" t="str">
        <f>IFERROR(VLOOKUP($C531,'基础-客户信息 '!$C:$E,2,FALSE),"-")</f>
        <v>-</v>
      </c>
      <c r="E531" s="135" t="str">
        <f>IFERROR(VLOOKUP($C531,'基础-客户信息 '!$C:$E,3,FALSE),"-")</f>
        <v>-</v>
      </c>
      <c r="F531" s="136" t="str">
        <f>IF(C531="","-",SUMIFS('销售录入（明细）'!K:K,'销售录入（明细）'!D:D,C531)-SUMIFS($H$3:H530,$C$3:C530,C531))</f>
        <v>-</v>
      </c>
      <c r="G531" s="126"/>
      <c r="H531" s="132"/>
      <c r="I531" s="132"/>
    </row>
    <row r="532" ht="21" customHeight="1" spans="1:9">
      <c r="A532" s="125">
        <v>529</v>
      </c>
      <c r="B532" s="126"/>
      <c r="C532" s="126"/>
      <c r="D532" s="135" t="str">
        <f>IFERROR(VLOOKUP($C532,'基础-客户信息 '!$C:$E,2,FALSE),"-")</f>
        <v>-</v>
      </c>
      <c r="E532" s="135" t="str">
        <f>IFERROR(VLOOKUP($C532,'基础-客户信息 '!$C:$E,3,FALSE),"-")</f>
        <v>-</v>
      </c>
      <c r="F532" s="136" t="str">
        <f>IF(C532="","-",SUMIFS('销售录入（明细）'!K:K,'销售录入（明细）'!D:D,C532)-SUMIFS($H$3:H531,$C$3:C531,C532))</f>
        <v>-</v>
      </c>
      <c r="G532" s="126"/>
      <c r="H532" s="132"/>
      <c r="I532" s="132"/>
    </row>
    <row r="533" ht="21" customHeight="1" spans="1:9">
      <c r="A533" s="125">
        <v>530</v>
      </c>
      <c r="B533" s="126"/>
      <c r="C533" s="126"/>
      <c r="D533" s="135" t="str">
        <f>IFERROR(VLOOKUP($C533,'基础-客户信息 '!$C:$E,2,FALSE),"-")</f>
        <v>-</v>
      </c>
      <c r="E533" s="135" t="str">
        <f>IFERROR(VLOOKUP($C533,'基础-客户信息 '!$C:$E,3,FALSE),"-")</f>
        <v>-</v>
      </c>
      <c r="F533" s="136" t="str">
        <f>IF(C533="","-",SUMIFS('销售录入（明细）'!K:K,'销售录入（明细）'!D:D,C533)-SUMIFS($H$3:H532,$C$3:C532,C533))</f>
        <v>-</v>
      </c>
      <c r="G533" s="126"/>
      <c r="H533" s="132"/>
      <c r="I533" s="132"/>
    </row>
    <row r="534" ht="21" customHeight="1" spans="1:9">
      <c r="A534" s="125">
        <v>531</v>
      </c>
      <c r="B534" s="126"/>
      <c r="C534" s="126"/>
      <c r="D534" s="135" t="str">
        <f>IFERROR(VLOOKUP($C534,'基础-客户信息 '!$C:$E,2,FALSE),"-")</f>
        <v>-</v>
      </c>
      <c r="E534" s="135" t="str">
        <f>IFERROR(VLOOKUP($C534,'基础-客户信息 '!$C:$E,3,FALSE),"-")</f>
        <v>-</v>
      </c>
      <c r="F534" s="136" t="str">
        <f>IF(C534="","-",SUMIFS('销售录入（明细）'!K:K,'销售录入（明细）'!D:D,C534)-SUMIFS($H$3:H533,$C$3:C533,C534))</f>
        <v>-</v>
      </c>
      <c r="G534" s="126"/>
      <c r="H534" s="132"/>
      <c r="I534" s="132"/>
    </row>
    <row r="535" ht="21" customHeight="1" spans="1:9">
      <c r="A535" s="125">
        <v>532</v>
      </c>
      <c r="B535" s="126"/>
      <c r="C535" s="126"/>
      <c r="D535" s="135" t="str">
        <f>IFERROR(VLOOKUP($C535,'基础-客户信息 '!$C:$E,2,FALSE),"-")</f>
        <v>-</v>
      </c>
      <c r="E535" s="135" t="str">
        <f>IFERROR(VLOOKUP($C535,'基础-客户信息 '!$C:$E,3,FALSE),"-")</f>
        <v>-</v>
      </c>
      <c r="F535" s="136" t="str">
        <f>IF(C535="","-",SUMIFS('销售录入（明细）'!K:K,'销售录入（明细）'!D:D,C535)-SUMIFS($H$3:H534,$C$3:C534,C535))</f>
        <v>-</v>
      </c>
      <c r="G535" s="126"/>
      <c r="H535" s="132"/>
      <c r="I535" s="132"/>
    </row>
    <row r="536" ht="21" customHeight="1" spans="1:9">
      <c r="A536" s="125">
        <v>533</v>
      </c>
      <c r="B536" s="126"/>
      <c r="C536" s="126"/>
      <c r="D536" s="135" t="str">
        <f>IFERROR(VLOOKUP($C536,'基础-客户信息 '!$C:$E,2,FALSE),"-")</f>
        <v>-</v>
      </c>
      <c r="E536" s="135" t="str">
        <f>IFERROR(VLOOKUP($C536,'基础-客户信息 '!$C:$E,3,FALSE),"-")</f>
        <v>-</v>
      </c>
      <c r="F536" s="136" t="str">
        <f>IF(C536="","-",SUMIFS('销售录入（明细）'!K:K,'销售录入（明细）'!D:D,C536)-SUMIFS($H$3:H535,$C$3:C535,C536))</f>
        <v>-</v>
      </c>
      <c r="G536" s="126"/>
      <c r="H536" s="132"/>
      <c r="I536" s="132"/>
    </row>
    <row r="537" ht="21" customHeight="1" spans="1:9">
      <c r="A537" s="125">
        <v>534</v>
      </c>
      <c r="B537" s="126"/>
      <c r="C537" s="126"/>
      <c r="D537" s="135" t="str">
        <f>IFERROR(VLOOKUP($C537,'基础-客户信息 '!$C:$E,2,FALSE),"-")</f>
        <v>-</v>
      </c>
      <c r="E537" s="135" t="str">
        <f>IFERROR(VLOOKUP($C537,'基础-客户信息 '!$C:$E,3,FALSE),"-")</f>
        <v>-</v>
      </c>
      <c r="F537" s="136" t="str">
        <f>IF(C537="","-",SUMIFS('销售录入（明细）'!K:K,'销售录入（明细）'!D:D,C537)-SUMIFS($H$3:H536,$C$3:C536,C537))</f>
        <v>-</v>
      </c>
      <c r="G537" s="126"/>
      <c r="H537" s="132"/>
      <c r="I537" s="132"/>
    </row>
    <row r="538" ht="21" customHeight="1" spans="1:9">
      <c r="A538" s="125">
        <v>535</v>
      </c>
      <c r="B538" s="126"/>
      <c r="C538" s="126"/>
      <c r="D538" s="135" t="str">
        <f>IFERROR(VLOOKUP($C538,'基础-客户信息 '!$C:$E,2,FALSE),"-")</f>
        <v>-</v>
      </c>
      <c r="E538" s="135" t="str">
        <f>IFERROR(VLOOKUP($C538,'基础-客户信息 '!$C:$E,3,FALSE),"-")</f>
        <v>-</v>
      </c>
      <c r="F538" s="136" t="str">
        <f>IF(C538="","-",SUMIFS('销售录入（明细）'!K:K,'销售录入（明细）'!D:D,C538)-SUMIFS($H$3:H537,$C$3:C537,C538))</f>
        <v>-</v>
      </c>
      <c r="G538" s="126"/>
      <c r="H538" s="132"/>
      <c r="I538" s="132"/>
    </row>
    <row r="539" ht="21" customHeight="1" spans="1:9">
      <c r="A539" s="125">
        <v>536</v>
      </c>
      <c r="B539" s="126"/>
      <c r="C539" s="126"/>
      <c r="D539" s="135" t="str">
        <f>IFERROR(VLOOKUP($C539,'基础-客户信息 '!$C:$E,2,FALSE),"-")</f>
        <v>-</v>
      </c>
      <c r="E539" s="135" t="str">
        <f>IFERROR(VLOOKUP($C539,'基础-客户信息 '!$C:$E,3,FALSE),"-")</f>
        <v>-</v>
      </c>
      <c r="F539" s="136" t="str">
        <f>IF(C539="","-",SUMIFS('销售录入（明细）'!K:K,'销售录入（明细）'!D:D,C539)-SUMIFS($H$3:H538,$C$3:C538,C539))</f>
        <v>-</v>
      </c>
      <c r="G539" s="126"/>
      <c r="H539" s="132"/>
      <c r="I539" s="132"/>
    </row>
    <row r="540" ht="21" customHeight="1" spans="1:9">
      <c r="A540" s="125">
        <v>537</v>
      </c>
      <c r="B540" s="126"/>
      <c r="C540" s="126"/>
      <c r="D540" s="135" t="str">
        <f>IFERROR(VLOOKUP($C540,'基础-客户信息 '!$C:$E,2,FALSE),"-")</f>
        <v>-</v>
      </c>
      <c r="E540" s="135" t="str">
        <f>IFERROR(VLOOKUP($C540,'基础-客户信息 '!$C:$E,3,FALSE),"-")</f>
        <v>-</v>
      </c>
      <c r="F540" s="136" t="str">
        <f>IF(C540="","-",SUMIFS('销售录入（明细）'!K:K,'销售录入（明细）'!D:D,C540)-SUMIFS($H$3:H539,$C$3:C539,C540))</f>
        <v>-</v>
      </c>
      <c r="G540" s="126"/>
      <c r="H540" s="132"/>
      <c r="I540" s="132"/>
    </row>
    <row r="541" ht="21" customHeight="1" spans="1:9">
      <c r="A541" s="125">
        <v>538</v>
      </c>
      <c r="B541" s="126"/>
      <c r="C541" s="126"/>
      <c r="D541" s="135" t="str">
        <f>IFERROR(VLOOKUP($C541,'基础-客户信息 '!$C:$E,2,FALSE),"-")</f>
        <v>-</v>
      </c>
      <c r="E541" s="135" t="str">
        <f>IFERROR(VLOOKUP($C541,'基础-客户信息 '!$C:$E,3,FALSE),"-")</f>
        <v>-</v>
      </c>
      <c r="F541" s="136" t="str">
        <f>IF(C541="","-",SUMIFS('销售录入（明细）'!K:K,'销售录入（明细）'!D:D,C541)-SUMIFS($H$3:H540,$C$3:C540,C541))</f>
        <v>-</v>
      </c>
      <c r="G541" s="126"/>
      <c r="H541" s="132"/>
      <c r="I541" s="132"/>
    </row>
    <row r="542" ht="21" customHeight="1" spans="1:9">
      <c r="A542" s="125">
        <v>539</v>
      </c>
      <c r="B542" s="126"/>
      <c r="C542" s="126"/>
      <c r="D542" s="135" t="str">
        <f>IFERROR(VLOOKUP($C542,'基础-客户信息 '!$C:$E,2,FALSE),"-")</f>
        <v>-</v>
      </c>
      <c r="E542" s="135" t="str">
        <f>IFERROR(VLOOKUP($C542,'基础-客户信息 '!$C:$E,3,FALSE),"-")</f>
        <v>-</v>
      </c>
      <c r="F542" s="136" t="str">
        <f>IF(C542="","-",SUMIFS('销售录入（明细）'!K:K,'销售录入（明细）'!D:D,C542)-SUMIFS($H$3:H541,$C$3:C541,C542))</f>
        <v>-</v>
      </c>
      <c r="G542" s="126"/>
      <c r="H542" s="132"/>
      <c r="I542" s="132"/>
    </row>
    <row r="543" ht="21" customHeight="1" spans="1:9">
      <c r="A543" s="125">
        <v>540</v>
      </c>
      <c r="B543" s="126"/>
      <c r="C543" s="126"/>
      <c r="D543" s="135" t="str">
        <f>IFERROR(VLOOKUP($C543,'基础-客户信息 '!$C:$E,2,FALSE),"-")</f>
        <v>-</v>
      </c>
      <c r="E543" s="135" t="str">
        <f>IFERROR(VLOOKUP($C543,'基础-客户信息 '!$C:$E,3,FALSE),"-")</f>
        <v>-</v>
      </c>
      <c r="F543" s="136" t="str">
        <f>IF(C543="","-",SUMIFS('销售录入（明细）'!K:K,'销售录入（明细）'!D:D,C543)-SUMIFS($H$3:H542,$C$3:C542,C543))</f>
        <v>-</v>
      </c>
      <c r="G543" s="126"/>
      <c r="H543" s="132"/>
      <c r="I543" s="132"/>
    </row>
    <row r="544" ht="21" customHeight="1" spans="1:9">
      <c r="A544" s="125">
        <v>541</v>
      </c>
      <c r="B544" s="126"/>
      <c r="C544" s="126"/>
      <c r="D544" s="135" t="str">
        <f>IFERROR(VLOOKUP($C544,'基础-客户信息 '!$C:$E,2,FALSE),"-")</f>
        <v>-</v>
      </c>
      <c r="E544" s="135" t="str">
        <f>IFERROR(VLOOKUP($C544,'基础-客户信息 '!$C:$E,3,FALSE),"-")</f>
        <v>-</v>
      </c>
      <c r="F544" s="136" t="str">
        <f>IF(C544="","-",SUMIFS('销售录入（明细）'!K:K,'销售录入（明细）'!D:D,C544)-SUMIFS($H$3:H543,$C$3:C543,C544))</f>
        <v>-</v>
      </c>
      <c r="G544" s="126"/>
      <c r="H544" s="132"/>
      <c r="I544" s="132"/>
    </row>
    <row r="545" ht="21" customHeight="1" spans="1:9">
      <c r="A545" s="125">
        <v>542</v>
      </c>
      <c r="B545" s="126"/>
      <c r="C545" s="126"/>
      <c r="D545" s="135" t="str">
        <f>IFERROR(VLOOKUP($C545,'基础-客户信息 '!$C:$E,2,FALSE),"-")</f>
        <v>-</v>
      </c>
      <c r="E545" s="135" t="str">
        <f>IFERROR(VLOOKUP($C545,'基础-客户信息 '!$C:$E,3,FALSE),"-")</f>
        <v>-</v>
      </c>
      <c r="F545" s="136" t="str">
        <f>IF(C545="","-",SUMIFS('销售录入（明细）'!K:K,'销售录入（明细）'!D:D,C545)-SUMIFS($H$3:H544,$C$3:C544,C545))</f>
        <v>-</v>
      </c>
      <c r="G545" s="126"/>
      <c r="H545" s="132"/>
      <c r="I545" s="132"/>
    </row>
    <row r="546" ht="21" customHeight="1" spans="1:9">
      <c r="A546" s="125">
        <v>543</v>
      </c>
      <c r="B546" s="126"/>
      <c r="C546" s="126"/>
      <c r="D546" s="135" t="str">
        <f>IFERROR(VLOOKUP($C546,'基础-客户信息 '!$C:$E,2,FALSE),"-")</f>
        <v>-</v>
      </c>
      <c r="E546" s="135" t="str">
        <f>IFERROR(VLOOKUP($C546,'基础-客户信息 '!$C:$E,3,FALSE),"-")</f>
        <v>-</v>
      </c>
      <c r="F546" s="136" t="str">
        <f>IF(C546="","-",SUMIFS('销售录入（明细）'!K:K,'销售录入（明细）'!D:D,C546)-SUMIFS($H$3:H545,$C$3:C545,C546))</f>
        <v>-</v>
      </c>
      <c r="G546" s="126"/>
      <c r="H546" s="132"/>
      <c r="I546" s="132"/>
    </row>
    <row r="547" ht="21" customHeight="1" spans="1:9">
      <c r="A547" s="125">
        <v>544</v>
      </c>
      <c r="B547" s="126"/>
      <c r="C547" s="126"/>
      <c r="D547" s="135" t="str">
        <f>IFERROR(VLOOKUP($C547,'基础-客户信息 '!$C:$E,2,FALSE),"-")</f>
        <v>-</v>
      </c>
      <c r="E547" s="135" t="str">
        <f>IFERROR(VLOOKUP($C547,'基础-客户信息 '!$C:$E,3,FALSE),"-")</f>
        <v>-</v>
      </c>
      <c r="F547" s="136" t="str">
        <f>IF(C547="","-",SUMIFS('销售录入（明细）'!K:K,'销售录入（明细）'!D:D,C547)-SUMIFS($H$3:H546,$C$3:C546,C547))</f>
        <v>-</v>
      </c>
      <c r="G547" s="126"/>
      <c r="H547" s="132"/>
      <c r="I547" s="132"/>
    </row>
    <row r="548" ht="21" customHeight="1" spans="1:9">
      <c r="A548" s="125">
        <v>545</v>
      </c>
      <c r="B548" s="126"/>
      <c r="C548" s="126"/>
      <c r="D548" s="135" t="str">
        <f>IFERROR(VLOOKUP($C548,'基础-客户信息 '!$C:$E,2,FALSE),"-")</f>
        <v>-</v>
      </c>
      <c r="E548" s="135" t="str">
        <f>IFERROR(VLOOKUP($C548,'基础-客户信息 '!$C:$E,3,FALSE),"-")</f>
        <v>-</v>
      </c>
      <c r="F548" s="136" t="str">
        <f>IF(C548="","-",SUMIFS('销售录入（明细）'!K:K,'销售录入（明细）'!D:D,C548)-SUMIFS($H$3:H547,$C$3:C547,C548))</f>
        <v>-</v>
      </c>
      <c r="G548" s="126"/>
      <c r="H548" s="132"/>
      <c r="I548" s="132"/>
    </row>
    <row r="549" ht="21" customHeight="1" spans="1:9">
      <c r="A549" s="125">
        <v>546</v>
      </c>
      <c r="B549" s="126"/>
      <c r="C549" s="126"/>
      <c r="D549" s="135" t="str">
        <f>IFERROR(VLOOKUP($C549,'基础-客户信息 '!$C:$E,2,FALSE),"-")</f>
        <v>-</v>
      </c>
      <c r="E549" s="135" t="str">
        <f>IFERROR(VLOOKUP($C549,'基础-客户信息 '!$C:$E,3,FALSE),"-")</f>
        <v>-</v>
      </c>
      <c r="F549" s="136" t="str">
        <f>IF(C549="","-",SUMIFS('销售录入（明细）'!K:K,'销售录入（明细）'!D:D,C549)-SUMIFS($H$3:H548,$C$3:C548,C549))</f>
        <v>-</v>
      </c>
      <c r="G549" s="126"/>
      <c r="H549" s="132"/>
      <c r="I549" s="132"/>
    </row>
    <row r="550" ht="21" customHeight="1" spans="1:9">
      <c r="A550" s="125">
        <v>547</v>
      </c>
      <c r="B550" s="126"/>
      <c r="C550" s="126"/>
      <c r="D550" s="135" t="str">
        <f>IFERROR(VLOOKUP($C550,'基础-客户信息 '!$C:$E,2,FALSE),"-")</f>
        <v>-</v>
      </c>
      <c r="E550" s="135" t="str">
        <f>IFERROR(VLOOKUP($C550,'基础-客户信息 '!$C:$E,3,FALSE),"-")</f>
        <v>-</v>
      </c>
      <c r="F550" s="136" t="str">
        <f>IF(C550="","-",SUMIFS('销售录入（明细）'!K:K,'销售录入（明细）'!D:D,C550)-SUMIFS($H$3:H549,$C$3:C549,C550))</f>
        <v>-</v>
      </c>
      <c r="G550" s="126"/>
      <c r="H550" s="132"/>
      <c r="I550" s="132"/>
    </row>
    <row r="551" ht="21" customHeight="1" spans="1:9">
      <c r="A551" s="125">
        <v>548</v>
      </c>
      <c r="B551" s="126"/>
      <c r="C551" s="126"/>
      <c r="D551" s="135" t="str">
        <f>IFERROR(VLOOKUP($C551,'基础-客户信息 '!$C:$E,2,FALSE),"-")</f>
        <v>-</v>
      </c>
      <c r="E551" s="135" t="str">
        <f>IFERROR(VLOOKUP($C551,'基础-客户信息 '!$C:$E,3,FALSE),"-")</f>
        <v>-</v>
      </c>
      <c r="F551" s="136" t="str">
        <f>IF(C551="","-",SUMIFS('销售录入（明细）'!K:K,'销售录入（明细）'!D:D,C551)-SUMIFS($H$3:H550,$C$3:C550,C551))</f>
        <v>-</v>
      </c>
      <c r="G551" s="126"/>
      <c r="H551" s="132"/>
      <c r="I551" s="132"/>
    </row>
    <row r="552" ht="21" customHeight="1" spans="1:9">
      <c r="A552" s="125">
        <v>549</v>
      </c>
      <c r="B552" s="126"/>
      <c r="C552" s="126"/>
      <c r="D552" s="135" t="str">
        <f>IFERROR(VLOOKUP($C552,'基础-客户信息 '!$C:$E,2,FALSE),"-")</f>
        <v>-</v>
      </c>
      <c r="E552" s="135" t="str">
        <f>IFERROR(VLOOKUP($C552,'基础-客户信息 '!$C:$E,3,FALSE),"-")</f>
        <v>-</v>
      </c>
      <c r="F552" s="136" t="str">
        <f>IF(C552="","-",SUMIFS('销售录入（明细）'!K:K,'销售录入（明细）'!D:D,C552)-SUMIFS($H$3:H551,$C$3:C551,C552))</f>
        <v>-</v>
      </c>
      <c r="G552" s="126"/>
      <c r="H552" s="132"/>
      <c r="I552" s="132"/>
    </row>
    <row r="553" ht="21" customHeight="1" spans="1:9">
      <c r="A553" s="125">
        <v>550</v>
      </c>
      <c r="B553" s="126"/>
      <c r="C553" s="126"/>
      <c r="D553" s="135" t="str">
        <f>IFERROR(VLOOKUP($C553,'基础-客户信息 '!$C:$E,2,FALSE),"-")</f>
        <v>-</v>
      </c>
      <c r="E553" s="135" t="str">
        <f>IFERROR(VLOOKUP($C553,'基础-客户信息 '!$C:$E,3,FALSE),"-")</f>
        <v>-</v>
      </c>
      <c r="F553" s="136" t="str">
        <f>IF(C553="","-",SUMIFS('销售录入（明细）'!K:K,'销售录入（明细）'!D:D,C553)-SUMIFS($H$3:H552,$C$3:C552,C553))</f>
        <v>-</v>
      </c>
      <c r="G553" s="126"/>
      <c r="H553" s="132"/>
      <c r="I553" s="132"/>
    </row>
    <row r="554" ht="21" customHeight="1" spans="1:9">
      <c r="A554" s="125">
        <v>551</v>
      </c>
      <c r="B554" s="126"/>
      <c r="C554" s="126"/>
      <c r="D554" s="135" t="str">
        <f>IFERROR(VLOOKUP($C554,'基础-客户信息 '!$C:$E,2,FALSE),"-")</f>
        <v>-</v>
      </c>
      <c r="E554" s="135" t="str">
        <f>IFERROR(VLOOKUP($C554,'基础-客户信息 '!$C:$E,3,FALSE),"-")</f>
        <v>-</v>
      </c>
      <c r="F554" s="136" t="str">
        <f>IF(C554="","-",SUMIFS('销售录入（明细）'!K:K,'销售录入（明细）'!D:D,C554)-SUMIFS($H$3:H553,$C$3:C553,C554))</f>
        <v>-</v>
      </c>
      <c r="G554" s="126"/>
      <c r="H554" s="132"/>
      <c r="I554" s="132"/>
    </row>
    <row r="555" ht="21" customHeight="1" spans="1:9">
      <c r="A555" s="125">
        <v>552</v>
      </c>
      <c r="B555" s="126"/>
      <c r="C555" s="126"/>
      <c r="D555" s="135" t="str">
        <f>IFERROR(VLOOKUP($C555,'基础-客户信息 '!$C:$E,2,FALSE),"-")</f>
        <v>-</v>
      </c>
      <c r="E555" s="135" t="str">
        <f>IFERROR(VLOOKUP($C555,'基础-客户信息 '!$C:$E,3,FALSE),"-")</f>
        <v>-</v>
      </c>
      <c r="F555" s="136" t="str">
        <f>IF(C555="","-",SUMIFS('销售录入（明细）'!K:K,'销售录入（明细）'!D:D,C555)-SUMIFS($H$3:H554,$C$3:C554,C555))</f>
        <v>-</v>
      </c>
      <c r="G555" s="126"/>
      <c r="H555" s="132"/>
      <c r="I555" s="132"/>
    </row>
    <row r="556" ht="21" customHeight="1" spans="1:9">
      <c r="A556" s="125">
        <v>553</v>
      </c>
      <c r="B556" s="126"/>
      <c r="C556" s="126"/>
      <c r="D556" s="135" t="str">
        <f>IFERROR(VLOOKUP($C556,'基础-客户信息 '!$C:$E,2,FALSE),"-")</f>
        <v>-</v>
      </c>
      <c r="E556" s="135" t="str">
        <f>IFERROR(VLOOKUP($C556,'基础-客户信息 '!$C:$E,3,FALSE),"-")</f>
        <v>-</v>
      </c>
      <c r="F556" s="136" t="str">
        <f>IF(C556="","-",SUMIFS('销售录入（明细）'!K:K,'销售录入（明细）'!D:D,C556)-SUMIFS($H$3:H555,$C$3:C555,C556))</f>
        <v>-</v>
      </c>
      <c r="G556" s="126"/>
      <c r="H556" s="132"/>
      <c r="I556" s="132"/>
    </row>
    <row r="557" ht="21" customHeight="1" spans="1:9">
      <c r="A557" s="125">
        <v>554</v>
      </c>
      <c r="B557" s="126"/>
      <c r="C557" s="126"/>
      <c r="D557" s="135" t="str">
        <f>IFERROR(VLOOKUP($C557,'基础-客户信息 '!$C:$E,2,FALSE),"-")</f>
        <v>-</v>
      </c>
      <c r="E557" s="135" t="str">
        <f>IFERROR(VLOOKUP($C557,'基础-客户信息 '!$C:$E,3,FALSE),"-")</f>
        <v>-</v>
      </c>
      <c r="F557" s="136" t="str">
        <f>IF(C557="","-",SUMIFS('销售录入（明细）'!K:K,'销售录入（明细）'!D:D,C557)-SUMIFS($H$3:H556,$C$3:C556,C557))</f>
        <v>-</v>
      </c>
      <c r="G557" s="126"/>
      <c r="H557" s="132"/>
      <c r="I557" s="132"/>
    </row>
    <row r="558" ht="21" customHeight="1" spans="1:9">
      <c r="A558" s="125">
        <v>555</v>
      </c>
      <c r="B558" s="126"/>
      <c r="C558" s="126"/>
      <c r="D558" s="135" t="str">
        <f>IFERROR(VLOOKUP($C558,'基础-客户信息 '!$C:$E,2,FALSE),"-")</f>
        <v>-</v>
      </c>
      <c r="E558" s="135" t="str">
        <f>IFERROR(VLOOKUP($C558,'基础-客户信息 '!$C:$E,3,FALSE),"-")</f>
        <v>-</v>
      </c>
      <c r="F558" s="136" t="str">
        <f>IF(C558="","-",SUMIFS('销售录入（明细）'!K:K,'销售录入（明细）'!D:D,C558)-SUMIFS($H$3:H557,$C$3:C557,C558))</f>
        <v>-</v>
      </c>
      <c r="G558" s="126"/>
      <c r="H558" s="132"/>
      <c r="I558" s="132"/>
    </row>
    <row r="559" ht="21" customHeight="1" spans="1:9">
      <c r="A559" s="125">
        <v>556</v>
      </c>
      <c r="B559" s="126"/>
      <c r="C559" s="126"/>
      <c r="D559" s="135" t="str">
        <f>IFERROR(VLOOKUP($C559,'基础-客户信息 '!$C:$E,2,FALSE),"-")</f>
        <v>-</v>
      </c>
      <c r="E559" s="135" t="str">
        <f>IFERROR(VLOOKUP($C559,'基础-客户信息 '!$C:$E,3,FALSE),"-")</f>
        <v>-</v>
      </c>
      <c r="F559" s="136" t="str">
        <f>IF(C559="","-",SUMIFS('销售录入（明细）'!K:K,'销售录入（明细）'!D:D,C559)-SUMIFS($H$3:H558,$C$3:C558,C559))</f>
        <v>-</v>
      </c>
      <c r="G559" s="126"/>
      <c r="H559" s="132"/>
      <c r="I559" s="132"/>
    </row>
    <row r="560" ht="21" customHeight="1" spans="1:9">
      <c r="A560" s="125">
        <v>557</v>
      </c>
      <c r="B560" s="126"/>
      <c r="C560" s="126"/>
      <c r="D560" s="135" t="str">
        <f>IFERROR(VLOOKUP($C560,'基础-客户信息 '!$C:$E,2,FALSE),"-")</f>
        <v>-</v>
      </c>
      <c r="E560" s="135" t="str">
        <f>IFERROR(VLOOKUP($C560,'基础-客户信息 '!$C:$E,3,FALSE),"-")</f>
        <v>-</v>
      </c>
      <c r="F560" s="136" t="str">
        <f>IF(C560="","-",SUMIFS('销售录入（明细）'!K:K,'销售录入（明细）'!D:D,C560)-SUMIFS($H$3:H559,$C$3:C559,C560))</f>
        <v>-</v>
      </c>
      <c r="G560" s="126"/>
      <c r="H560" s="132"/>
      <c r="I560" s="132"/>
    </row>
    <row r="561" ht="21" customHeight="1" spans="1:9">
      <c r="A561" s="125">
        <v>558</v>
      </c>
      <c r="B561" s="126"/>
      <c r="C561" s="126"/>
      <c r="D561" s="135" t="str">
        <f>IFERROR(VLOOKUP($C561,'基础-客户信息 '!$C:$E,2,FALSE),"-")</f>
        <v>-</v>
      </c>
      <c r="E561" s="135" t="str">
        <f>IFERROR(VLOOKUP($C561,'基础-客户信息 '!$C:$E,3,FALSE),"-")</f>
        <v>-</v>
      </c>
      <c r="F561" s="136" t="str">
        <f>IF(C561="","-",SUMIFS('销售录入（明细）'!K:K,'销售录入（明细）'!D:D,C561)-SUMIFS($H$3:H560,$C$3:C560,C561))</f>
        <v>-</v>
      </c>
      <c r="G561" s="126"/>
      <c r="H561" s="132"/>
      <c r="I561" s="132"/>
    </row>
    <row r="562" ht="21" customHeight="1" spans="1:9">
      <c r="A562" s="125">
        <v>559</v>
      </c>
      <c r="B562" s="126"/>
      <c r="C562" s="126"/>
      <c r="D562" s="135" t="str">
        <f>IFERROR(VLOOKUP($C562,'基础-客户信息 '!$C:$E,2,FALSE),"-")</f>
        <v>-</v>
      </c>
      <c r="E562" s="135" t="str">
        <f>IFERROR(VLOOKUP($C562,'基础-客户信息 '!$C:$E,3,FALSE),"-")</f>
        <v>-</v>
      </c>
      <c r="F562" s="136" t="str">
        <f>IF(C562="","-",SUMIFS('销售录入（明细）'!K:K,'销售录入（明细）'!D:D,C562)-SUMIFS($H$3:H561,$C$3:C561,C562))</f>
        <v>-</v>
      </c>
      <c r="G562" s="126"/>
      <c r="H562" s="132"/>
      <c r="I562" s="132"/>
    </row>
    <row r="563" ht="21" customHeight="1" spans="1:9">
      <c r="A563" s="125">
        <v>560</v>
      </c>
      <c r="B563" s="126"/>
      <c r="C563" s="126"/>
      <c r="D563" s="135" t="str">
        <f>IFERROR(VLOOKUP($C563,'基础-客户信息 '!$C:$E,2,FALSE),"-")</f>
        <v>-</v>
      </c>
      <c r="E563" s="135" t="str">
        <f>IFERROR(VLOOKUP($C563,'基础-客户信息 '!$C:$E,3,FALSE),"-")</f>
        <v>-</v>
      </c>
      <c r="F563" s="136" t="str">
        <f>IF(C563="","-",SUMIFS('销售录入（明细）'!K:K,'销售录入（明细）'!D:D,C563)-SUMIFS($H$3:H562,$C$3:C562,C563))</f>
        <v>-</v>
      </c>
      <c r="G563" s="126"/>
      <c r="H563" s="132"/>
      <c r="I563" s="132"/>
    </row>
    <row r="564" ht="21" customHeight="1" spans="1:9">
      <c r="A564" s="125">
        <v>561</v>
      </c>
      <c r="B564" s="126"/>
      <c r="C564" s="126"/>
      <c r="D564" s="135" t="str">
        <f>IFERROR(VLOOKUP($C564,'基础-客户信息 '!$C:$E,2,FALSE),"-")</f>
        <v>-</v>
      </c>
      <c r="E564" s="135" t="str">
        <f>IFERROR(VLOOKUP($C564,'基础-客户信息 '!$C:$E,3,FALSE),"-")</f>
        <v>-</v>
      </c>
      <c r="F564" s="136" t="str">
        <f>IF(C564="","-",SUMIFS('销售录入（明细）'!K:K,'销售录入（明细）'!D:D,C564)-SUMIFS($H$3:H563,$C$3:C563,C564))</f>
        <v>-</v>
      </c>
      <c r="G564" s="126"/>
      <c r="H564" s="132"/>
      <c r="I564" s="132"/>
    </row>
    <row r="565" ht="21" customHeight="1" spans="1:9">
      <c r="A565" s="125">
        <v>562</v>
      </c>
      <c r="B565" s="126"/>
      <c r="C565" s="126"/>
      <c r="D565" s="135" t="str">
        <f>IFERROR(VLOOKUP($C565,'基础-客户信息 '!$C:$E,2,FALSE),"-")</f>
        <v>-</v>
      </c>
      <c r="E565" s="135" t="str">
        <f>IFERROR(VLOOKUP($C565,'基础-客户信息 '!$C:$E,3,FALSE),"-")</f>
        <v>-</v>
      </c>
      <c r="F565" s="136" t="str">
        <f>IF(C565="","-",SUMIFS('销售录入（明细）'!K:K,'销售录入（明细）'!D:D,C565)-SUMIFS($H$3:H564,$C$3:C564,C565))</f>
        <v>-</v>
      </c>
      <c r="G565" s="126"/>
      <c r="H565" s="132"/>
      <c r="I565" s="132"/>
    </row>
    <row r="566" ht="21" customHeight="1" spans="1:9">
      <c r="A566" s="125">
        <v>563</v>
      </c>
      <c r="B566" s="126"/>
      <c r="C566" s="126"/>
      <c r="D566" s="135" t="str">
        <f>IFERROR(VLOOKUP($C566,'基础-客户信息 '!$C:$E,2,FALSE),"-")</f>
        <v>-</v>
      </c>
      <c r="E566" s="135" t="str">
        <f>IFERROR(VLOOKUP($C566,'基础-客户信息 '!$C:$E,3,FALSE),"-")</f>
        <v>-</v>
      </c>
      <c r="F566" s="136" t="str">
        <f>IF(C566="","-",SUMIFS('销售录入（明细）'!K:K,'销售录入（明细）'!D:D,C566)-SUMIFS($H$3:H565,$C$3:C565,C566))</f>
        <v>-</v>
      </c>
      <c r="G566" s="126"/>
      <c r="H566" s="132"/>
      <c r="I566" s="132"/>
    </row>
    <row r="567" ht="21" customHeight="1" spans="1:9">
      <c r="A567" s="125">
        <v>564</v>
      </c>
      <c r="B567" s="126"/>
      <c r="C567" s="126"/>
      <c r="D567" s="135" t="str">
        <f>IFERROR(VLOOKUP($C567,'基础-客户信息 '!$C:$E,2,FALSE),"-")</f>
        <v>-</v>
      </c>
      <c r="E567" s="135" t="str">
        <f>IFERROR(VLOOKUP($C567,'基础-客户信息 '!$C:$E,3,FALSE),"-")</f>
        <v>-</v>
      </c>
      <c r="F567" s="136" t="str">
        <f>IF(C567="","-",SUMIFS('销售录入（明细）'!K:K,'销售录入（明细）'!D:D,C567)-SUMIFS($H$3:H566,$C$3:C566,C567))</f>
        <v>-</v>
      </c>
      <c r="G567" s="126"/>
      <c r="H567" s="132"/>
      <c r="I567" s="132"/>
    </row>
    <row r="568" ht="21" customHeight="1" spans="1:9">
      <c r="A568" s="125">
        <v>565</v>
      </c>
      <c r="B568" s="126"/>
      <c r="C568" s="126"/>
      <c r="D568" s="135" t="str">
        <f>IFERROR(VLOOKUP($C568,'基础-客户信息 '!$C:$E,2,FALSE),"-")</f>
        <v>-</v>
      </c>
      <c r="E568" s="135" t="str">
        <f>IFERROR(VLOOKUP($C568,'基础-客户信息 '!$C:$E,3,FALSE),"-")</f>
        <v>-</v>
      </c>
      <c r="F568" s="136" t="str">
        <f>IF(C568="","-",SUMIFS('销售录入（明细）'!K:K,'销售录入（明细）'!D:D,C568)-SUMIFS($H$3:H567,$C$3:C567,C568))</f>
        <v>-</v>
      </c>
      <c r="G568" s="126"/>
      <c r="H568" s="132"/>
      <c r="I568" s="132"/>
    </row>
    <row r="569" ht="21" customHeight="1" spans="1:9">
      <c r="A569" s="125">
        <v>566</v>
      </c>
      <c r="B569" s="126"/>
      <c r="C569" s="126"/>
      <c r="D569" s="135" t="str">
        <f>IFERROR(VLOOKUP($C569,'基础-客户信息 '!$C:$E,2,FALSE),"-")</f>
        <v>-</v>
      </c>
      <c r="E569" s="135" t="str">
        <f>IFERROR(VLOOKUP($C569,'基础-客户信息 '!$C:$E,3,FALSE),"-")</f>
        <v>-</v>
      </c>
      <c r="F569" s="136" t="str">
        <f>IF(C569="","-",SUMIFS('销售录入（明细）'!K:K,'销售录入（明细）'!D:D,C569)-SUMIFS($H$3:H568,$C$3:C568,C569))</f>
        <v>-</v>
      </c>
      <c r="G569" s="126"/>
      <c r="H569" s="132"/>
      <c r="I569" s="132"/>
    </row>
    <row r="570" ht="21" customHeight="1" spans="1:9">
      <c r="A570" s="125">
        <v>567</v>
      </c>
      <c r="B570" s="126"/>
      <c r="C570" s="126"/>
      <c r="D570" s="135" t="str">
        <f>IFERROR(VLOOKUP($C570,'基础-客户信息 '!$C:$E,2,FALSE),"-")</f>
        <v>-</v>
      </c>
      <c r="E570" s="135" t="str">
        <f>IFERROR(VLOOKUP($C570,'基础-客户信息 '!$C:$E,3,FALSE),"-")</f>
        <v>-</v>
      </c>
      <c r="F570" s="136" t="str">
        <f>IF(C570="","-",SUMIFS('销售录入（明细）'!K:K,'销售录入（明细）'!D:D,C570)-SUMIFS($H$3:H569,$C$3:C569,C570))</f>
        <v>-</v>
      </c>
      <c r="G570" s="126"/>
      <c r="H570" s="132"/>
      <c r="I570" s="132"/>
    </row>
    <row r="571" ht="21" customHeight="1" spans="1:9">
      <c r="A571" s="125">
        <v>568</v>
      </c>
      <c r="B571" s="126"/>
      <c r="C571" s="126"/>
      <c r="D571" s="135" t="str">
        <f>IFERROR(VLOOKUP($C571,'基础-客户信息 '!$C:$E,2,FALSE),"-")</f>
        <v>-</v>
      </c>
      <c r="E571" s="135" t="str">
        <f>IFERROR(VLOOKUP($C571,'基础-客户信息 '!$C:$E,3,FALSE),"-")</f>
        <v>-</v>
      </c>
      <c r="F571" s="136" t="str">
        <f>IF(C571="","-",SUMIFS('销售录入（明细）'!K:K,'销售录入（明细）'!D:D,C571)-SUMIFS($H$3:H570,$C$3:C570,C571))</f>
        <v>-</v>
      </c>
      <c r="G571" s="126"/>
      <c r="H571" s="132"/>
      <c r="I571" s="132"/>
    </row>
    <row r="572" ht="21" customHeight="1" spans="1:9">
      <c r="A572" s="125">
        <v>569</v>
      </c>
      <c r="B572" s="126"/>
      <c r="C572" s="126"/>
      <c r="D572" s="135" t="str">
        <f>IFERROR(VLOOKUP($C572,'基础-客户信息 '!$C:$E,2,FALSE),"-")</f>
        <v>-</v>
      </c>
      <c r="E572" s="135" t="str">
        <f>IFERROR(VLOOKUP($C572,'基础-客户信息 '!$C:$E,3,FALSE),"-")</f>
        <v>-</v>
      </c>
      <c r="F572" s="136" t="str">
        <f>IF(C572="","-",SUMIFS('销售录入（明细）'!K:K,'销售录入（明细）'!D:D,C572)-SUMIFS($H$3:H571,$C$3:C571,C572))</f>
        <v>-</v>
      </c>
      <c r="G572" s="126"/>
      <c r="H572" s="132"/>
      <c r="I572" s="132"/>
    </row>
    <row r="573" ht="21" customHeight="1" spans="1:9">
      <c r="A573" s="125">
        <v>570</v>
      </c>
      <c r="B573" s="126"/>
      <c r="C573" s="126"/>
      <c r="D573" s="135" t="str">
        <f>IFERROR(VLOOKUP($C573,'基础-客户信息 '!$C:$E,2,FALSE),"-")</f>
        <v>-</v>
      </c>
      <c r="E573" s="135" t="str">
        <f>IFERROR(VLOOKUP($C573,'基础-客户信息 '!$C:$E,3,FALSE),"-")</f>
        <v>-</v>
      </c>
      <c r="F573" s="136" t="str">
        <f>IF(C573="","-",SUMIFS('销售录入（明细）'!K:K,'销售录入（明细）'!D:D,C573)-SUMIFS($H$3:H572,$C$3:C572,C573))</f>
        <v>-</v>
      </c>
      <c r="G573" s="126"/>
      <c r="H573" s="132"/>
      <c r="I573" s="132"/>
    </row>
    <row r="574" ht="21" customHeight="1" spans="1:9">
      <c r="A574" s="125">
        <v>571</v>
      </c>
      <c r="B574" s="126"/>
      <c r="C574" s="126"/>
      <c r="D574" s="135" t="str">
        <f>IFERROR(VLOOKUP($C574,'基础-客户信息 '!$C:$E,2,FALSE),"-")</f>
        <v>-</v>
      </c>
      <c r="E574" s="135" t="str">
        <f>IFERROR(VLOOKUP($C574,'基础-客户信息 '!$C:$E,3,FALSE),"-")</f>
        <v>-</v>
      </c>
      <c r="F574" s="136" t="str">
        <f>IF(C574="","-",SUMIFS('销售录入（明细）'!K:K,'销售录入（明细）'!D:D,C574)-SUMIFS($H$3:H573,$C$3:C573,C574))</f>
        <v>-</v>
      </c>
      <c r="G574" s="126"/>
      <c r="H574" s="132"/>
      <c r="I574" s="132"/>
    </row>
    <row r="575" ht="21" customHeight="1" spans="1:9">
      <c r="A575" s="125">
        <v>572</v>
      </c>
      <c r="B575" s="126"/>
      <c r="C575" s="126"/>
      <c r="D575" s="135" t="str">
        <f>IFERROR(VLOOKUP($C575,'基础-客户信息 '!$C:$E,2,FALSE),"-")</f>
        <v>-</v>
      </c>
      <c r="E575" s="135" t="str">
        <f>IFERROR(VLOOKUP($C575,'基础-客户信息 '!$C:$E,3,FALSE),"-")</f>
        <v>-</v>
      </c>
      <c r="F575" s="136" t="str">
        <f>IF(C575="","-",SUMIFS('销售录入（明细）'!K:K,'销售录入（明细）'!D:D,C575)-SUMIFS($H$3:H574,$C$3:C574,C575))</f>
        <v>-</v>
      </c>
      <c r="G575" s="126"/>
      <c r="H575" s="132"/>
      <c r="I575" s="132"/>
    </row>
    <row r="576" ht="21" customHeight="1" spans="1:9">
      <c r="A576" s="125">
        <v>573</v>
      </c>
      <c r="B576" s="126"/>
      <c r="C576" s="126"/>
      <c r="D576" s="135" t="str">
        <f>IFERROR(VLOOKUP($C576,'基础-客户信息 '!$C:$E,2,FALSE),"-")</f>
        <v>-</v>
      </c>
      <c r="E576" s="135" t="str">
        <f>IFERROR(VLOOKUP($C576,'基础-客户信息 '!$C:$E,3,FALSE),"-")</f>
        <v>-</v>
      </c>
      <c r="F576" s="136" t="str">
        <f>IF(C576="","-",SUMIFS('销售录入（明细）'!K:K,'销售录入（明细）'!D:D,C576)-SUMIFS($H$3:H575,$C$3:C575,C576))</f>
        <v>-</v>
      </c>
      <c r="G576" s="126"/>
      <c r="H576" s="132"/>
      <c r="I576" s="132"/>
    </row>
    <row r="577" ht="21" customHeight="1" spans="1:9">
      <c r="A577" s="125">
        <v>574</v>
      </c>
      <c r="B577" s="126"/>
      <c r="C577" s="126"/>
      <c r="D577" s="135" t="str">
        <f>IFERROR(VLOOKUP($C577,'基础-客户信息 '!$C:$E,2,FALSE),"-")</f>
        <v>-</v>
      </c>
      <c r="E577" s="135" t="str">
        <f>IFERROR(VLOOKUP($C577,'基础-客户信息 '!$C:$E,3,FALSE),"-")</f>
        <v>-</v>
      </c>
      <c r="F577" s="136" t="str">
        <f>IF(C577="","-",SUMIFS('销售录入（明细）'!K:K,'销售录入（明细）'!D:D,C577)-SUMIFS($H$3:H576,$C$3:C576,C577))</f>
        <v>-</v>
      </c>
      <c r="G577" s="126"/>
      <c r="H577" s="132"/>
      <c r="I577" s="132"/>
    </row>
    <row r="578" ht="21" customHeight="1" spans="1:9">
      <c r="A578" s="125">
        <v>575</v>
      </c>
      <c r="B578" s="126"/>
      <c r="C578" s="126"/>
      <c r="D578" s="135" t="str">
        <f>IFERROR(VLOOKUP($C578,'基础-客户信息 '!$C:$E,2,FALSE),"-")</f>
        <v>-</v>
      </c>
      <c r="E578" s="135" t="str">
        <f>IFERROR(VLOOKUP($C578,'基础-客户信息 '!$C:$E,3,FALSE),"-")</f>
        <v>-</v>
      </c>
      <c r="F578" s="136" t="str">
        <f>IF(C578="","-",SUMIFS('销售录入（明细）'!K:K,'销售录入（明细）'!D:D,C578)-SUMIFS($H$3:H577,$C$3:C577,C578))</f>
        <v>-</v>
      </c>
      <c r="G578" s="126"/>
      <c r="H578" s="132"/>
      <c r="I578" s="132"/>
    </row>
    <row r="579" ht="21" customHeight="1" spans="1:9">
      <c r="A579" s="125">
        <v>576</v>
      </c>
      <c r="B579" s="126"/>
      <c r="C579" s="126"/>
      <c r="D579" s="135" t="str">
        <f>IFERROR(VLOOKUP($C579,'基础-客户信息 '!$C:$E,2,FALSE),"-")</f>
        <v>-</v>
      </c>
      <c r="E579" s="135" t="str">
        <f>IFERROR(VLOOKUP($C579,'基础-客户信息 '!$C:$E,3,FALSE),"-")</f>
        <v>-</v>
      </c>
      <c r="F579" s="136" t="str">
        <f>IF(C579="","-",SUMIFS('销售录入（明细）'!K:K,'销售录入（明细）'!D:D,C579)-SUMIFS($H$3:H578,$C$3:C578,C579))</f>
        <v>-</v>
      </c>
      <c r="G579" s="126"/>
      <c r="H579" s="132"/>
      <c r="I579" s="132"/>
    </row>
    <row r="580" ht="21" customHeight="1" spans="1:9">
      <c r="A580" s="125">
        <v>577</v>
      </c>
      <c r="B580" s="126"/>
      <c r="C580" s="126"/>
      <c r="D580" s="135" t="str">
        <f>IFERROR(VLOOKUP($C580,'基础-客户信息 '!$C:$E,2,FALSE),"-")</f>
        <v>-</v>
      </c>
      <c r="E580" s="135" t="str">
        <f>IFERROR(VLOOKUP($C580,'基础-客户信息 '!$C:$E,3,FALSE),"-")</f>
        <v>-</v>
      </c>
      <c r="F580" s="136" t="str">
        <f>IF(C580="","-",SUMIFS('销售录入（明细）'!K:K,'销售录入（明细）'!D:D,C580)-SUMIFS($H$3:H579,$C$3:C579,C580))</f>
        <v>-</v>
      </c>
      <c r="G580" s="126"/>
      <c r="H580" s="132"/>
      <c r="I580" s="132"/>
    </row>
    <row r="581" ht="21" customHeight="1" spans="1:9">
      <c r="A581" s="125">
        <v>578</v>
      </c>
      <c r="B581" s="126"/>
      <c r="C581" s="126"/>
      <c r="D581" s="135" t="str">
        <f>IFERROR(VLOOKUP($C581,'基础-客户信息 '!$C:$E,2,FALSE),"-")</f>
        <v>-</v>
      </c>
      <c r="E581" s="135" t="str">
        <f>IFERROR(VLOOKUP($C581,'基础-客户信息 '!$C:$E,3,FALSE),"-")</f>
        <v>-</v>
      </c>
      <c r="F581" s="136" t="str">
        <f>IF(C581="","-",SUMIFS('销售录入（明细）'!K:K,'销售录入（明细）'!D:D,C581)-SUMIFS($H$3:H580,$C$3:C580,C581))</f>
        <v>-</v>
      </c>
      <c r="G581" s="126"/>
      <c r="H581" s="132"/>
      <c r="I581" s="132"/>
    </row>
    <row r="582" ht="21" customHeight="1" spans="1:9">
      <c r="A582" s="125">
        <v>579</v>
      </c>
      <c r="B582" s="126"/>
      <c r="C582" s="126"/>
      <c r="D582" s="135" t="str">
        <f>IFERROR(VLOOKUP($C582,'基础-客户信息 '!$C:$E,2,FALSE),"-")</f>
        <v>-</v>
      </c>
      <c r="E582" s="135" t="str">
        <f>IFERROR(VLOOKUP($C582,'基础-客户信息 '!$C:$E,3,FALSE),"-")</f>
        <v>-</v>
      </c>
      <c r="F582" s="136" t="str">
        <f>IF(C582="","-",SUMIFS('销售录入（明细）'!K:K,'销售录入（明细）'!D:D,C582)-SUMIFS($H$3:H581,$C$3:C581,C582))</f>
        <v>-</v>
      </c>
      <c r="G582" s="126"/>
      <c r="H582" s="132"/>
      <c r="I582" s="132"/>
    </row>
    <row r="583" ht="21" customHeight="1" spans="1:9">
      <c r="A583" s="125">
        <v>580</v>
      </c>
      <c r="B583" s="126"/>
      <c r="C583" s="126"/>
      <c r="D583" s="135" t="str">
        <f>IFERROR(VLOOKUP($C583,'基础-客户信息 '!$C:$E,2,FALSE),"-")</f>
        <v>-</v>
      </c>
      <c r="E583" s="135" t="str">
        <f>IFERROR(VLOOKUP($C583,'基础-客户信息 '!$C:$E,3,FALSE),"-")</f>
        <v>-</v>
      </c>
      <c r="F583" s="136" t="str">
        <f>IF(C583="","-",SUMIFS('销售录入（明细）'!K:K,'销售录入（明细）'!D:D,C583)-SUMIFS($H$3:H582,$C$3:C582,C583))</f>
        <v>-</v>
      </c>
      <c r="G583" s="126"/>
      <c r="H583" s="132"/>
      <c r="I583" s="132"/>
    </row>
    <row r="584" ht="21" customHeight="1" spans="1:9">
      <c r="A584" s="125">
        <v>581</v>
      </c>
      <c r="B584" s="126"/>
      <c r="C584" s="126"/>
      <c r="D584" s="135" t="str">
        <f>IFERROR(VLOOKUP($C584,'基础-客户信息 '!$C:$E,2,FALSE),"-")</f>
        <v>-</v>
      </c>
      <c r="E584" s="135" t="str">
        <f>IFERROR(VLOOKUP($C584,'基础-客户信息 '!$C:$E,3,FALSE),"-")</f>
        <v>-</v>
      </c>
      <c r="F584" s="136" t="str">
        <f>IF(C584="","-",SUMIFS('销售录入（明细）'!K:K,'销售录入（明细）'!D:D,C584)-SUMIFS($H$3:H583,$C$3:C583,C584))</f>
        <v>-</v>
      </c>
      <c r="G584" s="126"/>
      <c r="H584" s="132"/>
      <c r="I584" s="132"/>
    </row>
    <row r="585" ht="21" customHeight="1" spans="1:9">
      <c r="A585" s="125">
        <v>582</v>
      </c>
      <c r="B585" s="126"/>
      <c r="C585" s="126"/>
      <c r="D585" s="135" t="str">
        <f>IFERROR(VLOOKUP($C585,'基础-客户信息 '!$C:$E,2,FALSE),"-")</f>
        <v>-</v>
      </c>
      <c r="E585" s="135" t="str">
        <f>IFERROR(VLOOKUP($C585,'基础-客户信息 '!$C:$E,3,FALSE),"-")</f>
        <v>-</v>
      </c>
      <c r="F585" s="136" t="str">
        <f>IF(C585="","-",SUMIFS('销售录入（明细）'!K:K,'销售录入（明细）'!D:D,C585)-SUMIFS($H$3:H584,$C$3:C584,C585))</f>
        <v>-</v>
      </c>
      <c r="G585" s="126"/>
      <c r="H585" s="132"/>
      <c r="I585" s="132"/>
    </row>
    <row r="586" ht="21" customHeight="1" spans="1:9">
      <c r="A586" s="125">
        <v>583</v>
      </c>
      <c r="B586" s="126"/>
      <c r="C586" s="126"/>
      <c r="D586" s="135" t="str">
        <f>IFERROR(VLOOKUP($C586,'基础-客户信息 '!$C:$E,2,FALSE),"-")</f>
        <v>-</v>
      </c>
      <c r="E586" s="135" t="str">
        <f>IFERROR(VLOOKUP($C586,'基础-客户信息 '!$C:$E,3,FALSE),"-")</f>
        <v>-</v>
      </c>
      <c r="F586" s="136" t="str">
        <f>IF(C586="","-",SUMIFS('销售录入（明细）'!K:K,'销售录入（明细）'!D:D,C586)-SUMIFS($H$3:H585,$C$3:C585,C586))</f>
        <v>-</v>
      </c>
      <c r="G586" s="126"/>
      <c r="H586" s="132"/>
      <c r="I586" s="132"/>
    </row>
    <row r="587" ht="21" customHeight="1" spans="1:9">
      <c r="A587" s="125">
        <v>584</v>
      </c>
      <c r="B587" s="126"/>
      <c r="C587" s="126"/>
      <c r="D587" s="135" t="str">
        <f>IFERROR(VLOOKUP($C587,'基础-客户信息 '!$C:$E,2,FALSE),"-")</f>
        <v>-</v>
      </c>
      <c r="E587" s="135" t="str">
        <f>IFERROR(VLOOKUP($C587,'基础-客户信息 '!$C:$E,3,FALSE),"-")</f>
        <v>-</v>
      </c>
      <c r="F587" s="136" t="str">
        <f>IF(C587="","-",SUMIFS('销售录入（明细）'!K:K,'销售录入（明细）'!D:D,C587)-SUMIFS($H$3:H586,$C$3:C586,C587))</f>
        <v>-</v>
      </c>
      <c r="G587" s="126"/>
      <c r="H587" s="132"/>
      <c r="I587" s="132"/>
    </row>
    <row r="588" ht="21" customHeight="1" spans="1:9">
      <c r="A588" s="125">
        <v>585</v>
      </c>
      <c r="B588" s="126"/>
      <c r="C588" s="126"/>
      <c r="D588" s="135" t="str">
        <f>IFERROR(VLOOKUP($C588,'基础-客户信息 '!$C:$E,2,FALSE),"-")</f>
        <v>-</v>
      </c>
      <c r="E588" s="135" t="str">
        <f>IFERROR(VLOOKUP($C588,'基础-客户信息 '!$C:$E,3,FALSE),"-")</f>
        <v>-</v>
      </c>
      <c r="F588" s="136" t="str">
        <f>IF(C588="","-",SUMIFS('销售录入（明细）'!K:K,'销售录入（明细）'!D:D,C588)-SUMIFS($H$3:H587,$C$3:C587,C588))</f>
        <v>-</v>
      </c>
      <c r="G588" s="126"/>
      <c r="H588" s="132"/>
      <c r="I588" s="132"/>
    </row>
    <row r="589" ht="21" customHeight="1" spans="1:9">
      <c r="A589" s="125">
        <v>586</v>
      </c>
      <c r="B589" s="126"/>
      <c r="C589" s="126"/>
      <c r="D589" s="135" t="str">
        <f>IFERROR(VLOOKUP($C589,'基础-客户信息 '!$C:$E,2,FALSE),"-")</f>
        <v>-</v>
      </c>
      <c r="E589" s="135" t="str">
        <f>IFERROR(VLOOKUP($C589,'基础-客户信息 '!$C:$E,3,FALSE),"-")</f>
        <v>-</v>
      </c>
      <c r="F589" s="136" t="str">
        <f>IF(C589="","-",SUMIFS('销售录入（明细）'!K:K,'销售录入（明细）'!D:D,C589)-SUMIFS($H$3:H588,$C$3:C588,C589))</f>
        <v>-</v>
      </c>
      <c r="G589" s="126"/>
      <c r="H589" s="132"/>
      <c r="I589" s="132"/>
    </row>
    <row r="590" ht="21" customHeight="1" spans="1:9">
      <c r="A590" s="125">
        <v>587</v>
      </c>
      <c r="B590" s="126"/>
      <c r="C590" s="126"/>
      <c r="D590" s="135" t="str">
        <f>IFERROR(VLOOKUP($C590,'基础-客户信息 '!$C:$E,2,FALSE),"-")</f>
        <v>-</v>
      </c>
      <c r="E590" s="135" t="str">
        <f>IFERROR(VLOOKUP($C590,'基础-客户信息 '!$C:$E,3,FALSE),"-")</f>
        <v>-</v>
      </c>
      <c r="F590" s="136" t="str">
        <f>IF(C590="","-",SUMIFS('销售录入（明细）'!K:K,'销售录入（明细）'!D:D,C590)-SUMIFS($H$3:H589,$C$3:C589,C590))</f>
        <v>-</v>
      </c>
      <c r="G590" s="126"/>
      <c r="H590" s="132"/>
      <c r="I590" s="132"/>
    </row>
    <row r="591" ht="21" customHeight="1" spans="1:9">
      <c r="A591" s="125">
        <v>588</v>
      </c>
      <c r="B591" s="126"/>
      <c r="C591" s="126"/>
      <c r="D591" s="135" t="str">
        <f>IFERROR(VLOOKUP($C591,'基础-客户信息 '!$C:$E,2,FALSE),"-")</f>
        <v>-</v>
      </c>
      <c r="E591" s="135" t="str">
        <f>IFERROR(VLOOKUP($C591,'基础-客户信息 '!$C:$E,3,FALSE),"-")</f>
        <v>-</v>
      </c>
      <c r="F591" s="136" t="str">
        <f>IF(C591="","-",SUMIFS('销售录入（明细）'!K:K,'销售录入（明细）'!D:D,C591)-SUMIFS($H$3:H590,$C$3:C590,C591))</f>
        <v>-</v>
      </c>
      <c r="G591" s="126"/>
      <c r="H591" s="132"/>
      <c r="I591" s="132"/>
    </row>
    <row r="592" ht="21" customHeight="1" spans="1:9">
      <c r="A592" s="125">
        <v>589</v>
      </c>
      <c r="B592" s="126"/>
      <c r="C592" s="126"/>
      <c r="D592" s="135" t="str">
        <f>IFERROR(VLOOKUP($C592,'基础-客户信息 '!$C:$E,2,FALSE),"-")</f>
        <v>-</v>
      </c>
      <c r="E592" s="135" t="str">
        <f>IFERROR(VLOOKUP($C592,'基础-客户信息 '!$C:$E,3,FALSE),"-")</f>
        <v>-</v>
      </c>
      <c r="F592" s="136" t="str">
        <f>IF(C592="","-",SUMIFS('销售录入（明细）'!K:K,'销售录入（明细）'!D:D,C592)-SUMIFS($H$3:H591,$C$3:C591,C592))</f>
        <v>-</v>
      </c>
      <c r="G592" s="126"/>
      <c r="H592" s="132"/>
      <c r="I592" s="132"/>
    </row>
    <row r="593" ht="21" customHeight="1" spans="1:9">
      <c r="A593" s="125">
        <v>590</v>
      </c>
      <c r="B593" s="126"/>
      <c r="C593" s="126"/>
      <c r="D593" s="135" t="str">
        <f>IFERROR(VLOOKUP($C593,'基础-客户信息 '!$C:$E,2,FALSE),"-")</f>
        <v>-</v>
      </c>
      <c r="E593" s="135" t="str">
        <f>IFERROR(VLOOKUP($C593,'基础-客户信息 '!$C:$E,3,FALSE),"-")</f>
        <v>-</v>
      </c>
      <c r="F593" s="136" t="str">
        <f>IF(C593="","-",SUMIFS('销售录入（明细）'!K:K,'销售录入（明细）'!D:D,C593)-SUMIFS($H$3:H592,$C$3:C592,C593))</f>
        <v>-</v>
      </c>
      <c r="G593" s="126"/>
      <c r="H593" s="132"/>
      <c r="I593" s="132"/>
    </row>
    <row r="594" ht="21" customHeight="1" spans="1:9">
      <c r="A594" s="125">
        <v>591</v>
      </c>
      <c r="B594" s="126"/>
      <c r="C594" s="126"/>
      <c r="D594" s="135" t="str">
        <f>IFERROR(VLOOKUP($C594,'基础-客户信息 '!$C:$E,2,FALSE),"-")</f>
        <v>-</v>
      </c>
      <c r="E594" s="135" t="str">
        <f>IFERROR(VLOOKUP($C594,'基础-客户信息 '!$C:$E,3,FALSE),"-")</f>
        <v>-</v>
      </c>
      <c r="F594" s="136" t="str">
        <f>IF(C594="","-",SUMIFS('销售录入（明细）'!K:K,'销售录入（明细）'!D:D,C594)-SUMIFS($H$3:H593,$C$3:C593,C594))</f>
        <v>-</v>
      </c>
      <c r="G594" s="126"/>
      <c r="H594" s="132"/>
      <c r="I594" s="132"/>
    </row>
    <row r="595" ht="21" customHeight="1" spans="1:9">
      <c r="A595" s="125">
        <v>592</v>
      </c>
      <c r="B595" s="126"/>
      <c r="C595" s="126"/>
      <c r="D595" s="135" t="str">
        <f>IFERROR(VLOOKUP($C595,'基础-客户信息 '!$C:$E,2,FALSE),"-")</f>
        <v>-</v>
      </c>
      <c r="E595" s="135" t="str">
        <f>IFERROR(VLOOKUP($C595,'基础-客户信息 '!$C:$E,3,FALSE),"-")</f>
        <v>-</v>
      </c>
      <c r="F595" s="136" t="str">
        <f>IF(C595="","-",SUMIFS('销售录入（明细）'!K:K,'销售录入（明细）'!D:D,C595)-SUMIFS($H$3:H594,$C$3:C594,C595))</f>
        <v>-</v>
      </c>
      <c r="G595" s="126"/>
      <c r="H595" s="132"/>
      <c r="I595" s="132"/>
    </row>
    <row r="596" ht="21" customHeight="1" spans="1:9">
      <c r="A596" s="125">
        <v>593</v>
      </c>
      <c r="B596" s="126"/>
      <c r="C596" s="126"/>
      <c r="D596" s="135" t="str">
        <f>IFERROR(VLOOKUP($C596,'基础-客户信息 '!$C:$E,2,FALSE),"-")</f>
        <v>-</v>
      </c>
      <c r="E596" s="135" t="str">
        <f>IFERROR(VLOOKUP($C596,'基础-客户信息 '!$C:$E,3,FALSE),"-")</f>
        <v>-</v>
      </c>
      <c r="F596" s="136" t="str">
        <f>IF(C596="","-",SUMIFS('销售录入（明细）'!K:K,'销售录入（明细）'!D:D,C596)-SUMIFS($H$3:H595,$C$3:C595,C596))</f>
        <v>-</v>
      </c>
      <c r="G596" s="126"/>
      <c r="H596" s="132"/>
      <c r="I596" s="132"/>
    </row>
    <row r="597" ht="21" customHeight="1" spans="1:9">
      <c r="A597" s="125">
        <v>594</v>
      </c>
      <c r="B597" s="126"/>
      <c r="C597" s="126"/>
      <c r="D597" s="135" t="str">
        <f>IFERROR(VLOOKUP($C597,'基础-客户信息 '!$C:$E,2,FALSE),"-")</f>
        <v>-</v>
      </c>
      <c r="E597" s="135" t="str">
        <f>IFERROR(VLOOKUP($C597,'基础-客户信息 '!$C:$E,3,FALSE),"-")</f>
        <v>-</v>
      </c>
      <c r="F597" s="136" t="str">
        <f>IF(C597="","-",SUMIFS('销售录入（明细）'!K:K,'销售录入（明细）'!D:D,C597)-SUMIFS($H$3:H596,$C$3:C596,C597))</f>
        <v>-</v>
      </c>
      <c r="G597" s="126"/>
      <c r="H597" s="132"/>
      <c r="I597" s="132"/>
    </row>
    <row r="598" ht="21" customHeight="1" spans="1:9">
      <c r="A598" s="125">
        <v>595</v>
      </c>
      <c r="B598" s="126"/>
      <c r="C598" s="126"/>
      <c r="D598" s="135" t="str">
        <f>IFERROR(VLOOKUP($C598,'基础-客户信息 '!$C:$E,2,FALSE),"-")</f>
        <v>-</v>
      </c>
      <c r="E598" s="135" t="str">
        <f>IFERROR(VLOOKUP($C598,'基础-客户信息 '!$C:$E,3,FALSE),"-")</f>
        <v>-</v>
      </c>
      <c r="F598" s="136" t="str">
        <f>IF(C598="","-",SUMIFS('销售录入（明细）'!K:K,'销售录入（明细）'!D:D,C598)-SUMIFS($H$3:H597,$C$3:C597,C598))</f>
        <v>-</v>
      </c>
      <c r="G598" s="126"/>
      <c r="H598" s="132"/>
      <c r="I598" s="132"/>
    </row>
    <row r="599" ht="21" customHeight="1" spans="1:9">
      <c r="A599" s="125">
        <v>596</v>
      </c>
      <c r="B599" s="126"/>
      <c r="C599" s="126"/>
      <c r="D599" s="135" t="str">
        <f>IFERROR(VLOOKUP($C599,'基础-客户信息 '!$C:$E,2,FALSE),"-")</f>
        <v>-</v>
      </c>
      <c r="E599" s="135" t="str">
        <f>IFERROR(VLOOKUP($C599,'基础-客户信息 '!$C:$E,3,FALSE),"-")</f>
        <v>-</v>
      </c>
      <c r="F599" s="136" t="str">
        <f>IF(C599="","-",SUMIFS('销售录入（明细）'!K:K,'销售录入（明细）'!D:D,C599)-SUMIFS($H$3:H598,$C$3:C598,C599))</f>
        <v>-</v>
      </c>
      <c r="G599" s="126"/>
      <c r="H599" s="132"/>
      <c r="I599" s="132"/>
    </row>
    <row r="600" ht="21" customHeight="1" spans="1:9">
      <c r="A600" s="125">
        <v>597</v>
      </c>
      <c r="B600" s="126"/>
      <c r="C600" s="126"/>
      <c r="D600" s="135" t="str">
        <f>IFERROR(VLOOKUP($C600,'基础-客户信息 '!$C:$E,2,FALSE),"-")</f>
        <v>-</v>
      </c>
      <c r="E600" s="135" t="str">
        <f>IFERROR(VLOOKUP($C600,'基础-客户信息 '!$C:$E,3,FALSE),"-")</f>
        <v>-</v>
      </c>
      <c r="F600" s="136" t="str">
        <f>IF(C600="","-",SUMIFS('销售录入（明细）'!K:K,'销售录入（明细）'!D:D,C600)-SUMIFS($H$3:H599,$C$3:C599,C600))</f>
        <v>-</v>
      </c>
      <c r="G600" s="126"/>
      <c r="H600" s="132"/>
      <c r="I600" s="132"/>
    </row>
    <row r="601" ht="21" customHeight="1" spans="1:9">
      <c r="A601" s="125">
        <v>598</v>
      </c>
      <c r="B601" s="126"/>
      <c r="C601" s="126"/>
      <c r="D601" s="135" t="str">
        <f>IFERROR(VLOOKUP($C601,'基础-客户信息 '!$C:$E,2,FALSE),"-")</f>
        <v>-</v>
      </c>
      <c r="E601" s="135" t="str">
        <f>IFERROR(VLOOKUP($C601,'基础-客户信息 '!$C:$E,3,FALSE),"-")</f>
        <v>-</v>
      </c>
      <c r="F601" s="136" t="str">
        <f>IF(C601="","-",SUMIFS('销售录入（明细）'!K:K,'销售录入（明细）'!D:D,C601)-SUMIFS($H$3:H600,$C$3:C600,C601))</f>
        <v>-</v>
      </c>
      <c r="G601" s="126"/>
      <c r="H601" s="132"/>
      <c r="I601" s="132"/>
    </row>
    <row r="602" ht="21" customHeight="1" spans="1:9">
      <c r="A602" s="125">
        <v>599</v>
      </c>
      <c r="B602" s="126"/>
      <c r="C602" s="126"/>
      <c r="D602" s="135" t="str">
        <f>IFERROR(VLOOKUP($C602,'基础-客户信息 '!$C:$E,2,FALSE),"-")</f>
        <v>-</v>
      </c>
      <c r="E602" s="135" t="str">
        <f>IFERROR(VLOOKUP($C602,'基础-客户信息 '!$C:$E,3,FALSE),"-")</f>
        <v>-</v>
      </c>
      <c r="F602" s="136" t="str">
        <f>IF(C602="","-",SUMIFS('销售录入（明细）'!K:K,'销售录入（明细）'!D:D,C602)-SUMIFS($H$3:H601,$C$3:C601,C602))</f>
        <v>-</v>
      </c>
      <c r="G602" s="126"/>
      <c r="H602" s="132"/>
      <c r="I602" s="132"/>
    </row>
    <row r="603" ht="21" customHeight="1" spans="1:9">
      <c r="A603" s="125">
        <v>600</v>
      </c>
      <c r="B603" s="126"/>
      <c r="C603" s="126"/>
      <c r="D603" s="135" t="str">
        <f>IFERROR(VLOOKUP($C603,'基础-客户信息 '!$C:$E,2,FALSE),"-")</f>
        <v>-</v>
      </c>
      <c r="E603" s="135" t="str">
        <f>IFERROR(VLOOKUP($C603,'基础-客户信息 '!$C:$E,3,FALSE),"-")</f>
        <v>-</v>
      </c>
      <c r="F603" s="136" t="str">
        <f>IF(C603="","-",SUMIFS('销售录入（明细）'!K:K,'销售录入（明细）'!D:D,C603)-SUMIFS($H$3:H602,$C$3:C602,C603))</f>
        <v>-</v>
      </c>
      <c r="G603" s="126"/>
      <c r="H603" s="132"/>
      <c r="I603" s="132"/>
    </row>
    <row r="604" ht="21" customHeight="1" spans="1:9">
      <c r="A604" s="125">
        <v>601</v>
      </c>
      <c r="B604" s="126"/>
      <c r="C604" s="126"/>
      <c r="D604" s="135" t="str">
        <f>IFERROR(VLOOKUP($C604,'基础-客户信息 '!$C:$E,2,FALSE),"-")</f>
        <v>-</v>
      </c>
      <c r="E604" s="135" t="str">
        <f>IFERROR(VLOOKUP($C604,'基础-客户信息 '!$C:$E,3,FALSE),"-")</f>
        <v>-</v>
      </c>
      <c r="F604" s="136" t="str">
        <f>IF(C604="","-",SUMIFS('销售录入（明细）'!K:K,'销售录入（明细）'!D:D,C604)-SUMIFS($H$3:H603,$C$3:C603,C604))</f>
        <v>-</v>
      </c>
      <c r="G604" s="126"/>
      <c r="H604" s="132"/>
      <c r="I604" s="132"/>
    </row>
    <row r="605" ht="21" customHeight="1" spans="1:9">
      <c r="A605" s="125">
        <v>602</v>
      </c>
      <c r="B605" s="126"/>
      <c r="C605" s="126"/>
      <c r="D605" s="135" t="str">
        <f>IFERROR(VLOOKUP($C605,'基础-客户信息 '!$C:$E,2,FALSE),"-")</f>
        <v>-</v>
      </c>
      <c r="E605" s="135" t="str">
        <f>IFERROR(VLOOKUP($C605,'基础-客户信息 '!$C:$E,3,FALSE),"-")</f>
        <v>-</v>
      </c>
      <c r="F605" s="136" t="str">
        <f>IF(C605="","-",SUMIFS('销售录入（明细）'!K:K,'销售录入（明细）'!D:D,C605)-SUMIFS($H$3:H604,$C$3:C604,C605))</f>
        <v>-</v>
      </c>
      <c r="G605" s="126"/>
      <c r="H605" s="132"/>
      <c r="I605" s="132"/>
    </row>
    <row r="606" ht="21" customHeight="1" spans="1:9">
      <c r="A606" s="125">
        <v>603</v>
      </c>
      <c r="B606" s="126"/>
      <c r="C606" s="126"/>
      <c r="D606" s="135" t="str">
        <f>IFERROR(VLOOKUP($C606,'基础-客户信息 '!$C:$E,2,FALSE),"-")</f>
        <v>-</v>
      </c>
      <c r="E606" s="135" t="str">
        <f>IFERROR(VLOOKUP($C606,'基础-客户信息 '!$C:$E,3,FALSE),"-")</f>
        <v>-</v>
      </c>
      <c r="F606" s="136" t="str">
        <f>IF(C606="","-",SUMIFS('销售录入（明细）'!K:K,'销售录入（明细）'!D:D,C606)-SUMIFS($H$3:H605,$C$3:C605,C606))</f>
        <v>-</v>
      </c>
      <c r="G606" s="126"/>
      <c r="H606" s="132"/>
      <c r="I606" s="132"/>
    </row>
    <row r="607" ht="21" customHeight="1" spans="1:9">
      <c r="A607" s="125">
        <v>604</v>
      </c>
      <c r="B607" s="126"/>
      <c r="C607" s="126"/>
      <c r="D607" s="135" t="str">
        <f>IFERROR(VLOOKUP($C607,'基础-客户信息 '!$C:$E,2,FALSE),"-")</f>
        <v>-</v>
      </c>
      <c r="E607" s="135" t="str">
        <f>IFERROR(VLOOKUP($C607,'基础-客户信息 '!$C:$E,3,FALSE),"-")</f>
        <v>-</v>
      </c>
      <c r="F607" s="136" t="str">
        <f>IF(C607="","-",SUMIFS('销售录入（明细）'!K:K,'销售录入（明细）'!D:D,C607)-SUMIFS($H$3:H606,$C$3:C606,C607))</f>
        <v>-</v>
      </c>
      <c r="G607" s="126"/>
      <c r="H607" s="132"/>
      <c r="I607" s="132"/>
    </row>
    <row r="608" ht="21" customHeight="1" spans="1:9">
      <c r="A608" s="125">
        <v>605</v>
      </c>
      <c r="B608" s="126"/>
      <c r="C608" s="126"/>
      <c r="D608" s="135" t="str">
        <f>IFERROR(VLOOKUP($C608,'基础-客户信息 '!$C:$E,2,FALSE),"-")</f>
        <v>-</v>
      </c>
      <c r="E608" s="135" t="str">
        <f>IFERROR(VLOOKUP($C608,'基础-客户信息 '!$C:$E,3,FALSE),"-")</f>
        <v>-</v>
      </c>
      <c r="F608" s="136" t="str">
        <f>IF(C608="","-",SUMIFS('销售录入（明细）'!K:K,'销售录入（明细）'!D:D,C608)-SUMIFS($H$3:H607,$C$3:C607,C608))</f>
        <v>-</v>
      </c>
      <c r="G608" s="126"/>
      <c r="H608" s="132"/>
      <c r="I608" s="132"/>
    </row>
    <row r="609" ht="21" customHeight="1" spans="1:9">
      <c r="A609" s="125">
        <v>606</v>
      </c>
      <c r="B609" s="126"/>
      <c r="C609" s="126"/>
      <c r="D609" s="135" t="str">
        <f>IFERROR(VLOOKUP($C609,'基础-客户信息 '!$C:$E,2,FALSE),"-")</f>
        <v>-</v>
      </c>
      <c r="E609" s="135" t="str">
        <f>IFERROR(VLOOKUP($C609,'基础-客户信息 '!$C:$E,3,FALSE),"-")</f>
        <v>-</v>
      </c>
      <c r="F609" s="136" t="str">
        <f>IF(C609="","-",SUMIFS('销售录入（明细）'!K:K,'销售录入（明细）'!D:D,C609)-SUMIFS($H$3:H608,$C$3:C608,C609))</f>
        <v>-</v>
      </c>
      <c r="G609" s="126"/>
      <c r="H609" s="132"/>
      <c r="I609" s="132"/>
    </row>
    <row r="610" ht="21" customHeight="1" spans="1:9">
      <c r="A610" s="125">
        <v>607</v>
      </c>
      <c r="B610" s="126"/>
      <c r="C610" s="126"/>
      <c r="D610" s="135" t="str">
        <f>IFERROR(VLOOKUP($C610,'基础-客户信息 '!$C:$E,2,FALSE),"-")</f>
        <v>-</v>
      </c>
      <c r="E610" s="135" t="str">
        <f>IFERROR(VLOOKUP($C610,'基础-客户信息 '!$C:$E,3,FALSE),"-")</f>
        <v>-</v>
      </c>
      <c r="F610" s="136" t="str">
        <f>IF(C610="","-",SUMIFS('销售录入（明细）'!K:K,'销售录入（明细）'!D:D,C610)-SUMIFS($H$3:H609,$C$3:C609,C610))</f>
        <v>-</v>
      </c>
      <c r="G610" s="126"/>
      <c r="H610" s="132"/>
      <c r="I610" s="132"/>
    </row>
    <row r="611" ht="21" customHeight="1" spans="1:9">
      <c r="A611" s="125">
        <v>608</v>
      </c>
      <c r="B611" s="126"/>
      <c r="C611" s="126"/>
      <c r="D611" s="135" t="str">
        <f>IFERROR(VLOOKUP($C611,'基础-客户信息 '!$C:$E,2,FALSE),"-")</f>
        <v>-</v>
      </c>
      <c r="E611" s="135" t="str">
        <f>IFERROR(VLOOKUP($C611,'基础-客户信息 '!$C:$E,3,FALSE),"-")</f>
        <v>-</v>
      </c>
      <c r="F611" s="136" t="str">
        <f>IF(C611="","-",SUMIFS('销售录入（明细）'!K:K,'销售录入（明细）'!D:D,C611)-SUMIFS($H$3:H610,$C$3:C610,C611))</f>
        <v>-</v>
      </c>
      <c r="G611" s="126"/>
      <c r="H611" s="132"/>
      <c r="I611" s="132"/>
    </row>
    <row r="612" ht="21" customHeight="1" spans="1:9">
      <c r="A612" s="125">
        <v>609</v>
      </c>
      <c r="B612" s="126"/>
      <c r="C612" s="126"/>
      <c r="D612" s="135" t="str">
        <f>IFERROR(VLOOKUP($C612,'基础-客户信息 '!$C:$E,2,FALSE),"-")</f>
        <v>-</v>
      </c>
      <c r="E612" s="135" t="str">
        <f>IFERROR(VLOOKUP($C612,'基础-客户信息 '!$C:$E,3,FALSE),"-")</f>
        <v>-</v>
      </c>
      <c r="F612" s="136" t="str">
        <f>IF(C612="","-",SUMIFS('销售录入（明细）'!K:K,'销售录入（明细）'!D:D,C612)-SUMIFS($H$3:H611,$C$3:C611,C612))</f>
        <v>-</v>
      </c>
      <c r="G612" s="126"/>
      <c r="H612" s="132"/>
      <c r="I612" s="132"/>
    </row>
    <row r="613" ht="21" customHeight="1" spans="1:9">
      <c r="A613" s="125">
        <v>610</v>
      </c>
      <c r="B613" s="126"/>
      <c r="C613" s="126"/>
      <c r="D613" s="135" t="str">
        <f>IFERROR(VLOOKUP($C613,'基础-客户信息 '!$C:$E,2,FALSE),"-")</f>
        <v>-</v>
      </c>
      <c r="E613" s="135" t="str">
        <f>IFERROR(VLOOKUP($C613,'基础-客户信息 '!$C:$E,3,FALSE),"-")</f>
        <v>-</v>
      </c>
      <c r="F613" s="136" t="str">
        <f>IF(C613="","-",SUMIFS('销售录入（明细）'!K:K,'销售录入（明细）'!D:D,C613)-SUMIFS($H$3:H612,$C$3:C612,C613))</f>
        <v>-</v>
      </c>
      <c r="G613" s="126"/>
      <c r="H613" s="132"/>
      <c r="I613" s="132"/>
    </row>
    <row r="614" ht="21" customHeight="1" spans="1:9">
      <c r="A614" s="125">
        <v>611</v>
      </c>
      <c r="B614" s="126"/>
      <c r="C614" s="126"/>
      <c r="D614" s="135" t="str">
        <f>IFERROR(VLOOKUP($C614,'基础-客户信息 '!$C:$E,2,FALSE),"-")</f>
        <v>-</v>
      </c>
      <c r="E614" s="135" t="str">
        <f>IFERROR(VLOOKUP($C614,'基础-客户信息 '!$C:$E,3,FALSE),"-")</f>
        <v>-</v>
      </c>
      <c r="F614" s="136" t="str">
        <f>IF(C614="","-",SUMIFS('销售录入（明细）'!K:K,'销售录入（明细）'!D:D,C614)-SUMIFS($H$3:H613,$C$3:C613,C614))</f>
        <v>-</v>
      </c>
      <c r="G614" s="126"/>
      <c r="H614" s="132"/>
      <c r="I614" s="132"/>
    </row>
    <row r="615" ht="21" customHeight="1" spans="1:9">
      <c r="A615" s="125">
        <v>612</v>
      </c>
      <c r="B615" s="126"/>
      <c r="C615" s="126"/>
      <c r="D615" s="135" t="str">
        <f>IFERROR(VLOOKUP($C615,'基础-客户信息 '!$C:$E,2,FALSE),"-")</f>
        <v>-</v>
      </c>
      <c r="E615" s="135" t="str">
        <f>IFERROR(VLOOKUP($C615,'基础-客户信息 '!$C:$E,3,FALSE),"-")</f>
        <v>-</v>
      </c>
      <c r="F615" s="136" t="str">
        <f>IF(C615="","-",SUMIFS('销售录入（明细）'!K:K,'销售录入（明细）'!D:D,C615)-SUMIFS($H$3:H614,$C$3:C614,C615))</f>
        <v>-</v>
      </c>
      <c r="G615" s="126"/>
      <c r="H615" s="132"/>
      <c r="I615" s="132"/>
    </row>
    <row r="616" ht="21" customHeight="1" spans="1:9">
      <c r="A616" s="125">
        <v>613</v>
      </c>
      <c r="B616" s="126"/>
      <c r="C616" s="126"/>
      <c r="D616" s="135" t="str">
        <f>IFERROR(VLOOKUP($C616,'基础-客户信息 '!$C:$E,2,FALSE),"-")</f>
        <v>-</v>
      </c>
      <c r="E616" s="135" t="str">
        <f>IFERROR(VLOOKUP($C616,'基础-客户信息 '!$C:$E,3,FALSE),"-")</f>
        <v>-</v>
      </c>
      <c r="F616" s="136" t="str">
        <f>IF(C616="","-",SUMIFS('销售录入（明细）'!K:K,'销售录入（明细）'!D:D,C616)-SUMIFS($H$3:H615,$C$3:C615,C616))</f>
        <v>-</v>
      </c>
      <c r="G616" s="126"/>
      <c r="H616" s="132"/>
      <c r="I616" s="132"/>
    </row>
    <row r="617" ht="21" customHeight="1" spans="1:9">
      <c r="A617" s="125">
        <v>614</v>
      </c>
      <c r="B617" s="126"/>
      <c r="C617" s="126"/>
      <c r="D617" s="135" t="str">
        <f>IFERROR(VLOOKUP($C617,'基础-客户信息 '!$C:$E,2,FALSE),"-")</f>
        <v>-</v>
      </c>
      <c r="E617" s="135" t="str">
        <f>IFERROR(VLOOKUP($C617,'基础-客户信息 '!$C:$E,3,FALSE),"-")</f>
        <v>-</v>
      </c>
      <c r="F617" s="136" t="str">
        <f>IF(C617="","-",SUMIFS('销售录入（明细）'!K:K,'销售录入（明细）'!D:D,C617)-SUMIFS($H$3:H616,$C$3:C616,C617))</f>
        <v>-</v>
      </c>
      <c r="G617" s="126"/>
      <c r="H617" s="132"/>
      <c r="I617" s="132"/>
    </row>
    <row r="618" ht="21" customHeight="1" spans="1:9">
      <c r="A618" s="125">
        <v>615</v>
      </c>
      <c r="B618" s="126"/>
      <c r="C618" s="126"/>
      <c r="D618" s="135" t="str">
        <f>IFERROR(VLOOKUP($C618,'基础-客户信息 '!$C:$E,2,FALSE),"-")</f>
        <v>-</v>
      </c>
      <c r="E618" s="135" t="str">
        <f>IFERROR(VLOOKUP($C618,'基础-客户信息 '!$C:$E,3,FALSE),"-")</f>
        <v>-</v>
      </c>
      <c r="F618" s="136" t="str">
        <f>IF(C618="","-",SUMIFS('销售录入（明细）'!K:K,'销售录入（明细）'!D:D,C618)-SUMIFS($H$3:H617,$C$3:C617,C618))</f>
        <v>-</v>
      </c>
      <c r="G618" s="126"/>
      <c r="H618" s="132"/>
      <c r="I618" s="132"/>
    </row>
    <row r="619" ht="21" customHeight="1" spans="1:9">
      <c r="A619" s="125">
        <v>616</v>
      </c>
      <c r="B619" s="126"/>
      <c r="C619" s="126"/>
      <c r="D619" s="135" t="str">
        <f>IFERROR(VLOOKUP($C619,'基础-客户信息 '!$C:$E,2,FALSE),"-")</f>
        <v>-</v>
      </c>
      <c r="E619" s="135" t="str">
        <f>IFERROR(VLOOKUP($C619,'基础-客户信息 '!$C:$E,3,FALSE),"-")</f>
        <v>-</v>
      </c>
      <c r="F619" s="136" t="str">
        <f>IF(C619="","-",SUMIFS('销售录入（明细）'!K:K,'销售录入（明细）'!D:D,C619)-SUMIFS($H$3:H618,$C$3:C618,C619))</f>
        <v>-</v>
      </c>
      <c r="G619" s="126"/>
      <c r="H619" s="132"/>
      <c r="I619" s="132"/>
    </row>
    <row r="620" ht="21" customHeight="1" spans="1:9">
      <c r="A620" s="125">
        <v>617</v>
      </c>
      <c r="B620" s="126"/>
      <c r="C620" s="126"/>
      <c r="D620" s="135" t="str">
        <f>IFERROR(VLOOKUP($C620,'基础-客户信息 '!$C:$E,2,FALSE),"-")</f>
        <v>-</v>
      </c>
      <c r="E620" s="135" t="str">
        <f>IFERROR(VLOOKUP($C620,'基础-客户信息 '!$C:$E,3,FALSE),"-")</f>
        <v>-</v>
      </c>
      <c r="F620" s="136" t="str">
        <f>IF(C620="","-",SUMIFS('销售录入（明细）'!K:K,'销售录入（明细）'!D:D,C620)-SUMIFS($H$3:H619,$C$3:C619,C620))</f>
        <v>-</v>
      </c>
      <c r="G620" s="126"/>
      <c r="H620" s="132"/>
      <c r="I620" s="132"/>
    </row>
    <row r="621" ht="21" customHeight="1" spans="1:9">
      <c r="A621" s="125">
        <v>618</v>
      </c>
      <c r="B621" s="126"/>
      <c r="C621" s="126"/>
      <c r="D621" s="135" t="str">
        <f>IFERROR(VLOOKUP($C621,'基础-客户信息 '!$C:$E,2,FALSE),"-")</f>
        <v>-</v>
      </c>
      <c r="E621" s="135" t="str">
        <f>IFERROR(VLOOKUP($C621,'基础-客户信息 '!$C:$E,3,FALSE),"-")</f>
        <v>-</v>
      </c>
      <c r="F621" s="136" t="str">
        <f>IF(C621="","-",SUMIFS('销售录入（明细）'!K:K,'销售录入（明细）'!D:D,C621)-SUMIFS($H$3:H620,$C$3:C620,C621))</f>
        <v>-</v>
      </c>
      <c r="G621" s="126"/>
      <c r="H621" s="132"/>
      <c r="I621" s="132"/>
    </row>
    <row r="622" ht="21" customHeight="1" spans="1:9">
      <c r="A622" s="125">
        <v>619</v>
      </c>
      <c r="B622" s="126"/>
      <c r="C622" s="126"/>
      <c r="D622" s="135" t="str">
        <f>IFERROR(VLOOKUP($C622,'基础-客户信息 '!$C:$E,2,FALSE),"-")</f>
        <v>-</v>
      </c>
      <c r="E622" s="135" t="str">
        <f>IFERROR(VLOOKUP($C622,'基础-客户信息 '!$C:$E,3,FALSE),"-")</f>
        <v>-</v>
      </c>
      <c r="F622" s="136" t="str">
        <f>IF(C622="","-",SUMIFS('销售录入（明细）'!K:K,'销售录入（明细）'!D:D,C622)-SUMIFS($H$3:H621,$C$3:C621,C622))</f>
        <v>-</v>
      </c>
      <c r="G622" s="126"/>
      <c r="H622" s="132"/>
      <c r="I622" s="132"/>
    </row>
    <row r="623" ht="21" customHeight="1" spans="1:9">
      <c r="A623" s="125">
        <v>620</v>
      </c>
      <c r="B623" s="126"/>
      <c r="C623" s="126"/>
      <c r="D623" s="135" t="str">
        <f>IFERROR(VLOOKUP($C623,'基础-客户信息 '!$C:$E,2,FALSE),"-")</f>
        <v>-</v>
      </c>
      <c r="E623" s="135" t="str">
        <f>IFERROR(VLOOKUP($C623,'基础-客户信息 '!$C:$E,3,FALSE),"-")</f>
        <v>-</v>
      </c>
      <c r="F623" s="136" t="str">
        <f>IF(C623="","-",SUMIFS('销售录入（明细）'!K:K,'销售录入（明细）'!D:D,C623)-SUMIFS($H$3:H622,$C$3:C622,C623))</f>
        <v>-</v>
      </c>
      <c r="G623" s="126"/>
      <c r="H623" s="132"/>
      <c r="I623" s="132"/>
    </row>
    <row r="624" ht="21" customHeight="1" spans="1:9">
      <c r="A624" s="125">
        <v>621</v>
      </c>
      <c r="B624" s="126"/>
      <c r="C624" s="126"/>
      <c r="D624" s="135" t="str">
        <f>IFERROR(VLOOKUP($C624,'基础-客户信息 '!$C:$E,2,FALSE),"-")</f>
        <v>-</v>
      </c>
      <c r="E624" s="135" t="str">
        <f>IFERROR(VLOOKUP($C624,'基础-客户信息 '!$C:$E,3,FALSE),"-")</f>
        <v>-</v>
      </c>
      <c r="F624" s="136" t="str">
        <f>IF(C624="","-",SUMIFS('销售录入（明细）'!K:K,'销售录入（明细）'!D:D,C624)-SUMIFS($H$3:H623,$C$3:C623,C624))</f>
        <v>-</v>
      </c>
      <c r="G624" s="126"/>
      <c r="H624" s="132"/>
      <c r="I624" s="132"/>
    </row>
    <row r="625" ht="21" customHeight="1" spans="1:9">
      <c r="A625" s="125">
        <v>622</v>
      </c>
      <c r="B625" s="126"/>
      <c r="C625" s="126"/>
      <c r="D625" s="135" t="str">
        <f>IFERROR(VLOOKUP($C625,'基础-客户信息 '!$C:$E,2,FALSE),"-")</f>
        <v>-</v>
      </c>
      <c r="E625" s="135" t="str">
        <f>IFERROR(VLOOKUP($C625,'基础-客户信息 '!$C:$E,3,FALSE),"-")</f>
        <v>-</v>
      </c>
      <c r="F625" s="136" t="str">
        <f>IF(C625="","-",SUMIFS('销售录入（明细）'!K:K,'销售录入（明细）'!D:D,C625)-SUMIFS($H$3:H624,$C$3:C624,C625))</f>
        <v>-</v>
      </c>
      <c r="G625" s="126"/>
      <c r="H625" s="132"/>
      <c r="I625" s="132"/>
    </row>
    <row r="626" ht="21" customHeight="1" spans="1:9">
      <c r="A626" s="125">
        <v>623</v>
      </c>
      <c r="B626" s="126"/>
      <c r="C626" s="126"/>
      <c r="D626" s="135" t="str">
        <f>IFERROR(VLOOKUP($C626,'基础-客户信息 '!$C:$E,2,FALSE),"-")</f>
        <v>-</v>
      </c>
      <c r="E626" s="135" t="str">
        <f>IFERROR(VLOOKUP($C626,'基础-客户信息 '!$C:$E,3,FALSE),"-")</f>
        <v>-</v>
      </c>
      <c r="F626" s="136" t="str">
        <f>IF(C626="","-",SUMIFS('销售录入（明细）'!K:K,'销售录入（明细）'!D:D,C626)-SUMIFS($H$3:H625,$C$3:C625,C626))</f>
        <v>-</v>
      </c>
      <c r="G626" s="126"/>
      <c r="H626" s="132"/>
      <c r="I626" s="132"/>
    </row>
    <row r="627" ht="21" customHeight="1" spans="1:9">
      <c r="A627" s="125">
        <v>624</v>
      </c>
      <c r="B627" s="126"/>
      <c r="C627" s="126"/>
      <c r="D627" s="135" t="str">
        <f>IFERROR(VLOOKUP($C627,'基础-客户信息 '!$C:$E,2,FALSE),"-")</f>
        <v>-</v>
      </c>
      <c r="E627" s="135" t="str">
        <f>IFERROR(VLOOKUP($C627,'基础-客户信息 '!$C:$E,3,FALSE),"-")</f>
        <v>-</v>
      </c>
      <c r="F627" s="136" t="str">
        <f>IF(C627="","-",SUMIFS('销售录入（明细）'!K:K,'销售录入（明细）'!D:D,C627)-SUMIFS($H$3:H626,$C$3:C626,C627))</f>
        <v>-</v>
      </c>
      <c r="G627" s="126"/>
      <c r="H627" s="132"/>
      <c r="I627" s="132"/>
    </row>
    <row r="628" ht="21" customHeight="1" spans="1:9">
      <c r="A628" s="125">
        <v>625</v>
      </c>
      <c r="B628" s="126"/>
      <c r="C628" s="126"/>
      <c r="D628" s="135" t="str">
        <f>IFERROR(VLOOKUP($C628,'基础-客户信息 '!$C:$E,2,FALSE),"-")</f>
        <v>-</v>
      </c>
      <c r="E628" s="135" t="str">
        <f>IFERROR(VLOOKUP($C628,'基础-客户信息 '!$C:$E,3,FALSE),"-")</f>
        <v>-</v>
      </c>
      <c r="F628" s="136" t="str">
        <f>IF(C628="","-",SUMIFS('销售录入（明细）'!K:K,'销售录入（明细）'!D:D,C628)-SUMIFS($H$3:H627,$C$3:C627,C628))</f>
        <v>-</v>
      </c>
      <c r="G628" s="126"/>
      <c r="H628" s="132"/>
      <c r="I628" s="132"/>
    </row>
    <row r="629" ht="21" customHeight="1" spans="1:9">
      <c r="A629" s="125">
        <v>626</v>
      </c>
      <c r="B629" s="126"/>
      <c r="C629" s="126"/>
      <c r="D629" s="135" t="str">
        <f>IFERROR(VLOOKUP($C629,'基础-客户信息 '!$C:$E,2,FALSE),"-")</f>
        <v>-</v>
      </c>
      <c r="E629" s="135" t="str">
        <f>IFERROR(VLOOKUP($C629,'基础-客户信息 '!$C:$E,3,FALSE),"-")</f>
        <v>-</v>
      </c>
      <c r="F629" s="136" t="str">
        <f>IF(C629="","-",SUMIFS('销售录入（明细）'!K:K,'销售录入（明细）'!D:D,C629)-SUMIFS($H$3:H628,$C$3:C628,C629))</f>
        <v>-</v>
      </c>
      <c r="G629" s="126"/>
      <c r="H629" s="132"/>
      <c r="I629" s="132"/>
    </row>
    <row r="630" ht="21" customHeight="1" spans="1:9">
      <c r="A630" s="125">
        <v>627</v>
      </c>
      <c r="B630" s="126"/>
      <c r="C630" s="126"/>
      <c r="D630" s="135" t="str">
        <f>IFERROR(VLOOKUP($C630,'基础-客户信息 '!$C:$E,2,FALSE),"-")</f>
        <v>-</v>
      </c>
      <c r="E630" s="135" t="str">
        <f>IFERROR(VLOOKUP($C630,'基础-客户信息 '!$C:$E,3,FALSE),"-")</f>
        <v>-</v>
      </c>
      <c r="F630" s="136" t="str">
        <f>IF(C630="","-",SUMIFS('销售录入（明细）'!K:K,'销售录入（明细）'!D:D,C630)-SUMIFS($H$3:H629,$C$3:C629,C630))</f>
        <v>-</v>
      </c>
      <c r="G630" s="126"/>
      <c r="H630" s="132"/>
      <c r="I630" s="132"/>
    </row>
    <row r="631" ht="21" customHeight="1" spans="1:9">
      <c r="A631" s="125">
        <v>628</v>
      </c>
      <c r="B631" s="126"/>
      <c r="C631" s="126"/>
      <c r="D631" s="135" t="str">
        <f>IFERROR(VLOOKUP($C631,'基础-客户信息 '!$C:$E,2,FALSE),"-")</f>
        <v>-</v>
      </c>
      <c r="E631" s="135" t="str">
        <f>IFERROR(VLOOKUP($C631,'基础-客户信息 '!$C:$E,3,FALSE),"-")</f>
        <v>-</v>
      </c>
      <c r="F631" s="136" t="str">
        <f>IF(C631="","-",SUMIFS('销售录入（明细）'!K:K,'销售录入（明细）'!D:D,C631)-SUMIFS($H$3:H630,$C$3:C630,C631))</f>
        <v>-</v>
      </c>
      <c r="G631" s="126"/>
      <c r="H631" s="132"/>
      <c r="I631" s="132"/>
    </row>
    <row r="632" ht="21" customHeight="1" spans="1:9">
      <c r="A632" s="125">
        <v>629</v>
      </c>
      <c r="B632" s="126"/>
      <c r="C632" s="126"/>
      <c r="D632" s="135" t="str">
        <f>IFERROR(VLOOKUP($C632,'基础-客户信息 '!$C:$E,2,FALSE),"-")</f>
        <v>-</v>
      </c>
      <c r="E632" s="135" t="str">
        <f>IFERROR(VLOOKUP($C632,'基础-客户信息 '!$C:$E,3,FALSE),"-")</f>
        <v>-</v>
      </c>
      <c r="F632" s="136" t="str">
        <f>IF(C632="","-",SUMIFS('销售录入（明细）'!K:K,'销售录入（明细）'!D:D,C632)-SUMIFS($H$3:H631,$C$3:C631,C632))</f>
        <v>-</v>
      </c>
      <c r="G632" s="126"/>
      <c r="H632" s="132"/>
      <c r="I632" s="132"/>
    </row>
    <row r="633" ht="21" customHeight="1" spans="1:9">
      <c r="A633" s="125">
        <v>630</v>
      </c>
      <c r="B633" s="126"/>
      <c r="C633" s="126"/>
      <c r="D633" s="135" t="str">
        <f>IFERROR(VLOOKUP($C633,'基础-客户信息 '!$C:$E,2,FALSE),"-")</f>
        <v>-</v>
      </c>
      <c r="E633" s="135" t="str">
        <f>IFERROR(VLOOKUP($C633,'基础-客户信息 '!$C:$E,3,FALSE),"-")</f>
        <v>-</v>
      </c>
      <c r="F633" s="136" t="str">
        <f>IF(C633="","-",SUMIFS('销售录入（明细）'!K:K,'销售录入（明细）'!D:D,C633)-SUMIFS($H$3:H632,$C$3:C632,C633))</f>
        <v>-</v>
      </c>
      <c r="G633" s="126"/>
      <c r="H633" s="132"/>
      <c r="I633" s="132"/>
    </row>
    <row r="634" ht="21" customHeight="1" spans="1:9">
      <c r="A634" s="125">
        <v>631</v>
      </c>
      <c r="B634" s="126"/>
      <c r="C634" s="126"/>
      <c r="D634" s="135" t="str">
        <f>IFERROR(VLOOKUP($C634,'基础-客户信息 '!$C:$E,2,FALSE),"-")</f>
        <v>-</v>
      </c>
      <c r="E634" s="135" t="str">
        <f>IFERROR(VLOOKUP($C634,'基础-客户信息 '!$C:$E,3,FALSE),"-")</f>
        <v>-</v>
      </c>
      <c r="F634" s="136" t="str">
        <f>IF(C634="","-",SUMIFS('销售录入（明细）'!K:K,'销售录入（明细）'!D:D,C634)-SUMIFS($H$3:H633,$C$3:C633,C634))</f>
        <v>-</v>
      </c>
      <c r="G634" s="126"/>
      <c r="H634" s="132"/>
      <c r="I634" s="132"/>
    </row>
    <row r="635" ht="21" customHeight="1" spans="1:9">
      <c r="A635" s="125">
        <v>632</v>
      </c>
      <c r="B635" s="126"/>
      <c r="C635" s="126"/>
      <c r="D635" s="135" t="str">
        <f>IFERROR(VLOOKUP($C635,'基础-客户信息 '!$C:$E,2,FALSE),"-")</f>
        <v>-</v>
      </c>
      <c r="E635" s="135" t="str">
        <f>IFERROR(VLOOKUP($C635,'基础-客户信息 '!$C:$E,3,FALSE),"-")</f>
        <v>-</v>
      </c>
      <c r="F635" s="136" t="str">
        <f>IF(C635="","-",SUMIFS('销售录入（明细）'!K:K,'销售录入（明细）'!D:D,C635)-SUMIFS($H$3:H634,$C$3:C634,C635))</f>
        <v>-</v>
      </c>
      <c r="G635" s="126"/>
      <c r="H635" s="132"/>
      <c r="I635" s="132"/>
    </row>
    <row r="636" ht="21" customHeight="1" spans="1:9">
      <c r="A636" s="125">
        <v>633</v>
      </c>
      <c r="B636" s="126"/>
      <c r="C636" s="126"/>
      <c r="D636" s="135" t="str">
        <f>IFERROR(VLOOKUP($C636,'基础-客户信息 '!$C:$E,2,FALSE),"-")</f>
        <v>-</v>
      </c>
      <c r="E636" s="135" t="str">
        <f>IFERROR(VLOOKUP($C636,'基础-客户信息 '!$C:$E,3,FALSE),"-")</f>
        <v>-</v>
      </c>
      <c r="F636" s="136" t="str">
        <f>IF(C636="","-",SUMIFS('销售录入（明细）'!K:K,'销售录入（明细）'!D:D,C636)-SUMIFS($H$3:H635,$C$3:C635,C636))</f>
        <v>-</v>
      </c>
      <c r="G636" s="126"/>
      <c r="H636" s="132"/>
      <c r="I636" s="132"/>
    </row>
    <row r="637" ht="21" customHeight="1" spans="1:9">
      <c r="A637" s="125">
        <v>634</v>
      </c>
      <c r="B637" s="126"/>
      <c r="C637" s="126"/>
      <c r="D637" s="135" t="str">
        <f>IFERROR(VLOOKUP($C637,'基础-客户信息 '!$C:$E,2,FALSE),"-")</f>
        <v>-</v>
      </c>
      <c r="E637" s="135" t="str">
        <f>IFERROR(VLOOKUP($C637,'基础-客户信息 '!$C:$E,3,FALSE),"-")</f>
        <v>-</v>
      </c>
      <c r="F637" s="136" t="str">
        <f>IF(C637="","-",SUMIFS('销售录入（明细）'!K:K,'销售录入（明细）'!D:D,C637)-SUMIFS($H$3:H636,$C$3:C636,C637))</f>
        <v>-</v>
      </c>
      <c r="G637" s="126"/>
      <c r="H637" s="132"/>
      <c r="I637" s="132"/>
    </row>
    <row r="638" ht="21" customHeight="1" spans="1:9">
      <c r="A638" s="125">
        <v>635</v>
      </c>
      <c r="B638" s="126"/>
      <c r="C638" s="126"/>
      <c r="D638" s="135" t="str">
        <f>IFERROR(VLOOKUP($C638,'基础-客户信息 '!$C:$E,2,FALSE),"-")</f>
        <v>-</v>
      </c>
      <c r="E638" s="135" t="str">
        <f>IFERROR(VLOOKUP($C638,'基础-客户信息 '!$C:$E,3,FALSE),"-")</f>
        <v>-</v>
      </c>
      <c r="F638" s="136" t="str">
        <f>IF(C638="","-",SUMIFS('销售录入（明细）'!K:K,'销售录入（明细）'!D:D,C638)-SUMIFS($H$3:H637,$C$3:C637,C638))</f>
        <v>-</v>
      </c>
      <c r="G638" s="126"/>
      <c r="H638" s="132"/>
      <c r="I638" s="132"/>
    </row>
    <row r="639" ht="21" customHeight="1" spans="1:9">
      <c r="A639" s="125">
        <v>636</v>
      </c>
      <c r="B639" s="126"/>
      <c r="C639" s="126"/>
      <c r="D639" s="135" t="str">
        <f>IFERROR(VLOOKUP($C639,'基础-客户信息 '!$C:$E,2,FALSE),"-")</f>
        <v>-</v>
      </c>
      <c r="E639" s="135" t="str">
        <f>IFERROR(VLOOKUP($C639,'基础-客户信息 '!$C:$E,3,FALSE),"-")</f>
        <v>-</v>
      </c>
      <c r="F639" s="136" t="str">
        <f>IF(C639="","-",SUMIFS('销售录入（明细）'!K:K,'销售录入（明细）'!D:D,C639)-SUMIFS($H$3:H638,$C$3:C638,C639))</f>
        <v>-</v>
      </c>
      <c r="G639" s="126"/>
      <c r="H639" s="132"/>
      <c r="I639" s="132"/>
    </row>
    <row r="640" ht="21" customHeight="1" spans="1:9">
      <c r="A640" s="125">
        <v>637</v>
      </c>
      <c r="B640" s="126"/>
      <c r="C640" s="126"/>
      <c r="D640" s="135" t="str">
        <f>IFERROR(VLOOKUP($C640,'基础-客户信息 '!$C:$E,2,FALSE),"-")</f>
        <v>-</v>
      </c>
      <c r="E640" s="135" t="str">
        <f>IFERROR(VLOOKUP($C640,'基础-客户信息 '!$C:$E,3,FALSE),"-")</f>
        <v>-</v>
      </c>
      <c r="F640" s="136" t="str">
        <f>IF(C640="","-",SUMIFS('销售录入（明细）'!K:K,'销售录入（明细）'!D:D,C640)-SUMIFS($H$3:H639,$C$3:C639,C640))</f>
        <v>-</v>
      </c>
      <c r="G640" s="126"/>
      <c r="H640" s="132"/>
      <c r="I640" s="132"/>
    </row>
    <row r="641" ht="21" customHeight="1" spans="1:9">
      <c r="A641" s="125">
        <v>638</v>
      </c>
      <c r="B641" s="126"/>
      <c r="C641" s="126"/>
      <c r="D641" s="135" t="str">
        <f>IFERROR(VLOOKUP($C641,'基础-客户信息 '!$C:$E,2,FALSE),"-")</f>
        <v>-</v>
      </c>
      <c r="E641" s="135" t="str">
        <f>IFERROR(VLOOKUP($C641,'基础-客户信息 '!$C:$E,3,FALSE),"-")</f>
        <v>-</v>
      </c>
      <c r="F641" s="136" t="str">
        <f>IF(C641="","-",SUMIFS('销售录入（明细）'!K:K,'销售录入（明细）'!D:D,C641)-SUMIFS($H$3:H640,$C$3:C640,C641))</f>
        <v>-</v>
      </c>
      <c r="G641" s="126"/>
      <c r="H641" s="132"/>
      <c r="I641" s="132"/>
    </row>
    <row r="642" ht="21" customHeight="1" spans="1:9">
      <c r="A642" s="125">
        <v>639</v>
      </c>
      <c r="B642" s="126"/>
      <c r="C642" s="126"/>
      <c r="D642" s="135" t="str">
        <f>IFERROR(VLOOKUP($C642,'基础-客户信息 '!$C:$E,2,FALSE),"-")</f>
        <v>-</v>
      </c>
      <c r="E642" s="135" t="str">
        <f>IFERROR(VLOOKUP($C642,'基础-客户信息 '!$C:$E,3,FALSE),"-")</f>
        <v>-</v>
      </c>
      <c r="F642" s="136" t="str">
        <f>IF(C642="","-",SUMIFS('销售录入（明细）'!K:K,'销售录入（明细）'!D:D,C642)-SUMIFS($H$3:H641,$C$3:C641,C642))</f>
        <v>-</v>
      </c>
      <c r="G642" s="126"/>
      <c r="H642" s="132"/>
      <c r="I642" s="132"/>
    </row>
    <row r="643" ht="21" customHeight="1" spans="1:9">
      <c r="A643" s="125">
        <v>640</v>
      </c>
      <c r="B643" s="126"/>
      <c r="C643" s="126"/>
      <c r="D643" s="135" t="str">
        <f>IFERROR(VLOOKUP($C643,'基础-客户信息 '!$C:$E,2,FALSE),"-")</f>
        <v>-</v>
      </c>
      <c r="E643" s="135" t="str">
        <f>IFERROR(VLOOKUP($C643,'基础-客户信息 '!$C:$E,3,FALSE),"-")</f>
        <v>-</v>
      </c>
      <c r="F643" s="136" t="str">
        <f>IF(C643="","-",SUMIFS('销售录入（明细）'!K:K,'销售录入（明细）'!D:D,C643)-SUMIFS($H$3:H642,$C$3:C642,C643))</f>
        <v>-</v>
      </c>
      <c r="G643" s="126"/>
      <c r="H643" s="132"/>
      <c r="I643" s="132"/>
    </row>
    <row r="644" ht="21" customHeight="1" spans="1:9">
      <c r="A644" s="125">
        <v>641</v>
      </c>
      <c r="B644" s="126"/>
      <c r="C644" s="126"/>
      <c r="D644" s="135" t="str">
        <f>IFERROR(VLOOKUP($C644,'基础-客户信息 '!$C:$E,2,FALSE),"-")</f>
        <v>-</v>
      </c>
      <c r="E644" s="135" t="str">
        <f>IFERROR(VLOOKUP($C644,'基础-客户信息 '!$C:$E,3,FALSE),"-")</f>
        <v>-</v>
      </c>
      <c r="F644" s="136" t="str">
        <f>IF(C644="","-",SUMIFS('销售录入（明细）'!K:K,'销售录入（明细）'!D:D,C644)-SUMIFS($H$3:H643,$C$3:C643,C644))</f>
        <v>-</v>
      </c>
      <c r="G644" s="126"/>
      <c r="H644" s="132"/>
      <c r="I644" s="132"/>
    </row>
    <row r="645" ht="21" customHeight="1" spans="1:9">
      <c r="A645" s="125">
        <v>642</v>
      </c>
      <c r="B645" s="126"/>
      <c r="C645" s="126"/>
      <c r="D645" s="135" t="str">
        <f>IFERROR(VLOOKUP($C645,'基础-客户信息 '!$C:$E,2,FALSE),"-")</f>
        <v>-</v>
      </c>
      <c r="E645" s="135" t="str">
        <f>IFERROR(VLOOKUP($C645,'基础-客户信息 '!$C:$E,3,FALSE),"-")</f>
        <v>-</v>
      </c>
      <c r="F645" s="136" t="str">
        <f>IF(C645="","-",SUMIFS('销售录入（明细）'!K:K,'销售录入（明细）'!D:D,C645)-SUMIFS($H$3:H644,$C$3:C644,C645))</f>
        <v>-</v>
      </c>
      <c r="G645" s="126"/>
      <c r="H645" s="132"/>
      <c r="I645" s="132"/>
    </row>
    <row r="646" ht="21" customHeight="1" spans="1:9">
      <c r="A646" s="125">
        <v>643</v>
      </c>
      <c r="B646" s="126"/>
      <c r="C646" s="126"/>
      <c r="D646" s="135" t="str">
        <f>IFERROR(VLOOKUP($C646,'基础-客户信息 '!$C:$E,2,FALSE),"-")</f>
        <v>-</v>
      </c>
      <c r="E646" s="135" t="str">
        <f>IFERROR(VLOOKUP($C646,'基础-客户信息 '!$C:$E,3,FALSE),"-")</f>
        <v>-</v>
      </c>
      <c r="F646" s="136" t="str">
        <f>IF(C646="","-",SUMIFS('销售录入（明细）'!K:K,'销售录入（明细）'!D:D,C646)-SUMIFS($H$3:H645,$C$3:C645,C646))</f>
        <v>-</v>
      </c>
      <c r="G646" s="126"/>
      <c r="H646" s="132"/>
      <c r="I646" s="132"/>
    </row>
    <row r="647" ht="21" customHeight="1" spans="1:9">
      <c r="A647" s="125">
        <v>644</v>
      </c>
      <c r="B647" s="126"/>
      <c r="C647" s="126"/>
      <c r="D647" s="135" t="str">
        <f>IFERROR(VLOOKUP($C647,'基础-客户信息 '!$C:$E,2,FALSE),"-")</f>
        <v>-</v>
      </c>
      <c r="E647" s="135" t="str">
        <f>IFERROR(VLOOKUP($C647,'基础-客户信息 '!$C:$E,3,FALSE),"-")</f>
        <v>-</v>
      </c>
      <c r="F647" s="136" t="str">
        <f>IF(C647="","-",SUMIFS('销售录入（明细）'!K:K,'销售录入（明细）'!D:D,C647)-SUMIFS($H$3:H646,$C$3:C646,C647))</f>
        <v>-</v>
      </c>
      <c r="G647" s="126"/>
      <c r="H647" s="132"/>
      <c r="I647" s="132"/>
    </row>
    <row r="648" ht="21" customHeight="1" spans="1:9">
      <c r="A648" s="125">
        <v>645</v>
      </c>
      <c r="B648" s="126"/>
      <c r="C648" s="126"/>
      <c r="D648" s="135" t="str">
        <f>IFERROR(VLOOKUP($C648,'基础-客户信息 '!$C:$E,2,FALSE),"-")</f>
        <v>-</v>
      </c>
      <c r="E648" s="135" t="str">
        <f>IFERROR(VLOOKUP($C648,'基础-客户信息 '!$C:$E,3,FALSE),"-")</f>
        <v>-</v>
      </c>
      <c r="F648" s="136" t="str">
        <f>IF(C648="","-",SUMIFS('销售录入（明细）'!K:K,'销售录入（明细）'!D:D,C648)-SUMIFS($H$3:H647,$C$3:C647,C648))</f>
        <v>-</v>
      </c>
      <c r="G648" s="126"/>
      <c r="H648" s="132"/>
      <c r="I648" s="132"/>
    </row>
    <row r="649" ht="21" customHeight="1" spans="1:9">
      <c r="A649" s="125">
        <v>646</v>
      </c>
      <c r="B649" s="126"/>
      <c r="C649" s="126"/>
      <c r="D649" s="135" t="str">
        <f>IFERROR(VLOOKUP($C649,'基础-客户信息 '!$C:$E,2,FALSE),"-")</f>
        <v>-</v>
      </c>
      <c r="E649" s="135" t="str">
        <f>IFERROR(VLOOKUP($C649,'基础-客户信息 '!$C:$E,3,FALSE),"-")</f>
        <v>-</v>
      </c>
      <c r="F649" s="136" t="str">
        <f>IF(C649="","-",SUMIFS('销售录入（明细）'!K:K,'销售录入（明细）'!D:D,C649)-SUMIFS($H$3:H648,$C$3:C648,C649))</f>
        <v>-</v>
      </c>
      <c r="G649" s="126"/>
      <c r="H649" s="132"/>
      <c r="I649" s="132"/>
    </row>
    <row r="650" ht="21" customHeight="1" spans="1:9">
      <c r="A650" s="125">
        <v>647</v>
      </c>
      <c r="B650" s="126"/>
      <c r="C650" s="126"/>
      <c r="D650" s="135" t="str">
        <f>IFERROR(VLOOKUP($C650,'基础-客户信息 '!$C:$E,2,FALSE),"-")</f>
        <v>-</v>
      </c>
      <c r="E650" s="135" t="str">
        <f>IFERROR(VLOOKUP($C650,'基础-客户信息 '!$C:$E,3,FALSE),"-")</f>
        <v>-</v>
      </c>
      <c r="F650" s="136" t="str">
        <f>IF(C650="","-",SUMIFS('销售录入（明细）'!K:K,'销售录入（明细）'!D:D,C650)-SUMIFS($H$3:H649,$C$3:C649,C650))</f>
        <v>-</v>
      </c>
      <c r="G650" s="126"/>
      <c r="H650" s="132"/>
      <c r="I650" s="132"/>
    </row>
    <row r="651" ht="21" customHeight="1" spans="1:9">
      <c r="A651" s="125">
        <v>648</v>
      </c>
      <c r="B651" s="126"/>
      <c r="C651" s="126"/>
      <c r="D651" s="135" t="str">
        <f>IFERROR(VLOOKUP($C651,'基础-客户信息 '!$C:$E,2,FALSE),"-")</f>
        <v>-</v>
      </c>
      <c r="E651" s="135" t="str">
        <f>IFERROR(VLOOKUP($C651,'基础-客户信息 '!$C:$E,3,FALSE),"-")</f>
        <v>-</v>
      </c>
      <c r="F651" s="136" t="str">
        <f>IF(C651="","-",SUMIFS('销售录入（明细）'!K:K,'销售录入（明细）'!D:D,C651)-SUMIFS($H$3:H650,$C$3:C650,C651))</f>
        <v>-</v>
      </c>
      <c r="G651" s="126"/>
      <c r="H651" s="132"/>
      <c r="I651" s="132"/>
    </row>
    <row r="652" ht="21" customHeight="1" spans="1:9">
      <c r="A652" s="125">
        <v>649</v>
      </c>
      <c r="B652" s="126"/>
      <c r="C652" s="126"/>
      <c r="D652" s="135" t="str">
        <f>IFERROR(VLOOKUP($C652,'基础-客户信息 '!$C:$E,2,FALSE),"-")</f>
        <v>-</v>
      </c>
      <c r="E652" s="135" t="str">
        <f>IFERROR(VLOOKUP($C652,'基础-客户信息 '!$C:$E,3,FALSE),"-")</f>
        <v>-</v>
      </c>
      <c r="F652" s="136" t="str">
        <f>IF(C652="","-",SUMIFS('销售录入（明细）'!K:K,'销售录入（明细）'!D:D,C652)-SUMIFS($H$3:H651,$C$3:C651,C652))</f>
        <v>-</v>
      </c>
      <c r="G652" s="126"/>
      <c r="H652" s="132"/>
      <c r="I652" s="132"/>
    </row>
    <row r="653" ht="21" customHeight="1" spans="1:9">
      <c r="A653" s="125">
        <v>650</v>
      </c>
      <c r="B653" s="126"/>
      <c r="C653" s="126"/>
      <c r="D653" s="135" t="str">
        <f>IFERROR(VLOOKUP($C653,'基础-客户信息 '!$C:$E,2,FALSE),"-")</f>
        <v>-</v>
      </c>
      <c r="E653" s="135" t="str">
        <f>IFERROR(VLOOKUP($C653,'基础-客户信息 '!$C:$E,3,FALSE),"-")</f>
        <v>-</v>
      </c>
      <c r="F653" s="136" t="str">
        <f>IF(C653="","-",SUMIFS('销售录入（明细）'!K:K,'销售录入（明细）'!D:D,C653)-SUMIFS($H$3:H652,$C$3:C652,C653))</f>
        <v>-</v>
      </c>
      <c r="G653" s="126"/>
      <c r="H653" s="132"/>
      <c r="I653" s="132"/>
    </row>
    <row r="654" ht="21" customHeight="1" spans="1:9">
      <c r="A654" s="125">
        <v>651</v>
      </c>
      <c r="B654" s="126"/>
      <c r="C654" s="126"/>
      <c r="D654" s="135" t="str">
        <f>IFERROR(VLOOKUP($C654,'基础-客户信息 '!$C:$E,2,FALSE),"-")</f>
        <v>-</v>
      </c>
      <c r="E654" s="135" t="str">
        <f>IFERROR(VLOOKUP($C654,'基础-客户信息 '!$C:$E,3,FALSE),"-")</f>
        <v>-</v>
      </c>
      <c r="F654" s="136" t="str">
        <f>IF(C654="","-",SUMIFS('销售录入（明细）'!K:K,'销售录入（明细）'!D:D,C654)-SUMIFS($H$3:H653,$C$3:C653,C654))</f>
        <v>-</v>
      </c>
      <c r="G654" s="126"/>
      <c r="H654" s="132"/>
      <c r="I654" s="132"/>
    </row>
    <row r="655" ht="21" customHeight="1" spans="1:9">
      <c r="A655" s="125">
        <v>652</v>
      </c>
      <c r="B655" s="126"/>
      <c r="C655" s="126"/>
      <c r="D655" s="135" t="str">
        <f>IFERROR(VLOOKUP($C655,'基础-客户信息 '!$C:$E,2,FALSE),"-")</f>
        <v>-</v>
      </c>
      <c r="E655" s="135" t="str">
        <f>IFERROR(VLOOKUP($C655,'基础-客户信息 '!$C:$E,3,FALSE),"-")</f>
        <v>-</v>
      </c>
      <c r="F655" s="136" t="str">
        <f>IF(C655="","-",SUMIFS('销售录入（明细）'!K:K,'销售录入（明细）'!D:D,C655)-SUMIFS($H$3:H654,$C$3:C654,C655))</f>
        <v>-</v>
      </c>
      <c r="G655" s="126"/>
      <c r="H655" s="132"/>
      <c r="I655" s="132"/>
    </row>
    <row r="656" ht="21" customHeight="1" spans="1:9">
      <c r="A656" s="125">
        <v>653</v>
      </c>
      <c r="B656" s="126"/>
      <c r="C656" s="126"/>
      <c r="D656" s="135" t="str">
        <f>IFERROR(VLOOKUP($C656,'基础-客户信息 '!$C:$E,2,FALSE),"-")</f>
        <v>-</v>
      </c>
      <c r="E656" s="135" t="str">
        <f>IFERROR(VLOOKUP($C656,'基础-客户信息 '!$C:$E,3,FALSE),"-")</f>
        <v>-</v>
      </c>
      <c r="F656" s="136" t="str">
        <f>IF(C656="","-",SUMIFS('销售录入（明细）'!K:K,'销售录入（明细）'!D:D,C656)-SUMIFS($H$3:H655,$C$3:C655,C656))</f>
        <v>-</v>
      </c>
      <c r="G656" s="126"/>
      <c r="H656" s="132"/>
      <c r="I656" s="132"/>
    </row>
    <row r="657" ht="21" customHeight="1" spans="1:9">
      <c r="A657" s="125">
        <v>654</v>
      </c>
      <c r="B657" s="126"/>
      <c r="C657" s="126"/>
      <c r="D657" s="135" t="str">
        <f>IFERROR(VLOOKUP($C657,'基础-客户信息 '!$C:$E,2,FALSE),"-")</f>
        <v>-</v>
      </c>
      <c r="E657" s="135" t="str">
        <f>IFERROR(VLOOKUP($C657,'基础-客户信息 '!$C:$E,3,FALSE),"-")</f>
        <v>-</v>
      </c>
      <c r="F657" s="136" t="str">
        <f>IF(C657="","-",SUMIFS('销售录入（明细）'!K:K,'销售录入（明细）'!D:D,C657)-SUMIFS($H$3:H656,$C$3:C656,C657))</f>
        <v>-</v>
      </c>
      <c r="G657" s="126"/>
      <c r="H657" s="132"/>
      <c r="I657" s="132"/>
    </row>
    <row r="658" ht="21" customHeight="1" spans="1:9">
      <c r="A658" s="125">
        <v>655</v>
      </c>
      <c r="B658" s="126"/>
      <c r="C658" s="126"/>
      <c r="D658" s="135" t="str">
        <f>IFERROR(VLOOKUP($C658,'基础-客户信息 '!$C:$E,2,FALSE),"-")</f>
        <v>-</v>
      </c>
      <c r="E658" s="135" t="str">
        <f>IFERROR(VLOOKUP($C658,'基础-客户信息 '!$C:$E,3,FALSE),"-")</f>
        <v>-</v>
      </c>
      <c r="F658" s="136" t="str">
        <f>IF(C658="","-",SUMIFS('销售录入（明细）'!K:K,'销售录入（明细）'!D:D,C658)-SUMIFS($H$3:H657,$C$3:C657,C658))</f>
        <v>-</v>
      </c>
      <c r="G658" s="126"/>
      <c r="H658" s="132"/>
      <c r="I658" s="132"/>
    </row>
    <row r="659" ht="21" customHeight="1" spans="1:9">
      <c r="A659" s="125">
        <v>656</v>
      </c>
      <c r="B659" s="126"/>
      <c r="C659" s="126"/>
      <c r="D659" s="135" t="str">
        <f>IFERROR(VLOOKUP($C659,'基础-客户信息 '!$C:$E,2,FALSE),"-")</f>
        <v>-</v>
      </c>
      <c r="E659" s="135" t="str">
        <f>IFERROR(VLOOKUP($C659,'基础-客户信息 '!$C:$E,3,FALSE),"-")</f>
        <v>-</v>
      </c>
      <c r="F659" s="136" t="str">
        <f>IF(C659="","-",SUMIFS('销售录入（明细）'!K:K,'销售录入（明细）'!D:D,C659)-SUMIFS($H$3:H658,$C$3:C658,C659))</f>
        <v>-</v>
      </c>
      <c r="G659" s="126"/>
      <c r="H659" s="132"/>
      <c r="I659" s="132"/>
    </row>
    <row r="660" ht="21" customHeight="1" spans="1:9">
      <c r="A660" s="125">
        <v>657</v>
      </c>
      <c r="B660" s="126"/>
      <c r="C660" s="126"/>
      <c r="D660" s="135" t="str">
        <f>IFERROR(VLOOKUP($C660,'基础-客户信息 '!$C:$E,2,FALSE),"-")</f>
        <v>-</v>
      </c>
      <c r="E660" s="135" t="str">
        <f>IFERROR(VLOOKUP($C660,'基础-客户信息 '!$C:$E,3,FALSE),"-")</f>
        <v>-</v>
      </c>
      <c r="F660" s="136" t="str">
        <f>IF(C660="","-",SUMIFS('销售录入（明细）'!K:K,'销售录入（明细）'!D:D,C660)-SUMIFS($H$3:H659,$C$3:C659,C660))</f>
        <v>-</v>
      </c>
      <c r="G660" s="126"/>
      <c r="H660" s="132"/>
      <c r="I660" s="132"/>
    </row>
    <row r="661" ht="21" customHeight="1" spans="1:9">
      <c r="A661" s="125">
        <v>658</v>
      </c>
      <c r="B661" s="126"/>
      <c r="C661" s="126"/>
      <c r="D661" s="135" t="str">
        <f>IFERROR(VLOOKUP($C661,'基础-客户信息 '!$C:$E,2,FALSE),"-")</f>
        <v>-</v>
      </c>
      <c r="E661" s="135" t="str">
        <f>IFERROR(VLOOKUP($C661,'基础-客户信息 '!$C:$E,3,FALSE),"-")</f>
        <v>-</v>
      </c>
      <c r="F661" s="136" t="str">
        <f>IF(C661="","-",SUMIFS('销售录入（明细）'!K:K,'销售录入（明细）'!D:D,C661)-SUMIFS($H$3:H660,$C$3:C660,C661))</f>
        <v>-</v>
      </c>
      <c r="G661" s="126"/>
      <c r="H661" s="132"/>
      <c r="I661" s="132"/>
    </row>
    <row r="662" ht="21" customHeight="1" spans="1:9">
      <c r="A662" s="125">
        <v>659</v>
      </c>
      <c r="B662" s="126"/>
      <c r="C662" s="126"/>
      <c r="D662" s="135" t="str">
        <f>IFERROR(VLOOKUP($C662,'基础-客户信息 '!$C:$E,2,FALSE),"-")</f>
        <v>-</v>
      </c>
      <c r="E662" s="135" t="str">
        <f>IFERROR(VLOOKUP($C662,'基础-客户信息 '!$C:$E,3,FALSE),"-")</f>
        <v>-</v>
      </c>
      <c r="F662" s="136" t="str">
        <f>IF(C662="","-",SUMIFS('销售录入（明细）'!K:K,'销售录入（明细）'!D:D,C662)-SUMIFS($H$3:H661,$C$3:C661,C662))</f>
        <v>-</v>
      </c>
      <c r="G662" s="126"/>
      <c r="H662" s="132"/>
      <c r="I662" s="132"/>
    </row>
    <row r="663" ht="21" customHeight="1" spans="1:9">
      <c r="A663" s="125">
        <v>660</v>
      </c>
      <c r="B663" s="126"/>
      <c r="C663" s="126"/>
      <c r="D663" s="135" t="str">
        <f>IFERROR(VLOOKUP($C663,'基础-客户信息 '!$C:$E,2,FALSE),"-")</f>
        <v>-</v>
      </c>
      <c r="E663" s="135" t="str">
        <f>IFERROR(VLOOKUP($C663,'基础-客户信息 '!$C:$E,3,FALSE),"-")</f>
        <v>-</v>
      </c>
      <c r="F663" s="136" t="str">
        <f>IF(C663="","-",SUMIFS('销售录入（明细）'!K:K,'销售录入（明细）'!D:D,C663)-SUMIFS($H$3:H662,$C$3:C662,C663))</f>
        <v>-</v>
      </c>
      <c r="G663" s="126"/>
      <c r="H663" s="132"/>
      <c r="I663" s="132"/>
    </row>
    <row r="664" ht="21" customHeight="1" spans="1:9">
      <c r="A664" s="125">
        <v>661</v>
      </c>
      <c r="B664" s="126"/>
      <c r="C664" s="126"/>
      <c r="D664" s="135" t="str">
        <f>IFERROR(VLOOKUP($C664,'基础-客户信息 '!$C:$E,2,FALSE),"-")</f>
        <v>-</v>
      </c>
      <c r="E664" s="135" t="str">
        <f>IFERROR(VLOOKUP($C664,'基础-客户信息 '!$C:$E,3,FALSE),"-")</f>
        <v>-</v>
      </c>
      <c r="F664" s="136" t="str">
        <f>IF(C664="","-",SUMIFS('销售录入（明细）'!K:K,'销售录入（明细）'!D:D,C664)-SUMIFS($H$3:H663,$C$3:C663,C664))</f>
        <v>-</v>
      </c>
      <c r="G664" s="126"/>
      <c r="H664" s="132"/>
      <c r="I664" s="132"/>
    </row>
    <row r="665" ht="21" customHeight="1" spans="1:9">
      <c r="A665" s="125">
        <v>662</v>
      </c>
      <c r="B665" s="126"/>
      <c r="C665" s="126"/>
      <c r="D665" s="135" t="str">
        <f>IFERROR(VLOOKUP($C665,'基础-客户信息 '!$C:$E,2,FALSE),"-")</f>
        <v>-</v>
      </c>
      <c r="E665" s="135" t="str">
        <f>IFERROR(VLOOKUP($C665,'基础-客户信息 '!$C:$E,3,FALSE),"-")</f>
        <v>-</v>
      </c>
      <c r="F665" s="136" t="str">
        <f>IF(C665="","-",SUMIFS('销售录入（明细）'!K:K,'销售录入（明细）'!D:D,C665)-SUMIFS($H$3:H664,$C$3:C664,C665))</f>
        <v>-</v>
      </c>
      <c r="G665" s="126"/>
      <c r="H665" s="132"/>
      <c r="I665" s="132"/>
    </row>
    <row r="666" ht="21" customHeight="1" spans="1:9">
      <c r="A666" s="125">
        <v>663</v>
      </c>
      <c r="B666" s="126"/>
      <c r="C666" s="126"/>
      <c r="D666" s="135" t="str">
        <f>IFERROR(VLOOKUP($C666,'基础-客户信息 '!$C:$E,2,FALSE),"-")</f>
        <v>-</v>
      </c>
      <c r="E666" s="135" t="str">
        <f>IFERROR(VLOOKUP($C666,'基础-客户信息 '!$C:$E,3,FALSE),"-")</f>
        <v>-</v>
      </c>
      <c r="F666" s="136" t="str">
        <f>IF(C666="","-",SUMIFS('销售录入（明细）'!K:K,'销售录入（明细）'!D:D,C666)-SUMIFS($H$3:H665,$C$3:C665,C666))</f>
        <v>-</v>
      </c>
      <c r="G666" s="126"/>
      <c r="H666" s="132"/>
      <c r="I666" s="132"/>
    </row>
    <row r="667" ht="21" customHeight="1" spans="1:9">
      <c r="A667" s="125">
        <v>664</v>
      </c>
      <c r="B667" s="126"/>
      <c r="C667" s="126"/>
      <c r="D667" s="135" t="str">
        <f>IFERROR(VLOOKUP($C667,'基础-客户信息 '!$C:$E,2,FALSE),"-")</f>
        <v>-</v>
      </c>
      <c r="E667" s="135" t="str">
        <f>IFERROR(VLOOKUP($C667,'基础-客户信息 '!$C:$E,3,FALSE),"-")</f>
        <v>-</v>
      </c>
      <c r="F667" s="136" t="str">
        <f>IF(C667="","-",SUMIFS('销售录入（明细）'!K:K,'销售录入（明细）'!D:D,C667)-SUMIFS($H$3:H666,$C$3:C666,C667))</f>
        <v>-</v>
      </c>
      <c r="G667" s="126"/>
      <c r="H667" s="132"/>
      <c r="I667" s="132"/>
    </row>
    <row r="668" ht="21" customHeight="1" spans="1:9">
      <c r="A668" s="125">
        <v>665</v>
      </c>
      <c r="B668" s="126"/>
      <c r="C668" s="126"/>
      <c r="D668" s="135" t="str">
        <f>IFERROR(VLOOKUP($C668,'基础-客户信息 '!$C:$E,2,FALSE),"-")</f>
        <v>-</v>
      </c>
      <c r="E668" s="135" t="str">
        <f>IFERROR(VLOOKUP($C668,'基础-客户信息 '!$C:$E,3,FALSE),"-")</f>
        <v>-</v>
      </c>
      <c r="F668" s="136" t="str">
        <f>IF(C668="","-",SUMIFS('销售录入（明细）'!K:K,'销售录入（明细）'!D:D,C668)-SUMIFS($H$3:H667,$C$3:C667,C668))</f>
        <v>-</v>
      </c>
      <c r="G668" s="126"/>
      <c r="H668" s="132"/>
      <c r="I668" s="132"/>
    </row>
    <row r="669" ht="21" customHeight="1" spans="1:9">
      <c r="A669" s="125">
        <v>666</v>
      </c>
      <c r="B669" s="126"/>
      <c r="C669" s="126"/>
      <c r="D669" s="135" t="str">
        <f>IFERROR(VLOOKUP($C669,'基础-客户信息 '!$C:$E,2,FALSE),"-")</f>
        <v>-</v>
      </c>
      <c r="E669" s="135" t="str">
        <f>IFERROR(VLOOKUP($C669,'基础-客户信息 '!$C:$E,3,FALSE),"-")</f>
        <v>-</v>
      </c>
      <c r="F669" s="136" t="str">
        <f>IF(C669="","-",SUMIFS('销售录入（明细）'!K:K,'销售录入（明细）'!D:D,C669)-SUMIFS($H$3:H668,$C$3:C668,C669))</f>
        <v>-</v>
      </c>
      <c r="G669" s="126"/>
      <c r="H669" s="132"/>
      <c r="I669" s="132"/>
    </row>
    <row r="670" ht="21" customHeight="1" spans="1:9">
      <c r="A670" s="125">
        <v>667</v>
      </c>
      <c r="B670" s="126"/>
      <c r="C670" s="126"/>
      <c r="D670" s="135" t="str">
        <f>IFERROR(VLOOKUP($C670,'基础-客户信息 '!$C:$E,2,FALSE),"-")</f>
        <v>-</v>
      </c>
      <c r="E670" s="135" t="str">
        <f>IFERROR(VLOOKUP($C670,'基础-客户信息 '!$C:$E,3,FALSE),"-")</f>
        <v>-</v>
      </c>
      <c r="F670" s="136" t="str">
        <f>IF(C670="","-",SUMIFS('销售录入（明细）'!K:K,'销售录入（明细）'!D:D,C670)-SUMIFS($H$3:H669,$C$3:C669,C670))</f>
        <v>-</v>
      </c>
      <c r="G670" s="126"/>
      <c r="H670" s="132"/>
      <c r="I670" s="132"/>
    </row>
    <row r="671" ht="21" customHeight="1" spans="1:9">
      <c r="A671" s="125">
        <v>668</v>
      </c>
      <c r="B671" s="126"/>
      <c r="C671" s="126"/>
      <c r="D671" s="135" t="str">
        <f>IFERROR(VLOOKUP($C671,'基础-客户信息 '!$C:$E,2,FALSE),"-")</f>
        <v>-</v>
      </c>
      <c r="E671" s="135" t="str">
        <f>IFERROR(VLOOKUP($C671,'基础-客户信息 '!$C:$E,3,FALSE),"-")</f>
        <v>-</v>
      </c>
      <c r="F671" s="136" t="str">
        <f>IF(C671="","-",SUMIFS('销售录入（明细）'!K:K,'销售录入（明细）'!D:D,C671)-SUMIFS($H$3:H670,$C$3:C670,C671))</f>
        <v>-</v>
      </c>
      <c r="G671" s="126"/>
      <c r="H671" s="132"/>
      <c r="I671" s="132"/>
    </row>
    <row r="672" ht="21" customHeight="1" spans="1:9">
      <c r="A672" s="125">
        <v>669</v>
      </c>
      <c r="B672" s="126"/>
      <c r="C672" s="126"/>
      <c r="D672" s="135" t="str">
        <f>IFERROR(VLOOKUP($C672,'基础-客户信息 '!$C:$E,2,FALSE),"-")</f>
        <v>-</v>
      </c>
      <c r="E672" s="135" t="str">
        <f>IFERROR(VLOOKUP($C672,'基础-客户信息 '!$C:$E,3,FALSE),"-")</f>
        <v>-</v>
      </c>
      <c r="F672" s="136" t="str">
        <f>IF(C672="","-",SUMIFS('销售录入（明细）'!K:K,'销售录入（明细）'!D:D,C672)-SUMIFS($H$3:H671,$C$3:C671,C672))</f>
        <v>-</v>
      </c>
      <c r="G672" s="126"/>
      <c r="H672" s="132"/>
      <c r="I672" s="132"/>
    </row>
    <row r="673" ht="21" customHeight="1" spans="1:9">
      <c r="A673" s="125">
        <v>670</v>
      </c>
      <c r="B673" s="126"/>
      <c r="C673" s="126"/>
      <c r="D673" s="135" t="str">
        <f>IFERROR(VLOOKUP($C673,'基础-客户信息 '!$C:$E,2,FALSE),"-")</f>
        <v>-</v>
      </c>
      <c r="E673" s="135" t="str">
        <f>IFERROR(VLOOKUP($C673,'基础-客户信息 '!$C:$E,3,FALSE),"-")</f>
        <v>-</v>
      </c>
      <c r="F673" s="136" t="str">
        <f>IF(C673="","-",SUMIFS('销售录入（明细）'!K:K,'销售录入（明细）'!D:D,C673)-SUMIFS($H$3:H672,$C$3:C672,C673))</f>
        <v>-</v>
      </c>
      <c r="G673" s="126"/>
      <c r="H673" s="132"/>
      <c r="I673" s="132"/>
    </row>
    <row r="674" ht="21" customHeight="1" spans="1:9">
      <c r="A674" s="125">
        <v>671</v>
      </c>
      <c r="B674" s="126"/>
      <c r="C674" s="126"/>
      <c r="D674" s="135" t="str">
        <f>IFERROR(VLOOKUP($C674,'基础-客户信息 '!$C:$E,2,FALSE),"-")</f>
        <v>-</v>
      </c>
      <c r="E674" s="135" t="str">
        <f>IFERROR(VLOOKUP($C674,'基础-客户信息 '!$C:$E,3,FALSE),"-")</f>
        <v>-</v>
      </c>
      <c r="F674" s="136" t="str">
        <f>IF(C674="","-",SUMIFS('销售录入（明细）'!K:K,'销售录入（明细）'!D:D,C674)-SUMIFS($H$3:H673,$C$3:C673,C674))</f>
        <v>-</v>
      </c>
      <c r="G674" s="126"/>
      <c r="H674" s="132"/>
      <c r="I674" s="132"/>
    </row>
    <row r="675" ht="21" customHeight="1" spans="1:9">
      <c r="A675" s="125">
        <v>672</v>
      </c>
      <c r="B675" s="126"/>
      <c r="C675" s="126"/>
      <c r="D675" s="135" t="str">
        <f>IFERROR(VLOOKUP($C675,'基础-客户信息 '!$C:$E,2,FALSE),"-")</f>
        <v>-</v>
      </c>
      <c r="E675" s="135" t="str">
        <f>IFERROR(VLOOKUP($C675,'基础-客户信息 '!$C:$E,3,FALSE),"-")</f>
        <v>-</v>
      </c>
      <c r="F675" s="136" t="str">
        <f>IF(C675="","-",SUMIFS('销售录入（明细）'!K:K,'销售录入（明细）'!D:D,C675)-SUMIFS($H$3:H674,$C$3:C674,C675))</f>
        <v>-</v>
      </c>
      <c r="G675" s="126"/>
      <c r="H675" s="132"/>
      <c r="I675" s="132"/>
    </row>
    <row r="676" ht="21" customHeight="1" spans="1:9">
      <c r="A676" s="125">
        <v>673</v>
      </c>
      <c r="B676" s="126"/>
      <c r="C676" s="126"/>
      <c r="D676" s="135" t="str">
        <f>IFERROR(VLOOKUP($C676,'基础-客户信息 '!$C:$E,2,FALSE),"-")</f>
        <v>-</v>
      </c>
      <c r="E676" s="135" t="str">
        <f>IFERROR(VLOOKUP($C676,'基础-客户信息 '!$C:$E,3,FALSE),"-")</f>
        <v>-</v>
      </c>
      <c r="F676" s="136" t="str">
        <f>IF(C676="","-",SUMIFS('销售录入（明细）'!K:K,'销售录入（明细）'!D:D,C676)-SUMIFS($H$3:H675,$C$3:C675,C676))</f>
        <v>-</v>
      </c>
      <c r="G676" s="126"/>
      <c r="H676" s="132"/>
      <c r="I676" s="132"/>
    </row>
    <row r="677" ht="21" customHeight="1" spans="1:9">
      <c r="A677" s="125">
        <v>674</v>
      </c>
      <c r="B677" s="126"/>
      <c r="C677" s="126"/>
      <c r="D677" s="135" t="str">
        <f>IFERROR(VLOOKUP($C677,'基础-客户信息 '!$C:$E,2,FALSE),"-")</f>
        <v>-</v>
      </c>
      <c r="E677" s="135" t="str">
        <f>IFERROR(VLOOKUP($C677,'基础-客户信息 '!$C:$E,3,FALSE),"-")</f>
        <v>-</v>
      </c>
      <c r="F677" s="136" t="str">
        <f>IF(C677="","-",SUMIFS('销售录入（明细）'!K:K,'销售录入（明细）'!D:D,C677)-SUMIFS($H$3:H676,$C$3:C676,C677))</f>
        <v>-</v>
      </c>
      <c r="G677" s="126"/>
      <c r="H677" s="132"/>
      <c r="I677" s="132"/>
    </row>
    <row r="678" ht="21" customHeight="1" spans="1:9">
      <c r="A678" s="125">
        <v>675</v>
      </c>
      <c r="B678" s="126"/>
      <c r="C678" s="126"/>
      <c r="D678" s="135" t="str">
        <f>IFERROR(VLOOKUP($C678,'基础-客户信息 '!$C:$E,2,FALSE),"-")</f>
        <v>-</v>
      </c>
      <c r="E678" s="135" t="str">
        <f>IFERROR(VLOOKUP($C678,'基础-客户信息 '!$C:$E,3,FALSE),"-")</f>
        <v>-</v>
      </c>
      <c r="F678" s="136" t="str">
        <f>IF(C678="","-",SUMIFS('销售录入（明细）'!K:K,'销售录入（明细）'!D:D,C678)-SUMIFS($H$3:H677,$C$3:C677,C678))</f>
        <v>-</v>
      </c>
      <c r="G678" s="126"/>
      <c r="H678" s="132"/>
      <c r="I678" s="132"/>
    </row>
    <row r="679" ht="21" customHeight="1" spans="1:9">
      <c r="A679" s="125">
        <v>676</v>
      </c>
      <c r="B679" s="126"/>
      <c r="C679" s="126"/>
      <c r="D679" s="135" t="str">
        <f>IFERROR(VLOOKUP($C679,'基础-客户信息 '!$C:$E,2,FALSE),"-")</f>
        <v>-</v>
      </c>
      <c r="E679" s="135" t="str">
        <f>IFERROR(VLOOKUP($C679,'基础-客户信息 '!$C:$E,3,FALSE),"-")</f>
        <v>-</v>
      </c>
      <c r="F679" s="136" t="str">
        <f>IF(C679="","-",SUMIFS('销售录入（明细）'!K:K,'销售录入（明细）'!D:D,C679)-SUMIFS($H$3:H678,$C$3:C678,C679))</f>
        <v>-</v>
      </c>
      <c r="G679" s="126"/>
      <c r="H679" s="132"/>
      <c r="I679" s="132"/>
    </row>
    <row r="680" ht="21" customHeight="1" spans="1:9">
      <c r="A680" s="125">
        <v>677</v>
      </c>
      <c r="B680" s="126"/>
      <c r="C680" s="126"/>
      <c r="D680" s="135" t="str">
        <f>IFERROR(VLOOKUP($C680,'基础-客户信息 '!$C:$E,2,FALSE),"-")</f>
        <v>-</v>
      </c>
      <c r="E680" s="135" t="str">
        <f>IFERROR(VLOOKUP($C680,'基础-客户信息 '!$C:$E,3,FALSE),"-")</f>
        <v>-</v>
      </c>
      <c r="F680" s="136" t="str">
        <f>IF(C680="","-",SUMIFS('销售录入（明细）'!K:K,'销售录入（明细）'!D:D,C680)-SUMIFS($H$3:H679,$C$3:C679,C680))</f>
        <v>-</v>
      </c>
      <c r="G680" s="126"/>
      <c r="H680" s="132"/>
      <c r="I680" s="132"/>
    </row>
    <row r="681" ht="21" customHeight="1" spans="1:9">
      <c r="A681" s="125">
        <v>678</v>
      </c>
      <c r="B681" s="126"/>
      <c r="C681" s="126"/>
      <c r="D681" s="135" t="str">
        <f>IFERROR(VLOOKUP($C681,'基础-客户信息 '!$C:$E,2,FALSE),"-")</f>
        <v>-</v>
      </c>
      <c r="E681" s="135" t="str">
        <f>IFERROR(VLOOKUP($C681,'基础-客户信息 '!$C:$E,3,FALSE),"-")</f>
        <v>-</v>
      </c>
      <c r="F681" s="136" t="str">
        <f>IF(C681="","-",SUMIFS('销售录入（明细）'!K:K,'销售录入（明细）'!D:D,C681)-SUMIFS($H$3:H680,$C$3:C680,C681))</f>
        <v>-</v>
      </c>
      <c r="G681" s="126"/>
      <c r="H681" s="132"/>
      <c r="I681" s="132"/>
    </row>
    <row r="682" ht="21" customHeight="1" spans="1:9">
      <c r="A682" s="125">
        <v>679</v>
      </c>
      <c r="B682" s="126"/>
      <c r="C682" s="126"/>
      <c r="D682" s="135" t="str">
        <f>IFERROR(VLOOKUP($C682,'基础-客户信息 '!$C:$E,2,FALSE),"-")</f>
        <v>-</v>
      </c>
      <c r="E682" s="135" t="str">
        <f>IFERROR(VLOOKUP($C682,'基础-客户信息 '!$C:$E,3,FALSE),"-")</f>
        <v>-</v>
      </c>
      <c r="F682" s="136" t="str">
        <f>IF(C682="","-",SUMIFS('销售录入（明细）'!K:K,'销售录入（明细）'!D:D,C682)-SUMIFS($H$3:H681,$C$3:C681,C682))</f>
        <v>-</v>
      </c>
      <c r="G682" s="126"/>
      <c r="H682" s="132"/>
      <c r="I682" s="132"/>
    </row>
    <row r="683" ht="21" customHeight="1" spans="1:9">
      <c r="A683" s="125">
        <v>680</v>
      </c>
      <c r="B683" s="126"/>
      <c r="C683" s="126"/>
      <c r="D683" s="135" t="str">
        <f>IFERROR(VLOOKUP($C683,'基础-客户信息 '!$C:$E,2,FALSE),"-")</f>
        <v>-</v>
      </c>
      <c r="E683" s="135" t="str">
        <f>IFERROR(VLOOKUP($C683,'基础-客户信息 '!$C:$E,3,FALSE),"-")</f>
        <v>-</v>
      </c>
      <c r="F683" s="136" t="str">
        <f>IF(C683="","-",SUMIFS('销售录入（明细）'!K:K,'销售录入（明细）'!D:D,C683)-SUMIFS($H$3:H682,$C$3:C682,C683))</f>
        <v>-</v>
      </c>
      <c r="G683" s="126"/>
      <c r="H683" s="132"/>
      <c r="I683" s="132"/>
    </row>
    <row r="684" ht="21" customHeight="1" spans="1:9">
      <c r="A684" s="125">
        <v>681</v>
      </c>
      <c r="B684" s="126"/>
      <c r="C684" s="126"/>
      <c r="D684" s="135" t="str">
        <f>IFERROR(VLOOKUP($C684,'基础-客户信息 '!$C:$E,2,FALSE),"-")</f>
        <v>-</v>
      </c>
      <c r="E684" s="135" t="str">
        <f>IFERROR(VLOOKUP($C684,'基础-客户信息 '!$C:$E,3,FALSE),"-")</f>
        <v>-</v>
      </c>
      <c r="F684" s="136" t="str">
        <f>IF(C684="","-",SUMIFS('销售录入（明细）'!K:K,'销售录入（明细）'!D:D,C684)-SUMIFS($H$3:H683,$C$3:C683,C684))</f>
        <v>-</v>
      </c>
      <c r="G684" s="126"/>
      <c r="H684" s="132"/>
      <c r="I684" s="132"/>
    </row>
    <row r="685" ht="21" customHeight="1" spans="1:9">
      <c r="A685" s="125">
        <v>682</v>
      </c>
      <c r="B685" s="126"/>
      <c r="C685" s="126"/>
      <c r="D685" s="135" t="str">
        <f>IFERROR(VLOOKUP($C685,'基础-客户信息 '!$C:$E,2,FALSE),"-")</f>
        <v>-</v>
      </c>
      <c r="E685" s="135" t="str">
        <f>IFERROR(VLOOKUP($C685,'基础-客户信息 '!$C:$E,3,FALSE),"-")</f>
        <v>-</v>
      </c>
      <c r="F685" s="136" t="str">
        <f>IF(C685="","-",SUMIFS('销售录入（明细）'!K:K,'销售录入（明细）'!D:D,C685)-SUMIFS($H$3:H684,$C$3:C684,C685))</f>
        <v>-</v>
      </c>
      <c r="G685" s="126"/>
      <c r="H685" s="132"/>
      <c r="I685" s="132"/>
    </row>
    <row r="686" ht="21" customHeight="1" spans="1:9">
      <c r="A686" s="125">
        <v>683</v>
      </c>
      <c r="B686" s="126"/>
      <c r="C686" s="126"/>
      <c r="D686" s="135" t="str">
        <f>IFERROR(VLOOKUP($C686,'基础-客户信息 '!$C:$E,2,FALSE),"-")</f>
        <v>-</v>
      </c>
      <c r="E686" s="135" t="str">
        <f>IFERROR(VLOOKUP($C686,'基础-客户信息 '!$C:$E,3,FALSE),"-")</f>
        <v>-</v>
      </c>
      <c r="F686" s="136" t="str">
        <f>IF(C686="","-",SUMIFS('销售录入（明细）'!K:K,'销售录入（明细）'!D:D,C686)-SUMIFS($H$3:H685,$C$3:C685,C686))</f>
        <v>-</v>
      </c>
      <c r="G686" s="126"/>
      <c r="H686" s="132"/>
      <c r="I686" s="132"/>
    </row>
    <row r="687" ht="21" customHeight="1" spans="1:9">
      <c r="A687" s="125">
        <v>684</v>
      </c>
      <c r="B687" s="126"/>
      <c r="C687" s="126"/>
      <c r="D687" s="135" t="str">
        <f>IFERROR(VLOOKUP($C687,'基础-客户信息 '!$C:$E,2,FALSE),"-")</f>
        <v>-</v>
      </c>
      <c r="E687" s="135" t="str">
        <f>IFERROR(VLOOKUP($C687,'基础-客户信息 '!$C:$E,3,FALSE),"-")</f>
        <v>-</v>
      </c>
      <c r="F687" s="136" t="str">
        <f>IF(C687="","-",SUMIFS('销售录入（明细）'!K:K,'销售录入（明细）'!D:D,C687)-SUMIFS($H$3:H686,$C$3:C686,C687))</f>
        <v>-</v>
      </c>
      <c r="G687" s="126"/>
      <c r="H687" s="132"/>
      <c r="I687" s="132"/>
    </row>
    <row r="688" ht="21" customHeight="1" spans="1:9">
      <c r="A688" s="125">
        <v>685</v>
      </c>
      <c r="B688" s="126"/>
      <c r="C688" s="126"/>
      <c r="D688" s="135" t="str">
        <f>IFERROR(VLOOKUP($C688,'基础-客户信息 '!$C:$E,2,FALSE),"-")</f>
        <v>-</v>
      </c>
      <c r="E688" s="135" t="str">
        <f>IFERROR(VLOOKUP($C688,'基础-客户信息 '!$C:$E,3,FALSE),"-")</f>
        <v>-</v>
      </c>
      <c r="F688" s="136" t="str">
        <f>IF(C688="","-",SUMIFS('销售录入（明细）'!K:K,'销售录入（明细）'!D:D,C688)-SUMIFS($H$3:H687,$C$3:C687,C688))</f>
        <v>-</v>
      </c>
      <c r="G688" s="126"/>
      <c r="H688" s="132"/>
      <c r="I688" s="132"/>
    </row>
    <row r="689" ht="21" customHeight="1" spans="1:9">
      <c r="A689" s="125">
        <v>686</v>
      </c>
      <c r="B689" s="126"/>
      <c r="C689" s="126"/>
      <c r="D689" s="135" t="str">
        <f>IFERROR(VLOOKUP($C689,'基础-客户信息 '!$C:$E,2,FALSE),"-")</f>
        <v>-</v>
      </c>
      <c r="E689" s="135" t="str">
        <f>IFERROR(VLOOKUP($C689,'基础-客户信息 '!$C:$E,3,FALSE),"-")</f>
        <v>-</v>
      </c>
      <c r="F689" s="136" t="str">
        <f>IF(C689="","-",SUMIFS('销售录入（明细）'!K:K,'销售录入（明细）'!D:D,C689)-SUMIFS($H$3:H688,$C$3:C688,C689))</f>
        <v>-</v>
      </c>
      <c r="G689" s="126"/>
      <c r="H689" s="132"/>
      <c r="I689" s="132"/>
    </row>
    <row r="690" ht="21" customHeight="1" spans="1:9">
      <c r="A690" s="125">
        <v>687</v>
      </c>
      <c r="B690" s="126"/>
      <c r="C690" s="126"/>
      <c r="D690" s="135" t="str">
        <f>IFERROR(VLOOKUP($C690,'基础-客户信息 '!$C:$E,2,FALSE),"-")</f>
        <v>-</v>
      </c>
      <c r="E690" s="135" t="str">
        <f>IFERROR(VLOOKUP($C690,'基础-客户信息 '!$C:$E,3,FALSE),"-")</f>
        <v>-</v>
      </c>
      <c r="F690" s="136" t="str">
        <f>IF(C690="","-",SUMIFS('销售录入（明细）'!K:K,'销售录入（明细）'!D:D,C690)-SUMIFS($H$3:H689,$C$3:C689,C690))</f>
        <v>-</v>
      </c>
      <c r="G690" s="126"/>
      <c r="H690" s="132"/>
      <c r="I690" s="132"/>
    </row>
    <row r="691" ht="21" customHeight="1" spans="1:9">
      <c r="A691" s="125">
        <v>688</v>
      </c>
      <c r="B691" s="126"/>
      <c r="C691" s="126"/>
      <c r="D691" s="135" t="str">
        <f>IFERROR(VLOOKUP($C691,'基础-客户信息 '!$C:$E,2,FALSE),"-")</f>
        <v>-</v>
      </c>
      <c r="E691" s="135" t="str">
        <f>IFERROR(VLOOKUP($C691,'基础-客户信息 '!$C:$E,3,FALSE),"-")</f>
        <v>-</v>
      </c>
      <c r="F691" s="136" t="str">
        <f>IF(C691="","-",SUMIFS('销售录入（明细）'!K:K,'销售录入（明细）'!D:D,C691)-SUMIFS($H$3:H690,$C$3:C690,C691))</f>
        <v>-</v>
      </c>
      <c r="G691" s="126"/>
      <c r="H691" s="132"/>
      <c r="I691" s="132"/>
    </row>
    <row r="692" ht="21" customHeight="1" spans="1:9">
      <c r="A692" s="125">
        <v>689</v>
      </c>
      <c r="B692" s="126"/>
      <c r="C692" s="126"/>
      <c r="D692" s="135" t="str">
        <f>IFERROR(VLOOKUP($C692,'基础-客户信息 '!$C:$E,2,FALSE),"-")</f>
        <v>-</v>
      </c>
      <c r="E692" s="135" t="str">
        <f>IFERROR(VLOOKUP($C692,'基础-客户信息 '!$C:$E,3,FALSE),"-")</f>
        <v>-</v>
      </c>
      <c r="F692" s="136" t="str">
        <f>IF(C692="","-",SUMIFS('销售录入（明细）'!K:K,'销售录入（明细）'!D:D,C692)-SUMIFS($H$3:H691,$C$3:C691,C692))</f>
        <v>-</v>
      </c>
      <c r="G692" s="126"/>
      <c r="H692" s="132"/>
      <c r="I692" s="132"/>
    </row>
    <row r="693" ht="21" customHeight="1" spans="1:9">
      <c r="A693" s="125">
        <v>690</v>
      </c>
      <c r="B693" s="126"/>
      <c r="C693" s="126"/>
      <c r="D693" s="135" t="str">
        <f>IFERROR(VLOOKUP($C693,'基础-客户信息 '!$C:$E,2,FALSE),"-")</f>
        <v>-</v>
      </c>
      <c r="E693" s="135" t="str">
        <f>IFERROR(VLOOKUP($C693,'基础-客户信息 '!$C:$E,3,FALSE),"-")</f>
        <v>-</v>
      </c>
      <c r="F693" s="136" t="str">
        <f>IF(C693="","-",SUMIFS('销售录入（明细）'!K:K,'销售录入（明细）'!D:D,C693)-SUMIFS($H$3:H692,$C$3:C692,C693))</f>
        <v>-</v>
      </c>
      <c r="G693" s="126"/>
      <c r="H693" s="132"/>
      <c r="I693" s="132"/>
    </row>
    <row r="694" ht="21" customHeight="1" spans="1:9">
      <c r="A694" s="125">
        <v>691</v>
      </c>
      <c r="B694" s="126"/>
      <c r="C694" s="126"/>
      <c r="D694" s="135" t="str">
        <f>IFERROR(VLOOKUP($C694,'基础-客户信息 '!$C:$E,2,FALSE),"-")</f>
        <v>-</v>
      </c>
      <c r="E694" s="135" t="str">
        <f>IFERROR(VLOOKUP($C694,'基础-客户信息 '!$C:$E,3,FALSE),"-")</f>
        <v>-</v>
      </c>
      <c r="F694" s="136" t="str">
        <f>IF(C694="","-",SUMIFS('销售录入（明细）'!K:K,'销售录入（明细）'!D:D,C694)-SUMIFS($H$3:H693,$C$3:C693,C694))</f>
        <v>-</v>
      </c>
      <c r="G694" s="126"/>
      <c r="H694" s="132"/>
      <c r="I694" s="132"/>
    </row>
    <row r="695" ht="21" customHeight="1" spans="1:9">
      <c r="A695" s="125">
        <v>692</v>
      </c>
      <c r="B695" s="126"/>
      <c r="C695" s="126"/>
      <c r="D695" s="135" t="str">
        <f>IFERROR(VLOOKUP($C695,'基础-客户信息 '!$C:$E,2,FALSE),"-")</f>
        <v>-</v>
      </c>
      <c r="E695" s="135" t="str">
        <f>IFERROR(VLOOKUP($C695,'基础-客户信息 '!$C:$E,3,FALSE),"-")</f>
        <v>-</v>
      </c>
      <c r="F695" s="136" t="str">
        <f>IF(C695="","-",SUMIFS('销售录入（明细）'!K:K,'销售录入（明细）'!D:D,C695)-SUMIFS($H$3:H694,$C$3:C694,C695))</f>
        <v>-</v>
      </c>
      <c r="G695" s="126"/>
      <c r="H695" s="132"/>
      <c r="I695" s="132"/>
    </row>
    <row r="696" ht="21" customHeight="1" spans="1:9">
      <c r="A696" s="125">
        <v>693</v>
      </c>
      <c r="B696" s="126"/>
      <c r="C696" s="126"/>
      <c r="D696" s="135" t="str">
        <f>IFERROR(VLOOKUP($C696,'基础-客户信息 '!$C:$E,2,FALSE),"-")</f>
        <v>-</v>
      </c>
      <c r="E696" s="135" t="str">
        <f>IFERROR(VLOOKUP($C696,'基础-客户信息 '!$C:$E,3,FALSE),"-")</f>
        <v>-</v>
      </c>
      <c r="F696" s="136" t="str">
        <f>IF(C696="","-",SUMIFS('销售录入（明细）'!K:K,'销售录入（明细）'!D:D,C696)-SUMIFS($H$3:H695,$C$3:C695,C696))</f>
        <v>-</v>
      </c>
      <c r="G696" s="126"/>
      <c r="H696" s="132"/>
      <c r="I696" s="132"/>
    </row>
    <row r="697" ht="21" customHeight="1" spans="1:9">
      <c r="A697" s="125">
        <v>694</v>
      </c>
      <c r="B697" s="126"/>
      <c r="C697" s="126"/>
      <c r="D697" s="135" t="str">
        <f>IFERROR(VLOOKUP($C697,'基础-客户信息 '!$C:$E,2,FALSE),"-")</f>
        <v>-</v>
      </c>
      <c r="E697" s="135" t="str">
        <f>IFERROR(VLOOKUP($C697,'基础-客户信息 '!$C:$E,3,FALSE),"-")</f>
        <v>-</v>
      </c>
      <c r="F697" s="136" t="str">
        <f>IF(C697="","-",SUMIFS('销售录入（明细）'!K:K,'销售录入（明细）'!D:D,C697)-SUMIFS($H$3:H696,$C$3:C696,C697))</f>
        <v>-</v>
      </c>
      <c r="G697" s="126"/>
      <c r="H697" s="132"/>
      <c r="I697" s="132"/>
    </row>
    <row r="698" ht="21" customHeight="1" spans="1:9">
      <c r="A698" s="125">
        <v>695</v>
      </c>
      <c r="B698" s="126"/>
      <c r="C698" s="126"/>
      <c r="D698" s="135" t="str">
        <f>IFERROR(VLOOKUP($C698,'基础-客户信息 '!$C:$E,2,FALSE),"-")</f>
        <v>-</v>
      </c>
      <c r="E698" s="135" t="str">
        <f>IFERROR(VLOOKUP($C698,'基础-客户信息 '!$C:$E,3,FALSE),"-")</f>
        <v>-</v>
      </c>
      <c r="F698" s="136" t="str">
        <f>IF(C698="","-",SUMIFS('销售录入（明细）'!K:K,'销售录入（明细）'!D:D,C698)-SUMIFS($H$3:H697,$C$3:C697,C698))</f>
        <v>-</v>
      </c>
      <c r="G698" s="126"/>
      <c r="H698" s="132"/>
      <c r="I698" s="132"/>
    </row>
    <row r="699" ht="21" customHeight="1" spans="1:9">
      <c r="A699" s="125">
        <v>696</v>
      </c>
      <c r="B699" s="126"/>
      <c r="C699" s="126"/>
      <c r="D699" s="135" t="str">
        <f>IFERROR(VLOOKUP($C699,'基础-客户信息 '!$C:$E,2,FALSE),"-")</f>
        <v>-</v>
      </c>
      <c r="E699" s="135" t="str">
        <f>IFERROR(VLOOKUP($C699,'基础-客户信息 '!$C:$E,3,FALSE),"-")</f>
        <v>-</v>
      </c>
      <c r="F699" s="136" t="str">
        <f>IF(C699="","-",SUMIFS('销售录入（明细）'!K:K,'销售录入（明细）'!D:D,C699)-SUMIFS($H$3:H698,$C$3:C698,C699))</f>
        <v>-</v>
      </c>
      <c r="G699" s="126"/>
      <c r="H699" s="132"/>
      <c r="I699" s="132"/>
    </row>
    <row r="700" ht="21" customHeight="1" spans="1:9">
      <c r="A700" s="125">
        <v>697</v>
      </c>
      <c r="B700" s="126"/>
      <c r="C700" s="126"/>
      <c r="D700" s="135" t="str">
        <f>IFERROR(VLOOKUP($C700,'基础-客户信息 '!$C:$E,2,FALSE),"-")</f>
        <v>-</v>
      </c>
      <c r="E700" s="135" t="str">
        <f>IFERROR(VLOOKUP($C700,'基础-客户信息 '!$C:$E,3,FALSE),"-")</f>
        <v>-</v>
      </c>
      <c r="F700" s="136" t="str">
        <f>IF(C700="","-",SUMIFS('销售录入（明细）'!K:K,'销售录入（明细）'!D:D,C700)-SUMIFS($H$3:H699,$C$3:C699,C700))</f>
        <v>-</v>
      </c>
      <c r="G700" s="126"/>
      <c r="H700" s="132"/>
      <c r="I700" s="132"/>
    </row>
    <row r="701" ht="21" customHeight="1" spans="1:9">
      <c r="A701" s="125">
        <v>698</v>
      </c>
      <c r="B701" s="126"/>
      <c r="C701" s="126"/>
      <c r="D701" s="135" t="str">
        <f>IFERROR(VLOOKUP($C701,'基础-客户信息 '!$C:$E,2,FALSE),"-")</f>
        <v>-</v>
      </c>
      <c r="E701" s="135" t="str">
        <f>IFERROR(VLOOKUP($C701,'基础-客户信息 '!$C:$E,3,FALSE),"-")</f>
        <v>-</v>
      </c>
      <c r="F701" s="136" t="str">
        <f>IF(C701="","-",SUMIFS('销售录入（明细）'!K:K,'销售录入（明细）'!D:D,C701)-SUMIFS($H$3:H700,$C$3:C700,C701))</f>
        <v>-</v>
      </c>
      <c r="G701" s="126"/>
      <c r="H701" s="132"/>
      <c r="I701" s="132"/>
    </row>
    <row r="702" ht="21" customHeight="1" spans="1:9">
      <c r="A702" s="125">
        <v>699</v>
      </c>
      <c r="B702" s="126"/>
      <c r="C702" s="126"/>
      <c r="D702" s="135" t="str">
        <f>IFERROR(VLOOKUP($C702,'基础-客户信息 '!$C:$E,2,FALSE),"-")</f>
        <v>-</v>
      </c>
      <c r="E702" s="135" t="str">
        <f>IFERROR(VLOOKUP($C702,'基础-客户信息 '!$C:$E,3,FALSE),"-")</f>
        <v>-</v>
      </c>
      <c r="F702" s="136" t="str">
        <f>IF(C702="","-",SUMIFS('销售录入（明细）'!K:K,'销售录入（明细）'!D:D,C702)-SUMIFS($H$3:H701,$C$3:C701,C702))</f>
        <v>-</v>
      </c>
      <c r="G702" s="126"/>
      <c r="H702" s="132"/>
      <c r="I702" s="132"/>
    </row>
    <row r="703" ht="21" customHeight="1" spans="1:9">
      <c r="A703" s="125">
        <v>700</v>
      </c>
      <c r="B703" s="126"/>
      <c r="C703" s="126"/>
      <c r="D703" s="135" t="str">
        <f>IFERROR(VLOOKUP($C703,'基础-客户信息 '!$C:$E,2,FALSE),"-")</f>
        <v>-</v>
      </c>
      <c r="E703" s="135" t="str">
        <f>IFERROR(VLOOKUP($C703,'基础-客户信息 '!$C:$E,3,FALSE),"-")</f>
        <v>-</v>
      </c>
      <c r="F703" s="136" t="str">
        <f>IF(C703="","-",SUMIFS('销售录入（明细）'!K:K,'销售录入（明细）'!D:D,C703)-SUMIFS($H$3:H702,$C$3:C702,C703))</f>
        <v>-</v>
      </c>
      <c r="G703" s="126"/>
      <c r="H703" s="132"/>
      <c r="I703" s="132"/>
    </row>
    <row r="704" ht="21" customHeight="1" spans="1:9">
      <c r="A704" s="125">
        <v>701</v>
      </c>
      <c r="B704" s="126"/>
      <c r="C704" s="126"/>
      <c r="D704" s="135" t="str">
        <f>IFERROR(VLOOKUP($C704,'基础-客户信息 '!$C:$E,2,FALSE),"-")</f>
        <v>-</v>
      </c>
      <c r="E704" s="135" t="str">
        <f>IFERROR(VLOOKUP($C704,'基础-客户信息 '!$C:$E,3,FALSE),"-")</f>
        <v>-</v>
      </c>
      <c r="F704" s="136" t="str">
        <f>IF(C704="","-",SUMIFS('销售录入（明细）'!K:K,'销售录入（明细）'!D:D,C704)-SUMIFS($H$3:H703,$C$3:C703,C704))</f>
        <v>-</v>
      </c>
      <c r="G704" s="126"/>
      <c r="H704" s="132"/>
      <c r="I704" s="132"/>
    </row>
    <row r="705" ht="21" customHeight="1" spans="1:9">
      <c r="A705" s="125">
        <v>702</v>
      </c>
      <c r="B705" s="126"/>
      <c r="C705" s="126"/>
      <c r="D705" s="135" t="str">
        <f>IFERROR(VLOOKUP($C705,'基础-客户信息 '!$C:$E,2,FALSE),"-")</f>
        <v>-</v>
      </c>
      <c r="E705" s="135" t="str">
        <f>IFERROR(VLOOKUP($C705,'基础-客户信息 '!$C:$E,3,FALSE),"-")</f>
        <v>-</v>
      </c>
      <c r="F705" s="136" t="str">
        <f>IF(C705="","-",SUMIFS('销售录入（明细）'!K:K,'销售录入（明细）'!D:D,C705)-SUMIFS($H$3:H704,$C$3:C704,C705))</f>
        <v>-</v>
      </c>
      <c r="G705" s="126"/>
      <c r="H705" s="132"/>
      <c r="I705" s="132"/>
    </row>
    <row r="706" ht="21" customHeight="1" spans="1:9">
      <c r="A706" s="125">
        <v>703</v>
      </c>
      <c r="B706" s="126"/>
      <c r="C706" s="126"/>
      <c r="D706" s="135" t="str">
        <f>IFERROR(VLOOKUP($C706,'基础-客户信息 '!$C:$E,2,FALSE),"-")</f>
        <v>-</v>
      </c>
      <c r="E706" s="135" t="str">
        <f>IFERROR(VLOOKUP($C706,'基础-客户信息 '!$C:$E,3,FALSE),"-")</f>
        <v>-</v>
      </c>
      <c r="F706" s="136" t="str">
        <f>IF(C706="","-",SUMIFS('销售录入（明细）'!K:K,'销售录入（明细）'!D:D,C706)-SUMIFS($H$3:H705,$C$3:C705,C706))</f>
        <v>-</v>
      </c>
      <c r="G706" s="126"/>
      <c r="H706" s="132"/>
      <c r="I706" s="132"/>
    </row>
    <row r="707" ht="21" customHeight="1" spans="1:9">
      <c r="A707" s="125">
        <v>704</v>
      </c>
      <c r="B707" s="126"/>
      <c r="C707" s="126"/>
      <c r="D707" s="135" t="str">
        <f>IFERROR(VLOOKUP($C707,'基础-客户信息 '!$C:$E,2,FALSE),"-")</f>
        <v>-</v>
      </c>
      <c r="E707" s="135" t="str">
        <f>IFERROR(VLOOKUP($C707,'基础-客户信息 '!$C:$E,3,FALSE),"-")</f>
        <v>-</v>
      </c>
      <c r="F707" s="136" t="str">
        <f>IF(C707="","-",SUMIFS('销售录入（明细）'!K:K,'销售录入（明细）'!D:D,C707)-SUMIFS($H$3:H706,$C$3:C706,C707))</f>
        <v>-</v>
      </c>
      <c r="G707" s="126"/>
      <c r="H707" s="132"/>
      <c r="I707" s="132"/>
    </row>
    <row r="708" ht="21" customHeight="1" spans="1:9">
      <c r="A708" s="125">
        <v>705</v>
      </c>
      <c r="B708" s="126"/>
      <c r="C708" s="126"/>
      <c r="D708" s="135" t="str">
        <f>IFERROR(VLOOKUP($C708,'基础-客户信息 '!$C:$E,2,FALSE),"-")</f>
        <v>-</v>
      </c>
      <c r="E708" s="135" t="str">
        <f>IFERROR(VLOOKUP($C708,'基础-客户信息 '!$C:$E,3,FALSE),"-")</f>
        <v>-</v>
      </c>
      <c r="F708" s="136" t="str">
        <f>IF(C708="","-",SUMIFS('销售录入（明细）'!K:K,'销售录入（明细）'!D:D,C708)-SUMIFS($H$3:H707,$C$3:C707,C708))</f>
        <v>-</v>
      </c>
      <c r="G708" s="126"/>
      <c r="H708" s="132"/>
      <c r="I708" s="132"/>
    </row>
    <row r="709" ht="21" customHeight="1" spans="1:9">
      <c r="A709" s="125">
        <v>706</v>
      </c>
      <c r="B709" s="126"/>
      <c r="C709" s="126"/>
      <c r="D709" s="135" t="str">
        <f>IFERROR(VLOOKUP($C709,'基础-客户信息 '!$C:$E,2,FALSE),"-")</f>
        <v>-</v>
      </c>
      <c r="E709" s="135" t="str">
        <f>IFERROR(VLOOKUP($C709,'基础-客户信息 '!$C:$E,3,FALSE),"-")</f>
        <v>-</v>
      </c>
      <c r="F709" s="136" t="str">
        <f>IF(C709="","-",SUMIFS('销售录入（明细）'!K:K,'销售录入（明细）'!D:D,C709)-SUMIFS($H$3:H708,$C$3:C708,C709))</f>
        <v>-</v>
      </c>
      <c r="G709" s="126"/>
      <c r="H709" s="132"/>
      <c r="I709" s="132"/>
    </row>
    <row r="710" ht="21" customHeight="1" spans="1:9">
      <c r="A710" s="125">
        <v>707</v>
      </c>
      <c r="B710" s="126"/>
      <c r="C710" s="126"/>
      <c r="D710" s="135" t="str">
        <f>IFERROR(VLOOKUP($C710,'基础-客户信息 '!$C:$E,2,FALSE),"-")</f>
        <v>-</v>
      </c>
      <c r="E710" s="135" t="str">
        <f>IFERROR(VLOOKUP($C710,'基础-客户信息 '!$C:$E,3,FALSE),"-")</f>
        <v>-</v>
      </c>
      <c r="F710" s="136" t="str">
        <f>IF(C710="","-",SUMIFS('销售录入（明细）'!K:K,'销售录入（明细）'!D:D,C710)-SUMIFS($H$3:H709,$C$3:C709,C710))</f>
        <v>-</v>
      </c>
      <c r="G710" s="126"/>
      <c r="H710" s="132"/>
      <c r="I710" s="132"/>
    </row>
    <row r="711" ht="21" customHeight="1" spans="1:9">
      <c r="A711" s="125">
        <v>708</v>
      </c>
      <c r="B711" s="126"/>
      <c r="C711" s="126"/>
      <c r="D711" s="135" t="str">
        <f>IFERROR(VLOOKUP($C711,'基础-客户信息 '!$C:$E,2,FALSE),"-")</f>
        <v>-</v>
      </c>
      <c r="E711" s="135" t="str">
        <f>IFERROR(VLOOKUP($C711,'基础-客户信息 '!$C:$E,3,FALSE),"-")</f>
        <v>-</v>
      </c>
      <c r="F711" s="136" t="str">
        <f>IF(C711="","-",SUMIFS('销售录入（明细）'!K:K,'销售录入（明细）'!D:D,C711)-SUMIFS($H$3:H710,$C$3:C710,C711))</f>
        <v>-</v>
      </c>
      <c r="G711" s="126"/>
      <c r="H711" s="132"/>
      <c r="I711" s="132"/>
    </row>
    <row r="712" ht="21" customHeight="1" spans="1:9">
      <c r="A712" s="125">
        <v>709</v>
      </c>
      <c r="B712" s="126"/>
      <c r="C712" s="126"/>
      <c r="D712" s="135" t="str">
        <f>IFERROR(VLOOKUP($C712,'基础-客户信息 '!$C:$E,2,FALSE),"-")</f>
        <v>-</v>
      </c>
      <c r="E712" s="135" t="str">
        <f>IFERROR(VLOOKUP($C712,'基础-客户信息 '!$C:$E,3,FALSE),"-")</f>
        <v>-</v>
      </c>
      <c r="F712" s="136" t="str">
        <f>IF(C712="","-",SUMIFS('销售录入（明细）'!K:K,'销售录入（明细）'!D:D,C712)-SUMIFS($H$3:H711,$C$3:C711,C712))</f>
        <v>-</v>
      </c>
      <c r="G712" s="126"/>
      <c r="H712" s="132"/>
      <c r="I712" s="132"/>
    </row>
    <row r="713" ht="21" customHeight="1" spans="1:9">
      <c r="A713" s="125">
        <v>710</v>
      </c>
      <c r="B713" s="126"/>
      <c r="C713" s="126"/>
      <c r="D713" s="135" t="str">
        <f>IFERROR(VLOOKUP($C713,'基础-客户信息 '!$C:$E,2,FALSE),"-")</f>
        <v>-</v>
      </c>
      <c r="E713" s="135" t="str">
        <f>IFERROR(VLOOKUP($C713,'基础-客户信息 '!$C:$E,3,FALSE),"-")</f>
        <v>-</v>
      </c>
      <c r="F713" s="136" t="str">
        <f>IF(C713="","-",SUMIFS('销售录入（明细）'!K:K,'销售录入（明细）'!D:D,C713)-SUMIFS($H$3:H712,$C$3:C712,C713))</f>
        <v>-</v>
      </c>
      <c r="G713" s="126"/>
      <c r="H713" s="132"/>
      <c r="I713" s="132"/>
    </row>
    <row r="714" ht="21" customHeight="1" spans="1:9">
      <c r="A714" s="125">
        <v>711</v>
      </c>
      <c r="B714" s="126"/>
      <c r="C714" s="126"/>
      <c r="D714" s="135" t="str">
        <f>IFERROR(VLOOKUP($C714,'基础-客户信息 '!$C:$E,2,FALSE),"-")</f>
        <v>-</v>
      </c>
      <c r="E714" s="135" t="str">
        <f>IFERROR(VLOOKUP($C714,'基础-客户信息 '!$C:$E,3,FALSE),"-")</f>
        <v>-</v>
      </c>
      <c r="F714" s="136" t="str">
        <f>IF(C714="","-",SUMIFS('销售录入（明细）'!K:K,'销售录入（明细）'!D:D,C714)-SUMIFS($H$3:H713,$C$3:C713,C714))</f>
        <v>-</v>
      </c>
      <c r="G714" s="126"/>
      <c r="H714" s="132"/>
      <c r="I714" s="132"/>
    </row>
    <row r="715" ht="21" customHeight="1" spans="1:9">
      <c r="A715" s="125">
        <v>712</v>
      </c>
      <c r="B715" s="126"/>
      <c r="C715" s="126"/>
      <c r="D715" s="135" t="str">
        <f>IFERROR(VLOOKUP($C715,'基础-客户信息 '!$C:$E,2,FALSE),"-")</f>
        <v>-</v>
      </c>
      <c r="E715" s="135" t="str">
        <f>IFERROR(VLOOKUP($C715,'基础-客户信息 '!$C:$E,3,FALSE),"-")</f>
        <v>-</v>
      </c>
      <c r="F715" s="136" t="str">
        <f>IF(C715="","-",SUMIFS('销售录入（明细）'!K:K,'销售录入（明细）'!D:D,C715)-SUMIFS($H$3:H714,$C$3:C714,C715))</f>
        <v>-</v>
      </c>
      <c r="G715" s="126"/>
      <c r="H715" s="132"/>
      <c r="I715" s="132"/>
    </row>
    <row r="716" ht="21" customHeight="1" spans="1:9">
      <c r="A716" s="125">
        <v>713</v>
      </c>
      <c r="B716" s="126"/>
      <c r="C716" s="126"/>
      <c r="D716" s="135" t="str">
        <f>IFERROR(VLOOKUP($C716,'基础-客户信息 '!$C:$E,2,FALSE),"-")</f>
        <v>-</v>
      </c>
      <c r="E716" s="135" t="str">
        <f>IFERROR(VLOOKUP($C716,'基础-客户信息 '!$C:$E,3,FALSE),"-")</f>
        <v>-</v>
      </c>
      <c r="F716" s="136" t="str">
        <f>IF(C716="","-",SUMIFS('销售录入（明细）'!K:K,'销售录入（明细）'!D:D,C716)-SUMIFS($H$3:H715,$C$3:C715,C716))</f>
        <v>-</v>
      </c>
      <c r="G716" s="126"/>
      <c r="H716" s="132"/>
      <c r="I716" s="132"/>
    </row>
    <row r="717" ht="21" customHeight="1" spans="1:9">
      <c r="A717" s="125">
        <v>714</v>
      </c>
      <c r="B717" s="126"/>
      <c r="C717" s="126"/>
      <c r="D717" s="135" t="str">
        <f>IFERROR(VLOOKUP($C717,'基础-客户信息 '!$C:$E,2,FALSE),"-")</f>
        <v>-</v>
      </c>
      <c r="E717" s="135" t="str">
        <f>IFERROR(VLOOKUP($C717,'基础-客户信息 '!$C:$E,3,FALSE),"-")</f>
        <v>-</v>
      </c>
      <c r="F717" s="136" t="str">
        <f>IF(C717="","-",SUMIFS('销售录入（明细）'!K:K,'销售录入（明细）'!D:D,C717)-SUMIFS($H$3:H716,$C$3:C716,C717))</f>
        <v>-</v>
      </c>
      <c r="G717" s="126"/>
      <c r="H717" s="132"/>
      <c r="I717" s="132"/>
    </row>
    <row r="718" ht="21" customHeight="1" spans="1:9">
      <c r="A718" s="125">
        <v>715</v>
      </c>
      <c r="B718" s="126"/>
      <c r="C718" s="126"/>
      <c r="D718" s="135" t="str">
        <f>IFERROR(VLOOKUP($C718,'基础-客户信息 '!$C:$E,2,FALSE),"-")</f>
        <v>-</v>
      </c>
      <c r="E718" s="135" t="str">
        <f>IFERROR(VLOOKUP($C718,'基础-客户信息 '!$C:$E,3,FALSE),"-")</f>
        <v>-</v>
      </c>
      <c r="F718" s="136" t="str">
        <f>IF(C718="","-",SUMIFS('销售录入（明细）'!K:K,'销售录入（明细）'!D:D,C718)-SUMIFS($H$3:H717,$C$3:C717,C718))</f>
        <v>-</v>
      </c>
      <c r="G718" s="126"/>
      <c r="H718" s="132"/>
      <c r="I718" s="132"/>
    </row>
    <row r="719" ht="21" customHeight="1" spans="1:9">
      <c r="A719" s="125">
        <v>716</v>
      </c>
      <c r="B719" s="126"/>
      <c r="C719" s="126"/>
      <c r="D719" s="135" t="str">
        <f>IFERROR(VLOOKUP($C719,'基础-客户信息 '!$C:$E,2,FALSE),"-")</f>
        <v>-</v>
      </c>
      <c r="E719" s="135" t="str">
        <f>IFERROR(VLOOKUP($C719,'基础-客户信息 '!$C:$E,3,FALSE),"-")</f>
        <v>-</v>
      </c>
      <c r="F719" s="136" t="str">
        <f>IF(C719="","-",SUMIFS('销售录入（明细）'!K:K,'销售录入（明细）'!D:D,C719)-SUMIFS($H$3:H718,$C$3:C718,C719))</f>
        <v>-</v>
      </c>
      <c r="G719" s="126"/>
      <c r="H719" s="132"/>
      <c r="I719" s="132"/>
    </row>
    <row r="720" ht="21" customHeight="1" spans="1:9">
      <c r="A720" s="125">
        <v>717</v>
      </c>
      <c r="B720" s="126"/>
      <c r="C720" s="126"/>
      <c r="D720" s="135" t="str">
        <f>IFERROR(VLOOKUP($C720,'基础-客户信息 '!$C:$E,2,FALSE),"-")</f>
        <v>-</v>
      </c>
      <c r="E720" s="135" t="str">
        <f>IFERROR(VLOOKUP($C720,'基础-客户信息 '!$C:$E,3,FALSE),"-")</f>
        <v>-</v>
      </c>
      <c r="F720" s="136" t="str">
        <f>IF(C720="","-",SUMIFS('销售录入（明细）'!K:K,'销售录入（明细）'!D:D,C720)-SUMIFS($H$3:H719,$C$3:C719,C720))</f>
        <v>-</v>
      </c>
      <c r="G720" s="126"/>
      <c r="H720" s="132"/>
      <c r="I720" s="132"/>
    </row>
    <row r="721" ht="21" customHeight="1" spans="1:9">
      <c r="A721" s="125">
        <v>718</v>
      </c>
      <c r="B721" s="126"/>
      <c r="C721" s="126"/>
      <c r="D721" s="135" t="str">
        <f>IFERROR(VLOOKUP($C721,'基础-客户信息 '!$C:$E,2,FALSE),"-")</f>
        <v>-</v>
      </c>
      <c r="E721" s="135" t="str">
        <f>IFERROR(VLOOKUP($C721,'基础-客户信息 '!$C:$E,3,FALSE),"-")</f>
        <v>-</v>
      </c>
      <c r="F721" s="136" t="str">
        <f>IF(C721="","-",SUMIFS('销售录入（明细）'!K:K,'销售录入（明细）'!D:D,C721)-SUMIFS($H$3:H720,$C$3:C720,C721))</f>
        <v>-</v>
      </c>
      <c r="G721" s="126"/>
      <c r="H721" s="132"/>
      <c r="I721" s="132"/>
    </row>
    <row r="722" ht="21" customHeight="1" spans="1:9">
      <c r="A722" s="125">
        <v>719</v>
      </c>
      <c r="B722" s="126"/>
      <c r="C722" s="126"/>
      <c r="D722" s="135" t="str">
        <f>IFERROR(VLOOKUP($C722,'基础-客户信息 '!$C:$E,2,FALSE),"-")</f>
        <v>-</v>
      </c>
      <c r="E722" s="135" t="str">
        <f>IFERROR(VLOOKUP($C722,'基础-客户信息 '!$C:$E,3,FALSE),"-")</f>
        <v>-</v>
      </c>
      <c r="F722" s="136" t="str">
        <f>IF(C722="","-",SUMIFS('销售录入（明细）'!K:K,'销售录入（明细）'!D:D,C722)-SUMIFS($H$3:H721,$C$3:C721,C722))</f>
        <v>-</v>
      </c>
      <c r="G722" s="126"/>
      <c r="H722" s="132"/>
      <c r="I722" s="132"/>
    </row>
    <row r="723" ht="21" customHeight="1" spans="1:9">
      <c r="A723" s="125">
        <v>720</v>
      </c>
      <c r="B723" s="126"/>
      <c r="C723" s="126"/>
      <c r="D723" s="135" t="str">
        <f>IFERROR(VLOOKUP($C723,'基础-客户信息 '!$C:$E,2,FALSE),"-")</f>
        <v>-</v>
      </c>
      <c r="E723" s="135" t="str">
        <f>IFERROR(VLOOKUP($C723,'基础-客户信息 '!$C:$E,3,FALSE),"-")</f>
        <v>-</v>
      </c>
      <c r="F723" s="136" t="str">
        <f>IF(C723="","-",SUMIFS('销售录入（明细）'!K:K,'销售录入（明细）'!D:D,C723)-SUMIFS($H$3:H722,$C$3:C722,C723))</f>
        <v>-</v>
      </c>
      <c r="G723" s="126"/>
      <c r="H723" s="132"/>
      <c r="I723" s="132"/>
    </row>
    <row r="724" ht="21" customHeight="1" spans="1:9">
      <c r="A724" s="125">
        <v>721</v>
      </c>
      <c r="B724" s="126"/>
      <c r="C724" s="126"/>
      <c r="D724" s="135" t="str">
        <f>IFERROR(VLOOKUP($C724,'基础-客户信息 '!$C:$E,2,FALSE),"-")</f>
        <v>-</v>
      </c>
      <c r="E724" s="135" t="str">
        <f>IFERROR(VLOOKUP($C724,'基础-客户信息 '!$C:$E,3,FALSE),"-")</f>
        <v>-</v>
      </c>
      <c r="F724" s="136" t="str">
        <f>IF(C724="","-",SUMIFS('销售录入（明细）'!K:K,'销售录入（明细）'!D:D,C724)-SUMIFS($H$3:H723,$C$3:C723,C724))</f>
        <v>-</v>
      </c>
      <c r="G724" s="126"/>
      <c r="H724" s="132"/>
      <c r="I724" s="132"/>
    </row>
    <row r="725" ht="21" customHeight="1" spans="1:9">
      <c r="A725" s="125">
        <v>722</v>
      </c>
      <c r="B725" s="126"/>
      <c r="C725" s="126"/>
      <c r="D725" s="135" t="str">
        <f>IFERROR(VLOOKUP($C725,'基础-客户信息 '!$C:$E,2,FALSE),"-")</f>
        <v>-</v>
      </c>
      <c r="E725" s="135" t="str">
        <f>IFERROR(VLOOKUP($C725,'基础-客户信息 '!$C:$E,3,FALSE),"-")</f>
        <v>-</v>
      </c>
      <c r="F725" s="136" t="str">
        <f>IF(C725="","-",SUMIFS('销售录入（明细）'!K:K,'销售录入（明细）'!D:D,C725)-SUMIFS($H$3:H724,$C$3:C724,C725))</f>
        <v>-</v>
      </c>
      <c r="G725" s="126"/>
      <c r="H725" s="132"/>
      <c r="I725" s="132"/>
    </row>
    <row r="726" ht="21" customHeight="1" spans="1:9">
      <c r="A726" s="125">
        <v>723</v>
      </c>
      <c r="B726" s="126"/>
      <c r="C726" s="126"/>
      <c r="D726" s="135" t="str">
        <f>IFERROR(VLOOKUP($C726,'基础-客户信息 '!$C:$E,2,FALSE),"-")</f>
        <v>-</v>
      </c>
      <c r="E726" s="135" t="str">
        <f>IFERROR(VLOOKUP($C726,'基础-客户信息 '!$C:$E,3,FALSE),"-")</f>
        <v>-</v>
      </c>
      <c r="F726" s="136" t="str">
        <f>IF(C726="","-",SUMIFS('销售录入（明细）'!K:K,'销售录入（明细）'!D:D,C726)-SUMIFS($H$3:H725,$C$3:C725,C726))</f>
        <v>-</v>
      </c>
      <c r="G726" s="126"/>
      <c r="H726" s="132"/>
      <c r="I726" s="132"/>
    </row>
    <row r="727" ht="21" customHeight="1" spans="1:9">
      <c r="A727" s="125">
        <v>724</v>
      </c>
      <c r="B727" s="126"/>
      <c r="C727" s="126"/>
      <c r="D727" s="135" t="str">
        <f>IFERROR(VLOOKUP($C727,'基础-客户信息 '!$C:$E,2,FALSE),"-")</f>
        <v>-</v>
      </c>
      <c r="E727" s="135" t="str">
        <f>IFERROR(VLOOKUP($C727,'基础-客户信息 '!$C:$E,3,FALSE),"-")</f>
        <v>-</v>
      </c>
      <c r="F727" s="136" t="str">
        <f>IF(C727="","-",SUMIFS('销售录入（明细）'!K:K,'销售录入（明细）'!D:D,C727)-SUMIFS($H$3:H726,$C$3:C726,C727))</f>
        <v>-</v>
      </c>
      <c r="G727" s="126"/>
      <c r="H727" s="132"/>
      <c r="I727" s="132"/>
    </row>
    <row r="728" ht="21" customHeight="1" spans="1:9">
      <c r="A728" s="125">
        <v>725</v>
      </c>
      <c r="B728" s="126"/>
      <c r="C728" s="126"/>
      <c r="D728" s="135" t="str">
        <f>IFERROR(VLOOKUP($C728,'基础-客户信息 '!$C:$E,2,FALSE),"-")</f>
        <v>-</v>
      </c>
      <c r="E728" s="135" t="str">
        <f>IFERROR(VLOOKUP($C728,'基础-客户信息 '!$C:$E,3,FALSE),"-")</f>
        <v>-</v>
      </c>
      <c r="F728" s="136" t="str">
        <f>IF(C728="","-",SUMIFS('销售录入（明细）'!K:K,'销售录入（明细）'!D:D,C728)-SUMIFS($H$3:H727,$C$3:C727,C728))</f>
        <v>-</v>
      </c>
      <c r="G728" s="126"/>
      <c r="H728" s="132"/>
      <c r="I728" s="132"/>
    </row>
    <row r="729" ht="21" customHeight="1" spans="1:9">
      <c r="A729" s="125">
        <v>726</v>
      </c>
      <c r="B729" s="126"/>
      <c r="C729" s="126"/>
      <c r="D729" s="135" t="str">
        <f>IFERROR(VLOOKUP($C729,'基础-客户信息 '!$C:$E,2,FALSE),"-")</f>
        <v>-</v>
      </c>
      <c r="E729" s="135" t="str">
        <f>IFERROR(VLOOKUP($C729,'基础-客户信息 '!$C:$E,3,FALSE),"-")</f>
        <v>-</v>
      </c>
      <c r="F729" s="136" t="str">
        <f>IF(C729="","-",SUMIFS('销售录入（明细）'!K:K,'销售录入（明细）'!D:D,C729)-SUMIFS($H$3:H728,$C$3:C728,C729))</f>
        <v>-</v>
      </c>
      <c r="G729" s="126"/>
      <c r="H729" s="132"/>
      <c r="I729" s="132"/>
    </row>
    <row r="730" ht="21" customHeight="1" spans="1:9">
      <c r="A730" s="125">
        <v>727</v>
      </c>
      <c r="B730" s="126"/>
      <c r="C730" s="126"/>
      <c r="D730" s="135" t="str">
        <f>IFERROR(VLOOKUP($C730,'基础-客户信息 '!$C:$E,2,FALSE),"-")</f>
        <v>-</v>
      </c>
      <c r="E730" s="135" t="str">
        <f>IFERROR(VLOOKUP($C730,'基础-客户信息 '!$C:$E,3,FALSE),"-")</f>
        <v>-</v>
      </c>
      <c r="F730" s="136" t="str">
        <f>IF(C730="","-",SUMIFS('销售录入（明细）'!K:K,'销售录入（明细）'!D:D,C730)-SUMIFS($H$3:H729,$C$3:C729,C730))</f>
        <v>-</v>
      </c>
      <c r="G730" s="126"/>
      <c r="H730" s="132"/>
      <c r="I730" s="132"/>
    </row>
    <row r="731" ht="21" customHeight="1" spans="1:9">
      <c r="A731" s="125">
        <v>728</v>
      </c>
      <c r="B731" s="126"/>
      <c r="C731" s="126"/>
      <c r="D731" s="135" t="str">
        <f>IFERROR(VLOOKUP($C731,'基础-客户信息 '!$C:$E,2,FALSE),"-")</f>
        <v>-</v>
      </c>
      <c r="E731" s="135" t="str">
        <f>IFERROR(VLOOKUP($C731,'基础-客户信息 '!$C:$E,3,FALSE),"-")</f>
        <v>-</v>
      </c>
      <c r="F731" s="136" t="str">
        <f>IF(C731="","-",SUMIFS('销售录入（明细）'!K:K,'销售录入（明细）'!D:D,C731)-SUMIFS($H$3:H730,$C$3:C730,C731))</f>
        <v>-</v>
      </c>
      <c r="G731" s="126"/>
      <c r="H731" s="132"/>
      <c r="I731" s="132"/>
    </row>
    <row r="732" ht="21" customHeight="1" spans="1:9">
      <c r="A732" s="125">
        <v>729</v>
      </c>
      <c r="B732" s="126"/>
      <c r="C732" s="126"/>
      <c r="D732" s="135" t="str">
        <f>IFERROR(VLOOKUP($C732,'基础-客户信息 '!$C:$E,2,FALSE),"-")</f>
        <v>-</v>
      </c>
      <c r="E732" s="135" t="str">
        <f>IFERROR(VLOOKUP($C732,'基础-客户信息 '!$C:$E,3,FALSE),"-")</f>
        <v>-</v>
      </c>
      <c r="F732" s="136" t="str">
        <f>IF(C732="","-",SUMIFS('销售录入（明细）'!K:K,'销售录入（明细）'!D:D,C732)-SUMIFS($H$3:H731,$C$3:C731,C732))</f>
        <v>-</v>
      </c>
      <c r="G732" s="126"/>
      <c r="H732" s="132"/>
      <c r="I732" s="132"/>
    </row>
    <row r="733" ht="21" customHeight="1" spans="1:9">
      <c r="A733" s="125">
        <v>730</v>
      </c>
      <c r="B733" s="126"/>
      <c r="C733" s="126"/>
      <c r="D733" s="135" t="str">
        <f>IFERROR(VLOOKUP($C733,'基础-客户信息 '!$C:$E,2,FALSE),"-")</f>
        <v>-</v>
      </c>
      <c r="E733" s="135" t="str">
        <f>IFERROR(VLOOKUP($C733,'基础-客户信息 '!$C:$E,3,FALSE),"-")</f>
        <v>-</v>
      </c>
      <c r="F733" s="136" t="str">
        <f>IF(C733="","-",SUMIFS('销售录入（明细）'!K:K,'销售录入（明细）'!D:D,C733)-SUMIFS($H$3:H732,$C$3:C732,C733))</f>
        <v>-</v>
      </c>
      <c r="G733" s="126"/>
      <c r="H733" s="132"/>
      <c r="I733" s="132"/>
    </row>
    <row r="734" ht="21" customHeight="1" spans="1:9">
      <c r="A734" s="125">
        <v>731</v>
      </c>
      <c r="B734" s="126"/>
      <c r="C734" s="126"/>
      <c r="D734" s="135" t="str">
        <f>IFERROR(VLOOKUP($C734,'基础-客户信息 '!$C:$E,2,FALSE),"-")</f>
        <v>-</v>
      </c>
      <c r="E734" s="135" t="str">
        <f>IFERROR(VLOOKUP($C734,'基础-客户信息 '!$C:$E,3,FALSE),"-")</f>
        <v>-</v>
      </c>
      <c r="F734" s="136" t="str">
        <f>IF(C734="","-",SUMIFS('销售录入（明细）'!K:K,'销售录入（明细）'!D:D,C734)-SUMIFS($H$3:H733,$C$3:C733,C734))</f>
        <v>-</v>
      </c>
      <c r="G734" s="126"/>
      <c r="H734" s="132"/>
      <c r="I734" s="132"/>
    </row>
    <row r="735" ht="21" customHeight="1" spans="1:9">
      <c r="A735" s="125">
        <v>732</v>
      </c>
      <c r="B735" s="126"/>
      <c r="C735" s="126"/>
      <c r="D735" s="135" t="str">
        <f>IFERROR(VLOOKUP($C735,'基础-客户信息 '!$C:$E,2,FALSE),"-")</f>
        <v>-</v>
      </c>
      <c r="E735" s="135" t="str">
        <f>IFERROR(VLOOKUP($C735,'基础-客户信息 '!$C:$E,3,FALSE),"-")</f>
        <v>-</v>
      </c>
      <c r="F735" s="136" t="str">
        <f>IF(C735="","-",SUMIFS('销售录入（明细）'!K:K,'销售录入（明细）'!D:D,C735)-SUMIFS($H$3:H734,$C$3:C734,C735))</f>
        <v>-</v>
      </c>
      <c r="G735" s="126"/>
      <c r="H735" s="132"/>
      <c r="I735" s="132"/>
    </row>
    <row r="736" ht="21" customHeight="1" spans="1:9">
      <c r="A736" s="125">
        <v>733</v>
      </c>
      <c r="B736" s="126"/>
      <c r="C736" s="126"/>
      <c r="D736" s="135" t="str">
        <f>IFERROR(VLOOKUP($C736,'基础-客户信息 '!$C:$E,2,FALSE),"-")</f>
        <v>-</v>
      </c>
      <c r="E736" s="135" t="str">
        <f>IFERROR(VLOOKUP($C736,'基础-客户信息 '!$C:$E,3,FALSE),"-")</f>
        <v>-</v>
      </c>
      <c r="F736" s="136" t="str">
        <f>IF(C736="","-",SUMIFS('销售录入（明细）'!K:K,'销售录入（明细）'!D:D,C736)-SUMIFS($H$3:H735,$C$3:C735,C736))</f>
        <v>-</v>
      </c>
      <c r="G736" s="126"/>
      <c r="H736" s="132"/>
      <c r="I736" s="132"/>
    </row>
    <row r="737" ht="21" customHeight="1" spans="1:9">
      <c r="A737" s="125">
        <v>734</v>
      </c>
      <c r="B737" s="126"/>
      <c r="C737" s="126"/>
      <c r="D737" s="135" t="str">
        <f>IFERROR(VLOOKUP($C737,'基础-客户信息 '!$C:$E,2,FALSE),"-")</f>
        <v>-</v>
      </c>
      <c r="E737" s="135" t="str">
        <f>IFERROR(VLOOKUP($C737,'基础-客户信息 '!$C:$E,3,FALSE),"-")</f>
        <v>-</v>
      </c>
      <c r="F737" s="136" t="str">
        <f>IF(C737="","-",SUMIFS('销售录入（明细）'!K:K,'销售录入（明细）'!D:D,C737)-SUMIFS($H$3:H736,$C$3:C736,C737))</f>
        <v>-</v>
      </c>
      <c r="G737" s="126"/>
      <c r="H737" s="132"/>
      <c r="I737" s="132"/>
    </row>
    <row r="738" ht="21" customHeight="1" spans="1:9">
      <c r="A738" s="125">
        <v>735</v>
      </c>
      <c r="B738" s="126"/>
      <c r="C738" s="126"/>
      <c r="D738" s="135" t="str">
        <f>IFERROR(VLOOKUP($C738,'基础-客户信息 '!$C:$E,2,FALSE),"-")</f>
        <v>-</v>
      </c>
      <c r="E738" s="135" t="str">
        <f>IFERROR(VLOOKUP($C738,'基础-客户信息 '!$C:$E,3,FALSE),"-")</f>
        <v>-</v>
      </c>
      <c r="F738" s="136" t="str">
        <f>IF(C738="","-",SUMIFS('销售录入（明细）'!K:K,'销售录入（明细）'!D:D,C738)-SUMIFS($H$3:H737,$C$3:C737,C738))</f>
        <v>-</v>
      </c>
      <c r="G738" s="126"/>
      <c r="H738" s="132"/>
      <c r="I738" s="132"/>
    </row>
    <row r="739" ht="21" customHeight="1" spans="1:9">
      <c r="A739" s="125">
        <v>736</v>
      </c>
      <c r="B739" s="126"/>
      <c r="C739" s="126"/>
      <c r="D739" s="135" t="str">
        <f>IFERROR(VLOOKUP($C739,'基础-客户信息 '!$C:$E,2,FALSE),"-")</f>
        <v>-</v>
      </c>
      <c r="E739" s="135" t="str">
        <f>IFERROR(VLOOKUP($C739,'基础-客户信息 '!$C:$E,3,FALSE),"-")</f>
        <v>-</v>
      </c>
      <c r="F739" s="136" t="str">
        <f>IF(C739="","-",SUMIFS('销售录入（明细）'!K:K,'销售录入（明细）'!D:D,C739)-SUMIFS($H$3:H738,$C$3:C738,C739))</f>
        <v>-</v>
      </c>
      <c r="G739" s="126"/>
      <c r="H739" s="132"/>
      <c r="I739" s="132"/>
    </row>
    <row r="740" ht="21" customHeight="1" spans="1:9">
      <c r="A740" s="125">
        <v>737</v>
      </c>
      <c r="B740" s="126"/>
      <c r="C740" s="126"/>
      <c r="D740" s="135" t="str">
        <f>IFERROR(VLOOKUP($C740,'基础-客户信息 '!$C:$E,2,FALSE),"-")</f>
        <v>-</v>
      </c>
      <c r="E740" s="135" t="str">
        <f>IFERROR(VLOOKUP($C740,'基础-客户信息 '!$C:$E,3,FALSE),"-")</f>
        <v>-</v>
      </c>
      <c r="F740" s="136" t="str">
        <f>IF(C740="","-",SUMIFS('销售录入（明细）'!K:K,'销售录入（明细）'!D:D,C740)-SUMIFS($H$3:H739,$C$3:C739,C740))</f>
        <v>-</v>
      </c>
      <c r="G740" s="126"/>
      <c r="H740" s="132"/>
      <c r="I740" s="132"/>
    </row>
    <row r="741" ht="21" customHeight="1" spans="1:9">
      <c r="A741" s="125">
        <v>738</v>
      </c>
      <c r="B741" s="126"/>
      <c r="C741" s="126"/>
      <c r="D741" s="135" t="str">
        <f>IFERROR(VLOOKUP($C741,'基础-客户信息 '!$C:$E,2,FALSE),"-")</f>
        <v>-</v>
      </c>
      <c r="E741" s="135" t="str">
        <f>IFERROR(VLOOKUP($C741,'基础-客户信息 '!$C:$E,3,FALSE),"-")</f>
        <v>-</v>
      </c>
      <c r="F741" s="136" t="str">
        <f>IF(C741="","-",SUMIFS('销售录入（明细）'!K:K,'销售录入（明细）'!D:D,C741)-SUMIFS($H$3:H740,$C$3:C740,C741))</f>
        <v>-</v>
      </c>
      <c r="G741" s="126"/>
      <c r="H741" s="132"/>
      <c r="I741" s="132"/>
    </row>
    <row r="742" ht="21" customHeight="1" spans="1:9">
      <c r="A742" s="125">
        <v>739</v>
      </c>
      <c r="B742" s="126"/>
      <c r="C742" s="126"/>
      <c r="D742" s="135" t="str">
        <f>IFERROR(VLOOKUP($C742,'基础-客户信息 '!$C:$E,2,FALSE),"-")</f>
        <v>-</v>
      </c>
      <c r="E742" s="135" t="str">
        <f>IFERROR(VLOOKUP($C742,'基础-客户信息 '!$C:$E,3,FALSE),"-")</f>
        <v>-</v>
      </c>
      <c r="F742" s="136" t="str">
        <f>IF(C742="","-",SUMIFS('销售录入（明细）'!K:K,'销售录入（明细）'!D:D,C742)-SUMIFS($H$3:H741,$C$3:C741,C742))</f>
        <v>-</v>
      </c>
      <c r="G742" s="126"/>
      <c r="H742" s="132"/>
      <c r="I742" s="132"/>
    </row>
    <row r="743" ht="21" customHeight="1" spans="1:9">
      <c r="A743" s="125">
        <v>740</v>
      </c>
      <c r="B743" s="126"/>
      <c r="C743" s="126"/>
      <c r="D743" s="135" t="str">
        <f>IFERROR(VLOOKUP($C743,'基础-客户信息 '!$C:$E,2,FALSE),"-")</f>
        <v>-</v>
      </c>
      <c r="E743" s="135" t="str">
        <f>IFERROR(VLOOKUP($C743,'基础-客户信息 '!$C:$E,3,FALSE),"-")</f>
        <v>-</v>
      </c>
      <c r="F743" s="136" t="str">
        <f>IF(C743="","-",SUMIFS('销售录入（明细）'!K:K,'销售录入（明细）'!D:D,C743)-SUMIFS($H$3:H742,$C$3:C742,C743))</f>
        <v>-</v>
      </c>
      <c r="G743" s="126"/>
      <c r="H743" s="132"/>
      <c r="I743" s="132"/>
    </row>
    <row r="744" ht="21" customHeight="1" spans="1:9">
      <c r="A744" s="125">
        <v>741</v>
      </c>
      <c r="B744" s="126"/>
      <c r="C744" s="126"/>
      <c r="D744" s="135" t="str">
        <f>IFERROR(VLOOKUP($C744,'基础-客户信息 '!$C:$E,2,FALSE),"-")</f>
        <v>-</v>
      </c>
      <c r="E744" s="135" t="str">
        <f>IFERROR(VLOOKUP($C744,'基础-客户信息 '!$C:$E,3,FALSE),"-")</f>
        <v>-</v>
      </c>
      <c r="F744" s="136" t="str">
        <f>IF(C744="","-",SUMIFS('销售录入（明细）'!K:K,'销售录入（明细）'!D:D,C744)-SUMIFS($H$3:H743,$C$3:C743,C744))</f>
        <v>-</v>
      </c>
      <c r="G744" s="126"/>
      <c r="H744" s="132"/>
      <c r="I744" s="132"/>
    </row>
    <row r="745" ht="21" customHeight="1" spans="1:9">
      <c r="A745" s="125">
        <v>742</v>
      </c>
      <c r="B745" s="126"/>
      <c r="C745" s="126"/>
      <c r="D745" s="135" t="str">
        <f>IFERROR(VLOOKUP($C745,'基础-客户信息 '!$C:$E,2,FALSE),"-")</f>
        <v>-</v>
      </c>
      <c r="E745" s="135" t="str">
        <f>IFERROR(VLOOKUP($C745,'基础-客户信息 '!$C:$E,3,FALSE),"-")</f>
        <v>-</v>
      </c>
      <c r="F745" s="136" t="str">
        <f>IF(C745="","-",SUMIFS('销售录入（明细）'!K:K,'销售录入（明细）'!D:D,C745)-SUMIFS($H$3:H744,$C$3:C744,C745))</f>
        <v>-</v>
      </c>
      <c r="G745" s="126"/>
      <c r="H745" s="132"/>
      <c r="I745" s="132"/>
    </row>
    <row r="746" ht="21" customHeight="1" spans="1:9">
      <c r="A746" s="125">
        <v>743</v>
      </c>
      <c r="B746" s="126"/>
      <c r="C746" s="126"/>
      <c r="D746" s="135" t="str">
        <f>IFERROR(VLOOKUP($C746,'基础-客户信息 '!$C:$E,2,FALSE),"-")</f>
        <v>-</v>
      </c>
      <c r="E746" s="135" t="str">
        <f>IFERROR(VLOOKUP($C746,'基础-客户信息 '!$C:$E,3,FALSE),"-")</f>
        <v>-</v>
      </c>
      <c r="F746" s="136" t="str">
        <f>IF(C746="","-",SUMIFS('销售录入（明细）'!K:K,'销售录入（明细）'!D:D,C746)-SUMIFS($H$3:H745,$C$3:C745,C746))</f>
        <v>-</v>
      </c>
      <c r="G746" s="126"/>
      <c r="H746" s="132"/>
      <c r="I746" s="132"/>
    </row>
    <row r="747" ht="21" customHeight="1" spans="1:9">
      <c r="A747" s="125">
        <v>744</v>
      </c>
      <c r="B747" s="126"/>
      <c r="C747" s="126"/>
      <c r="D747" s="135" t="str">
        <f>IFERROR(VLOOKUP($C747,'基础-客户信息 '!$C:$E,2,FALSE),"-")</f>
        <v>-</v>
      </c>
      <c r="E747" s="135" t="str">
        <f>IFERROR(VLOOKUP($C747,'基础-客户信息 '!$C:$E,3,FALSE),"-")</f>
        <v>-</v>
      </c>
      <c r="F747" s="136" t="str">
        <f>IF(C747="","-",SUMIFS('销售录入（明细）'!K:K,'销售录入（明细）'!D:D,C747)-SUMIFS($H$3:H746,$C$3:C746,C747))</f>
        <v>-</v>
      </c>
      <c r="G747" s="126"/>
      <c r="H747" s="132"/>
      <c r="I747" s="132"/>
    </row>
    <row r="748" ht="21" customHeight="1" spans="1:9">
      <c r="A748" s="125">
        <v>745</v>
      </c>
      <c r="B748" s="126"/>
      <c r="C748" s="126"/>
      <c r="D748" s="135" t="str">
        <f>IFERROR(VLOOKUP($C748,'基础-客户信息 '!$C:$E,2,FALSE),"-")</f>
        <v>-</v>
      </c>
      <c r="E748" s="135" t="str">
        <f>IFERROR(VLOOKUP($C748,'基础-客户信息 '!$C:$E,3,FALSE),"-")</f>
        <v>-</v>
      </c>
      <c r="F748" s="136" t="str">
        <f>IF(C748="","-",SUMIFS('销售录入（明细）'!K:K,'销售录入（明细）'!D:D,C748)-SUMIFS($H$3:H747,$C$3:C747,C748))</f>
        <v>-</v>
      </c>
      <c r="G748" s="126"/>
      <c r="H748" s="132"/>
      <c r="I748" s="132"/>
    </row>
    <row r="749" ht="21" customHeight="1" spans="1:9">
      <c r="A749" s="125">
        <v>746</v>
      </c>
      <c r="B749" s="126"/>
      <c r="C749" s="126"/>
      <c r="D749" s="135" t="str">
        <f>IFERROR(VLOOKUP($C749,'基础-客户信息 '!$C:$E,2,FALSE),"-")</f>
        <v>-</v>
      </c>
      <c r="E749" s="135" t="str">
        <f>IFERROR(VLOOKUP($C749,'基础-客户信息 '!$C:$E,3,FALSE),"-")</f>
        <v>-</v>
      </c>
      <c r="F749" s="136" t="str">
        <f>IF(C749="","-",SUMIFS('销售录入（明细）'!K:K,'销售录入（明细）'!D:D,C749)-SUMIFS($H$3:H748,$C$3:C748,C749))</f>
        <v>-</v>
      </c>
      <c r="G749" s="126"/>
      <c r="H749" s="132"/>
      <c r="I749" s="132"/>
    </row>
    <row r="750" ht="21" customHeight="1" spans="1:9">
      <c r="A750" s="125">
        <v>747</v>
      </c>
      <c r="B750" s="126"/>
      <c r="C750" s="126"/>
      <c r="D750" s="135" t="str">
        <f>IFERROR(VLOOKUP($C750,'基础-客户信息 '!$C:$E,2,FALSE),"-")</f>
        <v>-</v>
      </c>
      <c r="E750" s="135" t="str">
        <f>IFERROR(VLOOKUP($C750,'基础-客户信息 '!$C:$E,3,FALSE),"-")</f>
        <v>-</v>
      </c>
      <c r="F750" s="136" t="str">
        <f>IF(C750="","-",SUMIFS('销售录入（明细）'!K:K,'销售录入（明细）'!D:D,C750)-SUMIFS($H$3:H749,$C$3:C749,C750))</f>
        <v>-</v>
      </c>
      <c r="G750" s="126"/>
      <c r="H750" s="132"/>
      <c r="I750" s="132"/>
    </row>
    <row r="751" ht="21" customHeight="1" spans="1:9">
      <c r="A751" s="125">
        <v>748</v>
      </c>
      <c r="B751" s="126"/>
      <c r="C751" s="126"/>
      <c r="D751" s="135" t="str">
        <f>IFERROR(VLOOKUP($C751,'基础-客户信息 '!$C:$E,2,FALSE),"-")</f>
        <v>-</v>
      </c>
      <c r="E751" s="135" t="str">
        <f>IFERROR(VLOOKUP($C751,'基础-客户信息 '!$C:$E,3,FALSE),"-")</f>
        <v>-</v>
      </c>
      <c r="F751" s="136" t="str">
        <f>IF(C751="","-",SUMIFS('销售录入（明细）'!K:K,'销售录入（明细）'!D:D,C751)-SUMIFS($H$3:H750,$C$3:C750,C751))</f>
        <v>-</v>
      </c>
      <c r="G751" s="126"/>
      <c r="H751" s="132"/>
      <c r="I751" s="132"/>
    </row>
    <row r="752" ht="21" customHeight="1" spans="1:9">
      <c r="A752" s="125">
        <v>749</v>
      </c>
      <c r="B752" s="126"/>
      <c r="C752" s="126"/>
      <c r="D752" s="135" t="str">
        <f>IFERROR(VLOOKUP($C752,'基础-客户信息 '!$C:$E,2,FALSE),"-")</f>
        <v>-</v>
      </c>
      <c r="E752" s="135" t="str">
        <f>IFERROR(VLOOKUP($C752,'基础-客户信息 '!$C:$E,3,FALSE),"-")</f>
        <v>-</v>
      </c>
      <c r="F752" s="136" t="str">
        <f>IF(C752="","-",SUMIFS('销售录入（明细）'!K:K,'销售录入（明细）'!D:D,C752)-SUMIFS($H$3:H751,$C$3:C751,C752))</f>
        <v>-</v>
      </c>
      <c r="G752" s="126"/>
      <c r="H752" s="132"/>
      <c r="I752" s="132"/>
    </row>
    <row r="753" ht="21" customHeight="1" spans="1:9">
      <c r="A753" s="125">
        <v>750</v>
      </c>
      <c r="B753" s="126"/>
      <c r="C753" s="126"/>
      <c r="D753" s="135" t="str">
        <f>IFERROR(VLOOKUP($C753,'基础-客户信息 '!$C:$E,2,FALSE),"-")</f>
        <v>-</v>
      </c>
      <c r="E753" s="135" t="str">
        <f>IFERROR(VLOOKUP($C753,'基础-客户信息 '!$C:$E,3,FALSE),"-")</f>
        <v>-</v>
      </c>
      <c r="F753" s="136" t="str">
        <f>IF(C753="","-",SUMIFS('销售录入（明细）'!K:K,'销售录入（明细）'!D:D,C753)-SUMIFS($H$3:H752,$C$3:C752,C753))</f>
        <v>-</v>
      </c>
      <c r="G753" s="126"/>
      <c r="H753" s="132"/>
      <c r="I753" s="132"/>
    </row>
    <row r="754" ht="21" customHeight="1" spans="1:9">
      <c r="A754" s="125">
        <v>751</v>
      </c>
      <c r="B754" s="126"/>
      <c r="C754" s="126"/>
      <c r="D754" s="135" t="str">
        <f>IFERROR(VLOOKUP($C754,'基础-客户信息 '!$C:$E,2,FALSE),"-")</f>
        <v>-</v>
      </c>
      <c r="E754" s="135" t="str">
        <f>IFERROR(VLOOKUP($C754,'基础-客户信息 '!$C:$E,3,FALSE),"-")</f>
        <v>-</v>
      </c>
      <c r="F754" s="136" t="str">
        <f>IF(C754="","-",SUMIFS('销售录入（明细）'!K:K,'销售录入（明细）'!D:D,C754)-SUMIFS($H$3:H753,$C$3:C753,C754))</f>
        <v>-</v>
      </c>
      <c r="G754" s="126"/>
      <c r="H754" s="132"/>
      <c r="I754" s="132"/>
    </row>
    <row r="755" ht="21" customHeight="1" spans="1:9">
      <c r="A755" s="125">
        <v>752</v>
      </c>
      <c r="B755" s="126"/>
      <c r="C755" s="126"/>
      <c r="D755" s="135" t="str">
        <f>IFERROR(VLOOKUP($C755,'基础-客户信息 '!$C:$E,2,FALSE),"-")</f>
        <v>-</v>
      </c>
      <c r="E755" s="135" t="str">
        <f>IFERROR(VLOOKUP($C755,'基础-客户信息 '!$C:$E,3,FALSE),"-")</f>
        <v>-</v>
      </c>
      <c r="F755" s="136" t="str">
        <f>IF(C755="","-",SUMIFS('销售录入（明细）'!K:K,'销售录入（明细）'!D:D,C755)-SUMIFS($H$3:H754,$C$3:C754,C755))</f>
        <v>-</v>
      </c>
      <c r="G755" s="126"/>
      <c r="H755" s="132"/>
      <c r="I755" s="132"/>
    </row>
    <row r="756" ht="21" customHeight="1" spans="1:9">
      <c r="A756" s="125">
        <v>753</v>
      </c>
      <c r="B756" s="126"/>
      <c r="C756" s="126"/>
      <c r="D756" s="135" t="str">
        <f>IFERROR(VLOOKUP($C756,'基础-客户信息 '!$C:$E,2,FALSE),"-")</f>
        <v>-</v>
      </c>
      <c r="E756" s="135" t="str">
        <f>IFERROR(VLOOKUP($C756,'基础-客户信息 '!$C:$E,3,FALSE),"-")</f>
        <v>-</v>
      </c>
      <c r="F756" s="136" t="str">
        <f>IF(C756="","-",SUMIFS('销售录入（明细）'!K:K,'销售录入（明细）'!D:D,C756)-SUMIFS($H$3:H755,$C$3:C755,C756))</f>
        <v>-</v>
      </c>
      <c r="G756" s="126"/>
      <c r="H756" s="132"/>
      <c r="I756" s="132"/>
    </row>
    <row r="757" ht="21" customHeight="1" spans="1:9">
      <c r="A757" s="125">
        <v>754</v>
      </c>
      <c r="B757" s="126"/>
      <c r="C757" s="126"/>
      <c r="D757" s="135" t="str">
        <f>IFERROR(VLOOKUP($C757,'基础-客户信息 '!$C:$E,2,FALSE),"-")</f>
        <v>-</v>
      </c>
      <c r="E757" s="135" t="str">
        <f>IFERROR(VLOOKUP($C757,'基础-客户信息 '!$C:$E,3,FALSE),"-")</f>
        <v>-</v>
      </c>
      <c r="F757" s="136" t="str">
        <f>IF(C757="","-",SUMIFS('销售录入（明细）'!K:K,'销售录入（明细）'!D:D,C757)-SUMIFS($H$3:H756,$C$3:C756,C757))</f>
        <v>-</v>
      </c>
      <c r="G757" s="126"/>
      <c r="H757" s="132"/>
      <c r="I757" s="132"/>
    </row>
    <row r="758" ht="21" customHeight="1" spans="1:9">
      <c r="A758" s="125">
        <v>755</v>
      </c>
      <c r="B758" s="126"/>
      <c r="C758" s="126"/>
      <c r="D758" s="135" t="str">
        <f>IFERROR(VLOOKUP($C758,'基础-客户信息 '!$C:$E,2,FALSE),"-")</f>
        <v>-</v>
      </c>
      <c r="E758" s="135" t="str">
        <f>IFERROR(VLOOKUP($C758,'基础-客户信息 '!$C:$E,3,FALSE),"-")</f>
        <v>-</v>
      </c>
      <c r="F758" s="136" t="str">
        <f>IF(C758="","-",SUMIFS('销售录入（明细）'!K:K,'销售录入（明细）'!D:D,C758)-SUMIFS($H$3:H757,$C$3:C757,C758))</f>
        <v>-</v>
      </c>
      <c r="G758" s="126"/>
      <c r="H758" s="132"/>
      <c r="I758" s="132"/>
    </row>
    <row r="759" ht="21" customHeight="1" spans="1:9">
      <c r="A759" s="125">
        <v>756</v>
      </c>
      <c r="B759" s="126"/>
      <c r="C759" s="126"/>
      <c r="D759" s="135" t="str">
        <f>IFERROR(VLOOKUP($C759,'基础-客户信息 '!$C:$E,2,FALSE),"-")</f>
        <v>-</v>
      </c>
      <c r="E759" s="135" t="str">
        <f>IFERROR(VLOOKUP($C759,'基础-客户信息 '!$C:$E,3,FALSE),"-")</f>
        <v>-</v>
      </c>
      <c r="F759" s="136" t="str">
        <f>IF(C759="","-",SUMIFS('销售录入（明细）'!K:K,'销售录入（明细）'!D:D,C759)-SUMIFS($H$3:H758,$C$3:C758,C759))</f>
        <v>-</v>
      </c>
      <c r="G759" s="126"/>
      <c r="H759" s="132"/>
      <c r="I759" s="132"/>
    </row>
    <row r="760" ht="21" customHeight="1" spans="1:9">
      <c r="A760" s="125">
        <v>757</v>
      </c>
      <c r="B760" s="126"/>
      <c r="C760" s="126"/>
      <c r="D760" s="135" t="str">
        <f>IFERROR(VLOOKUP($C760,'基础-客户信息 '!$C:$E,2,FALSE),"-")</f>
        <v>-</v>
      </c>
      <c r="E760" s="135" t="str">
        <f>IFERROR(VLOOKUP($C760,'基础-客户信息 '!$C:$E,3,FALSE),"-")</f>
        <v>-</v>
      </c>
      <c r="F760" s="136" t="str">
        <f>IF(C760="","-",SUMIFS('销售录入（明细）'!K:K,'销售录入（明细）'!D:D,C760)-SUMIFS($H$3:H759,$C$3:C759,C760))</f>
        <v>-</v>
      </c>
      <c r="G760" s="126"/>
      <c r="H760" s="132"/>
      <c r="I760" s="132"/>
    </row>
    <row r="761" ht="21" customHeight="1" spans="1:9">
      <c r="A761" s="125">
        <v>758</v>
      </c>
      <c r="B761" s="126"/>
      <c r="C761" s="126"/>
      <c r="D761" s="135" t="str">
        <f>IFERROR(VLOOKUP($C761,'基础-客户信息 '!$C:$E,2,FALSE),"-")</f>
        <v>-</v>
      </c>
      <c r="E761" s="135" t="str">
        <f>IFERROR(VLOOKUP($C761,'基础-客户信息 '!$C:$E,3,FALSE),"-")</f>
        <v>-</v>
      </c>
      <c r="F761" s="136" t="str">
        <f>IF(C761="","-",SUMIFS('销售录入（明细）'!K:K,'销售录入（明细）'!D:D,C761)-SUMIFS($H$3:H760,$C$3:C760,C761))</f>
        <v>-</v>
      </c>
      <c r="G761" s="126"/>
      <c r="H761" s="132"/>
      <c r="I761" s="132"/>
    </row>
    <row r="762" ht="21" customHeight="1" spans="1:9">
      <c r="A762" s="125">
        <v>759</v>
      </c>
      <c r="B762" s="126"/>
      <c r="C762" s="126"/>
      <c r="D762" s="135" t="str">
        <f>IFERROR(VLOOKUP($C762,'基础-客户信息 '!$C:$E,2,FALSE),"-")</f>
        <v>-</v>
      </c>
      <c r="E762" s="135" t="str">
        <f>IFERROR(VLOOKUP($C762,'基础-客户信息 '!$C:$E,3,FALSE),"-")</f>
        <v>-</v>
      </c>
      <c r="F762" s="136" t="str">
        <f>IF(C762="","-",SUMIFS('销售录入（明细）'!K:K,'销售录入（明细）'!D:D,C762)-SUMIFS($H$3:H761,$C$3:C761,C762))</f>
        <v>-</v>
      </c>
      <c r="G762" s="126"/>
      <c r="H762" s="132"/>
      <c r="I762" s="132"/>
    </row>
    <row r="763" ht="21" customHeight="1" spans="1:9">
      <c r="A763" s="125">
        <v>760</v>
      </c>
      <c r="B763" s="126"/>
      <c r="C763" s="126"/>
      <c r="D763" s="135" t="str">
        <f>IFERROR(VLOOKUP($C763,'基础-客户信息 '!$C:$E,2,FALSE),"-")</f>
        <v>-</v>
      </c>
      <c r="E763" s="135" t="str">
        <f>IFERROR(VLOOKUP($C763,'基础-客户信息 '!$C:$E,3,FALSE),"-")</f>
        <v>-</v>
      </c>
      <c r="F763" s="136" t="str">
        <f>IF(C763="","-",SUMIFS('销售录入（明细）'!K:K,'销售录入（明细）'!D:D,C763)-SUMIFS($H$3:H762,$C$3:C762,C763))</f>
        <v>-</v>
      </c>
      <c r="G763" s="126"/>
      <c r="H763" s="132"/>
      <c r="I763" s="132"/>
    </row>
    <row r="764" ht="21" customHeight="1" spans="1:9">
      <c r="A764" s="125">
        <v>761</v>
      </c>
      <c r="B764" s="126"/>
      <c r="C764" s="126"/>
      <c r="D764" s="135" t="str">
        <f>IFERROR(VLOOKUP($C764,'基础-客户信息 '!$C:$E,2,FALSE),"-")</f>
        <v>-</v>
      </c>
      <c r="E764" s="135" t="str">
        <f>IFERROR(VLOOKUP($C764,'基础-客户信息 '!$C:$E,3,FALSE),"-")</f>
        <v>-</v>
      </c>
      <c r="F764" s="136" t="str">
        <f>IF(C764="","-",SUMIFS('销售录入（明细）'!K:K,'销售录入（明细）'!D:D,C764)-SUMIFS($H$3:H763,$C$3:C763,C764))</f>
        <v>-</v>
      </c>
      <c r="G764" s="126"/>
      <c r="H764" s="132"/>
      <c r="I764" s="132"/>
    </row>
    <row r="765" ht="21" customHeight="1" spans="1:9">
      <c r="A765" s="125">
        <v>762</v>
      </c>
      <c r="B765" s="126"/>
      <c r="C765" s="126"/>
      <c r="D765" s="135" t="str">
        <f>IFERROR(VLOOKUP($C765,'基础-客户信息 '!$C:$E,2,FALSE),"-")</f>
        <v>-</v>
      </c>
      <c r="E765" s="135" t="str">
        <f>IFERROR(VLOOKUP($C765,'基础-客户信息 '!$C:$E,3,FALSE),"-")</f>
        <v>-</v>
      </c>
      <c r="F765" s="136" t="str">
        <f>IF(C765="","-",SUMIFS('销售录入（明细）'!K:K,'销售录入（明细）'!D:D,C765)-SUMIFS($H$3:H764,$C$3:C764,C765))</f>
        <v>-</v>
      </c>
      <c r="G765" s="126"/>
      <c r="H765" s="132"/>
      <c r="I765" s="132"/>
    </row>
    <row r="766" ht="21" customHeight="1" spans="1:9">
      <c r="A766" s="125">
        <v>763</v>
      </c>
      <c r="B766" s="126"/>
      <c r="C766" s="126"/>
      <c r="D766" s="135" t="str">
        <f>IFERROR(VLOOKUP($C766,'基础-客户信息 '!$C:$E,2,FALSE),"-")</f>
        <v>-</v>
      </c>
      <c r="E766" s="135" t="str">
        <f>IFERROR(VLOOKUP($C766,'基础-客户信息 '!$C:$E,3,FALSE),"-")</f>
        <v>-</v>
      </c>
      <c r="F766" s="136" t="str">
        <f>IF(C766="","-",SUMIFS('销售录入（明细）'!K:K,'销售录入（明细）'!D:D,C766)-SUMIFS($H$3:H765,$C$3:C765,C766))</f>
        <v>-</v>
      </c>
      <c r="G766" s="126"/>
      <c r="H766" s="132"/>
      <c r="I766" s="132"/>
    </row>
    <row r="767" ht="21" customHeight="1" spans="1:9">
      <c r="A767" s="125">
        <v>764</v>
      </c>
      <c r="B767" s="126"/>
      <c r="C767" s="126"/>
      <c r="D767" s="135" t="str">
        <f>IFERROR(VLOOKUP($C767,'基础-客户信息 '!$C:$E,2,FALSE),"-")</f>
        <v>-</v>
      </c>
      <c r="E767" s="135" t="str">
        <f>IFERROR(VLOOKUP($C767,'基础-客户信息 '!$C:$E,3,FALSE),"-")</f>
        <v>-</v>
      </c>
      <c r="F767" s="136" t="str">
        <f>IF(C767="","-",SUMIFS('销售录入（明细）'!K:K,'销售录入（明细）'!D:D,C767)-SUMIFS($H$3:H766,$C$3:C766,C767))</f>
        <v>-</v>
      </c>
      <c r="G767" s="126"/>
      <c r="H767" s="132"/>
      <c r="I767" s="132"/>
    </row>
    <row r="768" ht="21" customHeight="1" spans="1:9">
      <c r="A768" s="125">
        <v>765</v>
      </c>
      <c r="B768" s="126"/>
      <c r="C768" s="126"/>
      <c r="D768" s="135" t="str">
        <f>IFERROR(VLOOKUP($C768,'基础-客户信息 '!$C:$E,2,FALSE),"-")</f>
        <v>-</v>
      </c>
      <c r="E768" s="135" t="str">
        <f>IFERROR(VLOOKUP($C768,'基础-客户信息 '!$C:$E,3,FALSE),"-")</f>
        <v>-</v>
      </c>
      <c r="F768" s="136" t="str">
        <f>IF(C768="","-",SUMIFS('销售录入（明细）'!K:K,'销售录入（明细）'!D:D,C768)-SUMIFS($H$3:H767,$C$3:C767,C768))</f>
        <v>-</v>
      </c>
      <c r="G768" s="126"/>
      <c r="H768" s="132"/>
      <c r="I768" s="132"/>
    </row>
    <row r="769" ht="21" customHeight="1" spans="1:9">
      <c r="A769" s="125">
        <v>766</v>
      </c>
      <c r="B769" s="126"/>
      <c r="C769" s="126"/>
      <c r="D769" s="135" t="str">
        <f>IFERROR(VLOOKUP($C769,'基础-客户信息 '!$C:$E,2,FALSE),"-")</f>
        <v>-</v>
      </c>
      <c r="E769" s="135" t="str">
        <f>IFERROR(VLOOKUP($C769,'基础-客户信息 '!$C:$E,3,FALSE),"-")</f>
        <v>-</v>
      </c>
      <c r="F769" s="136" t="str">
        <f>IF(C769="","-",SUMIFS('销售录入（明细）'!K:K,'销售录入（明细）'!D:D,C769)-SUMIFS($H$3:H768,$C$3:C768,C769))</f>
        <v>-</v>
      </c>
      <c r="G769" s="126"/>
      <c r="H769" s="132"/>
      <c r="I769" s="132"/>
    </row>
    <row r="770" ht="21" customHeight="1" spans="1:9">
      <c r="A770" s="125">
        <v>767</v>
      </c>
      <c r="B770" s="126"/>
      <c r="C770" s="126"/>
      <c r="D770" s="135" t="str">
        <f>IFERROR(VLOOKUP($C770,'基础-客户信息 '!$C:$E,2,FALSE),"-")</f>
        <v>-</v>
      </c>
      <c r="E770" s="135" t="str">
        <f>IFERROR(VLOOKUP($C770,'基础-客户信息 '!$C:$E,3,FALSE),"-")</f>
        <v>-</v>
      </c>
      <c r="F770" s="136" t="str">
        <f>IF(C770="","-",SUMIFS('销售录入（明细）'!K:K,'销售录入（明细）'!D:D,C770)-SUMIFS($H$3:H769,$C$3:C769,C770))</f>
        <v>-</v>
      </c>
      <c r="G770" s="126"/>
      <c r="H770" s="132"/>
      <c r="I770" s="132"/>
    </row>
    <row r="771" ht="21" customHeight="1" spans="1:9">
      <c r="A771" s="125">
        <v>768</v>
      </c>
      <c r="B771" s="126"/>
      <c r="C771" s="126"/>
      <c r="D771" s="135" t="str">
        <f>IFERROR(VLOOKUP($C771,'基础-客户信息 '!$C:$E,2,FALSE),"-")</f>
        <v>-</v>
      </c>
      <c r="E771" s="135" t="str">
        <f>IFERROR(VLOOKUP($C771,'基础-客户信息 '!$C:$E,3,FALSE),"-")</f>
        <v>-</v>
      </c>
      <c r="F771" s="136" t="str">
        <f>IF(C771="","-",SUMIFS('销售录入（明细）'!K:K,'销售录入（明细）'!D:D,C771)-SUMIFS($H$3:H770,$C$3:C770,C771))</f>
        <v>-</v>
      </c>
      <c r="G771" s="126"/>
      <c r="H771" s="132"/>
      <c r="I771" s="132"/>
    </row>
    <row r="772" ht="21" customHeight="1" spans="1:9">
      <c r="A772" s="125">
        <v>769</v>
      </c>
      <c r="B772" s="126"/>
      <c r="C772" s="126"/>
      <c r="D772" s="135" t="str">
        <f>IFERROR(VLOOKUP($C772,'基础-客户信息 '!$C:$E,2,FALSE),"-")</f>
        <v>-</v>
      </c>
      <c r="E772" s="135" t="str">
        <f>IFERROR(VLOOKUP($C772,'基础-客户信息 '!$C:$E,3,FALSE),"-")</f>
        <v>-</v>
      </c>
      <c r="F772" s="136" t="str">
        <f>IF(C772="","-",SUMIFS('销售录入（明细）'!K:K,'销售录入（明细）'!D:D,C772)-SUMIFS($H$3:H771,$C$3:C771,C772))</f>
        <v>-</v>
      </c>
      <c r="G772" s="126"/>
      <c r="H772" s="132"/>
      <c r="I772" s="132"/>
    </row>
    <row r="773" ht="21" customHeight="1" spans="1:9">
      <c r="A773" s="125">
        <v>770</v>
      </c>
      <c r="B773" s="126"/>
      <c r="C773" s="126"/>
      <c r="D773" s="135" t="str">
        <f>IFERROR(VLOOKUP($C773,'基础-客户信息 '!$C:$E,2,FALSE),"-")</f>
        <v>-</v>
      </c>
      <c r="E773" s="135" t="str">
        <f>IFERROR(VLOOKUP($C773,'基础-客户信息 '!$C:$E,3,FALSE),"-")</f>
        <v>-</v>
      </c>
      <c r="F773" s="136" t="str">
        <f>IF(C773="","-",SUMIFS('销售录入（明细）'!K:K,'销售录入（明细）'!D:D,C773)-SUMIFS($H$3:H772,$C$3:C772,C773))</f>
        <v>-</v>
      </c>
      <c r="G773" s="126"/>
      <c r="H773" s="132"/>
      <c r="I773" s="132"/>
    </row>
    <row r="774" ht="21" customHeight="1" spans="1:9">
      <c r="A774" s="125">
        <v>771</v>
      </c>
      <c r="B774" s="126"/>
      <c r="C774" s="126"/>
      <c r="D774" s="135" t="str">
        <f>IFERROR(VLOOKUP($C774,'基础-客户信息 '!$C:$E,2,FALSE),"-")</f>
        <v>-</v>
      </c>
      <c r="E774" s="135" t="str">
        <f>IFERROR(VLOOKUP($C774,'基础-客户信息 '!$C:$E,3,FALSE),"-")</f>
        <v>-</v>
      </c>
      <c r="F774" s="136" t="str">
        <f>IF(C774="","-",SUMIFS('销售录入（明细）'!K:K,'销售录入（明细）'!D:D,C774)-SUMIFS($H$3:H773,$C$3:C773,C774))</f>
        <v>-</v>
      </c>
      <c r="G774" s="126"/>
      <c r="H774" s="132"/>
      <c r="I774" s="132"/>
    </row>
    <row r="775" ht="21" customHeight="1" spans="1:9">
      <c r="A775" s="125">
        <v>772</v>
      </c>
      <c r="B775" s="126"/>
      <c r="C775" s="126"/>
      <c r="D775" s="135" t="str">
        <f>IFERROR(VLOOKUP($C775,'基础-客户信息 '!$C:$E,2,FALSE),"-")</f>
        <v>-</v>
      </c>
      <c r="E775" s="135" t="str">
        <f>IFERROR(VLOOKUP($C775,'基础-客户信息 '!$C:$E,3,FALSE),"-")</f>
        <v>-</v>
      </c>
      <c r="F775" s="136" t="str">
        <f>IF(C775="","-",SUMIFS('销售录入（明细）'!K:K,'销售录入（明细）'!D:D,C775)-SUMIFS($H$3:H774,$C$3:C774,C775))</f>
        <v>-</v>
      </c>
      <c r="G775" s="126"/>
      <c r="H775" s="132"/>
      <c r="I775" s="132"/>
    </row>
    <row r="776" ht="21" customHeight="1" spans="1:9">
      <c r="A776" s="125">
        <v>773</v>
      </c>
      <c r="B776" s="126"/>
      <c r="C776" s="126"/>
      <c r="D776" s="135" t="str">
        <f>IFERROR(VLOOKUP($C776,'基础-客户信息 '!$C:$E,2,FALSE),"-")</f>
        <v>-</v>
      </c>
      <c r="E776" s="135" t="str">
        <f>IFERROR(VLOOKUP($C776,'基础-客户信息 '!$C:$E,3,FALSE),"-")</f>
        <v>-</v>
      </c>
      <c r="F776" s="136" t="str">
        <f>IF(C776="","-",SUMIFS('销售录入（明细）'!K:K,'销售录入（明细）'!D:D,C776)-SUMIFS($H$3:H775,$C$3:C775,C776))</f>
        <v>-</v>
      </c>
      <c r="G776" s="126"/>
      <c r="H776" s="132"/>
      <c r="I776" s="132"/>
    </row>
    <row r="777" ht="21" customHeight="1" spans="1:9">
      <c r="A777" s="125">
        <v>774</v>
      </c>
      <c r="B777" s="126"/>
      <c r="C777" s="126"/>
      <c r="D777" s="135" t="str">
        <f>IFERROR(VLOOKUP($C777,'基础-客户信息 '!$C:$E,2,FALSE),"-")</f>
        <v>-</v>
      </c>
      <c r="E777" s="135" t="str">
        <f>IFERROR(VLOOKUP($C777,'基础-客户信息 '!$C:$E,3,FALSE),"-")</f>
        <v>-</v>
      </c>
      <c r="F777" s="136" t="str">
        <f>IF(C777="","-",SUMIFS('销售录入（明细）'!K:K,'销售录入（明细）'!D:D,C777)-SUMIFS($H$3:H776,$C$3:C776,C777))</f>
        <v>-</v>
      </c>
      <c r="G777" s="126"/>
      <c r="H777" s="132"/>
      <c r="I777" s="132"/>
    </row>
    <row r="778" ht="21" customHeight="1" spans="1:9">
      <c r="A778" s="125">
        <v>775</v>
      </c>
      <c r="B778" s="126"/>
      <c r="C778" s="126"/>
      <c r="D778" s="135" t="str">
        <f>IFERROR(VLOOKUP($C778,'基础-客户信息 '!$C:$E,2,FALSE),"-")</f>
        <v>-</v>
      </c>
      <c r="E778" s="135" t="str">
        <f>IFERROR(VLOOKUP($C778,'基础-客户信息 '!$C:$E,3,FALSE),"-")</f>
        <v>-</v>
      </c>
      <c r="F778" s="136" t="str">
        <f>IF(C778="","-",SUMIFS('销售录入（明细）'!K:K,'销售录入（明细）'!D:D,C778)-SUMIFS($H$3:H777,$C$3:C777,C778))</f>
        <v>-</v>
      </c>
      <c r="G778" s="126"/>
      <c r="H778" s="132"/>
      <c r="I778" s="132"/>
    </row>
    <row r="779" ht="21" customHeight="1" spans="1:9">
      <c r="A779" s="125">
        <v>776</v>
      </c>
      <c r="B779" s="126"/>
      <c r="C779" s="126"/>
      <c r="D779" s="135" t="str">
        <f>IFERROR(VLOOKUP($C779,'基础-客户信息 '!$C:$E,2,FALSE),"-")</f>
        <v>-</v>
      </c>
      <c r="E779" s="135" t="str">
        <f>IFERROR(VLOOKUP($C779,'基础-客户信息 '!$C:$E,3,FALSE),"-")</f>
        <v>-</v>
      </c>
      <c r="F779" s="136" t="str">
        <f>IF(C779="","-",SUMIFS('销售录入（明细）'!K:K,'销售录入（明细）'!D:D,C779)-SUMIFS($H$3:H778,$C$3:C778,C779))</f>
        <v>-</v>
      </c>
      <c r="G779" s="126"/>
      <c r="H779" s="132"/>
      <c r="I779" s="132"/>
    </row>
    <row r="780" ht="21" customHeight="1" spans="1:9">
      <c r="A780" s="125">
        <v>777</v>
      </c>
      <c r="B780" s="126"/>
      <c r="C780" s="126"/>
      <c r="D780" s="135" t="str">
        <f>IFERROR(VLOOKUP($C780,'基础-客户信息 '!$C:$E,2,FALSE),"-")</f>
        <v>-</v>
      </c>
      <c r="E780" s="135" t="str">
        <f>IFERROR(VLOOKUP($C780,'基础-客户信息 '!$C:$E,3,FALSE),"-")</f>
        <v>-</v>
      </c>
      <c r="F780" s="136" t="str">
        <f>IF(C780="","-",SUMIFS('销售录入（明细）'!K:K,'销售录入（明细）'!D:D,C780)-SUMIFS($H$3:H779,$C$3:C779,C780))</f>
        <v>-</v>
      </c>
      <c r="G780" s="126"/>
      <c r="H780" s="132"/>
      <c r="I780" s="132"/>
    </row>
    <row r="781" ht="21" customHeight="1" spans="1:9">
      <c r="A781" s="125">
        <v>778</v>
      </c>
      <c r="B781" s="126"/>
      <c r="C781" s="126"/>
      <c r="D781" s="135" t="str">
        <f>IFERROR(VLOOKUP($C781,'基础-客户信息 '!$C:$E,2,FALSE),"-")</f>
        <v>-</v>
      </c>
      <c r="E781" s="135" t="str">
        <f>IFERROR(VLOOKUP($C781,'基础-客户信息 '!$C:$E,3,FALSE),"-")</f>
        <v>-</v>
      </c>
      <c r="F781" s="136" t="str">
        <f>IF(C781="","-",SUMIFS('销售录入（明细）'!K:K,'销售录入（明细）'!D:D,C781)-SUMIFS($H$3:H780,$C$3:C780,C781))</f>
        <v>-</v>
      </c>
      <c r="G781" s="126"/>
      <c r="H781" s="132"/>
      <c r="I781" s="132"/>
    </row>
    <row r="782" ht="21" customHeight="1" spans="1:9">
      <c r="A782" s="125">
        <v>779</v>
      </c>
      <c r="B782" s="126"/>
      <c r="C782" s="126"/>
      <c r="D782" s="135" t="str">
        <f>IFERROR(VLOOKUP($C782,'基础-客户信息 '!$C:$E,2,FALSE),"-")</f>
        <v>-</v>
      </c>
      <c r="E782" s="135" t="str">
        <f>IFERROR(VLOOKUP($C782,'基础-客户信息 '!$C:$E,3,FALSE),"-")</f>
        <v>-</v>
      </c>
      <c r="F782" s="136" t="str">
        <f>IF(C782="","-",SUMIFS('销售录入（明细）'!K:K,'销售录入（明细）'!D:D,C782)-SUMIFS($H$3:H781,$C$3:C781,C782))</f>
        <v>-</v>
      </c>
      <c r="G782" s="126"/>
      <c r="H782" s="132"/>
      <c r="I782" s="132"/>
    </row>
    <row r="783" ht="21" customHeight="1" spans="1:9">
      <c r="A783" s="125">
        <v>780</v>
      </c>
      <c r="B783" s="126"/>
      <c r="C783" s="126"/>
      <c r="D783" s="135" t="str">
        <f>IFERROR(VLOOKUP($C783,'基础-客户信息 '!$C:$E,2,FALSE),"-")</f>
        <v>-</v>
      </c>
      <c r="E783" s="135" t="str">
        <f>IFERROR(VLOOKUP($C783,'基础-客户信息 '!$C:$E,3,FALSE),"-")</f>
        <v>-</v>
      </c>
      <c r="F783" s="136" t="str">
        <f>IF(C783="","-",SUMIFS('销售录入（明细）'!K:K,'销售录入（明细）'!D:D,C783)-SUMIFS($H$3:H782,$C$3:C782,C783))</f>
        <v>-</v>
      </c>
      <c r="G783" s="126"/>
      <c r="H783" s="132"/>
      <c r="I783" s="132"/>
    </row>
    <row r="784" ht="21" customHeight="1" spans="1:9">
      <c r="A784" s="125">
        <v>781</v>
      </c>
      <c r="B784" s="126"/>
      <c r="C784" s="126"/>
      <c r="D784" s="135" t="str">
        <f>IFERROR(VLOOKUP($C784,'基础-客户信息 '!$C:$E,2,FALSE),"-")</f>
        <v>-</v>
      </c>
      <c r="E784" s="135" t="str">
        <f>IFERROR(VLOOKUP($C784,'基础-客户信息 '!$C:$E,3,FALSE),"-")</f>
        <v>-</v>
      </c>
      <c r="F784" s="136" t="str">
        <f>IF(C784="","-",SUMIFS('销售录入（明细）'!K:K,'销售录入（明细）'!D:D,C784)-SUMIFS($H$3:H783,$C$3:C783,C784))</f>
        <v>-</v>
      </c>
      <c r="G784" s="126"/>
      <c r="H784" s="132"/>
      <c r="I784" s="132"/>
    </row>
    <row r="785" ht="21" customHeight="1" spans="1:9">
      <c r="A785" s="125">
        <v>782</v>
      </c>
      <c r="B785" s="126"/>
      <c r="C785" s="126"/>
      <c r="D785" s="135" t="str">
        <f>IFERROR(VLOOKUP($C785,'基础-客户信息 '!$C:$E,2,FALSE),"-")</f>
        <v>-</v>
      </c>
      <c r="E785" s="135" t="str">
        <f>IFERROR(VLOOKUP($C785,'基础-客户信息 '!$C:$E,3,FALSE),"-")</f>
        <v>-</v>
      </c>
      <c r="F785" s="136" t="str">
        <f>IF(C785="","-",SUMIFS('销售录入（明细）'!K:K,'销售录入（明细）'!D:D,C785)-SUMIFS($H$3:H784,$C$3:C784,C785))</f>
        <v>-</v>
      </c>
      <c r="G785" s="126"/>
      <c r="H785" s="132"/>
      <c r="I785" s="132"/>
    </row>
    <row r="786" ht="21" customHeight="1" spans="1:9">
      <c r="A786" s="125">
        <v>783</v>
      </c>
      <c r="B786" s="126"/>
      <c r="C786" s="126"/>
      <c r="D786" s="135" t="str">
        <f>IFERROR(VLOOKUP($C786,'基础-客户信息 '!$C:$E,2,FALSE),"-")</f>
        <v>-</v>
      </c>
      <c r="E786" s="135" t="str">
        <f>IFERROR(VLOOKUP($C786,'基础-客户信息 '!$C:$E,3,FALSE),"-")</f>
        <v>-</v>
      </c>
      <c r="F786" s="136" t="str">
        <f>IF(C786="","-",SUMIFS('销售录入（明细）'!K:K,'销售录入（明细）'!D:D,C786)-SUMIFS($H$3:H785,$C$3:C785,C786))</f>
        <v>-</v>
      </c>
      <c r="G786" s="126"/>
      <c r="H786" s="132"/>
      <c r="I786" s="132"/>
    </row>
    <row r="787" ht="21" customHeight="1" spans="1:9">
      <c r="A787" s="125">
        <v>784</v>
      </c>
      <c r="B787" s="126"/>
      <c r="C787" s="126"/>
      <c r="D787" s="135" t="str">
        <f>IFERROR(VLOOKUP($C787,'基础-客户信息 '!$C:$E,2,FALSE),"-")</f>
        <v>-</v>
      </c>
      <c r="E787" s="135" t="str">
        <f>IFERROR(VLOOKUP($C787,'基础-客户信息 '!$C:$E,3,FALSE),"-")</f>
        <v>-</v>
      </c>
      <c r="F787" s="136" t="str">
        <f>IF(C787="","-",SUMIFS('销售录入（明细）'!K:K,'销售录入（明细）'!D:D,C787)-SUMIFS($H$3:H786,$C$3:C786,C787))</f>
        <v>-</v>
      </c>
      <c r="G787" s="126"/>
      <c r="H787" s="132"/>
      <c r="I787" s="132"/>
    </row>
    <row r="788" ht="21" customHeight="1" spans="1:9">
      <c r="A788" s="125">
        <v>785</v>
      </c>
      <c r="B788" s="126"/>
      <c r="C788" s="126"/>
      <c r="D788" s="135" t="str">
        <f>IFERROR(VLOOKUP($C788,'基础-客户信息 '!$C:$E,2,FALSE),"-")</f>
        <v>-</v>
      </c>
      <c r="E788" s="135" t="str">
        <f>IFERROR(VLOOKUP($C788,'基础-客户信息 '!$C:$E,3,FALSE),"-")</f>
        <v>-</v>
      </c>
      <c r="F788" s="136" t="str">
        <f>IF(C788="","-",SUMIFS('销售录入（明细）'!K:K,'销售录入（明细）'!D:D,C788)-SUMIFS($H$3:H787,$C$3:C787,C788))</f>
        <v>-</v>
      </c>
      <c r="G788" s="126"/>
      <c r="H788" s="132"/>
      <c r="I788" s="132"/>
    </row>
    <row r="789" ht="21" customHeight="1" spans="1:9">
      <c r="A789" s="125">
        <v>786</v>
      </c>
      <c r="B789" s="126"/>
      <c r="C789" s="126"/>
      <c r="D789" s="135" t="str">
        <f>IFERROR(VLOOKUP($C789,'基础-客户信息 '!$C:$E,2,FALSE),"-")</f>
        <v>-</v>
      </c>
      <c r="E789" s="135" t="str">
        <f>IFERROR(VLOOKUP($C789,'基础-客户信息 '!$C:$E,3,FALSE),"-")</f>
        <v>-</v>
      </c>
      <c r="F789" s="136" t="str">
        <f>IF(C789="","-",SUMIFS('销售录入（明细）'!K:K,'销售录入（明细）'!D:D,C789)-SUMIFS($H$3:H788,$C$3:C788,C789))</f>
        <v>-</v>
      </c>
      <c r="G789" s="126"/>
      <c r="H789" s="132"/>
      <c r="I789" s="132"/>
    </row>
    <row r="790" ht="21" customHeight="1" spans="1:9">
      <c r="A790" s="125">
        <v>787</v>
      </c>
      <c r="B790" s="126"/>
      <c r="C790" s="126"/>
      <c r="D790" s="135" t="str">
        <f>IFERROR(VLOOKUP($C790,'基础-客户信息 '!$C:$E,2,FALSE),"-")</f>
        <v>-</v>
      </c>
      <c r="E790" s="135" t="str">
        <f>IFERROR(VLOOKUP($C790,'基础-客户信息 '!$C:$E,3,FALSE),"-")</f>
        <v>-</v>
      </c>
      <c r="F790" s="136" t="str">
        <f>IF(C790="","-",SUMIFS('销售录入（明细）'!K:K,'销售录入（明细）'!D:D,C790)-SUMIFS($H$3:H789,$C$3:C789,C790))</f>
        <v>-</v>
      </c>
      <c r="G790" s="126"/>
      <c r="H790" s="132"/>
      <c r="I790" s="132"/>
    </row>
    <row r="791" ht="21" customHeight="1" spans="1:9">
      <c r="A791" s="125">
        <v>788</v>
      </c>
      <c r="B791" s="126"/>
      <c r="C791" s="126"/>
      <c r="D791" s="135" t="str">
        <f>IFERROR(VLOOKUP($C791,'基础-客户信息 '!$C:$E,2,FALSE),"-")</f>
        <v>-</v>
      </c>
      <c r="E791" s="135" t="str">
        <f>IFERROR(VLOOKUP($C791,'基础-客户信息 '!$C:$E,3,FALSE),"-")</f>
        <v>-</v>
      </c>
      <c r="F791" s="136" t="str">
        <f>IF(C791="","-",SUMIFS('销售录入（明细）'!K:K,'销售录入（明细）'!D:D,C791)-SUMIFS($H$3:H790,$C$3:C790,C791))</f>
        <v>-</v>
      </c>
      <c r="G791" s="126"/>
      <c r="H791" s="132"/>
      <c r="I791" s="132"/>
    </row>
    <row r="792" ht="21" customHeight="1" spans="1:9">
      <c r="A792" s="125">
        <v>789</v>
      </c>
      <c r="B792" s="126"/>
      <c r="C792" s="126"/>
      <c r="D792" s="135" t="str">
        <f>IFERROR(VLOOKUP($C792,'基础-客户信息 '!$C:$E,2,FALSE),"-")</f>
        <v>-</v>
      </c>
      <c r="E792" s="135" t="str">
        <f>IFERROR(VLOOKUP($C792,'基础-客户信息 '!$C:$E,3,FALSE),"-")</f>
        <v>-</v>
      </c>
      <c r="F792" s="136" t="str">
        <f>IF(C792="","-",SUMIFS('销售录入（明细）'!K:K,'销售录入（明细）'!D:D,C792)-SUMIFS($H$3:H791,$C$3:C791,C792))</f>
        <v>-</v>
      </c>
      <c r="G792" s="126"/>
      <c r="H792" s="132"/>
      <c r="I792" s="132"/>
    </row>
    <row r="793" ht="21" customHeight="1" spans="1:9">
      <c r="A793" s="125">
        <v>790</v>
      </c>
      <c r="B793" s="126"/>
      <c r="C793" s="126"/>
      <c r="D793" s="135" t="str">
        <f>IFERROR(VLOOKUP($C793,'基础-客户信息 '!$C:$E,2,FALSE),"-")</f>
        <v>-</v>
      </c>
      <c r="E793" s="135" t="str">
        <f>IFERROR(VLOOKUP($C793,'基础-客户信息 '!$C:$E,3,FALSE),"-")</f>
        <v>-</v>
      </c>
      <c r="F793" s="136" t="str">
        <f>IF(C793="","-",SUMIFS('销售录入（明细）'!K:K,'销售录入（明细）'!D:D,C793)-SUMIFS($H$3:H792,$C$3:C792,C793))</f>
        <v>-</v>
      </c>
      <c r="G793" s="126"/>
      <c r="H793" s="132"/>
      <c r="I793" s="132"/>
    </row>
    <row r="794" ht="21" customHeight="1" spans="1:9">
      <c r="A794" s="125">
        <v>791</v>
      </c>
      <c r="B794" s="126"/>
      <c r="C794" s="126"/>
      <c r="D794" s="135" t="str">
        <f>IFERROR(VLOOKUP($C794,'基础-客户信息 '!$C:$E,2,FALSE),"-")</f>
        <v>-</v>
      </c>
      <c r="E794" s="135" t="str">
        <f>IFERROR(VLOOKUP($C794,'基础-客户信息 '!$C:$E,3,FALSE),"-")</f>
        <v>-</v>
      </c>
      <c r="F794" s="136" t="str">
        <f>IF(C794="","-",SUMIFS('销售录入（明细）'!K:K,'销售录入（明细）'!D:D,C794)-SUMIFS($H$3:H793,$C$3:C793,C794))</f>
        <v>-</v>
      </c>
      <c r="G794" s="126"/>
      <c r="H794" s="132"/>
      <c r="I794" s="132"/>
    </row>
    <row r="795" ht="21" customHeight="1" spans="1:9">
      <c r="A795" s="125">
        <v>792</v>
      </c>
      <c r="B795" s="126"/>
      <c r="C795" s="126"/>
      <c r="D795" s="135" t="str">
        <f>IFERROR(VLOOKUP($C795,'基础-客户信息 '!$C:$E,2,FALSE),"-")</f>
        <v>-</v>
      </c>
      <c r="E795" s="135" t="str">
        <f>IFERROR(VLOOKUP($C795,'基础-客户信息 '!$C:$E,3,FALSE),"-")</f>
        <v>-</v>
      </c>
      <c r="F795" s="136" t="str">
        <f>IF(C795="","-",SUMIFS('销售录入（明细）'!K:K,'销售录入（明细）'!D:D,C795)-SUMIFS($H$3:H794,$C$3:C794,C795))</f>
        <v>-</v>
      </c>
      <c r="G795" s="126"/>
      <c r="H795" s="132"/>
      <c r="I795" s="132"/>
    </row>
    <row r="796" ht="21" customHeight="1" spans="1:9">
      <c r="A796" s="125">
        <v>793</v>
      </c>
      <c r="B796" s="126"/>
      <c r="C796" s="126"/>
      <c r="D796" s="135" t="str">
        <f>IFERROR(VLOOKUP($C796,'基础-客户信息 '!$C:$E,2,FALSE),"-")</f>
        <v>-</v>
      </c>
      <c r="E796" s="135" t="str">
        <f>IFERROR(VLOOKUP($C796,'基础-客户信息 '!$C:$E,3,FALSE),"-")</f>
        <v>-</v>
      </c>
      <c r="F796" s="136" t="str">
        <f>IF(C796="","-",SUMIFS('销售录入（明细）'!K:K,'销售录入（明细）'!D:D,C796)-SUMIFS($H$3:H795,$C$3:C795,C796))</f>
        <v>-</v>
      </c>
      <c r="G796" s="126"/>
      <c r="H796" s="132"/>
      <c r="I796" s="132"/>
    </row>
    <row r="797" ht="21" customHeight="1" spans="1:9">
      <c r="A797" s="125">
        <v>794</v>
      </c>
      <c r="B797" s="126"/>
      <c r="C797" s="126"/>
      <c r="D797" s="135" t="str">
        <f>IFERROR(VLOOKUP($C797,'基础-客户信息 '!$C:$E,2,FALSE),"-")</f>
        <v>-</v>
      </c>
      <c r="E797" s="135" t="str">
        <f>IFERROR(VLOOKUP($C797,'基础-客户信息 '!$C:$E,3,FALSE),"-")</f>
        <v>-</v>
      </c>
      <c r="F797" s="136" t="str">
        <f>IF(C797="","-",SUMIFS('销售录入（明细）'!K:K,'销售录入（明细）'!D:D,C797)-SUMIFS($H$3:H796,$C$3:C796,C797))</f>
        <v>-</v>
      </c>
      <c r="G797" s="126"/>
      <c r="H797" s="132"/>
      <c r="I797" s="132"/>
    </row>
    <row r="798" ht="21" customHeight="1" spans="1:9">
      <c r="A798" s="125">
        <v>795</v>
      </c>
      <c r="B798" s="126"/>
      <c r="C798" s="126"/>
      <c r="D798" s="135" t="str">
        <f>IFERROR(VLOOKUP($C798,'基础-客户信息 '!$C:$E,2,FALSE),"-")</f>
        <v>-</v>
      </c>
      <c r="E798" s="135" t="str">
        <f>IFERROR(VLOOKUP($C798,'基础-客户信息 '!$C:$E,3,FALSE),"-")</f>
        <v>-</v>
      </c>
      <c r="F798" s="136" t="str">
        <f>IF(C798="","-",SUMIFS('销售录入（明细）'!K:K,'销售录入（明细）'!D:D,C798)-SUMIFS($H$3:H797,$C$3:C797,C798))</f>
        <v>-</v>
      </c>
      <c r="G798" s="126"/>
      <c r="H798" s="132"/>
      <c r="I798" s="132"/>
    </row>
    <row r="799" ht="21" customHeight="1" spans="1:9">
      <c r="A799" s="125">
        <v>796</v>
      </c>
      <c r="B799" s="126"/>
      <c r="C799" s="126"/>
      <c r="D799" s="135" t="str">
        <f>IFERROR(VLOOKUP($C799,'基础-客户信息 '!$C:$E,2,FALSE),"-")</f>
        <v>-</v>
      </c>
      <c r="E799" s="135" t="str">
        <f>IFERROR(VLOOKUP($C799,'基础-客户信息 '!$C:$E,3,FALSE),"-")</f>
        <v>-</v>
      </c>
      <c r="F799" s="136" t="str">
        <f>IF(C799="","-",SUMIFS('销售录入（明细）'!K:K,'销售录入（明细）'!D:D,C799)-SUMIFS($H$3:H798,$C$3:C798,C799))</f>
        <v>-</v>
      </c>
      <c r="G799" s="126"/>
      <c r="H799" s="132"/>
      <c r="I799" s="132"/>
    </row>
    <row r="800" ht="21" customHeight="1" spans="1:9">
      <c r="A800" s="125">
        <v>797</v>
      </c>
      <c r="B800" s="126"/>
      <c r="C800" s="126"/>
      <c r="D800" s="135" t="str">
        <f>IFERROR(VLOOKUP($C800,'基础-客户信息 '!$C:$E,2,FALSE),"-")</f>
        <v>-</v>
      </c>
      <c r="E800" s="135" t="str">
        <f>IFERROR(VLOOKUP($C800,'基础-客户信息 '!$C:$E,3,FALSE),"-")</f>
        <v>-</v>
      </c>
      <c r="F800" s="136" t="str">
        <f>IF(C800="","-",SUMIFS('销售录入（明细）'!K:K,'销售录入（明细）'!D:D,C800)-SUMIFS($H$3:H799,$C$3:C799,C800))</f>
        <v>-</v>
      </c>
      <c r="G800" s="126"/>
      <c r="H800" s="132"/>
      <c r="I800" s="132"/>
    </row>
    <row r="801" ht="21" customHeight="1" spans="1:9">
      <c r="A801" s="125">
        <v>798</v>
      </c>
      <c r="B801" s="126"/>
      <c r="C801" s="126"/>
      <c r="D801" s="135" t="str">
        <f>IFERROR(VLOOKUP($C801,'基础-客户信息 '!$C:$E,2,FALSE),"-")</f>
        <v>-</v>
      </c>
      <c r="E801" s="135" t="str">
        <f>IFERROR(VLOOKUP($C801,'基础-客户信息 '!$C:$E,3,FALSE),"-")</f>
        <v>-</v>
      </c>
      <c r="F801" s="136" t="str">
        <f>IF(C801="","-",SUMIFS('销售录入（明细）'!K:K,'销售录入（明细）'!D:D,C801)-SUMIFS($H$3:H800,$C$3:C800,C801))</f>
        <v>-</v>
      </c>
      <c r="G801" s="126"/>
      <c r="H801" s="132"/>
      <c r="I801" s="132"/>
    </row>
    <row r="802" ht="21" customHeight="1" spans="1:9">
      <c r="A802" s="125">
        <v>799</v>
      </c>
      <c r="B802" s="126"/>
      <c r="C802" s="126"/>
      <c r="D802" s="135" t="str">
        <f>IFERROR(VLOOKUP($C802,'基础-客户信息 '!$C:$E,2,FALSE),"-")</f>
        <v>-</v>
      </c>
      <c r="E802" s="135" t="str">
        <f>IFERROR(VLOOKUP($C802,'基础-客户信息 '!$C:$E,3,FALSE),"-")</f>
        <v>-</v>
      </c>
      <c r="F802" s="136" t="str">
        <f>IF(C802="","-",SUMIFS('销售录入（明细）'!K:K,'销售录入（明细）'!D:D,C802)-SUMIFS($H$3:H801,$C$3:C801,C802))</f>
        <v>-</v>
      </c>
      <c r="G802" s="126"/>
      <c r="H802" s="132"/>
      <c r="I802" s="132"/>
    </row>
    <row r="803" ht="21" customHeight="1" spans="1:9">
      <c r="A803" s="125">
        <v>800</v>
      </c>
      <c r="B803" s="126"/>
      <c r="C803" s="126"/>
      <c r="D803" s="135" t="str">
        <f>IFERROR(VLOOKUP($C803,'基础-客户信息 '!$C:$E,2,FALSE),"-")</f>
        <v>-</v>
      </c>
      <c r="E803" s="135" t="str">
        <f>IFERROR(VLOOKUP($C803,'基础-客户信息 '!$C:$E,3,FALSE),"-")</f>
        <v>-</v>
      </c>
      <c r="F803" s="136" t="str">
        <f>IF(C803="","-",SUMIFS('销售录入（明细）'!K:K,'销售录入（明细）'!D:D,C803)-SUMIFS($H$3:H802,$C$3:C802,C803))</f>
        <v>-</v>
      </c>
      <c r="G803" s="126"/>
      <c r="H803" s="132"/>
      <c r="I803" s="132"/>
    </row>
    <row r="804" ht="21" customHeight="1" spans="1:9">
      <c r="A804" s="125">
        <v>801</v>
      </c>
      <c r="B804" s="126"/>
      <c r="C804" s="126"/>
      <c r="D804" s="135" t="str">
        <f>IFERROR(VLOOKUP($C804,'基础-客户信息 '!$C:$E,2,FALSE),"-")</f>
        <v>-</v>
      </c>
      <c r="E804" s="135" t="str">
        <f>IFERROR(VLOOKUP($C804,'基础-客户信息 '!$C:$E,3,FALSE),"-")</f>
        <v>-</v>
      </c>
      <c r="F804" s="136" t="str">
        <f>IF(C804="","-",SUMIFS('销售录入（明细）'!K:K,'销售录入（明细）'!D:D,C804)-SUMIFS($H$3:H803,$C$3:C803,C804))</f>
        <v>-</v>
      </c>
      <c r="G804" s="126"/>
      <c r="H804" s="132"/>
      <c r="I804" s="132"/>
    </row>
    <row r="805" ht="21" customHeight="1" spans="1:9">
      <c r="A805" s="125">
        <v>802</v>
      </c>
      <c r="B805" s="126"/>
      <c r="C805" s="126"/>
      <c r="D805" s="135" t="str">
        <f>IFERROR(VLOOKUP($C805,'基础-客户信息 '!$C:$E,2,FALSE),"-")</f>
        <v>-</v>
      </c>
      <c r="E805" s="135" t="str">
        <f>IFERROR(VLOOKUP($C805,'基础-客户信息 '!$C:$E,3,FALSE),"-")</f>
        <v>-</v>
      </c>
      <c r="F805" s="136" t="str">
        <f>IF(C805="","-",SUMIFS('销售录入（明细）'!K:K,'销售录入（明细）'!D:D,C805)-SUMIFS($H$3:H804,$C$3:C804,C805))</f>
        <v>-</v>
      </c>
      <c r="G805" s="126"/>
      <c r="H805" s="132"/>
      <c r="I805" s="132"/>
    </row>
    <row r="806" ht="21" customHeight="1" spans="1:9">
      <c r="A806" s="125">
        <v>803</v>
      </c>
      <c r="B806" s="126"/>
      <c r="C806" s="126"/>
      <c r="D806" s="135" t="str">
        <f>IFERROR(VLOOKUP($C806,'基础-客户信息 '!$C:$E,2,FALSE),"-")</f>
        <v>-</v>
      </c>
      <c r="E806" s="135" t="str">
        <f>IFERROR(VLOOKUP($C806,'基础-客户信息 '!$C:$E,3,FALSE),"-")</f>
        <v>-</v>
      </c>
      <c r="F806" s="136" t="str">
        <f>IF(C806="","-",SUMIFS('销售录入（明细）'!K:K,'销售录入（明细）'!D:D,C806)-SUMIFS($H$3:H805,$C$3:C805,C806))</f>
        <v>-</v>
      </c>
      <c r="G806" s="126"/>
      <c r="H806" s="132"/>
      <c r="I806" s="132"/>
    </row>
    <row r="807" ht="21" customHeight="1" spans="1:9">
      <c r="A807" s="125">
        <v>804</v>
      </c>
      <c r="B807" s="126"/>
      <c r="C807" s="126"/>
      <c r="D807" s="135" t="str">
        <f>IFERROR(VLOOKUP($C807,'基础-客户信息 '!$C:$E,2,FALSE),"-")</f>
        <v>-</v>
      </c>
      <c r="E807" s="135" t="str">
        <f>IFERROR(VLOOKUP($C807,'基础-客户信息 '!$C:$E,3,FALSE),"-")</f>
        <v>-</v>
      </c>
      <c r="F807" s="136" t="str">
        <f>IF(C807="","-",SUMIFS('销售录入（明细）'!K:K,'销售录入（明细）'!D:D,C807)-SUMIFS($H$3:H806,$C$3:C806,C807))</f>
        <v>-</v>
      </c>
      <c r="G807" s="126"/>
      <c r="H807" s="132"/>
      <c r="I807" s="132"/>
    </row>
    <row r="808" ht="21" customHeight="1" spans="1:9">
      <c r="A808" s="125">
        <v>805</v>
      </c>
      <c r="B808" s="126"/>
      <c r="C808" s="126"/>
      <c r="D808" s="135" t="str">
        <f>IFERROR(VLOOKUP($C808,'基础-客户信息 '!$C:$E,2,FALSE),"-")</f>
        <v>-</v>
      </c>
      <c r="E808" s="135" t="str">
        <f>IFERROR(VLOOKUP($C808,'基础-客户信息 '!$C:$E,3,FALSE),"-")</f>
        <v>-</v>
      </c>
      <c r="F808" s="136" t="str">
        <f>IF(C808="","-",SUMIFS('销售录入（明细）'!K:K,'销售录入（明细）'!D:D,C808)-SUMIFS($H$3:H807,$C$3:C807,C808))</f>
        <v>-</v>
      </c>
      <c r="G808" s="126"/>
      <c r="H808" s="132"/>
      <c r="I808" s="132"/>
    </row>
    <row r="809" ht="21" customHeight="1" spans="1:9">
      <c r="A809" s="125">
        <v>806</v>
      </c>
      <c r="B809" s="126"/>
      <c r="C809" s="126"/>
      <c r="D809" s="135" t="str">
        <f>IFERROR(VLOOKUP($C809,'基础-客户信息 '!$C:$E,2,FALSE),"-")</f>
        <v>-</v>
      </c>
      <c r="E809" s="135" t="str">
        <f>IFERROR(VLOOKUP($C809,'基础-客户信息 '!$C:$E,3,FALSE),"-")</f>
        <v>-</v>
      </c>
      <c r="F809" s="136" t="str">
        <f>IF(C809="","-",SUMIFS('销售录入（明细）'!K:K,'销售录入（明细）'!D:D,C809)-SUMIFS($H$3:H808,$C$3:C808,C809))</f>
        <v>-</v>
      </c>
      <c r="G809" s="126"/>
      <c r="H809" s="132"/>
      <c r="I809" s="132"/>
    </row>
    <row r="810" ht="21" customHeight="1" spans="1:9">
      <c r="A810" s="125">
        <v>807</v>
      </c>
      <c r="B810" s="126"/>
      <c r="C810" s="126"/>
      <c r="D810" s="135" t="str">
        <f>IFERROR(VLOOKUP($C810,'基础-客户信息 '!$C:$E,2,FALSE),"-")</f>
        <v>-</v>
      </c>
      <c r="E810" s="135" t="str">
        <f>IFERROR(VLOOKUP($C810,'基础-客户信息 '!$C:$E,3,FALSE),"-")</f>
        <v>-</v>
      </c>
      <c r="F810" s="136" t="str">
        <f>IF(C810="","-",SUMIFS('销售录入（明细）'!K:K,'销售录入（明细）'!D:D,C810)-SUMIFS($H$3:H809,$C$3:C809,C810))</f>
        <v>-</v>
      </c>
      <c r="G810" s="126"/>
      <c r="H810" s="132"/>
      <c r="I810" s="132"/>
    </row>
    <row r="811" ht="21" customHeight="1" spans="1:9">
      <c r="A811" s="125">
        <v>808</v>
      </c>
      <c r="B811" s="126"/>
      <c r="C811" s="126"/>
      <c r="D811" s="135" t="str">
        <f>IFERROR(VLOOKUP($C811,'基础-客户信息 '!$C:$E,2,FALSE),"-")</f>
        <v>-</v>
      </c>
      <c r="E811" s="135" t="str">
        <f>IFERROR(VLOOKUP($C811,'基础-客户信息 '!$C:$E,3,FALSE),"-")</f>
        <v>-</v>
      </c>
      <c r="F811" s="136" t="str">
        <f>IF(C811="","-",SUMIFS('销售录入（明细）'!K:K,'销售录入（明细）'!D:D,C811)-SUMIFS($H$3:H810,$C$3:C810,C811))</f>
        <v>-</v>
      </c>
      <c r="G811" s="126"/>
      <c r="H811" s="132"/>
      <c r="I811" s="132"/>
    </row>
    <row r="812" ht="21" customHeight="1" spans="1:9">
      <c r="A812" s="125">
        <v>809</v>
      </c>
      <c r="B812" s="126"/>
      <c r="C812" s="126"/>
      <c r="D812" s="135" t="str">
        <f>IFERROR(VLOOKUP($C812,'基础-客户信息 '!$C:$E,2,FALSE),"-")</f>
        <v>-</v>
      </c>
      <c r="E812" s="135" t="str">
        <f>IFERROR(VLOOKUP($C812,'基础-客户信息 '!$C:$E,3,FALSE),"-")</f>
        <v>-</v>
      </c>
      <c r="F812" s="136" t="str">
        <f>IF(C812="","-",SUMIFS('销售录入（明细）'!K:K,'销售录入（明细）'!D:D,C812)-SUMIFS($H$3:H811,$C$3:C811,C812))</f>
        <v>-</v>
      </c>
      <c r="G812" s="126"/>
      <c r="H812" s="132"/>
      <c r="I812" s="132"/>
    </row>
    <row r="813" ht="21" customHeight="1" spans="1:9">
      <c r="A813" s="125">
        <v>810</v>
      </c>
      <c r="B813" s="126"/>
      <c r="C813" s="126"/>
      <c r="D813" s="135" t="str">
        <f>IFERROR(VLOOKUP($C813,'基础-客户信息 '!$C:$E,2,FALSE),"-")</f>
        <v>-</v>
      </c>
      <c r="E813" s="135" t="str">
        <f>IFERROR(VLOOKUP($C813,'基础-客户信息 '!$C:$E,3,FALSE),"-")</f>
        <v>-</v>
      </c>
      <c r="F813" s="136" t="str">
        <f>IF(C813="","-",SUMIFS('销售录入（明细）'!K:K,'销售录入（明细）'!D:D,C813)-SUMIFS($H$3:H812,$C$3:C812,C813))</f>
        <v>-</v>
      </c>
      <c r="G813" s="126"/>
      <c r="H813" s="132"/>
      <c r="I813" s="132"/>
    </row>
    <row r="814" ht="21" customHeight="1" spans="1:9">
      <c r="A814" s="125">
        <v>811</v>
      </c>
      <c r="B814" s="126"/>
      <c r="C814" s="126"/>
      <c r="D814" s="135" t="str">
        <f>IFERROR(VLOOKUP($C814,'基础-客户信息 '!$C:$E,2,FALSE),"-")</f>
        <v>-</v>
      </c>
      <c r="E814" s="135" t="str">
        <f>IFERROR(VLOOKUP($C814,'基础-客户信息 '!$C:$E,3,FALSE),"-")</f>
        <v>-</v>
      </c>
      <c r="F814" s="136" t="str">
        <f>IF(C814="","-",SUMIFS('销售录入（明细）'!K:K,'销售录入（明细）'!D:D,C814)-SUMIFS($H$3:H813,$C$3:C813,C814))</f>
        <v>-</v>
      </c>
      <c r="G814" s="126"/>
      <c r="H814" s="132"/>
      <c r="I814" s="132"/>
    </row>
    <row r="815" ht="21" customHeight="1" spans="1:9">
      <c r="A815" s="125">
        <v>812</v>
      </c>
      <c r="B815" s="126"/>
      <c r="C815" s="126"/>
      <c r="D815" s="135" t="str">
        <f>IFERROR(VLOOKUP($C815,'基础-客户信息 '!$C:$E,2,FALSE),"-")</f>
        <v>-</v>
      </c>
      <c r="E815" s="135" t="str">
        <f>IFERROR(VLOOKUP($C815,'基础-客户信息 '!$C:$E,3,FALSE),"-")</f>
        <v>-</v>
      </c>
      <c r="F815" s="136" t="str">
        <f>IF(C815="","-",SUMIFS('销售录入（明细）'!K:K,'销售录入（明细）'!D:D,C815)-SUMIFS($H$3:H814,$C$3:C814,C815))</f>
        <v>-</v>
      </c>
      <c r="G815" s="126"/>
      <c r="H815" s="132"/>
      <c r="I815" s="132"/>
    </row>
    <row r="816" ht="21" customHeight="1" spans="1:9">
      <c r="A816" s="125">
        <v>813</v>
      </c>
      <c r="B816" s="126"/>
      <c r="C816" s="126"/>
      <c r="D816" s="135" t="str">
        <f>IFERROR(VLOOKUP($C816,'基础-客户信息 '!$C:$E,2,FALSE),"-")</f>
        <v>-</v>
      </c>
      <c r="E816" s="135" t="str">
        <f>IFERROR(VLOOKUP($C816,'基础-客户信息 '!$C:$E,3,FALSE),"-")</f>
        <v>-</v>
      </c>
      <c r="F816" s="136" t="str">
        <f>IF(C816="","-",SUMIFS('销售录入（明细）'!K:K,'销售录入（明细）'!D:D,C816)-SUMIFS($H$3:H815,$C$3:C815,C816))</f>
        <v>-</v>
      </c>
      <c r="G816" s="126"/>
      <c r="H816" s="132"/>
      <c r="I816" s="132"/>
    </row>
    <row r="817" ht="21" customHeight="1" spans="1:9">
      <c r="A817" s="125">
        <v>814</v>
      </c>
      <c r="B817" s="126"/>
      <c r="C817" s="126"/>
      <c r="D817" s="135" t="str">
        <f>IFERROR(VLOOKUP($C817,'基础-客户信息 '!$C:$E,2,FALSE),"-")</f>
        <v>-</v>
      </c>
      <c r="E817" s="135" t="str">
        <f>IFERROR(VLOOKUP($C817,'基础-客户信息 '!$C:$E,3,FALSE),"-")</f>
        <v>-</v>
      </c>
      <c r="F817" s="136" t="str">
        <f>IF(C817="","-",SUMIFS('销售录入（明细）'!K:K,'销售录入（明细）'!D:D,C817)-SUMIFS($H$3:H816,$C$3:C816,C817))</f>
        <v>-</v>
      </c>
      <c r="G817" s="126"/>
      <c r="H817" s="132"/>
      <c r="I817" s="132"/>
    </row>
    <row r="818" ht="21" customHeight="1" spans="1:9">
      <c r="A818" s="125">
        <v>815</v>
      </c>
      <c r="B818" s="126"/>
      <c r="C818" s="126"/>
      <c r="D818" s="135" t="str">
        <f>IFERROR(VLOOKUP($C818,'基础-客户信息 '!$C:$E,2,FALSE),"-")</f>
        <v>-</v>
      </c>
      <c r="E818" s="135" t="str">
        <f>IFERROR(VLOOKUP($C818,'基础-客户信息 '!$C:$E,3,FALSE),"-")</f>
        <v>-</v>
      </c>
      <c r="F818" s="136" t="str">
        <f>IF(C818="","-",SUMIFS('销售录入（明细）'!K:K,'销售录入（明细）'!D:D,C818)-SUMIFS($H$3:H817,$C$3:C817,C818))</f>
        <v>-</v>
      </c>
      <c r="G818" s="126"/>
      <c r="H818" s="132"/>
      <c r="I818" s="132"/>
    </row>
    <row r="819" ht="21" customHeight="1" spans="1:9">
      <c r="A819" s="125">
        <v>816</v>
      </c>
      <c r="B819" s="126"/>
      <c r="C819" s="126"/>
      <c r="D819" s="135" t="str">
        <f>IFERROR(VLOOKUP($C819,'基础-客户信息 '!$C:$E,2,FALSE),"-")</f>
        <v>-</v>
      </c>
      <c r="E819" s="135" t="str">
        <f>IFERROR(VLOOKUP($C819,'基础-客户信息 '!$C:$E,3,FALSE),"-")</f>
        <v>-</v>
      </c>
      <c r="F819" s="136" t="str">
        <f>IF(C819="","-",SUMIFS('销售录入（明细）'!K:K,'销售录入（明细）'!D:D,C819)-SUMIFS($H$3:H818,$C$3:C818,C819))</f>
        <v>-</v>
      </c>
      <c r="G819" s="126"/>
      <c r="H819" s="132"/>
      <c r="I819" s="132"/>
    </row>
    <row r="820" ht="21" customHeight="1" spans="1:9">
      <c r="A820" s="125">
        <v>817</v>
      </c>
      <c r="B820" s="126"/>
      <c r="C820" s="126"/>
      <c r="D820" s="135" t="str">
        <f>IFERROR(VLOOKUP($C820,'基础-客户信息 '!$C:$E,2,FALSE),"-")</f>
        <v>-</v>
      </c>
      <c r="E820" s="135" t="str">
        <f>IFERROR(VLOOKUP($C820,'基础-客户信息 '!$C:$E,3,FALSE),"-")</f>
        <v>-</v>
      </c>
      <c r="F820" s="136" t="str">
        <f>IF(C820="","-",SUMIFS('销售录入（明细）'!K:K,'销售录入（明细）'!D:D,C820)-SUMIFS($H$3:H819,$C$3:C819,C820))</f>
        <v>-</v>
      </c>
      <c r="G820" s="126"/>
      <c r="H820" s="132"/>
      <c r="I820" s="132"/>
    </row>
    <row r="821" ht="21" customHeight="1" spans="1:9">
      <c r="A821" s="125">
        <v>818</v>
      </c>
      <c r="B821" s="126"/>
      <c r="C821" s="126"/>
      <c r="D821" s="135" t="str">
        <f>IFERROR(VLOOKUP($C821,'基础-客户信息 '!$C:$E,2,FALSE),"-")</f>
        <v>-</v>
      </c>
      <c r="E821" s="135" t="str">
        <f>IFERROR(VLOOKUP($C821,'基础-客户信息 '!$C:$E,3,FALSE),"-")</f>
        <v>-</v>
      </c>
      <c r="F821" s="136" t="str">
        <f>IF(C821="","-",SUMIFS('销售录入（明细）'!K:K,'销售录入（明细）'!D:D,C821)-SUMIFS($H$3:H820,$C$3:C820,C821))</f>
        <v>-</v>
      </c>
      <c r="G821" s="126"/>
      <c r="H821" s="132"/>
      <c r="I821" s="132"/>
    </row>
    <row r="822" ht="21" customHeight="1" spans="1:9">
      <c r="A822" s="125">
        <v>819</v>
      </c>
      <c r="B822" s="126"/>
      <c r="C822" s="126"/>
      <c r="D822" s="135" t="str">
        <f>IFERROR(VLOOKUP($C822,'基础-客户信息 '!$C:$E,2,FALSE),"-")</f>
        <v>-</v>
      </c>
      <c r="E822" s="135" t="str">
        <f>IFERROR(VLOOKUP($C822,'基础-客户信息 '!$C:$E,3,FALSE),"-")</f>
        <v>-</v>
      </c>
      <c r="F822" s="136" t="str">
        <f>IF(C822="","-",SUMIFS('销售录入（明细）'!K:K,'销售录入（明细）'!D:D,C822)-SUMIFS($H$3:H821,$C$3:C821,C822))</f>
        <v>-</v>
      </c>
      <c r="G822" s="126"/>
      <c r="H822" s="132"/>
      <c r="I822" s="132"/>
    </row>
    <row r="823" ht="21" customHeight="1" spans="1:9">
      <c r="A823" s="125">
        <v>820</v>
      </c>
      <c r="B823" s="126"/>
      <c r="C823" s="126"/>
      <c r="D823" s="135" t="str">
        <f>IFERROR(VLOOKUP($C823,'基础-客户信息 '!$C:$E,2,FALSE),"-")</f>
        <v>-</v>
      </c>
      <c r="E823" s="135" t="str">
        <f>IFERROR(VLOOKUP($C823,'基础-客户信息 '!$C:$E,3,FALSE),"-")</f>
        <v>-</v>
      </c>
      <c r="F823" s="136" t="str">
        <f>IF(C823="","-",SUMIFS('销售录入（明细）'!K:K,'销售录入（明细）'!D:D,C823)-SUMIFS($H$3:H822,$C$3:C822,C823))</f>
        <v>-</v>
      </c>
      <c r="G823" s="126"/>
      <c r="H823" s="132"/>
      <c r="I823" s="132"/>
    </row>
    <row r="824" ht="21" customHeight="1" spans="1:9">
      <c r="A824" s="125">
        <v>821</v>
      </c>
      <c r="B824" s="126"/>
      <c r="C824" s="126"/>
      <c r="D824" s="135" t="str">
        <f>IFERROR(VLOOKUP($C824,'基础-客户信息 '!$C:$E,2,FALSE),"-")</f>
        <v>-</v>
      </c>
      <c r="E824" s="135" t="str">
        <f>IFERROR(VLOOKUP($C824,'基础-客户信息 '!$C:$E,3,FALSE),"-")</f>
        <v>-</v>
      </c>
      <c r="F824" s="136" t="str">
        <f>IF(C824="","-",SUMIFS('销售录入（明细）'!K:K,'销售录入（明细）'!D:D,C824)-SUMIFS($H$3:H823,$C$3:C823,C824))</f>
        <v>-</v>
      </c>
      <c r="G824" s="126"/>
      <c r="H824" s="132"/>
      <c r="I824" s="132"/>
    </row>
    <row r="825" ht="21" customHeight="1" spans="1:9">
      <c r="A825" s="125">
        <v>822</v>
      </c>
      <c r="B825" s="126"/>
      <c r="C825" s="126"/>
      <c r="D825" s="135" t="str">
        <f>IFERROR(VLOOKUP($C825,'基础-客户信息 '!$C:$E,2,FALSE),"-")</f>
        <v>-</v>
      </c>
      <c r="E825" s="135" t="str">
        <f>IFERROR(VLOOKUP($C825,'基础-客户信息 '!$C:$E,3,FALSE),"-")</f>
        <v>-</v>
      </c>
      <c r="F825" s="136" t="str">
        <f>IF(C825="","-",SUMIFS('销售录入（明细）'!K:K,'销售录入（明细）'!D:D,C825)-SUMIFS($H$3:H824,$C$3:C824,C825))</f>
        <v>-</v>
      </c>
      <c r="G825" s="126"/>
      <c r="H825" s="132"/>
      <c r="I825" s="132"/>
    </row>
    <row r="826" ht="21" customHeight="1" spans="1:9">
      <c r="A826" s="125">
        <v>823</v>
      </c>
      <c r="B826" s="126"/>
      <c r="C826" s="126"/>
      <c r="D826" s="135" t="str">
        <f>IFERROR(VLOOKUP($C826,'基础-客户信息 '!$C:$E,2,FALSE),"-")</f>
        <v>-</v>
      </c>
      <c r="E826" s="135" t="str">
        <f>IFERROR(VLOOKUP($C826,'基础-客户信息 '!$C:$E,3,FALSE),"-")</f>
        <v>-</v>
      </c>
      <c r="F826" s="136" t="str">
        <f>IF(C826="","-",SUMIFS('销售录入（明细）'!K:K,'销售录入（明细）'!D:D,C826)-SUMIFS($H$3:H825,$C$3:C825,C826))</f>
        <v>-</v>
      </c>
      <c r="G826" s="126"/>
      <c r="H826" s="132"/>
      <c r="I826" s="132"/>
    </row>
    <row r="827" ht="21" customHeight="1" spans="1:9">
      <c r="A827" s="125">
        <v>824</v>
      </c>
      <c r="B827" s="126"/>
      <c r="C827" s="126"/>
      <c r="D827" s="135" t="str">
        <f>IFERROR(VLOOKUP($C827,'基础-客户信息 '!$C:$E,2,FALSE),"-")</f>
        <v>-</v>
      </c>
      <c r="E827" s="135" t="str">
        <f>IFERROR(VLOOKUP($C827,'基础-客户信息 '!$C:$E,3,FALSE),"-")</f>
        <v>-</v>
      </c>
      <c r="F827" s="136" t="str">
        <f>IF(C827="","-",SUMIFS('销售录入（明细）'!K:K,'销售录入（明细）'!D:D,C827)-SUMIFS($H$3:H826,$C$3:C826,C827))</f>
        <v>-</v>
      </c>
      <c r="G827" s="126"/>
      <c r="H827" s="132"/>
      <c r="I827" s="132"/>
    </row>
    <row r="828" ht="21" customHeight="1" spans="1:9">
      <c r="A828" s="125">
        <v>825</v>
      </c>
      <c r="B828" s="126"/>
      <c r="C828" s="126"/>
      <c r="D828" s="135" t="str">
        <f>IFERROR(VLOOKUP($C828,'基础-客户信息 '!$C:$E,2,FALSE),"-")</f>
        <v>-</v>
      </c>
      <c r="E828" s="135" t="str">
        <f>IFERROR(VLOOKUP($C828,'基础-客户信息 '!$C:$E,3,FALSE),"-")</f>
        <v>-</v>
      </c>
      <c r="F828" s="136" t="str">
        <f>IF(C828="","-",SUMIFS('销售录入（明细）'!K:K,'销售录入（明细）'!D:D,C828)-SUMIFS($H$3:H827,$C$3:C827,C828))</f>
        <v>-</v>
      </c>
      <c r="G828" s="126"/>
      <c r="H828" s="132"/>
      <c r="I828" s="132"/>
    </row>
    <row r="829" ht="21" customHeight="1" spans="1:9">
      <c r="A829" s="125">
        <v>826</v>
      </c>
      <c r="B829" s="126"/>
      <c r="C829" s="126"/>
      <c r="D829" s="135" t="str">
        <f>IFERROR(VLOOKUP($C829,'基础-客户信息 '!$C:$E,2,FALSE),"-")</f>
        <v>-</v>
      </c>
      <c r="E829" s="135" t="str">
        <f>IFERROR(VLOOKUP($C829,'基础-客户信息 '!$C:$E,3,FALSE),"-")</f>
        <v>-</v>
      </c>
      <c r="F829" s="136" t="str">
        <f>IF(C829="","-",SUMIFS('销售录入（明细）'!K:K,'销售录入（明细）'!D:D,C829)-SUMIFS($H$3:H828,$C$3:C828,C829))</f>
        <v>-</v>
      </c>
      <c r="G829" s="126"/>
      <c r="H829" s="132"/>
      <c r="I829" s="132"/>
    </row>
    <row r="830" ht="21" customHeight="1" spans="1:9">
      <c r="A830" s="125">
        <v>827</v>
      </c>
      <c r="B830" s="126"/>
      <c r="C830" s="126"/>
      <c r="D830" s="135" t="str">
        <f>IFERROR(VLOOKUP($C830,'基础-客户信息 '!$C:$E,2,FALSE),"-")</f>
        <v>-</v>
      </c>
      <c r="E830" s="135" t="str">
        <f>IFERROR(VLOOKUP($C830,'基础-客户信息 '!$C:$E,3,FALSE),"-")</f>
        <v>-</v>
      </c>
      <c r="F830" s="136" t="str">
        <f>IF(C830="","-",SUMIFS('销售录入（明细）'!K:K,'销售录入（明细）'!D:D,C830)-SUMIFS($H$3:H829,$C$3:C829,C830))</f>
        <v>-</v>
      </c>
      <c r="G830" s="126"/>
      <c r="H830" s="132"/>
      <c r="I830" s="132"/>
    </row>
    <row r="831" ht="21" customHeight="1" spans="1:9">
      <c r="A831" s="125">
        <v>828</v>
      </c>
      <c r="B831" s="126"/>
      <c r="C831" s="126"/>
      <c r="D831" s="135" t="str">
        <f>IFERROR(VLOOKUP($C831,'基础-客户信息 '!$C:$E,2,FALSE),"-")</f>
        <v>-</v>
      </c>
      <c r="E831" s="135" t="str">
        <f>IFERROR(VLOOKUP($C831,'基础-客户信息 '!$C:$E,3,FALSE),"-")</f>
        <v>-</v>
      </c>
      <c r="F831" s="136" t="str">
        <f>IF(C831="","-",SUMIFS('销售录入（明细）'!K:K,'销售录入（明细）'!D:D,C831)-SUMIFS($H$3:H830,$C$3:C830,C831))</f>
        <v>-</v>
      </c>
      <c r="G831" s="126"/>
      <c r="H831" s="132"/>
      <c r="I831" s="132"/>
    </row>
    <row r="832" ht="21" customHeight="1" spans="1:9">
      <c r="A832" s="125">
        <v>829</v>
      </c>
      <c r="B832" s="126"/>
      <c r="C832" s="126"/>
      <c r="D832" s="135" t="str">
        <f>IFERROR(VLOOKUP($C832,'基础-客户信息 '!$C:$E,2,FALSE),"-")</f>
        <v>-</v>
      </c>
      <c r="E832" s="135" t="str">
        <f>IFERROR(VLOOKUP($C832,'基础-客户信息 '!$C:$E,3,FALSE),"-")</f>
        <v>-</v>
      </c>
      <c r="F832" s="136" t="str">
        <f>IF(C832="","-",SUMIFS('销售录入（明细）'!K:K,'销售录入（明细）'!D:D,C832)-SUMIFS($H$3:H831,$C$3:C831,C832))</f>
        <v>-</v>
      </c>
      <c r="G832" s="126"/>
      <c r="H832" s="132"/>
      <c r="I832" s="132"/>
    </row>
    <row r="833" ht="21" customHeight="1" spans="1:9">
      <c r="A833" s="125">
        <v>830</v>
      </c>
      <c r="B833" s="126"/>
      <c r="C833" s="126"/>
      <c r="D833" s="135" t="str">
        <f>IFERROR(VLOOKUP($C833,'基础-客户信息 '!$C:$E,2,FALSE),"-")</f>
        <v>-</v>
      </c>
      <c r="E833" s="135" t="str">
        <f>IFERROR(VLOOKUP($C833,'基础-客户信息 '!$C:$E,3,FALSE),"-")</f>
        <v>-</v>
      </c>
      <c r="F833" s="136" t="str">
        <f>IF(C833="","-",SUMIFS('销售录入（明细）'!K:K,'销售录入（明细）'!D:D,C833)-SUMIFS($H$3:H832,$C$3:C832,C833))</f>
        <v>-</v>
      </c>
      <c r="G833" s="126"/>
      <c r="H833" s="132"/>
      <c r="I833" s="132"/>
    </row>
    <row r="834" ht="21" customHeight="1" spans="1:9">
      <c r="A834" s="125">
        <v>831</v>
      </c>
      <c r="B834" s="126"/>
      <c r="C834" s="126"/>
      <c r="D834" s="135" t="str">
        <f>IFERROR(VLOOKUP($C834,'基础-客户信息 '!$C:$E,2,FALSE),"-")</f>
        <v>-</v>
      </c>
      <c r="E834" s="135" t="str">
        <f>IFERROR(VLOOKUP($C834,'基础-客户信息 '!$C:$E,3,FALSE),"-")</f>
        <v>-</v>
      </c>
      <c r="F834" s="136" t="str">
        <f>IF(C834="","-",SUMIFS('销售录入（明细）'!K:K,'销售录入（明细）'!D:D,C834)-SUMIFS($H$3:H833,$C$3:C833,C834))</f>
        <v>-</v>
      </c>
      <c r="G834" s="126"/>
      <c r="H834" s="132"/>
      <c r="I834" s="132"/>
    </row>
    <row r="835" ht="21" customHeight="1" spans="1:9">
      <c r="A835" s="125">
        <v>832</v>
      </c>
      <c r="B835" s="126"/>
      <c r="C835" s="126"/>
      <c r="D835" s="135" t="str">
        <f>IFERROR(VLOOKUP($C835,'基础-客户信息 '!$C:$E,2,FALSE),"-")</f>
        <v>-</v>
      </c>
      <c r="E835" s="135" t="str">
        <f>IFERROR(VLOOKUP($C835,'基础-客户信息 '!$C:$E,3,FALSE),"-")</f>
        <v>-</v>
      </c>
      <c r="F835" s="136" t="str">
        <f>IF(C835="","-",SUMIFS('销售录入（明细）'!K:K,'销售录入（明细）'!D:D,C835)-SUMIFS($H$3:H834,$C$3:C834,C835))</f>
        <v>-</v>
      </c>
      <c r="G835" s="126"/>
      <c r="H835" s="132"/>
      <c r="I835" s="132"/>
    </row>
    <row r="836" ht="21" customHeight="1" spans="1:9">
      <c r="A836" s="125">
        <v>833</v>
      </c>
      <c r="B836" s="126"/>
      <c r="C836" s="126"/>
      <c r="D836" s="135" t="str">
        <f>IFERROR(VLOOKUP($C836,'基础-客户信息 '!$C:$E,2,FALSE),"-")</f>
        <v>-</v>
      </c>
      <c r="E836" s="135" t="str">
        <f>IFERROR(VLOOKUP($C836,'基础-客户信息 '!$C:$E,3,FALSE),"-")</f>
        <v>-</v>
      </c>
      <c r="F836" s="136" t="str">
        <f>IF(C836="","-",SUMIFS('销售录入（明细）'!K:K,'销售录入（明细）'!D:D,C836)-SUMIFS($H$3:H835,$C$3:C835,C836))</f>
        <v>-</v>
      </c>
      <c r="G836" s="126"/>
      <c r="H836" s="132"/>
      <c r="I836" s="132"/>
    </row>
    <row r="837" ht="21" customHeight="1" spans="1:9">
      <c r="A837" s="125">
        <v>834</v>
      </c>
      <c r="B837" s="126"/>
      <c r="C837" s="126"/>
      <c r="D837" s="135" t="str">
        <f>IFERROR(VLOOKUP($C837,'基础-客户信息 '!$C:$E,2,FALSE),"-")</f>
        <v>-</v>
      </c>
      <c r="E837" s="135" t="str">
        <f>IFERROR(VLOOKUP($C837,'基础-客户信息 '!$C:$E,3,FALSE),"-")</f>
        <v>-</v>
      </c>
      <c r="F837" s="136" t="str">
        <f>IF(C837="","-",SUMIFS('销售录入（明细）'!K:K,'销售录入（明细）'!D:D,C837)-SUMIFS($H$3:H836,$C$3:C836,C837))</f>
        <v>-</v>
      </c>
      <c r="G837" s="126"/>
      <c r="H837" s="132"/>
      <c r="I837" s="132"/>
    </row>
    <row r="838" ht="21" customHeight="1" spans="1:9">
      <c r="A838" s="125">
        <v>835</v>
      </c>
      <c r="B838" s="126"/>
      <c r="C838" s="126"/>
      <c r="D838" s="135" t="str">
        <f>IFERROR(VLOOKUP($C838,'基础-客户信息 '!$C:$E,2,FALSE),"-")</f>
        <v>-</v>
      </c>
      <c r="E838" s="135" t="str">
        <f>IFERROR(VLOOKUP($C838,'基础-客户信息 '!$C:$E,3,FALSE),"-")</f>
        <v>-</v>
      </c>
      <c r="F838" s="136" t="str">
        <f>IF(C838="","-",SUMIFS('销售录入（明细）'!K:K,'销售录入（明细）'!D:D,C838)-SUMIFS($H$3:H837,$C$3:C837,C838))</f>
        <v>-</v>
      </c>
      <c r="G838" s="126"/>
      <c r="H838" s="132"/>
      <c r="I838" s="132"/>
    </row>
    <row r="839" ht="21" customHeight="1" spans="1:9">
      <c r="A839" s="125">
        <v>836</v>
      </c>
      <c r="B839" s="126"/>
      <c r="C839" s="126"/>
      <c r="D839" s="135" t="str">
        <f>IFERROR(VLOOKUP($C839,'基础-客户信息 '!$C:$E,2,FALSE),"-")</f>
        <v>-</v>
      </c>
      <c r="E839" s="135" t="str">
        <f>IFERROR(VLOOKUP($C839,'基础-客户信息 '!$C:$E,3,FALSE),"-")</f>
        <v>-</v>
      </c>
      <c r="F839" s="136" t="str">
        <f>IF(C839="","-",SUMIFS('销售录入（明细）'!K:K,'销售录入（明细）'!D:D,C839)-SUMIFS($H$3:H838,$C$3:C838,C839))</f>
        <v>-</v>
      </c>
      <c r="G839" s="126"/>
      <c r="H839" s="132"/>
      <c r="I839" s="132"/>
    </row>
    <row r="840" ht="21" customHeight="1" spans="1:9">
      <c r="A840" s="125">
        <v>837</v>
      </c>
      <c r="B840" s="126"/>
      <c r="C840" s="126"/>
      <c r="D840" s="135" t="str">
        <f>IFERROR(VLOOKUP($C840,'基础-客户信息 '!$C:$E,2,FALSE),"-")</f>
        <v>-</v>
      </c>
      <c r="E840" s="135" t="str">
        <f>IFERROR(VLOOKUP($C840,'基础-客户信息 '!$C:$E,3,FALSE),"-")</f>
        <v>-</v>
      </c>
      <c r="F840" s="136" t="str">
        <f>IF(C840="","-",SUMIFS('销售录入（明细）'!K:K,'销售录入（明细）'!D:D,C840)-SUMIFS($H$3:H839,$C$3:C839,C840))</f>
        <v>-</v>
      </c>
      <c r="G840" s="126"/>
      <c r="H840" s="132"/>
      <c r="I840" s="132"/>
    </row>
    <row r="841" ht="21" customHeight="1" spans="1:9">
      <c r="A841" s="125">
        <v>838</v>
      </c>
      <c r="B841" s="126"/>
      <c r="C841" s="126"/>
      <c r="D841" s="135" t="str">
        <f>IFERROR(VLOOKUP($C841,'基础-客户信息 '!$C:$E,2,FALSE),"-")</f>
        <v>-</v>
      </c>
      <c r="E841" s="135" t="str">
        <f>IFERROR(VLOOKUP($C841,'基础-客户信息 '!$C:$E,3,FALSE),"-")</f>
        <v>-</v>
      </c>
      <c r="F841" s="136" t="str">
        <f>IF(C841="","-",SUMIFS('销售录入（明细）'!K:K,'销售录入（明细）'!D:D,C841)-SUMIFS($H$3:H840,$C$3:C840,C841))</f>
        <v>-</v>
      </c>
      <c r="G841" s="126"/>
      <c r="H841" s="132"/>
      <c r="I841" s="132"/>
    </row>
    <row r="842" ht="21" customHeight="1" spans="1:9">
      <c r="A842" s="125">
        <v>839</v>
      </c>
      <c r="B842" s="126"/>
      <c r="C842" s="126"/>
      <c r="D842" s="135" t="str">
        <f>IFERROR(VLOOKUP($C842,'基础-客户信息 '!$C:$E,2,FALSE),"-")</f>
        <v>-</v>
      </c>
      <c r="E842" s="135" t="str">
        <f>IFERROR(VLOOKUP($C842,'基础-客户信息 '!$C:$E,3,FALSE),"-")</f>
        <v>-</v>
      </c>
      <c r="F842" s="136" t="str">
        <f>IF(C842="","-",SUMIFS('销售录入（明细）'!K:K,'销售录入（明细）'!D:D,C842)-SUMIFS($H$3:H841,$C$3:C841,C842))</f>
        <v>-</v>
      </c>
      <c r="G842" s="126"/>
      <c r="H842" s="132"/>
      <c r="I842" s="132"/>
    </row>
    <row r="843" ht="21" customHeight="1" spans="1:9">
      <c r="A843" s="125">
        <v>840</v>
      </c>
      <c r="B843" s="126"/>
      <c r="C843" s="126"/>
      <c r="D843" s="135" t="str">
        <f>IFERROR(VLOOKUP($C843,'基础-客户信息 '!$C:$E,2,FALSE),"-")</f>
        <v>-</v>
      </c>
      <c r="E843" s="135" t="str">
        <f>IFERROR(VLOOKUP($C843,'基础-客户信息 '!$C:$E,3,FALSE),"-")</f>
        <v>-</v>
      </c>
      <c r="F843" s="136" t="str">
        <f>IF(C843="","-",SUMIFS('销售录入（明细）'!K:K,'销售录入（明细）'!D:D,C843)-SUMIFS($H$3:H842,$C$3:C842,C843))</f>
        <v>-</v>
      </c>
      <c r="G843" s="126"/>
      <c r="H843" s="132"/>
      <c r="I843" s="132"/>
    </row>
    <row r="844" ht="21" customHeight="1" spans="1:9">
      <c r="A844" s="125">
        <v>841</v>
      </c>
      <c r="B844" s="126"/>
      <c r="C844" s="126"/>
      <c r="D844" s="135" t="str">
        <f>IFERROR(VLOOKUP($C844,'基础-客户信息 '!$C:$E,2,FALSE),"-")</f>
        <v>-</v>
      </c>
      <c r="E844" s="135" t="str">
        <f>IFERROR(VLOOKUP($C844,'基础-客户信息 '!$C:$E,3,FALSE),"-")</f>
        <v>-</v>
      </c>
      <c r="F844" s="136" t="str">
        <f>IF(C844="","-",SUMIFS('销售录入（明细）'!K:K,'销售录入（明细）'!D:D,C844)-SUMIFS($H$3:H843,$C$3:C843,C844))</f>
        <v>-</v>
      </c>
      <c r="G844" s="126"/>
      <c r="H844" s="132"/>
      <c r="I844" s="132"/>
    </row>
    <row r="845" ht="21" customHeight="1" spans="1:9">
      <c r="A845" s="125">
        <v>842</v>
      </c>
      <c r="B845" s="126"/>
      <c r="C845" s="126"/>
      <c r="D845" s="135" t="str">
        <f>IFERROR(VLOOKUP($C845,'基础-客户信息 '!$C:$E,2,FALSE),"-")</f>
        <v>-</v>
      </c>
      <c r="E845" s="135" t="str">
        <f>IFERROR(VLOOKUP($C845,'基础-客户信息 '!$C:$E,3,FALSE),"-")</f>
        <v>-</v>
      </c>
      <c r="F845" s="136" t="str">
        <f>IF(C845="","-",SUMIFS('销售录入（明细）'!K:K,'销售录入（明细）'!D:D,C845)-SUMIFS($H$3:H844,$C$3:C844,C845))</f>
        <v>-</v>
      </c>
      <c r="G845" s="126"/>
      <c r="H845" s="132"/>
      <c r="I845" s="132"/>
    </row>
    <row r="846" ht="21" customHeight="1" spans="1:9">
      <c r="A846" s="125">
        <v>843</v>
      </c>
      <c r="B846" s="126"/>
      <c r="C846" s="126"/>
      <c r="D846" s="135" t="str">
        <f>IFERROR(VLOOKUP($C846,'基础-客户信息 '!$C:$E,2,FALSE),"-")</f>
        <v>-</v>
      </c>
      <c r="E846" s="135" t="str">
        <f>IFERROR(VLOOKUP($C846,'基础-客户信息 '!$C:$E,3,FALSE),"-")</f>
        <v>-</v>
      </c>
      <c r="F846" s="136" t="str">
        <f>IF(C846="","-",SUMIFS('销售录入（明细）'!K:K,'销售录入（明细）'!D:D,C846)-SUMIFS($H$3:H845,$C$3:C845,C846))</f>
        <v>-</v>
      </c>
      <c r="G846" s="126"/>
      <c r="H846" s="132"/>
      <c r="I846" s="132"/>
    </row>
    <row r="847" ht="21" customHeight="1" spans="1:9">
      <c r="A847" s="125">
        <v>844</v>
      </c>
      <c r="B847" s="126"/>
      <c r="C847" s="126"/>
      <c r="D847" s="135" t="str">
        <f>IFERROR(VLOOKUP($C847,'基础-客户信息 '!$C:$E,2,FALSE),"-")</f>
        <v>-</v>
      </c>
      <c r="E847" s="135" t="str">
        <f>IFERROR(VLOOKUP($C847,'基础-客户信息 '!$C:$E,3,FALSE),"-")</f>
        <v>-</v>
      </c>
      <c r="F847" s="136" t="str">
        <f>IF(C847="","-",SUMIFS('销售录入（明细）'!K:K,'销售录入（明细）'!D:D,C847)-SUMIFS($H$3:H846,$C$3:C846,C847))</f>
        <v>-</v>
      </c>
      <c r="G847" s="126"/>
      <c r="H847" s="132"/>
      <c r="I847" s="132"/>
    </row>
    <row r="848" ht="21" customHeight="1" spans="1:9">
      <c r="A848" s="125">
        <v>845</v>
      </c>
      <c r="B848" s="126"/>
      <c r="C848" s="126"/>
      <c r="D848" s="135" t="str">
        <f>IFERROR(VLOOKUP($C848,'基础-客户信息 '!$C:$E,2,FALSE),"-")</f>
        <v>-</v>
      </c>
      <c r="E848" s="135" t="str">
        <f>IFERROR(VLOOKUP($C848,'基础-客户信息 '!$C:$E,3,FALSE),"-")</f>
        <v>-</v>
      </c>
      <c r="F848" s="136" t="str">
        <f>IF(C848="","-",SUMIFS('销售录入（明细）'!K:K,'销售录入（明细）'!D:D,C848)-SUMIFS($H$3:H847,$C$3:C847,C848))</f>
        <v>-</v>
      </c>
      <c r="G848" s="126"/>
      <c r="H848" s="132"/>
      <c r="I848" s="132"/>
    </row>
    <row r="849" ht="21" customHeight="1" spans="1:9">
      <c r="A849" s="125">
        <v>846</v>
      </c>
      <c r="B849" s="126"/>
      <c r="C849" s="126"/>
      <c r="D849" s="135" t="str">
        <f>IFERROR(VLOOKUP($C849,'基础-客户信息 '!$C:$E,2,FALSE),"-")</f>
        <v>-</v>
      </c>
      <c r="E849" s="135" t="str">
        <f>IFERROR(VLOOKUP($C849,'基础-客户信息 '!$C:$E,3,FALSE),"-")</f>
        <v>-</v>
      </c>
      <c r="F849" s="136" t="str">
        <f>IF(C849="","-",SUMIFS('销售录入（明细）'!K:K,'销售录入（明细）'!D:D,C849)-SUMIFS($H$3:H848,$C$3:C848,C849))</f>
        <v>-</v>
      </c>
      <c r="G849" s="126"/>
      <c r="H849" s="132"/>
      <c r="I849" s="132"/>
    </row>
    <row r="850" ht="21" customHeight="1" spans="1:9">
      <c r="A850" s="125">
        <v>847</v>
      </c>
      <c r="B850" s="126"/>
      <c r="C850" s="126"/>
      <c r="D850" s="135" t="str">
        <f>IFERROR(VLOOKUP($C850,'基础-客户信息 '!$C:$E,2,FALSE),"-")</f>
        <v>-</v>
      </c>
      <c r="E850" s="135" t="str">
        <f>IFERROR(VLOOKUP($C850,'基础-客户信息 '!$C:$E,3,FALSE),"-")</f>
        <v>-</v>
      </c>
      <c r="F850" s="136" t="str">
        <f>IF(C850="","-",SUMIFS('销售录入（明细）'!K:K,'销售录入（明细）'!D:D,C850)-SUMIFS($H$3:H849,$C$3:C849,C850))</f>
        <v>-</v>
      </c>
      <c r="G850" s="126"/>
      <c r="H850" s="132"/>
      <c r="I850" s="132"/>
    </row>
    <row r="851" ht="21" customHeight="1" spans="1:9">
      <c r="A851" s="125">
        <v>848</v>
      </c>
      <c r="B851" s="126"/>
      <c r="C851" s="126"/>
      <c r="D851" s="135" t="str">
        <f>IFERROR(VLOOKUP($C851,'基础-客户信息 '!$C:$E,2,FALSE),"-")</f>
        <v>-</v>
      </c>
      <c r="E851" s="135" t="str">
        <f>IFERROR(VLOOKUP($C851,'基础-客户信息 '!$C:$E,3,FALSE),"-")</f>
        <v>-</v>
      </c>
      <c r="F851" s="136" t="str">
        <f>IF(C851="","-",SUMIFS('销售录入（明细）'!K:K,'销售录入（明细）'!D:D,C851)-SUMIFS($H$3:H850,$C$3:C850,C851))</f>
        <v>-</v>
      </c>
      <c r="G851" s="126"/>
      <c r="H851" s="132"/>
      <c r="I851" s="132"/>
    </row>
    <row r="852" ht="21" customHeight="1" spans="1:9">
      <c r="A852" s="125">
        <v>849</v>
      </c>
      <c r="B852" s="126"/>
      <c r="C852" s="126"/>
      <c r="D852" s="135" t="str">
        <f>IFERROR(VLOOKUP($C852,'基础-客户信息 '!$C:$E,2,FALSE),"-")</f>
        <v>-</v>
      </c>
      <c r="E852" s="135" t="str">
        <f>IFERROR(VLOOKUP($C852,'基础-客户信息 '!$C:$E,3,FALSE),"-")</f>
        <v>-</v>
      </c>
      <c r="F852" s="136" t="str">
        <f>IF(C852="","-",SUMIFS('销售录入（明细）'!K:K,'销售录入（明细）'!D:D,C852)-SUMIFS($H$3:H851,$C$3:C851,C852))</f>
        <v>-</v>
      </c>
      <c r="G852" s="126"/>
      <c r="H852" s="132"/>
      <c r="I852" s="132"/>
    </row>
    <row r="853" ht="21" customHeight="1" spans="1:9">
      <c r="A853" s="125">
        <v>850</v>
      </c>
      <c r="B853" s="126"/>
      <c r="C853" s="126"/>
      <c r="D853" s="135" t="str">
        <f>IFERROR(VLOOKUP($C853,'基础-客户信息 '!$C:$E,2,FALSE),"-")</f>
        <v>-</v>
      </c>
      <c r="E853" s="135" t="str">
        <f>IFERROR(VLOOKUP($C853,'基础-客户信息 '!$C:$E,3,FALSE),"-")</f>
        <v>-</v>
      </c>
      <c r="F853" s="136" t="str">
        <f>IF(C853="","-",SUMIFS('销售录入（明细）'!K:K,'销售录入（明细）'!D:D,C853)-SUMIFS($H$3:H852,$C$3:C852,C853))</f>
        <v>-</v>
      </c>
      <c r="G853" s="126"/>
      <c r="H853" s="132"/>
      <c r="I853" s="132"/>
    </row>
    <row r="854" ht="21" customHeight="1" spans="1:9">
      <c r="A854" s="125">
        <v>851</v>
      </c>
      <c r="B854" s="126"/>
      <c r="C854" s="126"/>
      <c r="D854" s="135" t="str">
        <f>IFERROR(VLOOKUP($C854,'基础-客户信息 '!$C:$E,2,FALSE),"-")</f>
        <v>-</v>
      </c>
      <c r="E854" s="135" t="str">
        <f>IFERROR(VLOOKUP($C854,'基础-客户信息 '!$C:$E,3,FALSE),"-")</f>
        <v>-</v>
      </c>
      <c r="F854" s="136" t="str">
        <f>IF(C854="","-",SUMIFS('销售录入（明细）'!K:K,'销售录入（明细）'!D:D,C854)-SUMIFS($H$3:H853,$C$3:C853,C854))</f>
        <v>-</v>
      </c>
      <c r="G854" s="126"/>
      <c r="H854" s="132"/>
      <c r="I854" s="132"/>
    </row>
    <row r="855" ht="21" customHeight="1" spans="1:9">
      <c r="A855" s="125">
        <v>852</v>
      </c>
      <c r="B855" s="126"/>
      <c r="C855" s="126"/>
      <c r="D855" s="135" t="str">
        <f>IFERROR(VLOOKUP($C855,'基础-客户信息 '!$C:$E,2,FALSE),"-")</f>
        <v>-</v>
      </c>
      <c r="E855" s="135" t="str">
        <f>IFERROR(VLOOKUP($C855,'基础-客户信息 '!$C:$E,3,FALSE),"-")</f>
        <v>-</v>
      </c>
      <c r="F855" s="136" t="str">
        <f>IF(C855="","-",SUMIFS('销售录入（明细）'!K:K,'销售录入（明细）'!D:D,C855)-SUMIFS($H$3:H854,$C$3:C854,C855))</f>
        <v>-</v>
      </c>
      <c r="G855" s="126"/>
      <c r="H855" s="132"/>
      <c r="I855" s="132"/>
    </row>
    <row r="856" ht="21" customHeight="1" spans="1:9">
      <c r="A856" s="125">
        <v>853</v>
      </c>
      <c r="B856" s="126"/>
      <c r="C856" s="126"/>
      <c r="D856" s="135" t="str">
        <f>IFERROR(VLOOKUP($C856,'基础-客户信息 '!$C:$E,2,FALSE),"-")</f>
        <v>-</v>
      </c>
      <c r="E856" s="135" t="str">
        <f>IFERROR(VLOOKUP($C856,'基础-客户信息 '!$C:$E,3,FALSE),"-")</f>
        <v>-</v>
      </c>
      <c r="F856" s="136" t="str">
        <f>IF(C856="","-",SUMIFS('销售录入（明细）'!K:K,'销售录入（明细）'!D:D,C856)-SUMIFS($H$3:H855,$C$3:C855,C856))</f>
        <v>-</v>
      </c>
      <c r="G856" s="126"/>
      <c r="H856" s="132"/>
      <c r="I856" s="132"/>
    </row>
    <row r="857" ht="21" customHeight="1" spans="1:9">
      <c r="A857" s="125">
        <v>854</v>
      </c>
      <c r="B857" s="126"/>
      <c r="C857" s="126"/>
      <c r="D857" s="135" t="str">
        <f>IFERROR(VLOOKUP($C857,'基础-客户信息 '!$C:$E,2,FALSE),"-")</f>
        <v>-</v>
      </c>
      <c r="E857" s="135" t="str">
        <f>IFERROR(VLOOKUP($C857,'基础-客户信息 '!$C:$E,3,FALSE),"-")</f>
        <v>-</v>
      </c>
      <c r="F857" s="136" t="str">
        <f>IF(C857="","-",SUMIFS('销售录入（明细）'!K:K,'销售录入（明细）'!D:D,C857)-SUMIFS($H$3:H856,$C$3:C856,C857))</f>
        <v>-</v>
      </c>
      <c r="G857" s="126"/>
      <c r="H857" s="132"/>
      <c r="I857" s="132"/>
    </row>
    <row r="858" ht="21" customHeight="1" spans="1:9">
      <c r="A858" s="125">
        <v>855</v>
      </c>
      <c r="B858" s="126"/>
      <c r="C858" s="126"/>
      <c r="D858" s="135" t="str">
        <f>IFERROR(VLOOKUP($C858,'基础-客户信息 '!$C:$E,2,FALSE),"-")</f>
        <v>-</v>
      </c>
      <c r="E858" s="135" t="str">
        <f>IFERROR(VLOOKUP($C858,'基础-客户信息 '!$C:$E,3,FALSE),"-")</f>
        <v>-</v>
      </c>
      <c r="F858" s="136" t="str">
        <f>IF(C858="","-",SUMIFS('销售录入（明细）'!K:K,'销售录入（明细）'!D:D,C858)-SUMIFS($H$3:H857,$C$3:C857,C858))</f>
        <v>-</v>
      </c>
      <c r="G858" s="126"/>
      <c r="H858" s="132"/>
      <c r="I858" s="132"/>
    </row>
    <row r="859" ht="21" customHeight="1" spans="1:9">
      <c r="A859" s="125">
        <v>856</v>
      </c>
      <c r="B859" s="126"/>
      <c r="C859" s="126"/>
      <c r="D859" s="135" t="str">
        <f>IFERROR(VLOOKUP($C859,'基础-客户信息 '!$C:$E,2,FALSE),"-")</f>
        <v>-</v>
      </c>
      <c r="E859" s="135" t="str">
        <f>IFERROR(VLOOKUP($C859,'基础-客户信息 '!$C:$E,3,FALSE),"-")</f>
        <v>-</v>
      </c>
      <c r="F859" s="136" t="str">
        <f>IF(C859="","-",SUMIFS('销售录入（明细）'!K:K,'销售录入（明细）'!D:D,C859)-SUMIFS($H$3:H858,$C$3:C858,C859))</f>
        <v>-</v>
      </c>
      <c r="G859" s="126"/>
      <c r="H859" s="132"/>
      <c r="I859" s="132"/>
    </row>
    <row r="860" ht="21" customHeight="1" spans="1:9">
      <c r="A860" s="125">
        <v>857</v>
      </c>
      <c r="B860" s="126"/>
      <c r="C860" s="126"/>
      <c r="D860" s="135" t="str">
        <f>IFERROR(VLOOKUP($C860,'基础-客户信息 '!$C:$E,2,FALSE),"-")</f>
        <v>-</v>
      </c>
      <c r="E860" s="135" t="str">
        <f>IFERROR(VLOOKUP($C860,'基础-客户信息 '!$C:$E,3,FALSE),"-")</f>
        <v>-</v>
      </c>
      <c r="F860" s="136" t="str">
        <f>IF(C860="","-",SUMIFS('销售录入（明细）'!K:K,'销售录入（明细）'!D:D,C860)-SUMIFS($H$3:H859,$C$3:C859,C860))</f>
        <v>-</v>
      </c>
      <c r="G860" s="126"/>
      <c r="H860" s="132"/>
      <c r="I860" s="132"/>
    </row>
    <row r="861" ht="21" customHeight="1" spans="1:9">
      <c r="A861" s="125">
        <v>858</v>
      </c>
      <c r="B861" s="126"/>
      <c r="C861" s="126"/>
      <c r="D861" s="135" t="str">
        <f>IFERROR(VLOOKUP($C861,'基础-客户信息 '!$C:$E,2,FALSE),"-")</f>
        <v>-</v>
      </c>
      <c r="E861" s="135" t="str">
        <f>IFERROR(VLOOKUP($C861,'基础-客户信息 '!$C:$E,3,FALSE),"-")</f>
        <v>-</v>
      </c>
      <c r="F861" s="136" t="str">
        <f>IF(C861="","-",SUMIFS('销售录入（明细）'!K:K,'销售录入（明细）'!D:D,C861)-SUMIFS($H$3:H860,$C$3:C860,C861))</f>
        <v>-</v>
      </c>
      <c r="G861" s="126"/>
      <c r="H861" s="132"/>
      <c r="I861" s="132"/>
    </row>
    <row r="862" ht="21" customHeight="1" spans="1:9">
      <c r="A862" s="125">
        <v>859</v>
      </c>
      <c r="B862" s="126"/>
      <c r="C862" s="126"/>
      <c r="D862" s="135" t="str">
        <f>IFERROR(VLOOKUP($C862,'基础-客户信息 '!$C:$E,2,FALSE),"-")</f>
        <v>-</v>
      </c>
      <c r="E862" s="135" t="str">
        <f>IFERROR(VLOOKUP($C862,'基础-客户信息 '!$C:$E,3,FALSE),"-")</f>
        <v>-</v>
      </c>
      <c r="F862" s="136" t="str">
        <f>IF(C862="","-",SUMIFS('销售录入（明细）'!K:K,'销售录入（明细）'!D:D,C862)-SUMIFS($H$3:H861,$C$3:C861,C862))</f>
        <v>-</v>
      </c>
      <c r="G862" s="126"/>
      <c r="H862" s="132"/>
      <c r="I862" s="132"/>
    </row>
    <row r="863" ht="21" customHeight="1" spans="1:9">
      <c r="A863" s="125">
        <v>860</v>
      </c>
      <c r="B863" s="126"/>
      <c r="C863" s="126"/>
      <c r="D863" s="135" t="str">
        <f>IFERROR(VLOOKUP($C863,'基础-客户信息 '!$C:$E,2,FALSE),"-")</f>
        <v>-</v>
      </c>
      <c r="E863" s="135" t="str">
        <f>IFERROR(VLOOKUP($C863,'基础-客户信息 '!$C:$E,3,FALSE),"-")</f>
        <v>-</v>
      </c>
      <c r="F863" s="136" t="str">
        <f>IF(C863="","-",SUMIFS('销售录入（明细）'!K:K,'销售录入（明细）'!D:D,C863)-SUMIFS($H$3:H862,$C$3:C862,C863))</f>
        <v>-</v>
      </c>
      <c r="G863" s="126"/>
      <c r="H863" s="132"/>
      <c r="I863" s="132"/>
    </row>
    <row r="864" ht="21" customHeight="1" spans="1:9">
      <c r="A864" s="125">
        <v>861</v>
      </c>
      <c r="B864" s="126"/>
      <c r="C864" s="126"/>
      <c r="D864" s="135" t="str">
        <f>IFERROR(VLOOKUP($C864,'基础-客户信息 '!$C:$E,2,FALSE),"-")</f>
        <v>-</v>
      </c>
      <c r="E864" s="135" t="str">
        <f>IFERROR(VLOOKUP($C864,'基础-客户信息 '!$C:$E,3,FALSE),"-")</f>
        <v>-</v>
      </c>
      <c r="F864" s="136" t="str">
        <f>IF(C864="","-",SUMIFS('销售录入（明细）'!K:K,'销售录入（明细）'!D:D,C864)-SUMIFS($H$3:H863,$C$3:C863,C864))</f>
        <v>-</v>
      </c>
      <c r="G864" s="126"/>
      <c r="H864" s="132"/>
      <c r="I864" s="132"/>
    </row>
    <row r="865" ht="21" customHeight="1" spans="1:9">
      <c r="A865" s="125">
        <v>862</v>
      </c>
      <c r="B865" s="126"/>
      <c r="C865" s="126"/>
      <c r="D865" s="135" t="str">
        <f>IFERROR(VLOOKUP($C865,'基础-客户信息 '!$C:$E,2,FALSE),"-")</f>
        <v>-</v>
      </c>
      <c r="E865" s="135" t="str">
        <f>IFERROR(VLOOKUP($C865,'基础-客户信息 '!$C:$E,3,FALSE),"-")</f>
        <v>-</v>
      </c>
      <c r="F865" s="136" t="str">
        <f>IF(C865="","-",SUMIFS('销售录入（明细）'!K:K,'销售录入（明细）'!D:D,C865)-SUMIFS($H$3:H864,$C$3:C864,C865))</f>
        <v>-</v>
      </c>
      <c r="G865" s="126"/>
      <c r="H865" s="132"/>
      <c r="I865" s="132"/>
    </row>
    <row r="866" ht="21" customHeight="1" spans="1:9">
      <c r="A866" s="125">
        <v>863</v>
      </c>
      <c r="B866" s="126"/>
      <c r="C866" s="126"/>
      <c r="D866" s="135" t="str">
        <f>IFERROR(VLOOKUP($C866,'基础-客户信息 '!$C:$E,2,FALSE),"-")</f>
        <v>-</v>
      </c>
      <c r="E866" s="135" t="str">
        <f>IFERROR(VLOOKUP($C866,'基础-客户信息 '!$C:$E,3,FALSE),"-")</f>
        <v>-</v>
      </c>
      <c r="F866" s="136" t="str">
        <f>IF(C866="","-",SUMIFS('销售录入（明细）'!K:K,'销售录入（明细）'!D:D,C866)-SUMIFS($H$3:H865,$C$3:C865,C866))</f>
        <v>-</v>
      </c>
      <c r="G866" s="126"/>
      <c r="H866" s="132"/>
      <c r="I866" s="132"/>
    </row>
    <row r="867" ht="21" customHeight="1" spans="1:9">
      <c r="A867" s="125">
        <v>864</v>
      </c>
      <c r="B867" s="126"/>
      <c r="C867" s="126"/>
      <c r="D867" s="135" t="str">
        <f>IFERROR(VLOOKUP($C867,'基础-客户信息 '!$C:$E,2,FALSE),"-")</f>
        <v>-</v>
      </c>
      <c r="E867" s="135" t="str">
        <f>IFERROR(VLOOKUP($C867,'基础-客户信息 '!$C:$E,3,FALSE),"-")</f>
        <v>-</v>
      </c>
      <c r="F867" s="136" t="str">
        <f>IF(C867="","-",SUMIFS('销售录入（明细）'!K:K,'销售录入（明细）'!D:D,C867)-SUMIFS($H$3:H866,$C$3:C866,C867))</f>
        <v>-</v>
      </c>
      <c r="G867" s="126"/>
      <c r="H867" s="132"/>
      <c r="I867" s="132"/>
    </row>
    <row r="868" ht="21" customHeight="1" spans="1:9">
      <c r="A868" s="125">
        <v>865</v>
      </c>
      <c r="B868" s="126"/>
      <c r="C868" s="126"/>
      <c r="D868" s="135" t="str">
        <f>IFERROR(VLOOKUP($C868,'基础-客户信息 '!$C:$E,2,FALSE),"-")</f>
        <v>-</v>
      </c>
      <c r="E868" s="135" t="str">
        <f>IFERROR(VLOOKUP($C868,'基础-客户信息 '!$C:$E,3,FALSE),"-")</f>
        <v>-</v>
      </c>
      <c r="F868" s="136" t="str">
        <f>IF(C868="","-",SUMIFS('销售录入（明细）'!K:K,'销售录入（明细）'!D:D,C868)-SUMIFS($H$3:H867,$C$3:C867,C868))</f>
        <v>-</v>
      </c>
      <c r="G868" s="126"/>
      <c r="H868" s="132"/>
      <c r="I868" s="132"/>
    </row>
    <row r="869" ht="21" customHeight="1" spans="1:9">
      <c r="A869" s="125">
        <v>866</v>
      </c>
      <c r="B869" s="126"/>
      <c r="C869" s="126"/>
      <c r="D869" s="135" t="str">
        <f>IFERROR(VLOOKUP($C869,'基础-客户信息 '!$C:$E,2,FALSE),"-")</f>
        <v>-</v>
      </c>
      <c r="E869" s="135" t="str">
        <f>IFERROR(VLOOKUP($C869,'基础-客户信息 '!$C:$E,3,FALSE),"-")</f>
        <v>-</v>
      </c>
      <c r="F869" s="136" t="str">
        <f>IF(C869="","-",SUMIFS('销售录入（明细）'!K:K,'销售录入（明细）'!D:D,C869)-SUMIFS($H$3:H868,$C$3:C868,C869))</f>
        <v>-</v>
      </c>
      <c r="G869" s="126"/>
      <c r="H869" s="132"/>
      <c r="I869" s="132"/>
    </row>
    <row r="870" ht="21" customHeight="1" spans="1:9">
      <c r="A870" s="125">
        <v>867</v>
      </c>
      <c r="B870" s="126"/>
      <c r="C870" s="126"/>
      <c r="D870" s="135" t="str">
        <f>IFERROR(VLOOKUP($C870,'基础-客户信息 '!$C:$E,2,FALSE),"-")</f>
        <v>-</v>
      </c>
      <c r="E870" s="135" t="str">
        <f>IFERROR(VLOOKUP($C870,'基础-客户信息 '!$C:$E,3,FALSE),"-")</f>
        <v>-</v>
      </c>
      <c r="F870" s="136" t="str">
        <f>IF(C870="","-",SUMIFS('销售录入（明细）'!K:K,'销售录入（明细）'!D:D,C870)-SUMIFS($H$3:H869,$C$3:C869,C870))</f>
        <v>-</v>
      </c>
      <c r="G870" s="126"/>
      <c r="H870" s="132"/>
      <c r="I870" s="132"/>
    </row>
    <row r="871" ht="21" customHeight="1" spans="1:9">
      <c r="A871" s="125">
        <v>868</v>
      </c>
      <c r="B871" s="126"/>
      <c r="C871" s="126"/>
      <c r="D871" s="135" t="str">
        <f>IFERROR(VLOOKUP($C871,'基础-客户信息 '!$C:$E,2,FALSE),"-")</f>
        <v>-</v>
      </c>
      <c r="E871" s="135" t="str">
        <f>IFERROR(VLOOKUP($C871,'基础-客户信息 '!$C:$E,3,FALSE),"-")</f>
        <v>-</v>
      </c>
      <c r="F871" s="136" t="str">
        <f>IF(C871="","-",SUMIFS('销售录入（明细）'!K:K,'销售录入（明细）'!D:D,C871)-SUMIFS($H$3:H870,$C$3:C870,C871))</f>
        <v>-</v>
      </c>
      <c r="G871" s="126"/>
      <c r="H871" s="132"/>
      <c r="I871" s="132"/>
    </row>
    <row r="872" ht="21" customHeight="1" spans="1:9">
      <c r="A872" s="125">
        <v>869</v>
      </c>
      <c r="B872" s="126"/>
      <c r="C872" s="126"/>
      <c r="D872" s="135" t="str">
        <f>IFERROR(VLOOKUP($C872,'基础-客户信息 '!$C:$E,2,FALSE),"-")</f>
        <v>-</v>
      </c>
      <c r="E872" s="135" t="str">
        <f>IFERROR(VLOOKUP($C872,'基础-客户信息 '!$C:$E,3,FALSE),"-")</f>
        <v>-</v>
      </c>
      <c r="F872" s="136" t="str">
        <f>IF(C872="","-",SUMIFS('销售录入（明细）'!K:K,'销售录入（明细）'!D:D,C872)-SUMIFS($H$3:H871,$C$3:C871,C872))</f>
        <v>-</v>
      </c>
      <c r="G872" s="126"/>
      <c r="H872" s="132"/>
      <c r="I872" s="132"/>
    </row>
    <row r="873" ht="21" customHeight="1" spans="1:9">
      <c r="A873" s="125">
        <v>870</v>
      </c>
      <c r="B873" s="126"/>
      <c r="C873" s="126"/>
      <c r="D873" s="135" t="str">
        <f>IFERROR(VLOOKUP($C873,'基础-客户信息 '!$C:$E,2,FALSE),"-")</f>
        <v>-</v>
      </c>
      <c r="E873" s="135" t="str">
        <f>IFERROR(VLOOKUP($C873,'基础-客户信息 '!$C:$E,3,FALSE),"-")</f>
        <v>-</v>
      </c>
      <c r="F873" s="136" t="str">
        <f>IF(C873="","-",SUMIFS('销售录入（明细）'!K:K,'销售录入（明细）'!D:D,C873)-SUMIFS($H$3:H872,$C$3:C872,C873))</f>
        <v>-</v>
      </c>
      <c r="G873" s="126"/>
      <c r="H873" s="132"/>
      <c r="I873" s="132"/>
    </row>
    <row r="874" ht="21" customHeight="1" spans="1:9">
      <c r="A874" s="125">
        <v>871</v>
      </c>
      <c r="B874" s="126"/>
      <c r="C874" s="126"/>
      <c r="D874" s="135" t="str">
        <f>IFERROR(VLOOKUP($C874,'基础-客户信息 '!$C:$E,2,FALSE),"-")</f>
        <v>-</v>
      </c>
      <c r="E874" s="135" t="str">
        <f>IFERROR(VLOOKUP($C874,'基础-客户信息 '!$C:$E,3,FALSE),"-")</f>
        <v>-</v>
      </c>
      <c r="F874" s="136" t="str">
        <f>IF(C874="","-",SUMIFS('销售录入（明细）'!K:K,'销售录入（明细）'!D:D,C874)-SUMIFS($H$3:H873,$C$3:C873,C874))</f>
        <v>-</v>
      </c>
      <c r="G874" s="126"/>
      <c r="H874" s="132"/>
      <c r="I874" s="132"/>
    </row>
    <row r="875" ht="21" customHeight="1" spans="1:9">
      <c r="A875" s="125">
        <v>872</v>
      </c>
      <c r="B875" s="126"/>
      <c r="C875" s="126"/>
      <c r="D875" s="135" t="str">
        <f>IFERROR(VLOOKUP($C875,'基础-客户信息 '!$C:$E,2,FALSE),"-")</f>
        <v>-</v>
      </c>
      <c r="E875" s="135" t="str">
        <f>IFERROR(VLOOKUP($C875,'基础-客户信息 '!$C:$E,3,FALSE),"-")</f>
        <v>-</v>
      </c>
      <c r="F875" s="136" t="str">
        <f>IF(C875="","-",SUMIFS('销售录入（明细）'!K:K,'销售录入（明细）'!D:D,C875)-SUMIFS($H$3:H874,$C$3:C874,C875))</f>
        <v>-</v>
      </c>
      <c r="G875" s="126"/>
      <c r="H875" s="132"/>
      <c r="I875" s="132"/>
    </row>
    <row r="876" ht="21" customHeight="1" spans="1:9">
      <c r="A876" s="125">
        <v>873</v>
      </c>
      <c r="B876" s="126"/>
      <c r="C876" s="126"/>
      <c r="D876" s="135" t="str">
        <f>IFERROR(VLOOKUP($C876,'基础-客户信息 '!$C:$E,2,FALSE),"-")</f>
        <v>-</v>
      </c>
      <c r="E876" s="135" t="str">
        <f>IFERROR(VLOOKUP($C876,'基础-客户信息 '!$C:$E,3,FALSE),"-")</f>
        <v>-</v>
      </c>
      <c r="F876" s="136" t="str">
        <f>IF(C876="","-",SUMIFS('销售录入（明细）'!K:K,'销售录入（明细）'!D:D,C876)-SUMIFS($H$3:H875,$C$3:C875,C876))</f>
        <v>-</v>
      </c>
      <c r="G876" s="126"/>
      <c r="H876" s="132"/>
      <c r="I876" s="132"/>
    </row>
    <row r="877" ht="21" customHeight="1" spans="1:9">
      <c r="A877" s="125">
        <v>874</v>
      </c>
      <c r="B877" s="126"/>
      <c r="C877" s="126"/>
      <c r="D877" s="135" t="str">
        <f>IFERROR(VLOOKUP($C877,'基础-客户信息 '!$C:$E,2,FALSE),"-")</f>
        <v>-</v>
      </c>
      <c r="E877" s="135" t="str">
        <f>IFERROR(VLOOKUP($C877,'基础-客户信息 '!$C:$E,3,FALSE),"-")</f>
        <v>-</v>
      </c>
      <c r="F877" s="136" t="str">
        <f>IF(C877="","-",SUMIFS('销售录入（明细）'!K:K,'销售录入（明细）'!D:D,C877)-SUMIFS($H$3:H876,$C$3:C876,C877))</f>
        <v>-</v>
      </c>
      <c r="G877" s="126"/>
      <c r="H877" s="132"/>
      <c r="I877" s="132"/>
    </row>
    <row r="878" ht="21" customHeight="1" spans="1:9">
      <c r="A878" s="125">
        <v>875</v>
      </c>
      <c r="B878" s="126"/>
      <c r="C878" s="126"/>
      <c r="D878" s="135" t="str">
        <f>IFERROR(VLOOKUP($C878,'基础-客户信息 '!$C:$E,2,FALSE),"-")</f>
        <v>-</v>
      </c>
      <c r="E878" s="135" t="str">
        <f>IFERROR(VLOOKUP($C878,'基础-客户信息 '!$C:$E,3,FALSE),"-")</f>
        <v>-</v>
      </c>
      <c r="F878" s="136" t="str">
        <f>IF(C878="","-",SUMIFS('销售录入（明细）'!K:K,'销售录入（明细）'!D:D,C878)-SUMIFS($H$3:H877,$C$3:C877,C878))</f>
        <v>-</v>
      </c>
      <c r="G878" s="126"/>
      <c r="H878" s="132"/>
      <c r="I878" s="132"/>
    </row>
    <row r="879" ht="21" customHeight="1" spans="1:9">
      <c r="A879" s="125">
        <v>876</v>
      </c>
      <c r="B879" s="126"/>
      <c r="C879" s="126"/>
      <c r="D879" s="135" t="str">
        <f>IFERROR(VLOOKUP($C879,'基础-客户信息 '!$C:$E,2,FALSE),"-")</f>
        <v>-</v>
      </c>
      <c r="E879" s="135" t="str">
        <f>IFERROR(VLOOKUP($C879,'基础-客户信息 '!$C:$E,3,FALSE),"-")</f>
        <v>-</v>
      </c>
      <c r="F879" s="136" t="str">
        <f>IF(C879="","-",SUMIFS('销售录入（明细）'!K:K,'销售录入（明细）'!D:D,C879)-SUMIFS($H$3:H878,$C$3:C878,C879))</f>
        <v>-</v>
      </c>
      <c r="G879" s="126"/>
      <c r="H879" s="132"/>
      <c r="I879" s="132"/>
    </row>
    <row r="880" ht="21" customHeight="1" spans="1:9">
      <c r="A880" s="125">
        <v>877</v>
      </c>
      <c r="B880" s="126"/>
      <c r="C880" s="126"/>
      <c r="D880" s="135" t="str">
        <f>IFERROR(VLOOKUP($C880,'基础-客户信息 '!$C:$E,2,FALSE),"-")</f>
        <v>-</v>
      </c>
      <c r="E880" s="135" t="str">
        <f>IFERROR(VLOOKUP($C880,'基础-客户信息 '!$C:$E,3,FALSE),"-")</f>
        <v>-</v>
      </c>
      <c r="F880" s="136" t="str">
        <f>IF(C880="","-",SUMIFS('销售录入（明细）'!K:K,'销售录入（明细）'!D:D,C880)-SUMIFS($H$3:H879,$C$3:C879,C880))</f>
        <v>-</v>
      </c>
      <c r="G880" s="126"/>
      <c r="H880" s="132"/>
      <c r="I880" s="132"/>
    </row>
    <row r="881" ht="21" customHeight="1" spans="1:9">
      <c r="A881" s="125">
        <v>878</v>
      </c>
      <c r="B881" s="126"/>
      <c r="C881" s="126"/>
      <c r="D881" s="135" t="str">
        <f>IFERROR(VLOOKUP($C881,'基础-客户信息 '!$C:$E,2,FALSE),"-")</f>
        <v>-</v>
      </c>
      <c r="E881" s="135" t="str">
        <f>IFERROR(VLOOKUP($C881,'基础-客户信息 '!$C:$E,3,FALSE),"-")</f>
        <v>-</v>
      </c>
      <c r="F881" s="136" t="str">
        <f>IF(C881="","-",SUMIFS('销售录入（明细）'!K:K,'销售录入（明细）'!D:D,C881)-SUMIFS($H$3:H880,$C$3:C880,C881))</f>
        <v>-</v>
      </c>
      <c r="G881" s="126"/>
      <c r="H881" s="132"/>
      <c r="I881" s="132"/>
    </row>
    <row r="882" ht="21" customHeight="1" spans="1:9">
      <c r="A882" s="125">
        <v>879</v>
      </c>
      <c r="B882" s="126"/>
      <c r="C882" s="126"/>
      <c r="D882" s="135" t="str">
        <f>IFERROR(VLOOKUP($C882,'基础-客户信息 '!$C:$E,2,FALSE),"-")</f>
        <v>-</v>
      </c>
      <c r="E882" s="135" t="str">
        <f>IFERROR(VLOOKUP($C882,'基础-客户信息 '!$C:$E,3,FALSE),"-")</f>
        <v>-</v>
      </c>
      <c r="F882" s="136" t="str">
        <f>IF(C882="","-",SUMIFS('销售录入（明细）'!K:K,'销售录入（明细）'!D:D,C882)-SUMIFS($H$3:H881,$C$3:C881,C882))</f>
        <v>-</v>
      </c>
      <c r="G882" s="126"/>
      <c r="H882" s="132"/>
      <c r="I882" s="132"/>
    </row>
    <row r="883" ht="21" customHeight="1" spans="1:9">
      <c r="A883" s="125">
        <v>880</v>
      </c>
      <c r="B883" s="126"/>
      <c r="C883" s="126"/>
      <c r="D883" s="135" t="str">
        <f>IFERROR(VLOOKUP($C883,'基础-客户信息 '!$C:$E,2,FALSE),"-")</f>
        <v>-</v>
      </c>
      <c r="E883" s="135" t="str">
        <f>IFERROR(VLOOKUP($C883,'基础-客户信息 '!$C:$E,3,FALSE),"-")</f>
        <v>-</v>
      </c>
      <c r="F883" s="136" t="str">
        <f>IF(C883="","-",SUMIFS('销售录入（明细）'!K:K,'销售录入（明细）'!D:D,C883)-SUMIFS($H$3:H882,$C$3:C882,C883))</f>
        <v>-</v>
      </c>
      <c r="G883" s="126"/>
      <c r="H883" s="132"/>
      <c r="I883" s="132"/>
    </row>
    <row r="884" ht="21" customHeight="1" spans="1:9">
      <c r="A884" s="125">
        <v>881</v>
      </c>
      <c r="B884" s="126"/>
      <c r="C884" s="126"/>
      <c r="D884" s="135" t="str">
        <f>IFERROR(VLOOKUP($C884,'基础-客户信息 '!$C:$E,2,FALSE),"-")</f>
        <v>-</v>
      </c>
      <c r="E884" s="135" t="str">
        <f>IFERROR(VLOOKUP($C884,'基础-客户信息 '!$C:$E,3,FALSE),"-")</f>
        <v>-</v>
      </c>
      <c r="F884" s="136" t="str">
        <f>IF(C884="","-",SUMIFS('销售录入（明细）'!K:K,'销售录入（明细）'!D:D,C884)-SUMIFS($H$3:H883,$C$3:C883,C884))</f>
        <v>-</v>
      </c>
      <c r="G884" s="126"/>
      <c r="H884" s="132"/>
      <c r="I884" s="132"/>
    </row>
    <row r="885" ht="21" customHeight="1" spans="1:9">
      <c r="A885" s="125">
        <v>882</v>
      </c>
      <c r="B885" s="126"/>
      <c r="C885" s="126"/>
      <c r="D885" s="135" t="str">
        <f>IFERROR(VLOOKUP($C885,'基础-客户信息 '!$C:$E,2,FALSE),"-")</f>
        <v>-</v>
      </c>
      <c r="E885" s="135" t="str">
        <f>IFERROR(VLOOKUP($C885,'基础-客户信息 '!$C:$E,3,FALSE),"-")</f>
        <v>-</v>
      </c>
      <c r="F885" s="136" t="str">
        <f>IF(C885="","-",SUMIFS('销售录入（明细）'!K:K,'销售录入（明细）'!D:D,C885)-SUMIFS($H$3:H884,$C$3:C884,C885))</f>
        <v>-</v>
      </c>
      <c r="G885" s="126"/>
      <c r="H885" s="132"/>
      <c r="I885" s="132"/>
    </row>
    <row r="886" ht="21" customHeight="1" spans="1:9">
      <c r="A886" s="125">
        <v>883</v>
      </c>
      <c r="B886" s="126"/>
      <c r="C886" s="126"/>
      <c r="D886" s="135" t="str">
        <f>IFERROR(VLOOKUP($C886,'基础-客户信息 '!$C:$E,2,FALSE),"-")</f>
        <v>-</v>
      </c>
      <c r="E886" s="135" t="str">
        <f>IFERROR(VLOOKUP($C886,'基础-客户信息 '!$C:$E,3,FALSE),"-")</f>
        <v>-</v>
      </c>
      <c r="F886" s="136" t="str">
        <f>IF(C886="","-",SUMIFS('销售录入（明细）'!K:K,'销售录入（明细）'!D:D,C886)-SUMIFS($H$3:H885,$C$3:C885,C886))</f>
        <v>-</v>
      </c>
      <c r="G886" s="126"/>
      <c r="H886" s="132"/>
      <c r="I886" s="132"/>
    </row>
    <row r="887" ht="21" customHeight="1" spans="1:9">
      <c r="A887" s="125">
        <v>884</v>
      </c>
      <c r="B887" s="126"/>
      <c r="C887" s="126"/>
      <c r="D887" s="135" t="str">
        <f>IFERROR(VLOOKUP($C887,'基础-客户信息 '!$C:$E,2,FALSE),"-")</f>
        <v>-</v>
      </c>
      <c r="E887" s="135" t="str">
        <f>IFERROR(VLOOKUP($C887,'基础-客户信息 '!$C:$E,3,FALSE),"-")</f>
        <v>-</v>
      </c>
      <c r="F887" s="136" t="str">
        <f>IF(C887="","-",SUMIFS('销售录入（明细）'!K:K,'销售录入（明细）'!D:D,C887)-SUMIFS($H$3:H886,$C$3:C886,C887))</f>
        <v>-</v>
      </c>
      <c r="G887" s="126"/>
      <c r="H887" s="132"/>
      <c r="I887" s="132"/>
    </row>
    <row r="888" ht="21" customHeight="1" spans="1:9">
      <c r="A888" s="125">
        <v>885</v>
      </c>
      <c r="B888" s="126"/>
      <c r="C888" s="126"/>
      <c r="D888" s="135" t="str">
        <f>IFERROR(VLOOKUP($C888,'基础-客户信息 '!$C:$E,2,FALSE),"-")</f>
        <v>-</v>
      </c>
      <c r="E888" s="135" t="str">
        <f>IFERROR(VLOOKUP($C888,'基础-客户信息 '!$C:$E,3,FALSE),"-")</f>
        <v>-</v>
      </c>
      <c r="F888" s="136" t="str">
        <f>IF(C888="","-",SUMIFS('销售录入（明细）'!K:K,'销售录入（明细）'!D:D,C888)-SUMIFS($H$3:H887,$C$3:C887,C888))</f>
        <v>-</v>
      </c>
      <c r="G888" s="126"/>
      <c r="H888" s="132"/>
      <c r="I888" s="132"/>
    </row>
    <row r="889" ht="21" customHeight="1" spans="1:9">
      <c r="A889" s="125">
        <v>886</v>
      </c>
      <c r="B889" s="126"/>
      <c r="C889" s="126"/>
      <c r="D889" s="135" t="str">
        <f>IFERROR(VLOOKUP($C889,'基础-客户信息 '!$C:$E,2,FALSE),"-")</f>
        <v>-</v>
      </c>
      <c r="E889" s="135" t="str">
        <f>IFERROR(VLOOKUP($C889,'基础-客户信息 '!$C:$E,3,FALSE),"-")</f>
        <v>-</v>
      </c>
      <c r="F889" s="136" t="str">
        <f>IF(C889="","-",SUMIFS('销售录入（明细）'!K:K,'销售录入（明细）'!D:D,C889)-SUMIFS($H$3:H888,$C$3:C888,C889))</f>
        <v>-</v>
      </c>
      <c r="G889" s="126"/>
      <c r="H889" s="132"/>
      <c r="I889" s="132"/>
    </row>
    <row r="890" ht="21" customHeight="1" spans="1:9">
      <c r="A890" s="125">
        <v>887</v>
      </c>
      <c r="B890" s="126"/>
      <c r="C890" s="126"/>
      <c r="D890" s="135" t="str">
        <f>IFERROR(VLOOKUP($C890,'基础-客户信息 '!$C:$E,2,FALSE),"-")</f>
        <v>-</v>
      </c>
      <c r="E890" s="135" t="str">
        <f>IFERROR(VLOOKUP($C890,'基础-客户信息 '!$C:$E,3,FALSE),"-")</f>
        <v>-</v>
      </c>
      <c r="F890" s="136" t="str">
        <f>IF(C890="","-",SUMIFS('销售录入（明细）'!K:K,'销售录入（明细）'!D:D,C890)-SUMIFS($H$3:H889,$C$3:C889,C890))</f>
        <v>-</v>
      </c>
      <c r="G890" s="126"/>
      <c r="H890" s="132"/>
      <c r="I890" s="132"/>
    </row>
    <row r="891" ht="21" customHeight="1" spans="1:9">
      <c r="A891" s="125">
        <v>888</v>
      </c>
      <c r="B891" s="126"/>
      <c r="C891" s="126"/>
      <c r="D891" s="135" t="str">
        <f>IFERROR(VLOOKUP($C891,'基础-客户信息 '!$C:$E,2,FALSE),"-")</f>
        <v>-</v>
      </c>
      <c r="E891" s="135" t="str">
        <f>IFERROR(VLOOKUP($C891,'基础-客户信息 '!$C:$E,3,FALSE),"-")</f>
        <v>-</v>
      </c>
      <c r="F891" s="136" t="str">
        <f>IF(C891="","-",SUMIFS('销售录入（明细）'!K:K,'销售录入（明细）'!D:D,C891)-SUMIFS($H$3:H890,$C$3:C890,C891))</f>
        <v>-</v>
      </c>
      <c r="G891" s="126"/>
      <c r="H891" s="132"/>
      <c r="I891" s="132"/>
    </row>
    <row r="892" ht="21" customHeight="1" spans="1:9">
      <c r="A892" s="125">
        <v>889</v>
      </c>
      <c r="B892" s="126"/>
      <c r="C892" s="126"/>
      <c r="D892" s="135" t="str">
        <f>IFERROR(VLOOKUP($C892,'基础-客户信息 '!$C:$E,2,FALSE),"-")</f>
        <v>-</v>
      </c>
      <c r="E892" s="135" t="str">
        <f>IFERROR(VLOOKUP($C892,'基础-客户信息 '!$C:$E,3,FALSE),"-")</f>
        <v>-</v>
      </c>
      <c r="F892" s="136" t="str">
        <f>IF(C892="","-",SUMIFS('销售录入（明细）'!K:K,'销售录入（明细）'!D:D,C892)-SUMIFS($H$3:H891,$C$3:C891,C892))</f>
        <v>-</v>
      </c>
      <c r="G892" s="126"/>
      <c r="H892" s="132"/>
      <c r="I892" s="132"/>
    </row>
    <row r="893" ht="21" customHeight="1" spans="1:9">
      <c r="A893" s="125">
        <v>890</v>
      </c>
      <c r="B893" s="126"/>
      <c r="C893" s="126"/>
      <c r="D893" s="135" t="str">
        <f>IFERROR(VLOOKUP($C893,'基础-客户信息 '!$C:$E,2,FALSE),"-")</f>
        <v>-</v>
      </c>
      <c r="E893" s="135" t="str">
        <f>IFERROR(VLOOKUP($C893,'基础-客户信息 '!$C:$E,3,FALSE),"-")</f>
        <v>-</v>
      </c>
      <c r="F893" s="136" t="str">
        <f>IF(C893="","-",SUMIFS('销售录入（明细）'!K:K,'销售录入（明细）'!D:D,C893)-SUMIFS($H$3:H892,$C$3:C892,C893))</f>
        <v>-</v>
      </c>
      <c r="G893" s="126"/>
      <c r="H893" s="132"/>
      <c r="I893" s="132"/>
    </row>
    <row r="894" ht="21" customHeight="1" spans="1:9">
      <c r="A894" s="125">
        <v>891</v>
      </c>
      <c r="B894" s="126"/>
      <c r="C894" s="126"/>
      <c r="D894" s="135" t="str">
        <f>IFERROR(VLOOKUP($C894,'基础-客户信息 '!$C:$E,2,FALSE),"-")</f>
        <v>-</v>
      </c>
      <c r="E894" s="135" t="str">
        <f>IFERROR(VLOOKUP($C894,'基础-客户信息 '!$C:$E,3,FALSE),"-")</f>
        <v>-</v>
      </c>
      <c r="F894" s="136" t="str">
        <f>IF(C894="","-",SUMIFS('销售录入（明细）'!K:K,'销售录入（明细）'!D:D,C894)-SUMIFS($H$3:H893,$C$3:C893,C894))</f>
        <v>-</v>
      </c>
      <c r="G894" s="126"/>
      <c r="H894" s="132"/>
      <c r="I894" s="132"/>
    </row>
    <row r="895" ht="21" customHeight="1" spans="1:9">
      <c r="A895" s="125">
        <v>892</v>
      </c>
      <c r="B895" s="126"/>
      <c r="C895" s="126"/>
      <c r="D895" s="135" t="str">
        <f>IFERROR(VLOOKUP($C895,'基础-客户信息 '!$C:$E,2,FALSE),"-")</f>
        <v>-</v>
      </c>
      <c r="E895" s="135" t="str">
        <f>IFERROR(VLOOKUP($C895,'基础-客户信息 '!$C:$E,3,FALSE),"-")</f>
        <v>-</v>
      </c>
      <c r="F895" s="136" t="str">
        <f>IF(C895="","-",SUMIFS('销售录入（明细）'!K:K,'销售录入（明细）'!D:D,C895)-SUMIFS($H$3:H894,$C$3:C894,C895))</f>
        <v>-</v>
      </c>
      <c r="G895" s="126"/>
      <c r="H895" s="132"/>
      <c r="I895" s="132"/>
    </row>
    <row r="896" ht="21" customHeight="1" spans="1:9">
      <c r="A896" s="125">
        <v>893</v>
      </c>
      <c r="B896" s="126"/>
      <c r="C896" s="126"/>
      <c r="D896" s="135" t="str">
        <f>IFERROR(VLOOKUP($C896,'基础-客户信息 '!$C:$E,2,FALSE),"-")</f>
        <v>-</v>
      </c>
      <c r="E896" s="135" t="str">
        <f>IFERROR(VLOOKUP($C896,'基础-客户信息 '!$C:$E,3,FALSE),"-")</f>
        <v>-</v>
      </c>
      <c r="F896" s="136" t="str">
        <f>IF(C896="","-",SUMIFS('销售录入（明细）'!K:K,'销售录入（明细）'!D:D,C896)-SUMIFS($H$3:H895,$C$3:C895,C896))</f>
        <v>-</v>
      </c>
      <c r="G896" s="126"/>
      <c r="H896" s="132"/>
      <c r="I896" s="132"/>
    </row>
    <row r="897" ht="21" customHeight="1" spans="1:9">
      <c r="A897" s="125">
        <v>894</v>
      </c>
      <c r="B897" s="126"/>
      <c r="C897" s="126"/>
      <c r="D897" s="135" t="str">
        <f>IFERROR(VLOOKUP($C897,'基础-客户信息 '!$C:$E,2,FALSE),"-")</f>
        <v>-</v>
      </c>
      <c r="E897" s="135" t="str">
        <f>IFERROR(VLOOKUP($C897,'基础-客户信息 '!$C:$E,3,FALSE),"-")</f>
        <v>-</v>
      </c>
      <c r="F897" s="136" t="str">
        <f>IF(C897="","-",SUMIFS('销售录入（明细）'!K:K,'销售录入（明细）'!D:D,C897)-SUMIFS($H$3:H896,$C$3:C896,C897))</f>
        <v>-</v>
      </c>
      <c r="G897" s="126"/>
      <c r="H897" s="132"/>
      <c r="I897" s="132"/>
    </row>
    <row r="898" ht="21" customHeight="1" spans="1:9">
      <c r="A898" s="125">
        <v>895</v>
      </c>
      <c r="B898" s="126"/>
      <c r="C898" s="126"/>
      <c r="D898" s="135" t="str">
        <f>IFERROR(VLOOKUP($C898,'基础-客户信息 '!$C:$E,2,FALSE),"-")</f>
        <v>-</v>
      </c>
      <c r="E898" s="135" t="str">
        <f>IFERROR(VLOOKUP($C898,'基础-客户信息 '!$C:$E,3,FALSE),"-")</f>
        <v>-</v>
      </c>
      <c r="F898" s="136" t="str">
        <f>IF(C898="","-",SUMIFS('销售录入（明细）'!K:K,'销售录入（明细）'!D:D,C898)-SUMIFS($H$3:H897,$C$3:C897,C898))</f>
        <v>-</v>
      </c>
      <c r="G898" s="126"/>
      <c r="H898" s="132"/>
      <c r="I898" s="132"/>
    </row>
    <row r="899" ht="21" customHeight="1" spans="1:9">
      <c r="A899" s="125">
        <v>896</v>
      </c>
      <c r="B899" s="126"/>
      <c r="C899" s="126"/>
      <c r="D899" s="135" t="str">
        <f>IFERROR(VLOOKUP($C899,'基础-客户信息 '!$C:$E,2,FALSE),"-")</f>
        <v>-</v>
      </c>
      <c r="E899" s="135" t="str">
        <f>IFERROR(VLOOKUP($C899,'基础-客户信息 '!$C:$E,3,FALSE),"-")</f>
        <v>-</v>
      </c>
      <c r="F899" s="136" t="str">
        <f>IF(C899="","-",SUMIFS('销售录入（明细）'!K:K,'销售录入（明细）'!D:D,C899)-SUMIFS($H$3:H898,$C$3:C898,C899))</f>
        <v>-</v>
      </c>
      <c r="G899" s="126"/>
      <c r="H899" s="132"/>
      <c r="I899" s="132"/>
    </row>
    <row r="900" ht="21" customHeight="1" spans="1:9">
      <c r="A900" s="125">
        <v>897</v>
      </c>
      <c r="B900" s="126"/>
      <c r="C900" s="126"/>
      <c r="D900" s="135" t="str">
        <f>IFERROR(VLOOKUP($C900,'基础-客户信息 '!$C:$E,2,FALSE),"-")</f>
        <v>-</v>
      </c>
      <c r="E900" s="135" t="str">
        <f>IFERROR(VLOOKUP($C900,'基础-客户信息 '!$C:$E,3,FALSE),"-")</f>
        <v>-</v>
      </c>
      <c r="F900" s="136" t="str">
        <f>IF(C900="","-",SUMIFS('销售录入（明细）'!K:K,'销售录入（明细）'!D:D,C900)-SUMIFS($H$3:H899,$C$3:C899,C900))</f>
        <v>-</v>
      </c>
      <c r="G900" s="126"/>
      <c r="H900" s="132"/>
      <c r="I900" s="132"/>
    </row>
    <row r="901" ht="21" customHeight="1" spans="1:9">
      <c r="A901" s="125">
        <v>898</v>
      </c>
      <c r="B901" s="126"/>
      <c r="C901" s="126"/>
      <c r="D901" s="135" t="str">
        <f>IFERROR(VLOOKUP($C901,'基础-客户信息 '!$C:$E,2,FALSE),"-")</f>
        <v>-</v>
      </c>
      <c r="E901" s="135" t="str">
        <f>IFERROR(VLOOKUP($C901,'基础-客户信息 '!$C:$E,3,FALSE),"-")</f>
        <v>-</v>
      </c>
      <c r="F901" s="136" t="str">
        <f>IF(C901="","-",SUMIFS('销售录入（明细）'!K:K,'销售录入（明细）'!D:D,C901)-SUMIFS($H$3:H900,$C$3:C900,C901))</f>
        <v>-</v>
      </c>
      <c r="G901" s="126"/>
      <c r="H901" s="132"/>
      <c r="I901" s="132"/>
    </row>
    <row r="902" ht="21" customHeight="1" spans="1:9">
      <c r="A902" s="125">
        <v>899</v>
      </c>
      <c r="B902" s="126"/>
      <c r="C902" s="126"/>
      <c r="D902" s="135" t="str">
        <f>IFERROR(VLOOKUP($C902,'基础-客户信息 '!$C:$E,2,FALSE),"-")</f>
        <v>-</v>
      </c>
      <c r="E902" s="135" t="str">
        <f>IFERROR(VLOOKUP($C902,'基础-客户信息 '!$C:$E,3,FALSE),"-")</f>
        <v>-</v>
      </c>
      <c r="F902" s="136" t="str">
        <f>IF(C902="","-",SUMIFS('销售录入（明细）'!K:K,'销售录入（明细）'!D:D,C902)-SUMIFS($H$3:H901,$C$3:C901,C902))</f>
        <v>-</v>
      </c>
      <c r="G902" s="126"/>
      <c r="H902" s="132"/>
      <c r="I902" s="132"/>
    </row>
    <row r="903" ht="21" customHeight="1" spans="1:9">
      <c r="A903" s="125">
        <v>900</v>
      </c>
      <c r="B903" s="126"/>
      <c r="C903" s="126"/>
      <c r="D903" s="135" t="str">
        <f>IFERROR(VLOOKUP($C903,'基础-客户信息 '!$C:$E,2,FALSE),"-")</f>
        <v>-</v>
      </c>
      <c r="E903" s="135" t="str">
        <f>IFERROR(VLOOKUP($C903,'基础-客户信息 '!$C:$E,3,FALSE),"-")</f>
        <v>-</v>
      </c>
      <c r="F903" s="136" t="str">
        <f>IF(C903="","-",SUMIFS('销售录入（明细）'!K:K,'销售录入（明细）'!D:D,C903)-SUMIFS($H$3:H902,$C$3:C902,C903))</f>
        <v>-</v>
      </c>
      <c r="G903" s="126"/>
      <c r="H903" s="132"/>
      <c r="I903" s="132"/>
    </row>
    <row r="904" ht="21" customHeight="1" spans="1:9">
      <c r="A904" s="125">
        <v>901</v>
      </c>
      <c r="B904" s="126"/>
      <c r="C904" s="126"/>
      <c r="D904" s="135" t="str">
        <f>IFERROR(VLOOKUP($C904,'基础-客户信息 '!$C:$E,2,FALSE),"-")</f>
        <v>-</v>
      </c>
      <c r="E904" s="135" t="str">
        <f>IFERROR(VLOOKUP($C904,'基础-客户信息 '!$C:$E,3,FALSE),"-")</f>
        <v>-</v>
      </c>
      <c r="F904" s="136" t="str">
        <f>IF(C904="","-",SUMIFS('销售录入（明细）'!K:K,'销售录入（明细）'!D:D,C904)-SUMIFS($H$3:H903,$C$3:C903,C904))</f>
        <v>-</v>
      </c>
      <c r="G904" s="126"/>
      <c r="H904" s="132"/>
      <c r="I904" s="132"/>
    </row>
    <row r="905" ht="21" customHeight="1" spans="1:9">
      <c r="A905" s="125">
        <v>902</v>
      </c>
      <c r="B905" s="126"/>
      <c r="C905" s="126"/>
      <c r="D905" s="135" t="str">
        <f>IFERROR(VLOOKUP($C905,'基础-客户信息 '!$C:$E,2,FALSE),"-")</f>
        <v>-</v>
      </c>
      <c r="E905" s="135" t="str">
        <f>IFERROR(VLOOKUP($C905,'基础-客户信息 '!$C:$E,3,FALSE),"-")</f>
        <v>-</v>
      </c>
      <c r="F905" s="136" t="str">
        <f>IF(C905="","-",SUMIFS('销售录入（明细）'!K:K,'销售录入（明细）'!D:D,C905)-SUMIFS($H$3:H904,$C$3:C904,C905))</f>
        <v>-</v>
      </c>
      <c r="G905" s="126"/>
      <c r="H905" s="132"/>
      <c r="I905" s="132"/>
    </row>
    <row r="906" ht="21" customHeight="1" spans="1:9">
      <c r="A906" s="125">
        <v>903</v>
      </c>
      <c r="B906" s="126"/>
      <c r="C906" s="126"/>
      <c r="D906" s="135" t="str">
        <f>IFERROR(VLOOKUP($C906,'基础-客户信息 '!$C:$E,2,FALSE),"-")</f>
        <v>-</v>
      </c>
      <c r="E906" s="135" t="str">
        <f>IFERROR(VLOOKUP($C906,'基础-客户信息 '!$C:$E,3,FALSE),"-")</f>
        <v>-</v>
      </c>
      <c r="F906" s="136" t="str">
        <f>IF(C906="","-",SUMIFS('销售录入（明细）'!K:K,'销售录入（明细）'!D:D,C906)-SUMIFS($H$3:H905,$C$3:C905,C906))</f>
        <v>-</v>
      </c>
      <c r="G906" s="126"/>
      <c r="H906" s="132"/>
      <c r="I906" s="132"/>
    </row>
    <row r="907" ht="21" customHeight="1" spans="1:9">
      <c r="A907" s="125">
        <v>904</v>
      </c>
      <c r="B907" s="126"/>
      <c r="C907" s="126"/>
      <c r="D907" s="135" t="str">
        <f>IFERROR(VLOOKUP($C907,'基础-客户信息 '!$C:$E,2,FALSE),"-")</f>
        <v>-</v>
      </c>
      <c r="E907" s="135" t="str">
        <f>IFERROR(VLOOKUP($C907,'基础-客户信息 '!$C:$E,3,FALSE),"-")</f>
        <v>-</v>
      </c>
      <c r="F907" s="136" t="str">
        <f>IF(C907="","-",SUMIFS('销售录入（明细）'!K:K,'销售录入（明细）'!D:D,C907)-SUMIFS($H$3:H906,$C$3:C906,C907))</f>
        <v>-</v>
      </c>
      <c r="G907" s="126"/>
      <c r="H907" s="132"/>
      <c r="I907" s="132"/>
    </row>
    <row r="908" ht="21" customHeight="1" spans="1:9">
      <c r="A908" s="125">
        <v>905</v>
      </c>
      <c r="B908" s="126"/>
      <c r="C908" s="126"/>
      <c r="D908" s="135" t="str">
        <f>IFERROR(VLOOKUP($C908,'基础-客户信息 '!$C:$E,2,FALSE),"-")</f>
        <v>-</v>
      </c>
      <c r="E908" s="135" t="str">
        <f>IFERROR(VLOOKUP($C908,'基础-客户信息 '!$C:$E,3,FALSE),"-")</f>
        <v>-</v>
      </c>
      <c r="F908" s="136" t="str">
        <f>IF(C908="","-",SUMIFS('销售录入（明细）'!K:K,'销售录入（明细）'!D:D,C908)-SUMIFS($H$3:H907,$C$3:C907,C908))</f>
        <v>-</v>
      </c>
      <c r="G908" s="126"/>
      <c r="H908" s="132"/>
      <c r="I908" s="132"/>
    </row>
    <row r="909" ht="21" customHeight="1" spans="1:9">
      <c r="A909" s="125">
        <v>906</v>
      </c>
      <c r="B909" s="126"/>
      <c r="C909" s="126"/>
      <c r="D909" s="135" t="str">
        <f>IFERROR(VLOOKUP($C909,'基础-客户信息 '!$C:$E,2,FALSE),"-")</f>
        <v>-</v>
      </c>
      <c r="E909" s="135" t="str">
        <f>IFERROR(VLOOKUP($C909,'基础-客户信息 '!$C:$E,3,FALSE),"-")</f>
        <v>-</v>
      </c>
      <c r="F909" s="136" t="str">
        <f>IF(C909="","-",SUMIFS('销售录入（明细）'!K:K,'销售录入（明细）'!D:D,C909)-SUMIFS($H$3:H908,$C$3:C908,C909))</f>
        <v>-</v>
      </c>
      <c r="G909" s="126"/>
      <c r="H909" s="132"/>
      <c r="I909" s="132"/>
    </row>
    <row r="910" ht="21" customHeight="1" spans="1:9">
      <c r="A910" s="125">
        <v>907</v>
      </c>
      <c r="B910" s="126"/>
      <c r="C910" s="126"/>
      <c r="D910" s="135" t="str">
        <f>IFERROR(VLOOKUP($C910,'基础-客户信息 '!$C:$E,2,FALSE),"-")</f>
        <v>-</v>
      </c>
      <c r="E910" s="135" t="str">
        <f>IFERROR(VLOOKUP($C910,'基础-客户信息 '!$C:$E,3,FALSE),"-")</f>
        <v>-</v>
      </c>
      <c r="F910" s="136" t="str">
        <f>IF(C910="","-",SUMIFS('销售录入（明细）'!K:K,'销售录入（明细）'!D:D,C910)-SUMIFS($H$3:H909,$C$3:C909,C910))</f>
        <v>-</v>
      </c>
      <c r="G910" s="126"/>
      <c r="H910" s="132"/>
      <c r="I910" s="132"/>
    </row>
    <row r="911" ht="21" customHeight="1" spans="1:9">
      <c r="A911" s="125">
        <v>908</v>
      </c>
      <c r="B911" s="126"/>
      <c r="C911" s="126"/>
      <c r="D911" s="135" t="str">
        <f>IFERROR(VLOOKUP($C911,'基础-客户信息 '!$C:$E,2,FALSE),"-")</f>
        <v>-</v>
      </c>
      <c r="E911" s="135" t="str">
        <f>IFERROR(VLOOKUP($C911,'基础-客户信息 '!$C:$E,3,FALSE),"-")</f>
        <v>-</v>
      </c>
      <c r="F911" s="136" t="str">
        <f>IF(C911="","-",SUMIFS('销售录入（明细）'!K:K,'销售录入（明细）'!D:D,C911)-SUMIFS($H$3:H910,$C$3:C910,C911))</f>
        <v>-</v>
      </c>
      <c r="G911" s="126"/>
      <c r="H911" s="132"/>
      <c r="I911" s="132"/>
    </row>
    <row r="912" ht="21" customHeight="1" spans="1:9">
      <c r="A912" s="125">
        <v>909</v>
      </c>
      <c r="B912" s="126"/>
      <c r="C912" s="126"/>
      <c r="D912" s="135" t="str">
        <f>IFERROR(VLOOKUP($C912,'基础-客户信息 '!$C:$E,2,FALSE),"-")</f>
        <v>-</v>
      </c>
      <c r="E912" s="135" t="str">
        <f>IFERROR(VLOOKUP($C912,'基础-客户信息 '!$C:$E,3,FALSE),"-")</f>
        <v>-</v>
      </c>
      <c r="F912" s="136" t="str">
        <f>IF(C912="","-",SUMIFS('销售录入（明细）'!K:K,'销售录入（明细）'!D:D,C912)-SUMIFS($H$3:H911,$C$3:C911,C912))</f>
        <v>-</v>
      </c>
      <c r="G912" s="126"/>
      <c r="H912" s="132"/>
      <c r="I912" s="132"/>
    </row>
    <row r="913" ht="21" customHeight="1" spans="1:9">
      <c r="A913" s="125">
        <v>910</v>
      </c>
      <c r="B913" s="126"/>
      <c r="C913" s="126"/>
      <c r="D913" s="135" t="str">
        <f>IFERROR(VLOOKUP($C913,'基础-客户信息 '!$C:$E,2,FALSE),"-")</f>
        <v>-</v>
      </c>
      <c r="E913" s="135" t="str">
        <f>IFERROR(VLOOKUP($C913,'基础-客户信息 '!$C:$E,3,FALSE),"-")</f>
        <v>-</v>
      </c>
      <c r="F913" s="136" t="str">
        <f>IF(C913="","-",SUMIFS('销售录入（明细）'!K:K,'销售录入（明细）'!D:D,C913)-SUMIFS($H$3:H912,$C$3:C912,C913))</f>
        <v>-</v>
      </c>
      <c r="G913" s="126"/>
      <c r="H913" s="132"/>
      <c r="I913" s="132"/>
    </row>
    <row r="914" ht="21" customHeight="1" spans="1:9">
      <c r="A914" s="125">
        <v>911</v>
      </c>
      <c r="B914" s="126"/>
      <c r="C914" s="126"/>
      <c r="D914" s="135" t="str">
        <f>IFERROR(VLOOKUP($C914,'基础-客户信息 '!$C:$E,2,FALSE),"-")</f>
        <v>-</v>
      </c>
      <c r="E914" s="135" t="str">
        <f>IFERROR(VLOOKUP($C914,'基础-客户信息 '!$C:$E,3,FALSE),"-")</f>
        <v>-</v>
      </c>
      <c r="F914" s="136" t="str">
        <f>IF(C914="","-",SUMIFS('销售录入（明细）'!K:K,'销售录入（明细）'!D:D,C914)-SUMIFS($H$3:H913,$C$3:C913,C914))</f>
        <v>-</v>
      </c>
      <c r="G914" s="126"/>
      <c r="H914" s="132"/>
      <c r="I914" s="132"/>
    </row>
    <row r="915" ht="21" customHeight="1" spans="1:9">
      <c r="A915" s="125">
        <v>912</v>
      </c>
      <c r="B915" s="126"/>
      <c r="C915" s="126"/>
      <c r="D915" s="135" t="str">
        <f>IFERROR(VLOOKUP($C915,'基础-客户信息 '!$C:$E,2,FALSE),"-")</f>
        <v>-</v>
      </c>
      <c r="E915" s="135" t="str">
        <f>IFERROR(VLOOKUP($C915,'基础-客户信息 '!$C:$E,3,FALSE),"-")</f>
        <v>-</v>
      </c>
      <c r="F915" s="136" t="str">
        <f>IF(C915="","-",SUMIFS('销售录入（明细）'!K:K,'销售录入（明细）'!D:D,C915)-SUMIFS($H$3:H914,$C$3:C914,C915))</f>
        <v>-</v>
      </c>
      <c r="G915" s="126"/>
      <c r="H915" s="132"/>
      <c r="I915" s="132"/>
    </row>
    <row r="916" ht="21" customHeight="1" spans="1:9">
      <c r="A916" s="125">
        <v>913</v>
      </c>
      <c r="B916" s="126"/>
      <c r="C916" s="126"/>
      <c r="D916" s="135" t="str">
        <f>IFERROR(VLOOKUP($C916,'基础-客户信息 '!$C:$E,2,FALSE),"-")</f>
        <v>-</v>
      </c>
      <c r="E916" s="135" t="str">
        <f>IFERROR(VLOOKUP($C916,'基础-客户信息 '!$C:$E,3,FALSE),"-")</f>
        <v>-</v>
      </c>
      <c r="F916" s="136" t="str">
        <f>IF(C916="","-",SUMIFS('销售录入（明细）'!K:K,'销售录入（明细）'!D:D,C916)-SUMIFS($H$3:H915,$C$3:C915,C916))</f>
        <v>-</v>
      </c>
      <c r="G916" s="126"/>
      <c r="H916" s="132"/>
      <c r="I916" s="132"/>
    </row>
    <row r="917" ht="21" customHeight="1" spans="1:9">
      <c r="A917" s="125">
        <v>914</v>
      </c>
      <c r="B917" s="126"/>
      <c r="C917" s="126"/>
      <c r="D917" s="135" t="str">
        <f>IFERROR(VLOOKUP($C917,'基础-客户信息 '!$C:$E,2,FALSE),"-")</f>
        <v>-</v>
      </c>
      <c r="E917" s="135" t="str">
        <f>IFERROR(VLOOKUP($C917,'基础-客户信息 '!$C:$E,3,FALSE),"-")</f>
        <v>-</v>
      </c>
      <c r="F917" s="136" t="str">
        <f>IF(C917="","-",SUMIFS('销售录入（明细）'!K:K,'销售录入（明细）'!D:D,C917)-SUMIFS($H$3:H916,$C$3:C916,C917))</f>
        <v>-</v>
      </c>
      <c r="G917" s="126"/>
      <c r="H917" s="132"/>
      <c r="I917" s="132"/>
    </row>
    <row r="918" ht="21" customHeight="1" spans="1:9">
      <c r="A918" s="125">
        <v>915</v>
      </c>
      <c r="B918" s="126"/>
      <c r="C918" s="126"/>
      <c r="D918" s="135" t="str">
        <f>IFERROR(VLOOKUP($C918,'基础-客户信息 '!$C:$E,2,FALSE),"-")</f>
        <v>-</v>
      </c>
      <c r="E918" s="135" t="str">
        <f>IFERROR(VLOOKUP($C918,'基础-客户信息 '!$C:$E,3,FALSE),"-")</f>
        <v>-</v>
      </c>
      <c r="F918" s="136" t="str">
        <f>IF(C918="","-",SUMIFS('销售录入（明细）'!K:K,'销售录入（明细）'!D:D,C918)-SUMIFS($H$3:H917,$C$3:C917,C918))</f>
        <v>-</v>
      </c>
      <c r="G918" s="126"/>
      <c r="H918" s="132"/>
      <c r="I918" s="132"/>
    </row>
    <row r="919" ht="21" customHeight="1" spans="1:9">
      <c r="A919" s="125">
        <v>916</v>
      </c>
      <c r="B919" s="126"/>
      <c r="C919" s="126"/>
      <c r="D919" s="135" t="str">
        <f>IFERROR(VLOOKUP($C919,'基础-客户信息 '!$C:$E,2,FALSE),"-")</f>
        <v>-</v>
      </c>
      <c r="E919" s="135" t="str">
        <f>IFERROR(VLOOKUP($C919,'基础-客户信息 '!$C:$E,3,FALSE),"-")</f>
        <v>-</v>
      </c>
      <c r="F919" s="136" t="str">
        <f>IF(C919="","-",SUMIFS('销售录入（明细）'!K:K,'销售录入（明细）'!D:D,C919)-SUMIFS($H$3:H918,$C$3:C918,C919))</f>
        <v>-</v>
      </c>
      <c r="G919" s="126"/>
      <c r="H919" s="132"/>
      <c r="I919" s="132"/>
    </row>
    <row r="920" ht="21" customHeight="1" spans="1:9">
      <c r="A920" s="125">
        <v>917</v>
      </c>
      <c r="B920" s="126"/>
      <c r="C920" s="126"/>
      <c r="D920" s="135" t="str">
        <f>IFERROR(VLOOKUP($C920,'基础-客户信息 '!$C:$E,2,FALSE),"-")</f>
        <v>-</v>
      </c>
      <c r="E920" s="135" t="str">
        <f>IFERROR(VLOOKUP($C920,'基础-客户信息 '!$C:$E,3,FALSE),"-")</f>
        <v>-</v>
      </c>
      <c r="F920" s="136" t="str">
        <f>IF(C920="","-",SUMIFS('销售录入（明细）'!K:K,'销售录入（明细）'!D:D,C920)-SUMIFS($H$3:H919,$C$3:C919,C920))</f>
        <v>-</v>
      </c>
      <c r="G920" s="126"/>
      <c r="H920" s="132"/>
      <c r="I920" s="132"/>
    </row>
    <row r="921" ht="21" customHeight="1" spans="1:9">
      <c r="A921" s="125">
        <v>918</v>
      </c>
      <c r="B921" s="126"/>
      <c r="C921" s="126"/>
      <c r="D921" s="135" t="str">
        <f>IFERROR(VLOOKUP($C921,'基础-客户信息 '!$C:$E,2,FALSE),"-")</f>
        <v>-</v>
      </c>
      <c r="E921" s="135" t="str">
        <f>IFERROR(VLOOKUP($C921,'基础-客户信息 '!$C:$E,3,FALSE),"-")</f>
        <v>-</v>
      </c>
      <c r="F921" s="136" t="str">
        <f>IF(C921="","-",SUMIFS('销售录入（明细）'!K:K,'销售录入（明细）'!D:D,C921)-SUMIFS($H$3:H920,$C$3:C920,C921))</f>
        <v>-</v>
      </c>
      <c r="G921" s="126"/>
      <c r="H921" s="132"/>
      <c r="I921" s="132"/>
    </row>
    <row r="922" ht="21" customHeight="1" spans="1:9">
      <c r="A922" s="125">
        <v>919</v>
      </c>
      <c r="B922" s="126"/>
      <c r="C922" s="126"/>
      <c r="D922" s="135" t="str">
        <f>IFERROR(VLOOKUP($C922,'基础-客户信息 '!$C:$E,2,FALSE),"-")</f>
        <v>-</v>
      </c>
      <c r="E922" s="135" t="str">
        <f>IFERROR(VLOOKUP($C922,'基础-客户信息 '!$C:$E,3,FALSE),"-")</f>
        <v>-</v>
      </c>
      <c r="F922" s="136" t="str">
        <f>IF(C922="","-",SUMIFS('销售录入（明细）'!K:K,'销售录入（明细）'!D:D,C922)-SUMIFS($H$3:H921,$C$3:C921,C922))</f>
        <v>-</v>
      </c>
      <c r="G922" s="126"/>
      <c r="H922" s="132"/>
      <c r="I922" s="132"/>
    </row>
    <row r="923" ht="21" customHeight="1" spans="1:9">
      <c r="A923" s="125">
        <v>920</v>
      </c>
      <c r="B923" s="126"/>
      <c r="C923" s="126"/>
      <c r="D923" s="135" t="str">
        <f>IFERROR(VLOOKUP($C923,'基础-客户信息 '!$C:$E,2,FALSE),"-")</f>
        <v>-</v>
      </c>
      <c r="E923" s="135" t="str">
        <f>IFERROR(VLOOKUP($C923,'基础-客户信息 '!$C:$E,3,FALSE),"-")</f>
        <v>-</v>
      </c>
      <c r="F923" s="136" t="str">
        <f>IF(C923="","-",SUMIFS('销售录入（明细）'!K:K,'销售录入（明细）'!D:D,C923)-SUMIFS($H$3:H922,$C$3:C922,C923))</f>
        <v>-</v>
      </c>
      <c r="G923" s="126"/>
      <c r="H923" s="132"/>
      <c r="I923" s="132"/>
    </row>
    <row r="924" ht="21" customHeight="1" spans="1:9">
      <c r="A924" s="125">
        <v>921</v>
      </c>
      <c r="B924" s="126"/>
      <c r="C924" s="126"/>
      <c r="D924" s="135" t="str">
        <f>IFERROR(VLOOKUP($C924,'基础-客户信息 '!$C:$E,2,FALSE),"-")</f>
        <v>-</v>
      </c>
      <c r="E924" s="135" t="str">
        <f>IFERROR(VLOOKUP($C924,'基础-客户信息 '!$C:$E,3,FALSE),"-")</f>
        <v>-</v>
      </c>
      <c r="F924" s="136" t="str">
        <f>IF(C924="","-",SUMIFS('销售录入（明细）'!K:K,'销售录入（明细）'!D:D,C924)-SUMIFS($H$3:H923,$C$3:C923,C924))</f>
        <v>-</v>
      </c>
      <c r="G924" s="126"/>
      <c r="H924" s="132"/>
      <c r="I924" s="132"/>
    </row>
    <row r="925" ht="21" customHeight="1" spans="1:9">
      <c r="A925" s="125">
        <v>922</v>
      </c>
      <c r="B925" s="126"/>
      <c r="C925" s="126"/>
      <c r="D925" s="135" t="str">
        <f>IFERROR(VLOOKUP($C925,'基础-客户信息 '!$C:$E,2,FALSE),"-")</f>
        <v>-</v>
      </c>
      <c r="E925" s="135" t="str">
        <f>IFERROR(VLOOKUP($C925,'基础-客户信息 '!$C:$E,3,FALSE),"-")</f>
        <v>-</v>
      </c>
      <c r="F925" s="136" t="str">
        <f>IF(C925="","-",SUMIFS('销售录入（明细）'!K:K,'销售录入（明细）'!D:D,C925)-SUMIFS($H$3:H924,$C$3:C924,C925))</f>
        <v>-</v>
      </c>
      <c r="G925" s="126"/>
      <c r="H925" s="132"/>
      <c r="I925" s="132"/>
    </row>
    <row r="926" ht="21" customHeight="1" spans="1:9">
      <c r="A926" s="125">
        <v>923</v>
      </c>
      <c r="B926" s="126"/>
      <c r="C926" s="126"/>
      <c r="D926" s="135" t="str">
        <f>IFERROR(VLOOKUP($C926,'基础-客户信息 '!$C:$E,2,FALSE),"-")</f>
        <v>-</v>
      </c>
      <c r="E926" s="135" t="str">
        <f>IFERROR(VLOOKUP($C926,'基础-客户信息 '!$C:$E,3,FALSE),"-")</f>
        <v>-</v>
      </c>
      <c r="F926" s="136" t="str">
        <f>IF(C926="","-",SUMIFS('销售录入（明细）'!K:K,'销售录入（明细）'!D:D,C926)-SUMIFS($H$3:H925,$C$3:C925,C926))</f>
        <v>-</v>
      </c>
      <c r="G926" s="126"/>
      <c r="H926" s="132"/>
      <c r="I926" s="132"/>
    </row>
    <row r="927" ht="21" customHeight="1" spans="1:9">
      <c r="A927" s="125">
        <v>924</v>
      </c>
      <c r="B927" s="126"/>
      <c r="C927" s="126"/>
      <c r="D927" s="135" t="str">
        <f>IFERROR(VLOOKUP($C927,'基础-客户信息 '!$C:$E,2,FALSE),"-")</f>
        <v>-</v>
      </c>
      <c r="E927" s="135" t="str">
        <f>IFERROR(VLOOKUP($C927,'基础-客户信息 '!$C:$E,3,FALSE),"-")</f>
        <v>-</v>
      </c>
      <c r="F927" s="136" t="str">
        <f>IF(C927="","-",SUMIFS('销售录入（明细）'!K:K,'销售录入（明细）'!D:D,C927)-SUMIFS($H$3:H926,$C$3:C926,C927))</f>
        <v>-</v>
      </c>
      <c r="G927" s="126"/>
      <c r="H927" s="132"/>
      <c r="I927" s="132"/>
    </row>
    <row r="928" ht="21" customHeight="1" spans="1:9">
      <c r="A928" s="125">
        <v>925</v>
      </c>
      <c r="B928" s="126"/>
      <c r="C928" s="126"/>
      <c r="D928" s="135" t="str">
        <f>IFERROR(VLOOKUP($C928,'基础-客户信息 '!$C:$E,2,FALSE),"-")</f>
        <v>-</v>
      </c>
      <c r="E928" s="135" t="str">
        <f>IFERROR(VLOOKUP($C928,'基础-客户信息 '!$C:$E,3,FALSE),"-")</f>
        <v>-</v>
      </c>
      <c r="F928" s="136" t="str">
        <f>IF(C928="","-",SUMIFS('销售录入（明细）'!K:K,'销售录入（明细）'!D:D,C928)-SUMIFS($H$3:H927,$C$3:C927,C928))</f>
        <v>-</v>
      </c>
      <c r="G928" s="126"/>
      <c r="H928" s="132"/>
      <c r="I928" s="132"/>
    </row>
    <row r="929" ht="21" customHeight="1" spans="1:9">
      <c r="A929" s="125">
        <v>926</v>
      </c>
      <c r="B929" s="126"/>
      <c r="C929" s="126"/>
      <c r="D929" s="135" t="str">
        <f>IFERROR(VLOOKUP($C929,'基础-客户信息 '!$C:$E,2,FALSE),"-")</f>
        <v>-</v>
      </c>
      <c r="E929" s="135" t="str">
        <f>IFERROR(VLOOKUP($C929,'基础-客户信息 '!$C:$E,3,FALSE),"-")</f>
        <v>-</v>
      </c>
      <c r="F929" s="136" t="str">
        <f>IF(C929="","-",SUMIFS('销售录入（明细）'!K:K,'销售录入（明细）'!D:D,C929)-SUMIFS($H$3:H928,$C$3:C928,C929))</f>
        <v>-</v>
      </c>
      <c r="G929" s="126"/>
      <c r="H929" s="132"/>
      <c r="I929" s="132"/>
    </row>
    <row r="930" ht="21" customHeight="1" spans="1:9">
      <c r="A930" s="125">
        <v>927</v>
      </c>
      <c r="B930" s="126"/>
      <c r="C930" s="126"/>
      <c r="D930" s="135" t="str">
        <f>IFERROR(VLOOKUP($C930,'基础-客户信息 '!$C:$E,2,FALSE),"-")</f>
        <v>-</v>
      </c>
      <c r="E930" s="135" t="str">
        <f>IFERROR(VLOOKUP($C930,'基础-客户信息 '!$C:$E,3,FALSE),"-")</f>
        <v>-</v>
      </c>
      <c r="F930" s="136" t="str">
        <f>IF(C930="","-",SUMIFS('销售录入（明细）'!K:K,'销售录入（明细）'!D:D,C930)-SUMIFS($H$3:H929,$C$3:C929,C930))</f>
        <v>-</v>
      </c>
      <c r="G930" s="126"/>
      <c r="H930" s="132"/>
      <c r="I930" s="132"/>
    </row>
    <row r="931" ht="21" customHeight="1" spans="1:9">
      <c r="A931" s="125">
        <v>928</v>
      </c>
      <c r="B931" s="126"/>
      <c r="C931" s="126"/>
      <c r="D931" s="135" t="str">
        <f>IFERROR(VLOOKUP($C931,'基础-客户信息 '!$C:$E,2,FALSE),"-")</f>
        <v>-</v>
      </c>
      <c r="E931" s="135" t="str">
        <f>IFERROR(VLOOKUP($C931,'基础-客户信息 '!$C:$E,3,FALSE),"-")</f>
        <v>-</v>
      </c>
      <c r="F931" s="136" t="str">
        <f>IF(C931="","-",SUMIFS('销售录入（明细）'!K:K,'销售录入（明细）'!D:D,C931)-SUMIFS($H$3:H930,$C$3:C930,C931))</f>
        <v>-</v>
      </c>
      <c r="G931" s="126"/>
      <c r="H931" s="132"/>
      <c r="I931" s="132"/>
    </row>
    <row r="932" ht="21" customHeight="1" spans="1:9">
      <c r="A932" s="125">
        <v>929</v>
      </c>
      <c r="B932" s="126"/>
      <c r="C932" s="126"/>
      <c r="D932" s="135" t="str">
        <f>IFERROR(VLOOKUP($C932,'基础-客户信息 '!$C:$E,2,FALSE),"-")</f>
        <v>-</v>
      </c>
      <c r="E932" s="135" t="str">
        <f>IFERROR(VLOOKUP($C932,'基础-客户信息 '!$C:$E,3,FALSE),"-")</f>
        <v>-</v>
      </c>
      <c r="F932" s="136" t="str">
        <f>IF(C932="","-",SUMIFS('销售录入（明细）'!K:K,'销售录入（明细）'!D:D,C932)-SUMIFS($H$3:H931,$C$3:C931,C932))</f>
        <v>-</v>
      </c>
      <c r="G932" s="126"/>
      <c r="H932" s="132"/>
      <c r="I932" s="132"/>
    </row>
    <row r="933" ht="21" customHeight="1" spans="1:9">
      <c r="A933" s="125">
        <v>930</v>
      </c>
      <c r="B933" s="126"/>
      <c r="C933" s="126"/>
      <c r="D933" s="135" t="str">
        <f>IFERROR(VLOOKUP($C933,'基础-客户信息 '!$C:$E,2,FALSE),"-")</f>
        <v>-</v>
      </c>
      <c r="E933" s="135" t="str">
        <f>IFERROR(VLOOKUP($C933,'基础-客户信息 '!$C:$E,3,FALSE),"-")</f>
        <v>-</v>
      </c>
      <c r="F933" s="136" t="str">
        <f>IF(C933="","-",SUMIFS('销售录入（明细）'!K:K,'销售录入（明细）'!D:D,C933)-SUMIFS($H$3:H932,$C$3:C932,C933))</f>
        <v>-</v>
      </c>
      <c r="G933" s="126"/>
      <c r="H933" s="132"/>
      <c r="I933" s="132"/>
    </row>
    <row r="934" ht="21" customHeight="1" spans="1:9">
      <c r="A934" s="125">
        <v>931</v>
      </c>
      <c r="B934" s="126"/>
      <c r="C934" s="126"/>
      <c r="D934" s="135" t="str">
        <f>IFERROR(VLOOKUP($C934,'基础-客户信息 '!$C:$E,2,FALSE),"-")</f>
        <v>-</v>
      </c>
      <c r="E934" s="135" t="str">
        <f>IFERROR(VLOOKUP($C934,'基础-客户信息 '!$C:$E,3,FALSE),"-")</f>
        <v>-</v>
      </c>
      <c r="F934" s="136" t="str">
        <f>IF(C934="","-",SUMIFS('销售录入（明细）'!K:K,'销售录入（明细）'!D:D,C934)-SUMIFS($H$3:H933,$C$3:C933,C934))</f>
        <v>-</v>
      </c>
      <c r="G934" s="126"/>
      <c r="H934" s="132"/>
      <c r="I934" s="132"/>
    </row>
    <row r="935" ht="21" customHeight="1" spans="1:9">
      <c r="A935" s="125">
        <v>932</v>
      </c>
      <c r="B935" s="126"/>
      <c r="C935" s="126"/>
      <c r="D935" s="135" t="str">
        <f>IFERROR(VLOOKUP($C935,'基础-客户信息 '!$C:$E,2,FALSE),"-")</f>
        <v>-</v>
      </c>
      <c r="E935" s="135" t="str">
        <f>IFERROR(VLOOKUP($C935,'基础-客户信息 '!$C:$E,3,FALSE),"-")</f>
        <v>-</v>
      </c>
      <c r="F935" s="136" t="str">
        <f>IF(C935="","-",SUMIFS('销售录入（明细）'!K:K,'销售录入（明细）'!D:D,C935)-SUMIFS($H$3:H934,$C$3:C934,C935))</f>
        <v>-</v>
      </c>
      <c r="G935" s="126"/>
      <c r="H935" s="132"/>
      <c r="I935" s="132"/>
    </row>
    <row r="936" ht="21" customHeight="1" spans="1:9">
      <c r="A936" s="125">
        <v>933</v>
      </c>
      <c r="B936" s="126"/>
      <c r="C936" s="126"/>
      <c r="D936" s="135" t="str">
        <f>IFERROR(VLOOKUP($C936,'基础-客户信息 '!$C:$E,2,FALSE),"-")</f>
        <v>-</v>
      </c>
      <c r="E936" s="135" t="str">
        <f>IFERROR(VLOOKUP($C936,'基础-客户信息 '!$C:$E,3,FALSE),"-")</f>
        <v>-</v>
      </c>
      <c r="F936" s="136" t="str">
        <f>IF(C936="","-",SUMIFS('销售录入（明细）'!K:K,'销售录入（明细）'!D:D,C936)-SUMIFS($H$3:H935,$C$3:C935,C936))</f>
        <v>-</v>
      </c>
      <c r="G936" s="126"/>
      <c r="H936" s="132"/>
      <c r="I936" s="132"/>
    </row>
    <row r="937" ht="21" customHeight="1" spans="1:9">
      <c r="A937" s="125">
        <v>934</v>
      </c>
      <c r="B937" s="126"/>
      <c r="C937" s="126"/>
      <c r="D937" s="135" t="str">
        <f>IFERROR(VLOOKUP($C937,'基础-客户信息 '!$C:$E,2,FALSE),"-")</f>
        <v>-</v>
      </c>
      <c r="E937" s="135" t="str">
        <f>IFERROR(VLOOKUP($C937,'基础-客户信息 '!$C:$E,3,FALSE),"-")</f>
        <v>-</v>
      </c>
      <c r="F937" s="136" t="str">
        <f>IF(C937="","-",SUMIFS('销售录入（明细）'!K:K,'销售录入（明细）'!D:D,C937)-SUMIFS($H$3:H936,$C$3:C936,C937))</f>
        <v>-</v>
      </c>
      <c r="G937" s="126"/>
      <c r="H937" s="132"/>
      <c r="I937" s="132"/>
    </row>
    <row r="938" ht="21" customHeight="1" spans="1:9">
      <c r="A938" s="125">
        <v>935</v>
      </c>
      <c r="B938" s="126"/>
      <c r="C938" s="126"/>
      <c r="D938" s="135" t="str">
        <f>IFERROR(VLOOKUP($C938,'基础-客户信息 '!$C:$E,2,FALSE),"-")</f>
        <v>-</v>
      </c>
      <c r="E938" s="135" t="str">
        <f>IFERROR(VLOOKUP($C938,'基础-客户信息 '!$C:$E,3,FALSE),"-")</f>
        <v>-</v>
      </c>
      <c r="F938" s="136" t="str">
        <f>IF(C938="","-",SUMIFS('销售录入（明细）'!K:K,'销售录入（明细）'!D:D,C938)-SUMIFS($H$3:H937,$C$3:C937,C938))</f>
        <v>-</v>
      </c>
      <c r="G938" s="126"/>
      <c r="H938" s="132"/>
      <c r="I938" s="132"/>
    </row>
    <row r="939" ht="21" customHeight="1" spans="1:9">
      <c r="A939" s="125">
        <v>936</v>
      </c>
      <c r="B939" s="126"/>
      <c r="C939" s="126"/>
      <c r="D939" s="135" t="str">
        <f>IFERROR(VLOOKUP($C939,'基础-客户信息 '!$C:$E,2,FALSE),"-")</f>
        <v>-</v>
      </c>
      <c r="E939" s="135" t="str">
        <f>IFERROR(VLOOKUP($C939,'基础-客户信息 '!$C:$E,3,FALSE),"-")</f>
        <v>-</v>
      </c>
      <c r="F939" s="136" t="str">
        <f>IF(C939="","-",SUMIFS('销售录入（明细）'!K:K,'销售录入（明细）'!D:D,C939)-SUMIFS($H$3:H938,$C$3:C938,C939))</f>
        <v>-</v>
      </c>
      <c r="G939" s="126"/>
      <c r="H939" s="132"/>
      <c r="I939" s="132"/>
    </row>
    <row r="940" ht="21" customHeight="1" spans="1:9">
      <c r="A940" s="125">
        <v>937</v>
      </c>
      <c r="B940" s="126"/>
      <c r="C940" s="126"/>
      <c r="D940" s="135" t="str">
        <f>IFERROR(VLOOKUP($C940,'基础-客户信息 '!$C:$E,2,FALSE),"-")</f>
        <v>-</v>
      </c>
      <c r="E940" s="135" t="str">
        <f>IFERROR(VLOOKUP($C940,'基础-客户信息 '!$C:$E,3,FALSE),"-")</f>
        <v>-</v>
      </c>
      <c r="F940" s="136" t="str">
        <f>IF(C940="","-",SUMIFS('销售录入（明细）'!K:K,'销售录入（明细）'!D:D,C940)-SUMIFS($H$3:H939,$C$3:C939,C940))</f>
        <v>-</v>
      </c>
      <c r="G940" s="126"/>
      <c r="H940" s="132"/>
      <c r="I940" s="132"/>
    </row>
    <row r="941" ht="21" customHeight="1" spans="1:9">
      <c r="A941" s="125">
        <v>938</v>
      </c>
      <c r="B941" s="126"/>
      <c r="C941" s="126"/>
      <c r="D941" s="135" t="str">
        <f>IFERROR(VLOOKUP($C941,'基础-客户信息 '!$C:$E,2,FALSE),"-")</f>
        <v>-</v>
      </c>
      <c r="E941" s="135" t="str">
        <f>IFERROR(VLOOKUP($C941,'基础-客户信息 '!$C:$E,3,FALSE),"-")</f>
        <v>-</v>
      </c>
      <c r="F941" s="136" t="str">
        <f>IF(C941="","-",SUMIFS('销售录入（明细）'!K:K,'销售录入（明细）'!D:D,C941)-SUMIFS($H$3:H940,$C$3:C940,C941))</f>
        <v>-</v>
      </c>
      <c r="G941" s="126"/>
      <c r="H941" s="132"/>
      <c r="I941" s="132"/>
    </row>
    <row r="942" ht="21" customHeight="1" spans="1:9">
      <c r="A942" s="125">
        <v>939</v>
      </c>
      <c r="B942" s="126"/>
      <c r="C942" s="126"/>
      <c r="D942" s="135" t="str">
        <f>IFERROR(VLOOKUP($C942,'基础-客户信息 '!$C:$E,2,FALSE),"-")</f>
        <v>-</v>
      </c>
      <c r="E942" s="135" t="str">
        <f>IFERROR(VLOOKUP($C942,'基础-客户信息 '!$C:$E,3,FALSE),"-")</f>
        <v>-</v>
      </c>
      <c r="F942" s="136" t="str">
        <f>IF(C942="","-",SUMIFS('销售录入（明细）'!K:K,'销售录入（明细）'!D:D,C942)-SUMIFS($H$3:H941,$C$3:C941,C942))</f>
        <v>-</v>
      </c>
      <c r="G942" s="126"/>
      <c r="H942" s="132"/>
      <c r="I942" s="132"/>
    </row>
    <row r="943" ht="21" customHeight="1" spans="1:9">
      <c r="A943" s="125">
        <v>940</v>
      </c>
      <c r="B943" s="126"/>
      <c r="C943" s="126"/>
      <c r="D943" s="135" t="str">
        <f>IFERROR(VLOOKUP($C943,'基础-客户信息 '!$C:$E,2,FALSE),"-")</f>
        <v>-</v>
      </c>
      <c r="E943" s="135" t="str">
        <f>IFERROR(VLOOKUP($C943,'基础-客户信息 '!$C:$E,3,FALSE),"-")</f>
        <v>-</v>
      </c>
      <c r="F943" s="136" t="str">
        <f>IF(C943="","-",SUMIFS('销售录入（明细）'!K:K,'销售录入（明细）'!D:D,C943)-SUMIFS($H$3:H942,$C$3:C942,C943))</f>
        <v>-</v>
      </c>
      <c r="G943" s="126"/>
      <c r="H943" s="132"/>
      <c r="I943" s="132"/>
    </row>
    <row r="944" ht="21" customHeight="1" spans="1:9">
      <c r="A944" s="125">
        <v>941</v>
      </c>
      <c r="B944" s="126"/>
      <c r="C944" s="126"/>
      <c r="D944" s="135" t="str">
        <f>IFERROR(VLOOKUP($C944,'基础-客户信息 '!$C:$E,2,FALSE),"-")</f>
        <v>-</v>
      </c>
      <c r="E944" s="135" t="str">
        <f>IFERROR(VLOOKUP($C944,'基础-客户信息 '!$C:$E,3,FALSE),"-")</f>
        <v>-</v>
      </c>
      <c r="F944" s="136" t="str">
        <f>IF(C944="","-",SUMIFS('销售录入（明细）'!K:K,'销售录入（明细）'!D:D,C944)-SUMIFS($H$3:H943,$C$3:C943,C944))</f>
        <v>-</v>
      </c>
      <c r="G944" s="126"/>
      <c r="H944" s="132"/>
      <c r="I944" s="132"/>
    </row>
    <row r="945" ht="21" customHeight="1" spans="1:9">
      <c r="A945" s="125">
        <v>942</v>
      </c>
      <c r="B945" s="126"/>
      <c r="C945" s="126"/>
      <c r="D945" s="135" t="str">
        <f>IFERROR(VLOOKUP($C945,'基础-客户信息 '!$C:$E,2,FALSE),"-")</f>
        <v>-</v>
      </c>
      <c r="E945" s="135" t="str">
        <f>IFERROR(VLOOKUP($C945,'基础-客户信息 '!$C:$E,3,FALSE),"-")</f>
        <v>-</v>
      </c>
      <c r="F945" s="136" t="str">
        <f>IF(C945="","-",SUMIFS('销售录入（明细）'!K:K,'销售录入（明细）'!D:D,C945)-SUMIFS($H$3:H944,$C$3:C944,C945))</f>
        <v>-</v>
      </c>
      <c r="G945" s="126"/>
      <c r="H945" s="132"/>
      <c r="I945" s="132"/>
    </row>
    <row r="946" ht="21" customHeight="1" spans="1:9">
      <c r="A946" s="125">
        <v>943</v>
      </c>
      <c r="B946" s="126"/>
      <c r="C946" s="126"/>
      <c r="D946" s="135" t="str">
        <f>IFERROR(VLOOKUP($C946,'基础-客户信息 '!$C:$E,2,FALSE),"-")</f>
        <v>-</v>
      </c>
      <c r="E946" s="135" t="str">
        <f>IFERROR(VLOOKUP($C946,'基础-客户信息 '!$C:$E,3,FALSE),"-")</f>
        <v>-</v>
      </c>
      <c r="F946" s="136" t="str">
        <f>IF(C946="","-",SUMIFS('销售录入（明细）'!K:K,'销售录入（明细）'!D:D,C946)-SUMIFS($H$3:H945,$C$3:C945,C946))</f>
        <v>-</v>
      </c>
      <c r="G946" s="126"/>
      <c r="H946" s="132"/>
      <c r="I946" s="132"/>
    </row>
    <row r="947" ht="21" customHeight="1" spans="1:9">
      <c r="A947" s="125">
        <v>944</v>
      </c>
      <c r="B947" s="126"/>
      <c r="C947" s="126"/>
      <c r="D947" s="135" t="str">
        <f>IFERROR(VLOOKUP($C947,'基础-客户信息 '!$C:$E,2,FALSE),"-")</f>
        <v>-</v>
      </c>
      <c r="E947" s="135" t="str">
        <f>IFERROR(VLOOKUP($C947,'基础-客户信息 '!$C:$E,3,FALSE),"-")</f>
        <v>-</v>
      </c>
      <c r="F947" s="136" t="str">
        <f>IF(C947="","-",SUMIFS('销售录入（明细）'!K:K,'销售录入（明细）'!D:D,C947)-SUMIFS($H$3:H946,$C$3:C946,C947))</f>
        <v>-</v>
      </c>
      <c r="G947" s="126"/>
      <c r="H947" s="132"/>
      <c r="I947" s="132"/>
    </row>
    <row r="948" ht="21" customHeight="1" spans="1:9">
      <c r="A948" s="125">
        <v>945</v>
      </c>
      <c r="B948" s="126"/>
      <c r="C948" s="126"/>
      <c r="D948" s="135" t="str">
        <f>IFERROR(VLOOKUP($C948,'基础-客户信息 '!$C:$E,2,FALSE),"-")</f>
        <v>-</v>
      </c>
      <c r="E948" s="135" t="str">
        <f>IFERROR(VLOOKUP($C948,'基础-客户信息 '!$C:$E,3,FALSE),"-")</f>
        <v>-</v>
      </c>
      <c r="F948" s="136" t="str">
        <f>IF(C948="","-",SUMIFS('销售录入（明细）'!K:K,'销售录入（明细）'!D:D,C948)-SUMIFS($H$3:H947,$C$3:C947,C948))</f>
        <v>-</v>
      </c>
      <c r="G948" s="126"/>
      <c r="H948" s="132"/>
      <c r="I948" s="132"/>
    </row>
    <row r="949" ht="21" customHeight="1" spans="1:9">
      <c r="A949" s="125">
        <v>946</v>
      </c>
      <c r="B949" s="126"/>
      <c r="C949" s="126"/>
      <c r="D949" s="135" t="str">
        <f>IFERROR(VLOOKUP($C949,'基础-客户信息 '!$C:$E,2,FALSE),"-")</f>
        <v>-</v>
      </c>
      <c r="E949" s="135" t="str">
        <f>IFERROR(VLOOKUP($C949,'基础-客户信息 '!$C:$E,3,FALSE),"-")</f>
        <v>-</v>
      </c>
      <c r="F949" s="136" t="str">
        <f>IF(C949="","-",SUMIFS('销售录入（明细）'!K:K,'销售录入（明细）'!D:D,C949)-SUMIFS($H$3:H948,$C$3:C948,C949))</f>
        <v>-</v>
      </c>
      <c r="G949" s="126"/>
      <c r="H949" s="132"/>
      <c r="I949" s="132"/>
    </row>
    <row r="950" ht="21" customHeight="1" spans="1:9">
      <c r="A950" s="125">
        <v>947</v>
      </c>
      <c r="B950" s="126"/>
      <c r="C950" s="126"/>
      <c r="D950" s="135" t="str">
        <f>IFERROR(VLOOKUP($C950,'基础-客户信息 '!$C:$E,2,FALSE),"-")</f>
        <v>-</v>
      </c>
      <c r="E950" s="135" t="str">
        <f>IFERROR(VLOOKUP($C950,'基础-客户信息 '!$C:$E,3,FALSE),"-")</f>
        <v>-</v>
      </c>
      <c r="F950" s="136" t="str">
        <f>IF(C950="","-",SUMIFS('销售录入（明细）'!K:K,'销售录入（明细）'!D:D,C950)-SUMIFS($H$3:H949,$C$3:C949,C950))</f>
        <v>-</v>
      </c>
      <c r="G950" s="126"/>
      <c r="H950" s="132"/>
      <c r="I950" s="132"/>
    </row>
    <row r="951" ht="21" customHeight="1" spans="1:9">
      <c r="A951" s="125">
        <v>948</v>
      </c>
      <c r="B951" s="126"/>
      <c r="C951" s="126"/>
      <c r="D951" s="135" t="str">
        <f>IFERROR(VLOOKUP($C951,'基础-客户信息 '!$C:$E,2,FALSE),"-")</f>
        <v>-</v>
      </c>
      <c r="E951" s="135" t="str">
        <f>IFERROR(VLOOKUP($C951,'基础-客户信息 '!$C:$E,3,FALSE),"-")</f>
        <v>-</v>
      </c>
      <c r="F951" s="136" t="str">
        <f>IF(C951="","-",SUMIFS('销售录入（明细）'!K:K,'销售录入（明细）'!D:D,C951)-SUMIFS($H$3:H950,$C$3:C950,C951))</f>
        <v>-</v>
      </c>
      <c r="G951" s="126"/>
      <c r="H951" s="132"/>
      <c r="I951" s="132"/>
    </row>
    <row r="952" ht="21" customHeight="1" spans="1:9">
      <c r="A952" s="125">
        <v>949</v>
      </c>
      <c r="B952" s="126"/>
      <c r="C952" s="126"/>
      <c r="D952" s="135" t="str">
        <f>IFERROR(VLOOKUP($C952,'基础-客户信息 '!$C:$E,2,FALSE),"-")</f>
        <v>-</v>
      </c>
      <c r="E952" s="135" t="str">
        <f>IFERROR(VLOOKUP($C952,'基础-客户信息 '!$C:$E,3,FALSE),"-")</f>
        <v>-</v>
      </c>
      <c r="F952" s="136" t="str">
        <f>IF(C952="","-",SUMIFS('销售录入（明细）'!K:K,'销售录入（明细）'!D:D,C952)-SUMIFS($H$3:H951,$C$3:C951,C952))</f>
        <v>-</v>
      </c>
      <c r="G952" s="126"/>
      <c r="H952" s="132"/>
      <c r="I952" s="132"/>
    </row>
    <row r="953" ht="21" customHeight="1" spans="1:9">
      <c r="A953" s="125">
        <v>950</v>
      </c>
      <c r="B953" s="126"/>
      <c r="C953" s="126"/>
      <c r="D953" s="135" t="str">
        <f>IFERROR(VLOOKUP($C953,'基础-客户信息 '!$C:$E,2,FALSE),"-")</f>
        <v>-</v>
      </c>
      <c r="E953" s="135" t="str">
        <f>IFERROR(VLOOKUP($C953,'基础-客户信息 '!$C:$E,3,FALSE),"-")</f>
        <v>-</v>
      </c>
      <c r="F953" s="136" t="str">
        <f>IF(C953="","-",SUMIFS('销售录入（明细）'!K:K,'销售录入（明细）'!D:D,C953)-SUMIFS($H$3:H952,$C$3:C952,C953))</f>
        <v>-</v>
      </c>
      <c r="G953" s="126"/>
      <c r="H953" s="132"/>
      <c r="I953" s="132"/>
    </row>
    <row r="954" ht="21" customHeight="1" spans="1:9">
      <c r="A954" s="125">
        <v>951</v>
      </c>
      <c r="B954" s="126"/>
      <c r="C954" s="126"/>
      <c r="D954" s="135" t="str">
        <f>IFERROR(VLOOKUP($C954,'基础-客户信息 '!$C:$E,2,FALSE),"-")</f>
        <v>-</v>
      </c>
      <c r="E954" s="135" t="str">
        <f>IFERROR(VLOOKUP($C954,'基础-客户信息 '!$C:$E,3,FALSE),"-")</f>
        <v>-</v>
      </c>
      <c r="F954" s="136" t="str">
        <f>IF(C954="","-",SUMIFS('销售录入（明细）'!K:K,'销售录入（明细）'!D:D,C954)-SUMIFS($H$3:H953,$C$3:C953,C954))</f>
        <v>-</v>
      </c>
      <c r="G954" s="126"/>
      <c r="H954" s="132"/>
      <c r="I954" s="132"/>
    </row>
    <row r="955" ht="21" customHeight="1" spans="1:9">
      <c r="A955" s="125">
        <v>952</v>
      </c>
      <c r="B955" s="126"/>
      <c r="C955" s="126"/>
      <c r="D955" s="135" t="str">
        <f>IFERROR(VLOOKUP($C955,'基础-客户信息 '!$C:$E,2,FALSE),"-")</f>
        <v>-</v>
      </c>
      <c r="E955" s="135" t="str">
        <f>IFERROR(VLOOKUP($C955,'基础-客户信息 '!$C:$E,3,FALSE),"-")</f>
        <v>-</v>
      </c>
      <c r="F955" s="136" t="str">
        <f>IF(C955="","-",SUMIFS('销售录入（明细）'!K:K,'销售录入（明细）'!D:D,C955)-SUMIFS($H$3:H954,$C$3:C954,C955))</f>
        <v>-</v>
      </c>
      <c r="G955" s="126"/>
      <c r="H955" s="132"/>
      <c r="I955" s="132"/>
    </row>
    <row r="956" ht="21" customHeight="1" spans="1:9">
      <c r="A956" s="125">
        <v>953</v>
      </c>
      <c r="B956" s="126"/>
      <c r="C956" s="126"/>
      <c r="D956" s="135" t="str">
        <f>IFERROR(VLOOKUP($C956,'基础-客户信息 '!$C:$E,2,FALSE),"-")</f>
        <v>-</v>
      </c>
      <c r="E956" s="135" t="str">
        <f>IFERROR(VLOOKUP($C956,'基础-客户信息 '!$C:$E,3,FALSE),"-")</f>
        <v>-</v>
      </c>
      <c r="F956" s="136" t="str">
        <f>IF(C956="","-",SUMIFS('销售录入（明细）'!K:K,'销售录入（明细）'!D:D,C956)-SUMIFS($H$3:H955,$C$3:C955,C956))</f>
        <v>-</v>
      </c>
      <c r="G956" s="126"/>
      <c r="H956" s="132"/>
      <c r="I956" s="132"/>
    </row>
    <row r="957" ht="21" customHeight="1" spans="1:9">
      <c r="A957" s="125">
        <v>954</v>
      </c>
      <c r="B957" s="126"/>
      <c r="C957" s="126"/>
      <c r="D957" s="135" t="str">
        <f>IFERROR(VLOOKUP($C957,'基础-客户信息 '!$C:$E,2,FALSE),"-")</f>
        <v>-</v>
      </c>
      <c r="E957" s="135" t="str">
        <f>IFERROR(VLOOKUP($C957,'基础-客户信息 '!$C:$E,3,FALSE),"-")</f>
        <v>-</v>
      </c>
      <c r="F957" s="136" t="str">
        <f>IF(C957="","-",SUMIFS('销售录入（明细）'!K:K,'销售录入（明细）'!D:D,C957)-SUMIFS($H$3:H956,$C$3:C956,C957))</f>
        <v>-</v>
      </c>
      <c r="G957" s="126"/>
      <c r="H957" s="132"/>
      <c r="I957" s="132"/>
    </row>
    <row r="958" ht="21" customHeight="1" spans="1:9">
      <c r="A958" s="125">
        <v>955</v>
      </c>
      <c r="B958" s="126"/>
      <c r="C958" s="126"/>
      <c r="D958" s="135" t="str">
        <f>IFERROR(VLOOKUP($C958,'基础-客户信息 '!$C:$E,2,FALSE),"-")</f>
        <v>-</v>
      </c>
      <c r="E958" s="135" t="str">
        <f>IFERROR(VLOOKUP($C958,'基础-客户信息 '!$C:$E,3,FALSE),"-")</f>
        <v>-</v>
      </c>
      <c r="F958" s="136" t="str">
        <f>IF(C958="","-",SUMIFS('销售录入（明细）'!K:K,'销售录入（明细）'!D:D,C958)-SUMIFS($H$3:H957,$C$3:C957,C958))</f>
        <v>-</v>
      </c>
      <c r="G958" s="126"/>
      <c r="H958" s="132"/>
      <c r="I958" s="132"/>
    </row>
    <row r="959" ht="21" customHeight="1" spans="1:9">
      <c r="A959" s="125">
        <v>956</v>
      </c>
      <c r="B959" s="126"/>
      <c r="C959" s="126"/>
      <c r="D959" s="135" t="str">
        <f>IFERROR(VLOOKUP($C959,'基础-客户信息 '!$C:$E,2,FALSE),"-")</f>
        <v>-</v>
      </c>
      <c r="E959" s="135" t="str">
        <f>IFERROR(VLOOKUP($C959,'基础-客户信息 '!$C:$E,3,FALSE),"-")</f>
        <v>-</v>
      </c>
      <c r="F959" s="136" t="str">
        <f>IF(C959="","-",SUMIFS('销售录入（明细）'!K:K,'销售录入（明细）'!D:D,C959)-SUMIFS($H$3:H958,$C$3:C958,C959))</f>
        <v>-</v>
      </c>
      <c r="G959" s="126"/>
      <c r="H959" s="132"/>
      <c r="I959" s="132"/>
    </row>
    <row r="960" ht="21" customHeight="1" spans="1:9">
      <c r="A960" s="125">
        <v>957</v>
      </c>
      <c r="B960" s="126"/>
      <c r="C960" s="126"/>
      <c r="D960" s="135" t="str">
        <f>IFERROR(VLOOKUP($C960,'基础-客户信息 '!$C:$E,2,FALSE),"-")</f>
        <v>-</v>
      </c>
      <c r="E960" s="135" t="str">
        <f>IFERROR(VLOOKUP($C960,'基础-客户信息 '!$C:$E,3,FALSE),"-")</f>
        <v>-</v>
      </c>
      <c r="F960" s="136" t="str">
        <f>IF(C960="","-",SUMIFS('销售录入（明细）'!K:K,'销售录入（明细）'!D:D,C960)-SUMIFS($H$3:H959,$C$3:C959,C960))</f>
        <v>-</v>
      </c>
      <c r="G960" s="126"/>
      <c r="H960" s="132"/>
      <c r="I960" s="132"/>
    </row>
    <row r="961" ht="21" customHeight="1" spans="1:9">
      <c r="A961" s="125">
        <v>958</v>
      </c>
      <c r="B961" s="126"/>
      <c r="C961" s="126"/>
      <c r="D961" s="135" t="str">
        <f>IFERROR(VLOOKUP($C961,'基础-客户信息 '!$C:$E,2,FALSE),"-")</f>
        <v>-</v>
      </c>
      <c r="E961" s="135" t="str">
        <f>IFERROR(VLOOKUP($C961,'基础-客户信息 '!$C:$E,3,FALSE),"-")</f>
        <v>-</v>
      </c>
      <c r="F961" s="136" t="str">
        <f>IF(C961="","-",SUMIFS('销售录入（明细）'!K:K,'销售录入（明细）'!D:D,C961)-SUMIFS($H$3:H960,$C$3:C960,C961))</f>
        <v>-</v>
      </c>
      <c r="G961" s="126"/>
      <c r="H961" s="132"/>
      <c r="I961" s="132"/>
    </row>
    <row r="962" ht="21" customHeight="1" spans="1:9">
      <c r="A962" s="125">
        <v>959</v>
      </c>
      <c r="B962" s="126"/>
      <c r="C962" s="126"/>
      <c r="D962" s="135" t="str">
        <f>IFERROR(VLOOKUP($C962,'基础-客户信息 '!$C:$E,2,FALSE),"-")</f>
        <v>-</v>
      </c>
      <c r="E962" s="135" t="str">
        <f>IFERROR(VLOOKUP($C962,'基础-客户信息 '!$C:$E,3,FALSE),"-")</f>
        <v>-</v>
      </c>
      <c r="F962" s="136" t="str">
        <f>IF(C962="","-",SUMIFS('销售录入（明细）'!K:K,'销售录入（明细）'!D:D,C962)-SUMIFS($H$3:H961,$C$3:C961,C962))</f>
        <v>-</v>
      </c>
      <c r="G962" s="126"/>
      <c r="H962" s="132"/>
      <c r="I962" s="132"/>
    </row>
    <row r="963" ht="21" customHeight="1" spans="1:9">
      <c r="A963" s="125">
        <v>960</v>
      </c>
      <c r="B963" s="126"/>
      <c r="C963" s="126"/>
      <c r="D963" s="135" t="str">
        <f>IFERROR(VLOOKUP($C963,'基础-客户信息 '!$C:$E,2,FALSE),"-")</f>
        <v>-</v>
      </c>
      <c r="E963" s="135" t="str">
        <f>IFERROR(VLOOKUP($C963,'基础-客户信息 '!$C:$E,3,FALSE),"-")</f>
        <v>-</v>
      </c>
      <c r="F963" s="136" t="str">
        <f>IF(C963="","-",SUMIFS('销售录入（明细）'!K:K,'销售录入（明细）'!D:D,C963)-SUMIFS($H$3:H962,$C$3:C962,C963))</f>
        <v>-</v>
      </c>
      <c r="G963" s="126"/>
      <c r="H963" s="132"/>
      <c r="I963" s="132"/>
    </row>
    <row r="964" ht="21" customHeight="1" spans="1:9">
      <c r="A964" s="125">
        <v>961</v>
      </c>
      <c r="B964" s="126"/>
      <c r="C964" s="126"/>
      <c r="D964" s="135" t="str">
        <f>IFERROR(VLOOKUP($C964,'基础-客户信息 '!$C:$E,2,FALSE),"-")</f>
        <v>-</v>
      </c>
      <c r="E964" s="135" t="str">
        <f>IFERROR(VLOOKUP($C964,'基础-客户信息 '!$C:$E,3,FALSE),"-")</f>
        <v>-</v>
      </c>
      <c r="F964" s="136" t="str">
        <f>IF(C964="","-",SUMIFS('销售录入（明细）'!K:K,'销售录入（明细）'!D:D,C964)-SUMIFS($H$3:H963,$C$3:C963,C964))</f>
        <v>-</v>
      </c>
      <c r="G964" s="126"/>
      <c r="H964" s="132"/>
      <c r="I964" s="132"/>
    </row>
    <row r="965" ht="21" customHeight="1" spans="1:9">
      <c r="A965" s="125">
        <v>962</v>
      </c>
      <c r="B965" s="126"/>
      <c r="C965" s="126"/>
      <c r="D965" s="135" t="str">
        <f>IFERROR(VLOOKUP($C965,'基础-客户信息 '!$C:$E,2,FALSE),"-")</f>
        <v>-</v>
      </c>
      <c r="E965" s="135" t="str">
        <f>IFERROR(VLOOKUP($C965,'基础-客户信息 '!$C:$E,3,FALSE),"-")</f>
        <v>-</v>
      </c>
      <c r="F965" s="136" t="str">
        <f>IF(C965="","-",SUMIFS('销售录入（明细）'!K:K,'销售录入（明细）'!D:D,C965)-SUMIFS($H$3:H964,$C$3:C964,C965))</f>
        <v>-</v>
      </c>
      <c r="G965" s="126"/>
      <c r="H965" s="132"/>
      <c r="I965" s="132"/>
    </row>
    <row r="966" ht="21" customHeight="1" spans="1:9">
      <c r="A966" s="125">
        <v>963</v>
      </c>
      <c r="B966" s="126"/>
      <c r="C966" s="126"/>
      <c r="D966" s="135" t="str">
        <f>IFERROR(VLOOKUP($C966,'基础-客户信息 '!$C:$E,2,FALSE),"-")</f>
        <v>-</v>
      </c>
      <c r="E966" s="135" t="str">
        <f>IFERROR(VLOOKUP($C966,'基础-客户信息 '!$C:$E,3,FALSE),"-")</f>
        <v>-</v>
      </c>
      <c r="F966" s="136" t="str">
        <f>IF(C966="","-",SUMIFS('销售录入（明细）'!K:K,'销售录入（明细）'!D:D,C966)-SUMIFS($H$3:H965,$C$3:C965,C966))</f>
        <v>-</v>
      </c>
      <c r="G966" s="126"/>
      <c r="H966" s="132"/>
      <c r="I966" s="132"/>
    </row>
    <row r="967" ht="21" customHeight="1" spans="1:9">
      <c r="A967" s="125">
        <v>964</v>
      </c>
      <c r="B967" s="126"/>
      <c r="C967" s="126"/>
      <c r="D967" s="135" t="str">
        <f>IFERROR(VLOOKUP($C967,'基础-客户信息 '!$C:$E,2,FALSE),"-")</f>
        <v>-</v>
      </c>
      <c r="E967" s="135" t="str">
        <f>IFERROR(VLOOKUP($C967,'基础-客户信息 '!$C:$E,3,FALSE),"-")</f>
        <v>-</v>
      </c>
      <c r="F967" s="136" t="str">
        <f>IF(C967="","-",SUMIFS('销售录入（明细）'!K:K,'销售录入（明细）'!D:D,C967)-SUMIFS($H$3:H966,$C$3:C966,C967))</f>
        <v>-</v>
      </c>
      <c r="G967" s="126"/>
      <c r="H967" s="132"/>
      <c r="I967" s="132"/>
    </row>
    <row r="968" ht="21" customHeight="1" spans="1:9">
      <c r="A968" s="125">
        <v>965</v>
      </c>
      <c r="B968" s="126"/>
      <c r="C968" s="126"/>
      <c r="D968" s="135" t="str">
        <f>IFERROR(VLOOKUP($C968,'基础-客户信息 '!$C:$E,2,FALSE),"-")</f>
        <v>-</v>
      </c>
      <c r="E968" s="135" t="str">
        <f>IFERROR(VLOOKUP($C968,'基础-客户信息 '!$C:$E,3,FALSE),"-")</f>
        <v>-</v>
      </c>
      <c r="F968" s="136" t="str">
        <f>IF(C968="","-",SUMIFS('销售录入（明细）'!K:K,'销售录入（明细）'!D:D,C968)-SUMIFS($H$3:H967,$C$3:C967,C968))</f>
        <v>-</v>
      </c>
      <c r="G968" s="126"/>
      <c r="H968" s="132"/>
      <c r="I968" s="132"/>
    </row>
    <row r="969" ht="21" customHeight="1" spans="1:9">
      <c r="A969" s="125">
        <v>966</v>
      </c>
      <c r="B969" s="126"/>
      <c r="C969" s="126"/>
      <c r="D969" s="135" t="str">
        <f>IFERROR(VLOOKUP($C969,'基础-客户信息 '!$C:$E,2,FALSE),"-")</f>
        <v>-</v>
      </c>
      <c r="E969" s="135" t="str">
        <f>IFERROR(VLOOKUP($C969,'基础-客户信息 '!$C:$E,3,FALSE),"-")</f>
        <v>-</v>
      </c>
      <c r="F969" s="136" t="str">
        <f>IF(C969="","-",SUMIFS('销售录入（明细）'!K:K,'销售录入（明细）'!D:D,C969)-SUMIFS($H$3:H968,$C$3:C968,C969))</f>
        <v>-</v>
      </c>
      <c r="G969" s="126"/>
      <c r="H969" s="132"/>
      <c r="I969" s="132"/>
    </row>
    <row r="970" ht="21" customHeight="1" spans="1:9">
      <c r="A970" s="125">
        <v>967</v>
      </c>
      <c r="B970" s="126"/>
      <c r="C970" s="126"/>
      <c r="D970" s="135" t="str">
        <f>IFERROR(VLOOKUP($C970,'基础-客户信息 '!$C:$E,2,FALSE),"-")</f>
        <v>-</v>
      </c>
      <c r="E970" s="135" t="str">
        <f>IFERROR(VLOOKUP($C970,'基础-客户信息 '!$C:$E,3,FALSE),"-")</f>
        <v>-</v>
      </c>
      <c r="F970" s="136" t="str">
        <f>IF(C970="","-",SUMIFS('销售录入（明细）'!K:K,'销售录入（明细）'!D:D,C970)-SUMIFS($H$3:H969,$C$3:C969,C970))</f>
        <v>-</v>
      </c>
      <c r="G970" s="126"/>
      <c r="H970" s="132"/>
      <c r="I970" s="132"/>
    </row>
    <row r="971" ht="21" customHeight="1" spans="1:9">
      <c r="A971" s="125">
        <v>968</v>
      </c>
      <c r="B971" s="126"/>
      <c r="C971" s="126"/>
      <c r="D971" s="135" t="str">
        <f>IFERROR(VLOOKUP($C971,'基础-客户信息 '!$C:$E,2,FALSE),"-")</f>
        <v>-</v>
      </c>
      <c r="E971" s="135" t="str">
        <f>IFERROR(VLOOKUP($C971,'基础-客户信息 '!$C:$E,3,FALSE),"-")</f>
        <v>-</v>
      </c>
      <c r="F971" s="136" t="str">
        <f>IF(C971="","-",SUMIFS('销售录入（明细）'!K:K,'销售录入（明细）'!D:D,C971)-SUMIFS($H$3:H970,$C$3:C970,C971))</f>
        <v>-</v>
      </c>
      <c r="G971" s="126"/>
      <c r="H971" s="132"/>
      <c r="I971" s="132"/>
    </row>
    <row r="972" ht="21" customHeight="1" spans="1:9">
      <c r="A972" s="125">
        <v>969</v>
      </c>
      <c r="B972" s="126"/>
      <c r="C972" s="126"/>
      <c r="D972" s="135" t="str">
        <f>IFERROR(VLOOKUP($C972,'基础-客户信息 '!$C:$E,2,FALSE),"-")</f>
        <v>-</v>
      </c>
      <c r="E972" s="135" t="str">
        <f>IFERROR(VLOOKUP($C972,'基础-客户信息 '!$C:$E,3,FALSE),"-")</f>
        <v>-</v>
      </c>
      <c r="F972" s="136" t="str">
        <f>IF(C972="","-",SUMIFS('销售录入（明细）'!K:K,'销售录入（明细）'!D:D,C972)-SUMIFS($H$3:H971,$C$3:C971,C972))</f>
        <v>-</v>
      </c>
      <c r="G972" s="126"/>
      <c r="H972" s="132"/>
      <c r="I972" s="132"/>
    </row>
    <row r="973" ht="21" customHeight="1" spans="1:9">
      <c r="A973" s="125">
        <v>970</v>
      </c>
      <c r="B973" s="126"/>
      <c r="C973" s="126"/>
      <c r="D973" s="135" t="str">
        <f>IFERROR(VLOOKUP($C973,'基础-客户信息 '!$C:$E,2,FALSE),"-")</f>
        <v>-</v>
      </c>
      <c r="E973" s="135" t="str">
        <f>IFERROR(VLOOKUP($C973,'基础-客户信息 '!$C:$E,3,FALSE),"-")</f>
        <v>-</v>
      </c>
      <c r="F973" s="136" t="str">
        <f>IF(C973="","-",SUMIFS('销售录入（明细）'!K:K,'销售录入（明细）'!D:D,C973)-SUMIFS($H$3:H972,$C$3:C972,C973))</f>
        <v>-</v>
      </c>
      <c r="G973" s="126"/>
      <c r="H973" s="132"/>
      <c r="I973" s="132"/>
    </row>
    <row r="974" ht="21" customHeight="1" spans="1:9">
      <c r="A974" s="125">
        <v>971</v>
      </c>
      <c r="B974" s="126"/>
      <c r="C974" s="126"/>
      <c r="D974" s="135" t="str">
        <f>IFERROR(VLOOKUP($C974,'基础-客户信息 '!$C:$E,2,FALSE),"-")</f>
        <v>-</v>
      </c>
      <c r="E974" s="135" t="str">
        <f>IFERROR(VLOOKUP($C974,'基础-客户信息 '!$C:$E,3,FALSE),"-")</f>
        <v>-</v>
      </c>
      <c r="F974" s="136" t="str">
        <f>IF(C974="","-",SUMIFS('销售录入（明细）'!K:K,'销售录入（明细）'!D:D,C974)-SUMIFS($H$3:H973,$C$3:C973,C974))</f>
        <v>-</v>
      </c>
      <c r="G974" s="126"/>
      <c r="H974" s="132"/>
      <c r="I974" s="132"/>
    </row>
    <row r="975" ht="21" customHeight="1" spans="1:9">
      <c r="A975" s="125">
        <v>972</v>
      </c>
      <c r="B975" s="126"/>
      <c r="C975" s="126"/>
      <c r="D975" s="135" t="str">
        <f>IFERROR(VLOOKUP($C975,'基础-客户信息 '!$C:$E,2,FALSE),"-")</f>
        <v>-</v>
      </c>
      <c r="E975" s="135" t="str">
        <f>IFERROR(VLOOKUP($C975,'基础-客户信息 '!$C:$E,3,FALSE),"-")</f>
        <v>-</v>
      </c>
      <c r="F975" s="136" t="str">
        <f>IF(C975="","-",SUMIFS('销售录入（明细）'!K:K,'销售录入（明细）'!D:D,C975)-SUMIFS($H$3:H974,$C$3:C974,C975))</f>
        <v>-</v>
      </c>
      <c r="G975" s="126"/>
      <c r="H975" s="132"/>
      <c r="I975" s="132"/>
    </row>
    <row r="976" ht="21" customHeight="1" spans="1:9">
      <c r="A976" s="125">
        <v>973</v>
      </c>
      <c r="B976" s="126"/>
      <c r="C976" s="126"/>
      <c r="D976" s="135" t="str">
        <f>IFERROR(VLOOKUP($C976,'基础-客户信息 '!$C:$E,2,FALSE),"-")</f>
        <v>-</v>
      </c>
      <c r="E976" s="135" t="str">
        <f>IFERROR(VLOOKUP($C976,'基础-客户信息 '!$C:$E,3,FALSE),"-")</f>
        <v>-</v>
      </c>
      <c r="F976" s="136" t="str">
        <f>IF(C976="","-",SUMIFS('销售录入（明细）'!K:K,'销售录入（明细）'!D:D,C976)-SUMIFS($H$3:H975,$C$3:C975,C976))</f>
        <v>-</v>
      </c>
      <c r="G976" s="126"/>
      <c r="H976" s="132"/>
      <c r="I976" s="132"/>
    </row>
    <row r="977" ht="21" customHeight="1" spans="1:9">
      <c r="A977" s="125">
        <v>974</v>
      </c>
      <c r="B977" s="126"/>
      <c r="C977" s="126"/>
      <c r="D977" s="135" t="str">
        <f>IFERROR(VLOOKUP($C977,'基础-客户信息 '!$C:$E,2,FALSE),"-")</f>
        <v>-</v>
      </c>
      <c r="E977" s="135" t="str">
        <f>IFERROR(VLOOKUP($C977,'基础-客户信息 '!$C:$E,3,FALSE),"-")</f>
        <v>-</v>
      </c>
      <c r="F977" s="136" t="str">
        <f>IF(C977="","-",SUMIFS('销售录入（明细）'!K:K,'销售录入（明细）'!D:D,C977)-SUMIFS($H$3:H976,$C$3:C976,C977))</f>
        <v>-</v>
      </c>
      <c r="G977" s="126"/>
      <c r="H977" s="132"/>
      <c r="I977" s="132"/>
    </row>
    <row r="978" ht="21" customHeight="1" spans="1:9">
      <c r="A978" s="125">
        <v>975</v>
      </c>
      <c r="B978" s="126"/>
      <c r="C978" s="126"/>
      <c r="D978" s="135" t="str">
        <f>IFERROR(VLOOKUP($C978,'基础-客户信息 '!$C:$E,2,FALSE),"-")</f>
        <v>-</v>
      </c>
      <c r="E978" s="135" t="str">
        <f>IFERROR(VLOOKUP($C978,'基础-客户信息 '!$C:$E,3,FALSE),"-")</f>
        <v>-</v>
      </c>
      <c r="F978" s="136" t="str">
        <f>IF(C978="","-",SUMIFS('销售录入（明细）'!K:K,'销售录入（明细）'!D:D,C978)-SUMIFS($H$3:H977,$C$3:C977,C978))</f>
        <v>-</v>
      </c>
      <c r="G978" s="126"/>
      <c r="H978" s="132"/>
      <c r="I978" s="132"/>
    </row>
    <row r="979" ht="21" customHeight="1" spans="1:9">
      <c r="A979" s="125">
        <v>976</v>
      </c>
      <c r="B979" s="126"/>
      <c r="C979" s="126"/>
      <c r="D979" s="135" t="str">
        <f>IFERROR(VLOOKUP($C979,'基础-客户信息 '!$C:$E,2,FALSE),"-")</f>
        <v>-</v>
      </c>
      <c r="E979" s="135" t="str">
        <f>IFERROR(VLOOKUP($C979,'基础-客户信息 '!$C:$E,3,FALSE),"-")</f>
        <v>-</v>
      </c>
      <c r="F979" s="136" t="str">
        <f>IF(C979="","-",SUMIFS('销售录入（明细）'!K:K,'销售录入（明细）'!D:D,C979)-SUMIFS($H$3:H978,$C$3:C978,C979))</f>
        <v>-</v>
      </c>
      <c r="G979" s="126"/>
      <c r="H979" s="132"/>
      <c r="I979" s="132"/>
    </row>
    <row r="980" ht="21" customHeight="1" spans="1:9">
      <c r="A980" s="125">
        <v>977</v>
      </c>
      <c r="B980" s="126"/>
      <c r="C980" s="126"/>
      <c r="D980" s="135" t="str">
        <f>IFERROR(VLOOKUP($C980,'基础-客户信息 '!$C:$E,2,FALSE),"-")</f>
        <v>-</v>
      </c>
      <c r="E980" s="135" t="str">
        <f>IFERROR(VLOOKUP($C980,'基础-客户信息 '!$C:$E,3,FALSE),"-")</f>
        <v>-</v>
      </c>
      <c r="F980" s="136" t="str">
        <f>IF(C980="","-",SUMIFS('销售录入（明细）'!K:K,'销售录入（明细）'!D:D,C980)-SUMIFS($H$3:H979,$C$3:C979,C980))</f>
        <v>-</v>
      </c>
      <c r="G980" s="126"/>
      <c r="H980" s="132"/>
      <c r="I980" s="132"/>
    </row>
    <row r="981" ht="21" customHeight="1" spans="1:9">
      <c r="A981" s="125">
        <v>978</v>
      </c>
      <c r="B981" s="126"/>
      <c r="C981" s="126"/>
      <c r="D981" s="135" t="str">
        <f>IFERROR(VLOOKUP($C981,'基础-客户信息 '!$C:$E,2,FALSE),"-")</f>
        <v>-</v>
      </c>
      <c r="E981" s="135" t="str">
        <f>IFERROR(VLOOKUP($C981,'基础-客户信息 '!$C:$E,3,FALSE),"-")</f>
        <v>-</v>
      </c>
      <c r="F981" s="136" t="str">
        <f>IF(C981="","-",SUMIFS('销售录入（明细）'!K:K,'销售录入（明细）'!D:D,C981)-SUMIFS($H$3:H980,$C$3:C980,C981))</f>
        <v>-</v>
      </c>
      <c r="G981" s="126"/>
      <c r="H981" s="132"/>
      <c r="I981" s="132"/>
    </row>
    <row r="982" ht="21" customHeight="1" spans="1:9">
      <c r="A982" s="125">
        <v>979</v>
      </c>
      <c r="B982" s="126"/>
      <c r="C982" s="126"/>
      <c r="D982" s="135" t="str">
        <f>IFERROR(VLOOKUP($C982,'基础-客户信息 '!$C:$E,2,FALSE),"-")</f>
        <v>-</v>
      </c>
      <c r="E982" s="135" t="str">
        <f>IFERROR(VLOOKUP($C982,'基础-客户信息 '!$C:$E,3,FALSE),"-")</f>
        <v>-</v>
      </c>
      <c r="F982" s="136" t="str">
        <f>IF(C982="","-",SUMIFS('销售录入（明细）'!K:K,'销售录入（明细）'!D:D,C982)-SUMIFS($H$3:H981,$C$3:C981,C982))</f>
        <v>-</v>
      </c>
      <c r="G982" s="126"/>
      <c r="H982" s="132"/>
      <c r="I982" s="132"/>
    </row>
    <row r="983" ht="21" customHeight="1" spans="1:9">
      <c r="A983" s="125">
        <v>980</v>
      </c>
      <c r="B983" s="126"/>
      <c r="C983" s="126"/>
      <c r="D983" s="135" t="str">
        <f>IFERROR(VLOOKUP($C983,'基础-客户信息 '!$C:$E,2,FALSE),"-")</f>
        <v>-</v>
      </c>
      <c r="E983" s="135" t="str">
        <f>IFERROR(VLOOKUP($C983,'基础-客户信息 '!$C:$E,3,FALSE),"-")</f>
        <v>-</v>
      </c>
      <c r="F983" s="136" t="str">
        <f>IF(C983="","-",SUMIFS('销售录入（明细）'!K:K,'销售录入（明细）'!D:D,C983)-SUMIFS($H$3:H982,$C$3:C982,C983))</f>
        <v>-</v>
      </c>
      <c r="G983" s="126"/>
      <c r="H983" s="132"/>
      <c r="I983" s="132"/>
    </row>
    <row r="984" ht="21" customHeight="1" spans="1:9">
      <c r="A984" s="125">
        <v>981</v>
      </c>
      <c r="B984" s="126"/>
      <c r="C984" s="126"/>
      <c r="D984" s="135" t="str">
        <f>IFERROR(VLOOKUP($C984,'基础-客户信息 '!$C:$E,2,FALSE),"-")</f>
        <v>-</v>
      </c>
      <c r="E984" s="135" t="str">
        <f>IFERROR(VLOOKUP($C984,'基础-客户信息 '!$C:$E,3,FALSE),"-")</f>
        <v>-</v>
      </c>
      <c r="F984" s="136" t="str">
        <f>IF(C984="","-",SUMIFS('销售录入（明细）'!K:K,'销售录入（明细）'!D:D,C984)-SUMIFS($H$3:H983,$C$3:C983,C984))</f>
        <v>-</v>
      </c>
      <c r="G984" s="126"/>
      <c r="H984" s="132"/>
      <c r="I984" s="132"/>
    </row>
    <row r="985" ht="21" customHeight="1" spans="1:9">
      <c r="A985" s="125">
        <v>982</v>
      </c>
      <c r="B985" s="126"/>
      <c r="C985" s="126"/>
      <c r="D985" s="135" t="str">
        <f>IFERROR(VLOOKUP($C985,'基础-客户信息 '!$C:$E,2,FALSE),"-")</f>
        <v>-</v>
      </c>
      <c r="E985" s="135" t="str">
        <f>IFERROR(VLOOKUP($C985,'基础-客户信息 '!$C:$E,3,FALSE),"-")</f>
        <v>-</v>
      </c>
      <c r="F985" s="136" t="str">
        <f>IF(C985="","-",SUMIFS('销售录入（明细）'!K:K,'销售录入（明细）'!D:D,C985)-SUMIFS($H$3:H984,$C$3:C984,C985))</f>
        <v>-</v>
      </c>
      <c r="G985" s="126"/>
      <c r="H985" s="132"/>
      <c r="I985" s="132"/>
    </row>
    <row r="986" ht="21" customHeight="1" spans="1:9">
      <c r="A986" s="125">
        <v>983</v>
      </c>
      <c r="B986" s="126"/>
      <c r="C986" s="126"/>
      <c r="D986" s="135" t="str">
        <f>IFERROR(VLOOKUP($C986,'基础-客户信息 '!$C:$E,2,FALSE),"-")</f>
        <v>-</v>
      </c>
      <c r="E986" s="135" t="str">
        <f>IFERROR(VLOOKUP($C986,'基础-客户信息 '!$C:$E,3,FALSE),"-")</f>
        <v>-</v>
      </c>
      <c r="F986" s="136" t="str">
        <f>IF(C986="","-",SUMIFS('销售录入（明细）'!K:K,'销售录入（明细）'!D:D,C986)-SUMIFS($H$3:H985,$C$3:C985,C986))</f>
        <v>-</v>
      </c>
      <c r="G986" s="126"/>
      <c r="H986" s="132"/>
      <c r="I986" s="132"/>
    </row>
    <row r="987" ht="21" customHeight="1" spans="1:9">
      <c r="A987" s="125">
        <v>984</v>
      </c>
      <c r="B987" s="126"/>
      <c r="C987" s="126"/>
      <c r="D987" s="135" t="str">
        <f>IFERROR(VLOOKUP($C987,'基础-客户信息 '!$C:$E,2,FALSE),"-")</f>
        <v>-</v>
      </c>
      <c r="E987" s="135" t="str">
        <f>IFERROR(VLOOKUP($C987,'基础-客户信息 '!$C:$E,3,FALSE),"-")</f>
        <v>-</v>
      </c>
      <c r="F987" s="136" t="str">
        <f>IF(C987="","-",SUMIFS('销售录入（明细）'!K:K,'销售录入（明细）'!D:D,C987)-SUMIFS($H$3:H986,$C$3:C986,C987))</f>
        <v>-</v>
      </c>
      <c r="G987" s="126"/>
      <c r="H987" s="132"/>
      <c r="I987" s="132"/>
    </row>
    <row r="988" ht="21" customHeight="1" spans="1:9">
      <c r="A988" s="125">
        <v>985</v>
      </c>
      <c r="B988" s="126"/>
      <c r="C988" s="126"/>
      <c r="D988" s="135" t="str">
        <f>IFERROR(VLOOKUP($C988,'基础-客户信息 '!$C:$E,2,FALSE),"-")</f>
        <v>-</v>
      </c>
      <c r="E988" s="135" t="str">
        <f>IFERROR(VLOOKUP($C988,'基础-客户信息 '!$C:$E,3,FALSE),"-")</f>
        <v>-</v>
      </c>
      <c r="F988" s="136" t="str">
        <f>IF(C988="","-",SUMIFS('销售录入（明细）'!K:K,'销售录入（明细）'!D:D,C988)-SUMIFS($H$3:H987,$C$3:C987,C988))</f>
        <v>-</v>
      </c>
      <c r="G988" s="126"/>
      <c r="H988" s="132"/>
      <c r="I988" s="132"/>
    </row>
    <row r="989" ht="21" customHeight="1" spans="1:9">
      <c r="A989" s="125">
        <v>986</v>
      </c>
      <c r="B989" s="126"/>
      <c r="C989" s="126"/>
      <c r="D989" s="135" t="str">
        <f>IFERROR(VLOOKUP($C989,'基础-客户信息 '!$C:$E,2,FALSE),"-")</f>
        <v>-</v>
      </c>
      <c r="E989" s="135" t="str">
        <f>IFERROR(VLOOKUP($C989,'基础-客户信息 '!$C:$E,3,FALSE),"-")</f>
        <v>-</v>
      </c>
      <c r="F989" s="136" t="str">
        <f>IF(C989="","-",SUMIFS('销售录入（明细）'!K:K,'销售录入（明细）'!D:D,C989)-SUMIFS($H$3:H988,$C$3:C988,C989))</f>
        <v>-</v>
      </c>
      <c r="G989" s="126"/>
      <c r="H989" s="132"/>
      <c r="I989" s="132"/>
    </row>
    <row r="990" ht="21" customHeight="1" spans="1:9">
      <c r="A990" s="125">
        <v>987</v>
      </c>
      <c r="B990" s="126"/>
      <c r="C990" s="126"/>
      <c r="D990" s="135" t="str">
        <f>IFERROR(VLOOKUP($C990,'基础-客户信息 '!$C:$E,2,FALSE),"-")</f>
        <v>-</v>
      </c>
      <c r="E990" s="135" t="str">
        <f>IFERROR(VLOOKUP($C990,'基础-客户信息 '!$C:$E,3,FALSE),"-")</f>
        <v>-</v>
      </c>
      <c r="F990" s="136" t="str">
        <f>IF(C990="","-",SUMIFS('销售录入（明细）'!K:K,'销售录入（明细）'!D:D,C990)-SUMIFS($H$3:H989,$C$3:C989,C990))</f>
        <v>-</v>
      </c>
      <c r="G990" s="126"/>
      <c r="H990" s="132"/>
      <c r="I990" s="132"/>
    </row>
    <row r="991" ht="21" customHeight="1" spans="1:9">
      <c r="A991" s="125">
        <v>988</v>
      </c>
      <c r="B991" s="126"/>
      <c r="C991" s="126"/>
      <c r="D991" s="135" t="str">
        <f>IFERROR(VLOOKUP($C991,'基础-客户信息 '!$C:$E,2,FALSE),"-")</f>
        <v>-</v>
      </c>
      <c r="E991" s="135" t="str">
        <f>IFERROR(VLOOKUP($C991,'基础-客户信息 '!$C:$E,3,FALSE),"-")</f>
        <v>-</v>
      </c>
      <c r="F991" s="136" t="str">
        <f>IF(C991="","-",SUMIFS('销售录入（明细）'!K:K,'销售录入（明细）'!D:D,C991)-SUMIFS($H$3:H990,$C$3:C990,C991))</f>
        <v>-</v>
      </c>
      <c r="G991" s="126"/>
      <c r="H991" s="132"/>
      <c r="I991" s="132"/>
    </row>
    <row r="992" ht="21" customHeight="1" spans="1:9">
      <c r="A992" s="125">
        <v>989</v>
      </c>
      <c r="B992" s="126"/>
      <c r="C992" s="126"/>
      <c r="D992" s="135" t="str">
        <f>IFERROR(VLOOKUP($C992,'基础-客户信息 '!$C:$E,2,FALSE),"-")</f>
        <v>-</v>
      </c>
      <c r="E992" s="135" t="str">
        <f>IFERROR(VLOOKUP($C992,'基础-客户信息 '!$C:$E,3,FALSE),"-")</f>
        <v>-</v>
      </c>
      <c r="F992" s="136" t="str">
        <f>IF(C992="","-",SUMIFS('销售录入（明细）'!K:K,'销售录入（明细）'!D:D,C992)-SUMIFS($H$3:H991,$C$3:C991,C992))</f>
        <v>-</v>
      </c>
      <c r="G992" s="126"/>
      <c r="H992" s="132"/>
      <c r="I992" s="132"/>
    </row>
    <row r="993" ht="21" customHeight="1" spans="1:9">
      <c r="A993" s="125">
        <v>990</v>
      </c>
      <c r="B993" s="126"/>
      <c r="C993" s="126"/>
      <c r="D993" s="135" t="str">
        <f>IFERROR(VLOOKUP($C993,'基础-客户信息 '!$C:$E,2,FALSE),"-")</f>
        <v>-</v>
      </c>
      <c r="E993" s="135" t="str">
        <f>IFERROR(VLOOKUP($C993,'基础-客户信息 '!$C:$E,3,FALSE),"-")</f>
        <v>-</v>
      </c>
      <c r="F993" s="136" t="str">
        <f>IF(C993="","-",SUMIFS('销售录入（明细）'!K:K,'销售录入（明细）'!D:D,C993)-SUMIFS($H$3:H992,$C$3:C992,C993))</f>
        <v>-</v>
      </c>
      <c r="G993" s="126"/>
      <c r="H993" s="132"/>
      <c r="I993" s="132"/>
    </row>
    <row r="994" ht="21" customHeight="1" spans="1:9">
      <c r="A994" s="125">
        <v>991</v>
      </c>
      <c r="B994" s="126"/>
      <c r="C994" s="126"/>
      <c r="D994" s="135" t="str">
        <f>IFERROR(VLOOKUP($C994,'基础-客户信息 '!$C:$E,2,FALSE),"-")</f>
        <v>-</v>
      </c>
      <c r="E994" s="135" t="str">
        <f>IFERROR(VLOOKUP($C994,'基础-客户信息 '!$C:$E,3,FALSE),"-")</f>
        <v>-</v>
      </c>
      <c r="F994" s="136" t="str">
        <f>IF(C994="","-",SUMIFS('销售录入（明细）'!K:K,'销售录入（明细）'!D:D,C994)-SUMIFS($H$3:H993,$C$3:C993,C994))</f>
        <v>-</v>
      </c>
      <c r="G994" s="126"/>
      <c r="H994" s="132"/>
      <c r="I994" s="132"/>
    </row>
    <row r="995" ht="21" customHeight="1" spans="1:9">
      <c r="A995" s="125">
        <v>992</v>
      </c>
      <c r="B995" s="126"/>
      <c r="C995" s="126"/>
      <c r="D995" s="135" t="str">
        <f>IFERROR(VLOOKUP($C995,'基础-客户信息 '!$C:$E,2,FALSE),"-")</f>
        <v>-</v>
      </c>
      <c r="E995" s="135" t="str">
        <f>IFERROR(VLOOKUP($C995,'基础-客户信息 '!$C:$E,3,FALSE),"-")</f>
        <v>-</v>
      </c>
      <c r="F995" s="136" t="str">
        <f>IF(C995="","-",SUMIFS('销售录入（明细）'!K:K,'销售录入（明细）'!D:D,C995)-SUMIFS($H$3:H994,$C$3:C994,C995))</f>
        <v>-</v>
      </c>
      <c r="G995" s="126"/>
      <c r="H995" s="132"/>
      <c r="I995" s="132"/>
    </row>
    <row r="996" ht="21" customHeight="1" spans="1:9">
      <c r="A996" s="125">
        <v>993</v>
      </c>
      <c r="B996" s="126"/>
      <c r="C996" s="126"/>
      <c r="D996" s="135" t="str">
        <f>IFERROR(VLOOKUP($C996,'基础-客户信息 '!$C:$E,2,FALSE),"-")</f>
        <v>-</v>
      </c>
      <c r="E996" s="135" t="str">
        <f>IFERROR(VLOOKUP($C996,'基础-客户信息 '!$C:$E,3,FALSE),"-")</f>
        <v>-</v>
      </c>
      <c r="F996" s="136" t="str">
        <f>IF(C996="","-",SUMIFS('销售录入（明细）'!K:K,'销售录入（明细）'!D:D,C996)-SUMIFS($H$3:H995,$C$3:C995,C996))</f>
        <v>-</v>
      </c>
      <c r="G996" s="126"/>
      <c r="H996" s="132"/>
      <c r="I996" s="132"/>
    </row>
    <row r="997" ht="21" customHeight="1" spans="1:9">
      <c r="A997" s="125">
        <v>994</v>
      </c>
      <c r="B997" s="126"/>
      <c r="C997" s="126"/>
      <c r="D997" s="135" t="str">
        <f>IFERROR(VLOOKUP($C997,'基础-客户信息 '!$C:$E,2,FALSE),"-")</f>
        <v>-</v>
      </c>
      <c r="E997" s="135" t="str">
        <f>IFERROR(VLOOKUP($C997,'基础-客户信息 '!$C:$E,3,FALSE),"-")</f>
        <v>-</v>
      </c>
      <c r="F997" s="136" t="str">
        <f>IF(C997="","-",SUMIFS('销售录入（明细）'!K:K,'销售录入（明细）'!D:D,C997)-SUMIFS($H$3:H996,$C$3:C996,C997))</f>
        <v>-</v>
      </c>
      <c r="G997" s="126"/>
      <c r="H997" s="132"/>
      <c r="I997" s="132"/>
    </row>
    <row r="998" ht="21" customHeight="1" spans="1:9">
      <c r="A998" s="125">
        <v>995</v>
      </c>
      <c r="B998" s="126"/>
      <c r="C998" s="126"/>
      <c r="D998" s="135" t="str">
        <f>IFERROR(VLOOKUP($C998,'基础-客户信息 '!$C:$E,2,FALSE),"-")</f>
        <v>-</v>
      </c>
      <c r="E998" s="135" t="str">
        <f>IFERROR(VLOOKUP($C998,'基础-客户信息 '!$C:$E,3,FALSE),"-")</f>
        <v>-</v>
      </c>
      <c r="F998" s="136" t="str">
        <f>IF(C998="","-",SUMIFS('销售录入（明细）'!K:K,'销售录入（明细）'!D:D,C998)-SUMIFS($H$3:H997,$C$3:C997,C998))</f>
        <v>-</v>
      </c>
      <c r="G998" s="126"/>
      <c r="H998" s="132"/>
      <c r="I998" s="132"/>
    </row>
    <row r="999" ht="21" customHeight="1" spans="1:9">
      <c r="A999" s="125">
        <v>996</v>
      </c>
      <c r="B999" s="126"/>
      <c r="C999" s="126"/>
      <c r="D999" s="135" t="str">
        <f>IFERROR(VLOOKUP($C999,'基础-客户信息 '!$C:$E,2,FALSE),"-")</f>
        <v>-</v>
      </c>
      <c r="E999" s="135" t="str">
        <f>IFERROR(VLOOKUP($C999,'基础-客户信息 '!$C:$E,3,FALSE),"-")</f>
        <v>-</v>
      </c>
      <c r="F999" s="136" t="str">
        <f>IF(C999="","-",SUMIFS('销售录入（明细）'!K:K,'销售录入（明细）'!D:D,C999)-SUMIFS($H$3:H998,$C$3:C998,C999))</f>
        <v>-</v>
      </c>
      <c r="G999" s="126"/>
      <c r="H999" s="132"/>
      <c r="I999" s="132"/>
    </row>
    <row r="1000" ht="21" customHeight="1" spans="1:9">
      <c r="A1000" s="125">
        <v>997</v>
      </c>
      <c r="B1000" s="126"/>
      <c r="C1000" s="126"/>
      <c r="D1000" s="135" t="str">
        <f>IFERROR(VLOOKUP($C1000,'基础-客户信息 '!$C:$E,2,FALSE),"-")</f>
        <v>-</v>
      </c>
      <c r="E1000" s="135" t="str">
        <f>IFERROR(VLOOKUP($C1000,'基础-客户信息 '!$C:$E,3,FALSE),"-")</f>
        <v>-</v>
      </c>
      <c r="F1000" s="136" t="str">
        <f>IF(C1000="","-",SUMIFS('销售录入（明细）'!K:K,'销售录入（明细）'!D:D,C1000)-SUMIFS($H$3:H999,$C$3:C999,C1000))</f>
        <v>-</v>
      </c>
      <c r="G1000" s="126"/>
      <c r="H1000" s="132"/>
      <c r="I1000" s="132"/>
    </row>
    <row r="1001" ht="21" customHeight="1" spans="1:9">
      <c r="A1001" s="125">
        <v>998</v>
      </c>
      <c r="B1001" s="126"/>
      <c r="C1001" s="126"/>
      <c r="D1001" s="135" t="str">
        <f>IFERROR(VLOOKUP($C1001,'基础-客户信息 '!$C:$E,2,FALSE),"-")</f>
        <v>-</v>
      </c>
      <c r="E1001" s="135" t="str">
        <f>IFERROR(VLOOKUP($C1001,'基础-客户信息 '!$C:$E,3,FALSE),"-")</f>
        <v>-</v>
      </c>
      <c r="F1001" s="136" t="str">
        <f>IF(C1001="","-",SUMIFS('销售录入（明细）'!K:K,'销售录入（明细）'!D:D,C1001)-SUMIFS($H$3:H1000,$C$3:C1000,C1001))</f>
        <v>-</v>
      </c>
      <c r="G1001" s="126"/>
      <c r="H1001" s="132"/>
      <c r="I1001" s="132"/>
    </row>
    <row r="1002" ht="21" customHeight="1" spans="1:9">
      <c r="A1002" s="125">
        <v>999</v>
      </c>
      <c r="B1002" s="126"/>
      <c r="C1002" s="126"/>
      <c r="D1002" s="135" t="str">
        <f>IFERROR(VLOOKUP($C1002,'基础-客户信息 '!$C:$E,2,FALSE),"-")</f>
        <v>-</v>
      </c>
      <c r="E1002" s="135" t="str">
        <f>IFERROR(VLOOKUP($C1002,'基础-客户信息 '!$C:$E,3,FALSE),"-")</f>
        <v>-</v>
      </c>
      <c r="F1002" s="136" t="str">
        <f>IF(C1002="","-",SUMIFS('销售录入（明细）'!K:K,'销售录入（明细）'!D:D,C1002)-SUMIFS($H$3:H1001,$C$3:C1001,C1002))</f>
        <v>-</v>
      </c>
      <c r="G1002" s="126"/>
      <c r="H1002" s="132"/>
      <c r="I1002" s="132"/>
    </row>
    <row r="1003" ht="21" customHeight="1" spans="1:9">
      <c r="A1003" s="125">
        <v>1000</v>
      </c>
      <c r="B1003" s="144"/>
      <c r="C1003" s="144"/>
      <c r="D1003" s="135" t="str">
        <f>IFERROR(VLOOKUP($C1003,'基础-客户信息 '!$C:$E,2,FALSE),"-")</f>
        <v>-</v>
      </c>
      <c r="E1003" s="135" t="str">
        <f>IFERROR(VLOOKUP($C1003,'基础-客户信息 '!$C:$E,3,FALSE),"-")</f>
        <v>-</v>
      </c>
      <c r="F1003" s="136" t="str">
        <f>IF(C1003="","-",SUMIFS('销售录入（明细）'!K:K,'销售录入（明细）'!D:D,C1003)-SUMIFS($H$3:H1002,$C$3:C1002,C1003))</f>
        <v>-</v>
      </c>
      <c r="G1003" s="144"/>
      <c r="H1003" s="145"/>
      <c r="I1003" s="145"/>
    </row>
    <row r="1004" s="140" customFormat="1" ht="24" customHeight="1" spans="1:10">
      <c r="A1004" s="146" t="s">
        <v>34</v>
      </c>
      <c r="B1004" s="147"/>
      <c r="C1004" s="147"/>
      <c r="D1004" s="147"/>
      <c r="E1004" s="147"/>
      <c r="F1004" s="147"/>
      <c r="G1004" s="147"/>
      <c r="H1004" s="147"/>
      <c r="I1004" s="147"/>
      <c r="J1004" s="119"/>
    </row>
  </sheetData>
  <sheetProtection sheet="1" objects="1" scenarios="1"/>
  <mergeCells count="7">
    <mergeCell ref="A1:I1"/>
    <mergeCell ref="C2:E2"/>
    <mergeCell ref="F2:H2"/>
    <mergeCell ref="A1004:I1004"/>
    <mergeCell ref="A2:A3"/>
    <mergeCell ref="B2:B3"/>
    <mergeCell ref="I2:I3"/>
  </mergeCells>
  <dataValidations count="2">
    <dataValidation type="list" allowBlank="1" showInputMessage="1" showErrorMessage="1" sqref="C4:C1003">
      <formula1>'基础-客户信息 '!$C$4:$C$303</formula1>
    </dataValidation>
    <dataValidation type="list" allowBlank="1" showInputMessage="1" showErrorMessage="1" sqref="G4:G1003">
      <formula1>"现金,银行账户,支票,支付宝,微信"</formula1>
    </dataValidation>
  </dataValidations>
  <pageMargins left="0.699305555555556" right="0.699305555555556" top="0.75" bottom="0.75" header="0.3" footer="0.3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J1004"/>
  <sheetViews>
    <sheetView showGridLines="0" workbookViewId="0">
      <pane ySplit="3" topLeftCell="A4" activePane="bottomLeft" state="frozen"/>
      <selection/>
      <selection pane="bottomLeft" activeCell="L14" sqref="L14"/>
    </sheetView>
  </sheetViews>
  <sheetFormatPr defaultColWidth="9" defaultRowHeight="14.4"/>
  <cols>
    <col min="1" max="1" width="9" style="119"/>
    <col min="2" max="2" width="13.3796296296296" style="119" customWidth="1"/>
    <col min="3" max="3" width="14.3796296296296" style="119" customWidth="1"/>
    <col min="4" max="4" width="11.5" style="119" customWidth="1"/>
    <col min="5" max="5" width="12.6296296296296" style="119" customWidth="1"/>
    <col min="6" max="6" width="13.3796296296296" style="141" customWidth="1"/>
    <col min="7" max="7" width="15.1296296296296" style="119" customWidth="1"/>
    <col min="8" max="8" width="14.6296296296296" style="141" customWidth="1"/>
    <col min="9" max="9" width="13.8796296296296" style="119" customWidth="1"/>
    <col min="10" max="16384" width="9" style="119"/>
  </cols>
  <sheetData>
    <row r="1" ht="29.1" customHeight="1" spans="1:9">
      <c r="A1" s="122" t="s">
        <v>35</v>
      </c>
      <c r="B1" s="123"/>
      <c r="C1" s="123"/>
      <c r="D1" s="123"/>
      <c r="E1" s="123"/>
      <c r="F1" s="123"/>
      <c r="G1" s="123"/>
      <c r="H1" s="123"/>
      <c r="I1" s="124"/>
    </row>
    <row r="2" ht="21" customHeight="1" spans="1:9">
      <c r="A2" s="142" t="s">
        <v>10</v>
      </c>
      <c r="B2" s="142" t="s">
        <v>21</v>
      </c>
      <c r="C2" s="129" t="s">
        <v>36</v>
      </c>
      <c r="D2" s="130"/>
      <c r="E2" s="131"/>
      <c r="F2" s="129" t="s">
        <v>37</v>
      </c>
      <c r="G2" s="130"/>
      <c r="H2" s="131"/>
      <c r="I2" s="142" t="s">
        <v>24</v>
      </c>
    </row>
    <row r="3" ht="21" customHeight="1" spans="1:9">
      <c r="A3" s="143"/>
      <c r="B3" s="143"/>
      <c r="C3" s="125" t="s">
        <v>38</v>
      </c>
      <c r="D3" s="125" t="s">
        <v>17</v>
      </c>
      <c r="E3" s="125" t="s">
        <v>26</v>
      </c>
      <c r="F3" s="125" t="s">
        <v>27</v>
      </c>
      <c r="G3" s="125" t="s">
        <v>28</v>
      </c>
      <c r="H3" s="125" t="s">
        <v>29</v>
      </c>
      <c r="I3" s="143"/>
    </row>
    <row r="4" ht="21" customHeight="1" spans="1:9">
      <c r="A4" s="125">
        <v>1</v>
      </c>
      <c r="B4" s="134">
        <v>43210</v>
      </c>
      <c r="C4" s="126" t="s">
        <v>39</v>
      </c>
      <c r="D4" s="135" t="str">
        <f>IFERROR(VLOOKUP($C4,'基础-供应商信息'!$C:$E,2,FALSE),"-")</f>
        <v>薛爽竹</v>
      </c>
      <c r="E4" s="135">
        <f>IFERROR(VLOOKUP($C4,'基础-供应商信息'!$C:$E,3,FALSE),"-")</f>
        <v>18128789089</v>
      </c>
      <c r="F4" s="136">
        <f>IF(C4="","-",SUMIFS('采购录入（明细）'!K:K,'采购录入（明细）'!D:D,C4)-SUMIFS($H$3:H3,$C$3:C3,C4))</f>
        <v>34000</v>
      </c>
      <c r="G4" s="126" t="s">
        <v>31</v>
      </c>
      <c r="H4" s="132">
        <v>27200</v>
      </c>
      <c r="I4" s="132" t="s">
        <v>32</v>
      </c>
    </row>
    <row r="5" ht="21" customHeight="1" spans="1:9">
      <c r="A5" s="125">
        <v>2</v>
      </c>
      <c r="B5" s="134">
        <v>43211</v>
      </c>
      <c r="C5" s="126" t="s">
        <v>40</v>
      </c>
      <c r="D5" s="135" t="str">
        <f>IFERROR(VLOOKUP($C5,'基础-供应商信息'!$C:$E,2,FALSE),"-")</f>
        <v>朱少皙</v>
      </c>
      <c r="E5" s="135">
        <f>IFERROR(VLOOKUP($C5,'基础-供应商信息'!$C:$E,3,FALSE),"-")</f>
        <v>18128789091</v>
      </c>
      <c r="F5" s="136">
        <f>IF(C5="","-",SUMIFS('采购录入（明细）'!K:K,'采购录入（明细）'!D:D,C5)-SUMIFS($H$3:H4,$C$3:C4,C5))</f>
        <v>18000</v>
      </c>
      <c r="G5" s="126" t="s">
        <v>31</v>
      </c>
      <c r="H5" s="132">
        <v>14400</v>
      </c>
      <c r="I5" s="132" t="s">
        <v>32</v>
      </c>
    </row>
    <row r="6" ht="21" customHeight="1" spans="1:9">
      <c r="A6" s="125">
        <v>3</v>
      </c>
      <c r="B6" s="134"/>
      <c r="C6" s="126" t="s">
        <v>39</v>
      </c>
      <c r="D6" s="135" t="str">
        <f>IFERROR(VLOOKUP($C6,'基础-供应商信息'!$C:$E,2,FALSE),"-")</f>
        <v>薛爽竹</v>
      </c>
      <c r="E6" s="135">
        <f>IFERROR(VLOOKUP($C6,'基础-供应商信息'!$C:$E,3,FALSE),"-")</f>
        <v>18128789089</v>
      </c>
      <c r="F6" s="136">
        <f>IF(C6="","-",SUMIFS('采购录入（明细）'!K:K,'采购录入（明细）'!D:D,C6)-SUMIFS($H$3:H5,$C$3:C5,C6))</f>
        <v>6800</v>
      </c>
      <c r="G6" s="126"/>
      <c r="H6" s="132"/>
      <c r="I6" s="132"/>
    </row>
    <row r="7" ht="21" customHeight="1" spans="1:9">
      <c r="A7" s="125">
        <v>4</v>
      </c>
      <c r="B7" s="134"/>
      <c r="C7" s="126"/>
      <c r="D7" s="135" t="str">
        <f>IFERROR(VLOOKUP($C7,'基础-供应商信息'!$C:$E,2,FALSE),"-")</f>
        <v>-</v>
      </c>
      <c r="E7" s="135" t="str">
        <f>IFERROR(VLOOKUP($C7,'基础-供应商信息'!$C:$E,3,FALSE),"-")</f>
        <v>-</v>
      </c>
      <c r="F7" s="136" t="str">
        <f>IF(C7="","-",SUMIFS('采购录入（明细）'!K:K,'采购录入（明细）'!D:D,C7)-SUMIFS($H$3:H6,$C$3:C6,C7))</f>
        <v>-</v>
      </c>
      <c r="G7" s="126"/>
      <c r="H7" s="132"/>
      <c r="I7" s="132"/>
    </row>
    <row r="8" ht="21" customHeight="1" spans="1:9">
      <c r="A8" s="125">
        <v>5</v>
      </c>
      <c r="B8" s="126"/>
      <c r="C8" s="126"/>
      <c r="D8" s="135" t="str">
        <f>IFERROR(VLOOKUP($C8,'基础-供应商信息'!$C:$E,2,FALSE),"-")</f>
        <v>-</v>
      </c>
      <c r="E8" s="135" t="str">
        <f>IFERROR(VLOOKUP($C8,'基础-供应商信息'!$C:$E,3,FALSE),"-")</f>
        <v>-</v>
      </c>
      <c r="F8" s="136" t="str">
        <f>IF(C8="","-",SUMIFS('采购录入（明细）'!K:K,'采购录入（明细）'!D:D,C8)-SUMIFS($H$3:H7,$C$3:C7,C8))</f>
        <v>-</v>
      </c>
      <c r="G8" s="126"/>
      <c r="H8" s="132"/>
      <c r="I8" s="132"/>
    </row>
    <row r="9" ht="21" customHeight="1" spans="1:9">
      <c r="A9" s="125">
        <v>6</v>
      </c>
      <c r="B9" s="126"/>
      <c r="C9" s="126"/>
      <c r="D9" s="135" t="str">
        <f>IFERROR(VLOOKUP($C9,'基础-供应商信息'!$C:$E,2,FALSE),"-")</f>
        <v>-</v>
      </c>
      <c r="E9" s="135" t="str">
        <f>IFERROR(VLOOKUP($C9,'基础-供应商信息'!$C:$E,3,FALSE),"-")</f>
        <v>-</v>
      </c>
      <c r="F9" s="136" t="str">
        <f>IF(C9="","-",SUMIFS('采购录入（明细）'!K:K,'采购录入（明细）'!D:D,C9)-SUMIFS($H$3:H8,$C$3:C8,C9))</f>
        <v>-</v>
      </c>
      <c r="G9" s="126"/>
      <c r="H9" s="132"/>
      <c r="I9" s="132"/>
    </row>
    <row r="10" ht="21" customHeight="1" spans="1:9">
      <c r="A10" s="125">
        <v>7</v>
      </c>
      <c r="B10" s="126"/>
      <c r="C10" s="126"/>
      <c r="D10" s="135" t="str">
        <f>IFERROR(VLOOKUP($C10,'基础-供应商信息'!$C:$E,2,FALSE),"-")</f>
        <v>-</v>
      </c>
      <c r="E10" s="135" t="str">
        <f>IFERROR(VLOOKUP($C10,'基础-供应商信息'!$C:$E,3,FALSE),"-")</f>
        <v>-</v>
      </c>
      <c r="F10" s="136" t="str">
        <f>IF(C10="","-",SUMIFS('采购录入（明细）'!K:K,'采购录入（明细）'!D:D,C10)-SUMIFS($H$3:H9,$C$3:C9,C10))</f>
        <v>-</v>
      </c>
      <c r="G10" s="126"/>
      <c r="H10" s="132"/>
      <c r="I10" s="132"/>
    </row>
    <row r="11" ht="21" customHeight="1" spans="1:9">
      <c r="A11" s="125">
        <v>8</v>
      </c>
      <c r="B11" s="126"/>
      <c r="C11" s="126"/>
      <c r="D11" s="135" t="str">
        <f>IFERROR(VLOOKUP($C11,'基础-供应商信息'!$C:$E,2,FALSE),"-")</f>
        <v>-</v>
      </c>
      <c r="E11" s="135" t="str">
        <f>IFERROR(VLOOKUP($C11,'基础-供应商信息'!$C:$E,3,FALSE),"-")</f>
        <v>-</v>
      </c>
      <c r="F11" s="136" t="str">
        <f>IF(C11="","-",SUMIFS('采购录入（明细）'!K:K,'采购录入（明细）'!D:D,C11)-SUMIFS($H$3:H10,$C$3:C10,C11))</f>
        <v>-</v>
      </c>
      <c r="G11" s="126"/>
      <c r="H11" s="132"/>
      <c r="I11" s="132"/>
    </row>
    <row r="12" ht="21" customHeight="1" spans="1:9">
      <c r="A12" s="125">
        <v>9</v>
      </c>
      <c r="B12" s="126"/>
      <c r="C12" s="126"/>
      <c r="D12" s="135" t="str">
        <f>IFERROR(VLOOKUP($C12,'基础-供应商信息'!$C:$E,2,FALSE),"-")</f>
        <v>-</v>
      </c>
      <c r="E12" s="135" t="str">
        <f>IFERROR(VLOOKUP($C12,'基础-供应商信息'!$C:$E,3,FALSE),"-")</f>
        <v>-</v>
      </c>
      <c r="F12" s="136" t="str">
        <f>IF(C12="","-",SUMIFS('采购录入（明细）'!K:K,'采购录入（明细）'!D:D,C12)-SUMIFS($H$3:H11,$C$3:C11,C12))</f>
        <v>-</v>
      </c>
      <c r="G12" s="126"/>
      <c r="H12" s="132"/>
      <c r="I12" s="132"/>
    </row>
    <row r="13" ht="21" customHeight="1" spans="1:9">
      <c r="A13" s="125">
        <v>10</v>
      </c>
      <c r="B13" s="126"/>
      <c r="C13" s="126"/>
      <c r="D13" s="135" t="str">
        <f>IFERROR(VLOOKUP($C13,'基础-供应商信息'!$C:$E,2,FALSE),"-")</f>
        <v>-</v>
      </c>
      <c r="E13" s="135" t="str">
        <f>IFERROR(VLOOKUP($C13,'基础-供应商信息'!$C:$E,3,FALSE),"-")</f>
        <v>-</v>
      </c>
      <c r="F13" s="136" t="str">
        <f>IF(C13="","-",SUMIFS('采购录入（明细）'!K:K,'采购录入（明细）'!D:D,C13)-SUMIFS($H$3:H12,$C$3:C12,C13))</f>
        <v>-</v>
      </c>
      <c r="G13" s="126"/>
      <c r="H13" s="132"/>
      <c r="I13" s="132"/>
    </row>
    <row r="14" ht="21" customHeight="1" spans="1:9">
      <c r="A14" s="125">
        <v>11</v>
      </c>
      <c r="B14" s="126"/>
      <c r="C14" s="126"/>
      <c r="D14" s="135" t="str">
        <f>IFERROR(VLOOKUP($C14,'基础-供应商信息'!$C:$E,2,FALSE),"-")</f>
        <v>-</v>
      </c>
      <c r="E14" s="135" t="str">
        <f>IFERROR(VLOOKUP($C14,'基础-供应商信息'!$C:$E,3,FALSE),"-")</f>
        <v>-</v>
      </c>
      <c r="F14" s="136" t="str">
        <f>IF(C14="","-",SUMIFS('采购录入（明细）'!K:K,'采购录入（明细）'!D:D,C14)-SUMIFS($H$3:H13,$C$3:C13,C14))</f>
        <v>-</v>
      </c>
      <c r="G14" s="126"/>
      <c r="H14" s="132"/>
      <c r="I14" s="132"/>
    </row>
    <row r="15" ht="21" customHeight="1" spans="1:9">
      <c r="A15" s="125">
        <v>12</v>
      </c>
      <c r="B15" s="126"/>
      <c r="C15" s="126"/>
      <c r="D15" s="135" t="str">
        <f>IFERROR(VLOOKUP($C15,'基础-供应商信息'!$C:$E,2,FALSE),"-")</f>
        <v>-</v>
      </c>
      <c r="E15" s="135" t="str">
        <f>IFERROR(VLOOKUP($C15,'基础-供应商信息'!$C:$E,3,FALSE),"-")</f>
        <v>-</v>
      </c>
      <c r="F15" s="136" t="str">
        <f>IF(C15="","-",SUMIFS('采购录入（明细）'!K:K,'采购录入（明细）'!D:D,C15)-SUMIFS($H$3:H14,$C$3:C14,C15))</f>
        <v>-</v>
      </c>
      <c r="G15" s="126"/>
      <c r="H15" s="132"/>
      <c r="I15" s="132"/>
    </row>
    <row r="16" ht="21" customHeight="1" spans="1:9">
      <c r="A16" s="125">
        <v>13</v>
      </c>
      <c r="B16" s="126"/>
      <c r="C16" s="126"/>
      <c r="D16" s="135" t="str">
        <f>IFERROR(VLOOKUP($C16,'基础-供应商信息'!$C:$E,2,FALSE),"-")</f>
        <v>-</v>
      </c>
      <c r="E16" s="135" t="str">
        <f>IFERROR(VLOOKUP($C16,'基础-供应商信息'!$C:$E,3,FALSE),"-")</f>
        <v>-</v>
      </c>
      <c r="F16" s="136" t="str">
        <f>IF(C16="","-",SUMIFS('采购录入（明细）'!K:K,'采购录入（明细）'!D:D,C16)-SUMIFS($H$3:H15,$C$3:C15,C16))</f>
        <v>-</v>
      </c>
      <c r="G16" s="126"/>
      <c r="H16" s="132"/>
      <c r="I16" s="132"/>
    </row>
    <row r="17" ht="21" customHeight="1" spans="1:9">
      <c r="A17" s="125">
        <v>14</v>
      </c>
      <c r="B17" s="126"/>
      <c r="C17" s="126"/>
      <c r="D17" s="135" t="str">
        <f>IFERROR(VLOOKUP($C17,'基础-供应商信息'!$C:$E,2,FALSE),"-")</f>
        <v>-</v>
      </c>
      <c r="E17" s="135" t="str">
        <f>IFERROR(VLOOKUP($C17,'基础-供应商信息'!$C:$E,3,FALSE),"-")</f>
        <v>-</v>
      </c>
      <c r="F17" s="136" t="str">
        <f>IF(C17="","-",SUMIFS('采购录入（明细）'!K:K,'采购录入（明细）'!D:D,C17)-SUMIFS($H$3:H16,$C$3:C16,C17))</f>
        <v>-</v>
      </c>
      <c r="G17" s="126"/>
      <c r="H17" s="132"/>
      <c r="I17" s="132"/>
    </row>
    <row r="18" ht="21" customHeight="1" spans="1:9">
      <c r="A18" s="125">
        <v>15</v>
      </c>
      <c r="B18" s="126"/>
      <c r="C18" s="126"/>
      <c r="D18" s="135" t="str">
        <f>IFERROR(VLOOKUP($C18,'基础-供应商信息'!$C:$E,2,FALSE),"-")</f>
        <v>-</v>
      </c>
      <c r="E18" s="135" t="str">
        <f>IFERROR(VLOOKUP($C18,'基础-供应商信息'!$C:$E,3,FALSE),"-")</f>
        <v>-</v>
      </c>
      <c r="F18" s="136" t="str">
        <f>IF(C18="","-",SUMIFS('采购录入（明细）'!K:K,'采购录入（明细）'!D:D,C18)-SUMIFS($H$3:H17,$C$3:C17,C18))</f>
        <v>-</v>
      </c>
      <c r="G18" s="126"/>
      <c r="H18" s="132"/>
      <c r="I18" s="132"/>
    </row>
    <row r="19" ht="21" customHeight="1" spans="1:9">
      <c r="A19" s="125">
        <v>16</v>
      </c>
      <c r="B19" s="126"/>
      <c r="C19" s="126"/>
      <c r="D19" s="135" t="str">
        <f>IFERROR(VLOOKUP($C19,'基础-供应商信息'!$C:$E,2,FALSE),"-")</f>
        <v>-</v>
      </c>
      <c r="E19" s="135" t="str">
        <f>IFERROR(VLOOKUP($C19,'基础-供应商信息'!$C:$E,3,FALSE),"-")</f>
        <v>-</v>
      </c>
      <c r="F19" s="136" t="str">
        <f>IF(C19="","-",SUMIFS('采购录入（明细）'!K:K,'采购录入（明细）'!D:D,C19)-SUMIFS($H$3:H18,$C$3:C18,C19))</f>
        <v>-</v>
      </c>
      <c r="G19" s="126"/>
      <c r="H19" s="132"/>
      <c r="I19" s="132"/>
    </row>
    <row r="20" ht="21" customHeight="1" spans="1:9">
      <c r="A20" s="125">
        <v>17</v>
      </c>
      <c r="B20" s="126"/>
      <c r="C20" s="126"/>
      <c r="D20" s="135" t="str">
        <f>IFERROR(VLOOKUP($C20,'基础-供应商信息'!$C:$E,2,FALSE),"-")</f>
        <v>-</v>
      </c>
      <c r="E20" s="135" t="str">
        <f>IFERROR(VLOOKUP($C20,'基础-供应商信息'!$C:$E,3,FALSE),"-")</f>
        <v>-</v>
      </c>
      <c r="F20" s="136" t="str">
        <f>IF(C20="","-",SUMIFS('采购录入（明细）'!K:K,'采购录入（明细）'!D:D,C20)-SUMIFS($H$3:H19,$C$3:C19,C20))</f>
        <v>-</v>
      </c>
      <c r="G20" s="126"/>
      <c r="H20" s="132"/>
      <c r="I20" s="132"/>
    </row>
    <row r="21" ht="21" customHeight="1" spans="1:9">
      <c r="A21" s="125">
        <v>18</v>
      </c>
      <c r="B21" s="126"/>
      <c r="C21" s="126"/>
      <c r="D21" s="135" t="str">
        <f>IFERROR(VLOOKUP($C21,'基础-供应商信息'!$C:$E,2,FALSE),"-")</f>
        <v>-</v>
      </c>
      <c r="E21" s="135" t="str">
        <f>IFERROR(VLOOKUP($C21,'基础-供应商信息'!$C:$E,3,FALSE),"-")</f>
        <v>-</v>
      </c>
      <c r="F21" s="136" t="str">
        <f>IF(C21="","-",SUMIFS('采购录入（明细）'!K:K,'采购录入（明细）'!D:D,C21)-SUMIFS($H$3:H20,$C$3:C20,C21))</f>
        <v>-</v>
      </c>
      <c r="G21" s="126"/>
      <c r="H21" s="132"/>
      <c r="I21" s="132"/>
    </row>
    <row r="22" ht="21" customHeight="1" spans="1:9">
      <c r="A22" s="125">
        <v>19</v>
      </c>
      <c r="B22" s="126"/>
      <c r="C22" s="126"/>
      <c r="D22" s="135" t="str">
        <f>IFERROR(VLOOKUP($C22,'基础-供应商信息'!$C:$E,2,FALSE),"-")</f>
        <v>-</v>
      </c>
      <c r="E22" s="135" t="str">
        <f>IFERROR(VLOOKUP($C22,'基础-供应商信息'!$C:$E,3,FALSE),"-")</f>
        <v>-</v>
      </c>
      <c r="F22" s="136" t="str">
        <f>IF(C22="","-",SUMIFS('采购录入（明细）'!K:K,'采购录入（明细）'!D:D,C22)-SUMIFS($H$3:H21,$C$3:C21,C22))</f>
        <v>-</v>
      </c>
      <c r="G22" s="126"/>
      <c r="H22" s="132"/>
      <c r="I22" s="132"/>
    </row>
    <row r="23" ht="21" customHeight="1" spans="1:9">
      <c r="A23" s="125">
        <v>20</v>
      </c>
      <c r="B23" s="126"/>
      <c r="C23" s="126"/>
      <c r="D23" s="135" t="str">
        <f>IFERROR(VLOOKUP($C23,'基础-供应商信息'!$C:$E,2,FALSE),"-")</f>
        <v>-</v>
      </c>
      <c r="E23" s="135" t="str">
        <f>IFERROR(VLOOKUP($C23,'基础-供应商信息'!$C:$E,3,FALSE),"-")</f>
        <v>-</v>
      </c>
      <c r="F23" s="136" t="str">
        <f>IF(C23="","-",SUMIFS('采购录入（明细）'!K:K,'采购录入（明细）'!D:D,C23)-SUMIFS($H$3:H22,$C$3:C22,C23))</f>
        <v>-</v>
      </c>
      <c r="G23" s="126"/>
      <c r="H23" s="132"/>
      <c r="I23" s="132"/>
    </row>
    <row r="24" ht="21" customHeight="1" spans="1:9">
      <c r="A24" s="125">
        <v>21</v>
      </c>
      <c r="B24" s="126"/>
      <c r="C24" s="126"/>
      <c r="D24" s="135" t="str">
        <f>IFERROR(VLOOKUP($C24,'基础-供应商信息'!$C:$E,2,FALSE),"-")</f>
        <v>-</v>
      </c>
      <c r="E24" s="135" t="str">
        <f>IFERROR(VLOOKUP($C24,'基础-供应商信息'!$C:$E,3,FALSE),"-")</f>
        <v>-</v>
      </c>
      <c r="F24" s="136" t="str">
        <f>IF(C24="","-",SUMIFS('采购录入（明细）'!K:K,'采购录入（明细）'!D:D,C24)-SUMIFS($H$3:H23,$C$3:C23,C24))</f>
        <v>-</v>
      </c>
      <c r="G24" s="126"/>
      <c r="H24" s="132"/>
      <c r="I24" s="132"/>
    </row>
    <row r="25" ht="21" customHeight="1" spans="1:9">
      <c r="A25" s="125">
        <v>22</v>
      </c>
      <c r="B25" s="126"/>
      <c r="C25" s="126"/>
      <c r="D25" s="135" t="str">
        <f>IFERROR(VLOOKUP($C25,'基础-供应商信息'!$C:$E,2,FALSE),"-")</f>
        <v>-</v>
      </c>
      <c r="E25" s="135" t="str">
        <f>IFERROR(VLOOKUP($C25,'基础-供应商信息'!$C:$E,3,FALSE),"-")</f>
        <v>-</v>
      </c>
      <c r="F25" s="136" t="str">
        <f>IF(C25="","-",SUMIFS('采购录入（明细）'!K:K,'采购录入（明细）'!D:D,C25)-SUMIFS($H$3:H24,$C$3:C24,C25))</f>
        <v>-</v>
      </c>
      <c r="G25" s="126"/>
      <c r="H25" s="132"/>
      <c r="I25" s="132"/>
    </row>
    <row r="26" ht="21" customHeight="1" spans="1:9">
      <c r="A26" s="125">
        <v>23</v>
      </c>
      <c r="B26" s="126"/>
      <c r="C26" s="126"/>
      <c r="D26" s="135" t="str">
        <f>IFERROR(VLOOKUP($C26,'基础-供应商信息'!$C:$E,2,FALSE),"-")</f>
        <v>-</v>
      </c>
      <c r="E26" s="135" t="str">
        <f>IFERROR(VLOOKUP($C26,'基础-供应商信息'!$C:$E,3,FALSE),"-")</f>
        <v>-</v>
      </c>
      <c r="F26" s="136" t="str">
        <f>IF(C26="","-",SUMIFS('采购录入（明细）'!K:K,'采购录入（明细）'!D:D,C26)-SUMIFS($H$3:H25,$C$3:C25,C26))</f>
        <v>-</v>
      </c>
      <c r="G26" s="126"/>
      <c r="H26" s="132"/>
      <c r="I26" s="132"/>
    </row>
    <row r="27" ht="21" customHeight="1" spans="1:9">
      <c r="A27" s="125">
        <v>24</v>
      </c>
      <c r="B27" s="126"/>
      <c r="C27" s="126"/>
      <c r="D27" s="135" t="str">
        <f>IFERROR(VLOOKUP($C27,'基础-供应商信息'!$C:$E,2,FALSE),"-")</f>
        <v>-</v>
      </c>
      <c r="E27" s="135" t="str">
        <f>IFERROR(VLOOKUP($C27,'基础-供应商信息'!$C:$E,3,FALSE),"-")</f>
        <v>-</v>
      </c>
      <c r="F27" s="136" t="str">
        <f>IF(C27="","-",SUMIFS('采购录入（明细）'!K:K,'采购录入（明细）'!D:D,C27)-SUMIFS($H$3:H26,$C$3:C26,C27))</f>
        <v>-</v>
      </c>
      <c r="G27" s="126"/>
      <c r="H27" s="132"/>
      <c r="I27" s="132"/>
    </row>
    <row r="28" ht="21" customHeight="1" spans="1:9">
      <c r="A28" s="125">
        <v>25</v>
      </c>
      <c r="B28" s="126"/>
      <c r="C28" s="126"/>
      <c r="D28" s="135" t="str">
        <f>IFERROR(VLOOKUP($C28,'基础-供应商信息'!$C:$E,2,FALSE),"-")</f>
        <v>-</v>
      </c>
      <c r="E28" s="135" t="str">
        <f>IFERROR(VLOOKUP($C28,'基础-供应商信息'!$C:$E,3,FALSE),"-")</f>
        <v>-</v>
      </c>
      <c r="F28" s="136" t="str">
        <f>IF(C28="","-",SUMIFS('采购录入（明细）'!K:K,'采购录入（明细）'!D:D,C28)-SUMIFS($H$3:H27,$C$3:C27,C28))</f>
        <v>-</v>
      </c>
      <c r="G28" s="126"/>
      <c r="H28" s="132"/>
      <c r="I28" s="132"/>
    </row>
    <row r="29" ht="21" customHeight="1" spans="1:9">
      <c r="A29" s="125">
        <v>26</v>
      </c>
      <c r="B29" s="126"/>
      <c r="C29" s="126"/>
      <c r="D29" s="135" t="str">
        <f>IFERROR(VLOOKUP($C29,'基础-供应商信息'!$C:$E,2,FALSE),"-")</f>
        <v>-</v>
      </c>
      <c r="E29" s="135" t="str">
        <f>IFERROR(VLOOKUP($C29,'基础-供应商信息'!$C:$E,3,FALSE),"-")</f>
        <v>-</v>
      </c>
      <c r="F29" s="136" t="str">
        <f>IF(C29="","-",SUMIFS('采购录入（明细）'!K:K,'采购录入（明细）'!D:D,C29)-SUMIFS($H$3:H28,$C$3:C28,C29))</f>
        <v>-</v>
      </c>
      <c r="G29" s="126"/>
      <c r="H29" s="132"/>
      <c r="I29" s="132"/>
    </row>
    <row r="30" ht="21" customHeight="1" spans="1:9">
      <c r="A30" s="125">
        <v>27</v>
      </c>
      <c r="B30" s="126"/>
      <c r="C30" s="126"/>
      <c r="D30" s="135" t="str">
        <f>IFERROR(VLOOKUP($C30,'基础-供应商信息'!$C:$E,2,FALSE),"-")</f>
        <v>-</v>
      </c>
      <c r="E30" s="135" t="str">
        <f>IFERROR(VLOOKUP($C30,'基础-供应商信息'!$C:$E,3,FALSE),"-")</f>
        <v>-</v>
      </c>
      <c r="F30" s="136" t="str">
        <f>IF(C30="","-",SUMIFS('采购录入（明细）'!K:K,'采购录入（明细）'!D:D,C30)-SUMIFS($H$3:H29,$C$3:C29,C30))</f>
        <v>-</v>
      </c>
      <c r="G30" s="126"/>
      <c r="H30" s="132"/>
      <c r="I30" s="132"/>
    </row>
    <row r="31" ht="21" customHeight="1" spans="1:9">
      <c r="A31" s="125">
        <v>28</v>
      </c>
      <c r="B31" s="126"/>
      <c r="C31" s="126"/>
      <c r="D31" s="135" t="str">
        <f>IFERROR(VLOOKUP($C31,'基础-供应商信息'!$C:$E,2,FALSE),"-")</f>
        <v>-</v>
      </c>
      <c r="E31" s="135" t="str">
        <f>IFERROR(VLOOKUP($C31,'基础-供应商信息'!$C:$E,3,FALSE),"-")</f>
        <v>-</v>
      </c>
      <c r="F31" s="136" t="str">
        <f>IF(C31="","-",SUMIFS('采购录入（明细）'!K:K,'采购录入（明细）'!D:D,C31)-SUMIFS($H$3:H30,$C$3:C30,C31))</f>
        <v>-</v>
      </c>
      <c r="G31" s="126"/>
      <c r="H31" s="132"/>
      <c r="I31" s="132"/>
    </row>
    <row r="32" ht="21" customHeight="1" spans="1:9">
      <c r="A32" s="125">
        <v>29</v>
      </c>
      <c r="B32" s="126"/>
      <c r="C32" s="126"/>
      <c r="D32" s="135" t="str">
        <f>IFERROR(VLOOKUP($C32,'基础-供应商信息'!$C:$E,2,FALSE),"-")</f>
        <v>-</v>
      </c>
      <c r="E32" s="135" t="str">
        <f>IFERROR(VLOOKUP($C32,'基础-供应商信息'!$C:$E,3,FALSE),"-")</f>
        <v>-</v>
      </c>
      <c r="F32" s="136" t="str">
        <f>IF(C32="","-",SUMIFS('采购录入（明细）'!K:K,'采购录入（明细）'!D:D,C32)-SUMIFS($H$3:H31,$C$3:C31,C32))</f>
        <v>-</v>
      </c>
      <c r="G32" s="126"/>
      <c r="H32" s="132"/>
      <c r="I32" s="132"/>
    </row>
    <row r="33" ht="21" customHeight="1" spans="1:9">
      <c r="A33" s="125">
        <v>30</v>
      </c>
      <c r="B33" s="126"/>
      <c r="C33" s="126"/>
      <c r="D33" s="135" t="str">
        <f>IFERROR(VLOOKUP($C33,'基础-供应商信息'!$C:$E,2,FALSE),"-")</f>
        <v>-</v>
      </c>
      <c r="E33" s="135" t="str">
        <f>IFERROR(VLOOKUP($C33,'基础-供应商信息'!$C:$E,3,FALSE),"-")</f>
        <v>-</v>
      </c>
      <c r="F33" s="136" t="str">
        <f>IF(C33="","-",SUMIFS('采购录入（明细）'!K:K,'采购录入（明细）'!D:D,C33)-SUMIFS($H$3:H32,$C$3:C32,C33))</f>
        <v>-</v>
      </c>
      <c r="G33" s="126"/>
      <c r="H33" s="132"/>
      <c r="I33" s="132"/>
    </row>
    <row r="34" ht="21" customHeight="1" spans="1:9">
      <c r="A34" s="125">
        <v>31</v>
      </c>
      <c r="B34" s="126"/>
      <c r="C34" s="126"/>
      <c r="D34" s="135" t="str">
        <f>IFERROR(VLOOKUP($C34,'基础-供应商信息'!$C:$E,2,FALSE),"-")</f>
        <v>-</v>
      </c>
      <c r="E34" s="135" t="str">
        <f>IFERROR(VLOOKUP($C34,'基础-供应商信息'!$C:$E,3,FALSE),"-")</f>
        <v>-</v>
      </c>
      <c r="F34" s="136" t="str">
        <f>IF(C34="","-",SUMIFS('采购录入（明细）'!K:K,'采购录入（明细）'!D:D,C34)-SUMIFS($H$3:H33,$C$3:C33,C34))</f>
        <v>-</v>
      </c>
      <c r="G34" s="126"/>
      <c r="H34" s="132"/>
      <c r="I34" s="132"/>
    </row>
    <row r="35" ht="21" customHeight="1" spans="1:9">
      <c r="A35" s="125">
        <v>32</v>
      </c>
      <c r="B35" s="126"/>
      <c r="C35" s="126"/>
      <c r="D35" s="135" t="str">
        <f>IFERROR(VLOOKUP($C35,'基础-供应商信息'!$C:$E,2,FALSE),"-")</f>
        <v>-</v>
      </c>
      <c r="E35" s="135" t="str">
        <f>IFERROR(VLOOKUP($C35,'基础-供应商信息'!$C:$E,3,FALSE),"-")</f>
        <v>-</v>
      </c>
      <c r="F35" s="136" t="str">
        <f>IF(C35="","-",SUMIFS('采购录入（明细）'!K:K,'采购录入（明细）'!D:D,C35)-SUMIFS($H$3:H34,$C$3:C34,C35))</f>
        <v>-</v>
      </c>
      <c r="G35" s="126"/>
      <c r="H35" s="132"/>
      <c r="I35" s="132"/>
    </row>
    <row r="36" ht="21" customHeight="1" spans="1:9">
      <c r="A36" s="125">
        <v>33</v>
      </c>
      <c r="B36" s="126"/>
      <c r="C36" s="126"/>
      <c r="D36" s="135" t="str">
        <f>IFERROR(VLOOKUP($C36,'基础-供应商信息'!$C:$E,2,FALSE),"-")</f>
        <v>-</v>
      </c>
      <c r="E36" s="135" t="str">
        <f>IFERROR(VLOOKUP($C36,'基础-供应商信息'!$C:$E,3,FALSE),"-")</f>
        <v>-</v>
      </c>
      <c r="F36" s="136" t="str">
        <f>IF(C36="","-",SUMIFS('采购录入（明细）'!K:K,'采购录入（明细）'!D:D,C36)-SUMIFS($H$3:H35,$C$3:C35,C36))</f>
        <v>-</v>
      </c>
      <c r="G36" s="126"/>
      <c r="H36" s="132"/>
      <c r="I36" s="132"/>
    </row>
    <row r="37" ht="21" customHeight="1" spans="1:9">
      <c r="A37" s="125">
        <v>34</v>
      </c>
      <c r="B37" s="126"/>
      <c r="C37" s="126"/>
      <c r="D37" s="135" t="str">
        <f>IFERROR(VLOOKUP($C37,'基础-供应商信息'!$C:$E,2,FALSE),"-")</f>
        <v>-</v>
      </c>
      <c r="E37" s="135" t="str">
        <f>IFERROR(VLOOKUP($C37,'基础-供应商信息'!$C:$E,3,FALSE),"-")</f>
        <v>-</v>
      </c>
      <c r="F37" s="136" t="str">
        <f>IF(C37="","-",SUMIFS('采购录入（明细）'!K:K,'采购录入（明细）'!D:D,C37)-SUMIFS($H$3:H36,$C$3:C36,C37))</f>
        <v>-</v>
      </c>
      <c r="G37" s="126"/>
      <c r="H37" s="132"/>
      <c r="I37" s="132"/>
    </row>
    <row r="38" ht="21" customHeight="1" spans="1:9">
      <c r="A38" s="125">
        <v>35</v>
      </c>
      <c r="B38" s="126"/>
      <c r="C38" s="126"/>
      <c r="D38" s="135" t="str">
        <f>IFERROR(VLOOKUP($C38,'基础-供应商信息'!$C:$E,2,FALSE),"-")</f>
        <v>-</v>
      </c>
      <c r="E38" s="135" t="str">
        <f>IFERROR(VLOOKUP($C38,'基础-供应商信息'!$C:$E,3,FALSE),"-")</f>
        <v>-</v>
      </c>
      <c r="F38" s="136" t="str">
        <f>IF(C38="","-",SUMIFS('采购录入（明细）'!K:K,'采购录入（明细）'!D:D,C38)-SUMIFS($H$3:H37,$C$3:C37,C38))</f>
        <v>-</v>
      </c>
      <c r="G38" s="126"/>
      <c r="H38" s="132"/>
      <c r="I38" s="132"/>
    </row>
    <row r="39" ht="21" customHeight="1" spans="1:9">
      <c r="A39" s="125">
        <v>36</v>
      </c>
      <c r="B39" s="126"/>
      <c r="C39" s="126"/>
      <c r="D39" s="135" t="str">
        <f>IFERROR(VLOOKUP($C39,'基础-供应商信息'!$C:$E,2,FALSE),"-")</f>
        <v>-</v>
      </c>
      <c r="E39" s="135" t="str">
        <f>IFERROR(VLOOKUP($C39,'基础-供应商信息'!$C:$E,3,FALSE),"-")</f>
        <v>-</v>
      </c>
      <c r="F39" s="136" t="str">
        <f>IF(C39="","-",SUMIFS('采购录入（明细）'!K:K,'采购录入（明细）'!D:D,C39)-SUMIFS($H$3:H38,$C$3:C38,C39))</f>
        <v>-</v>
      </c>
      <c r="G39" s="126"/>
      <c r="H39" s="132"/>
      <c r="I39" s="132"/>
    </row>
    <row r="40" ht="21" customHeight="1" spans="1:9">
      <c r="A40" s="125">
        <v>37</v>
      </c>
      <c r="B40" s="126"/>
      <c r="C40" s="126"/>
      <c r="D40" s="135" t="str">
        <f>IFERROR(VLOOKUP($C40,'基础-供应商信息'!$C:$E,2,FALSE),"-")</f>
        <v>-</v>
      </c>
      <c r="E40" s="135" t="str">
        <f>IFERROR(VLOOKUP($C40,'基础-供应商信息'!$C:$E,3,FALSE),"-")</f>
        <v>-</v>
      </c>
      <c r="F40" s="136" t="str">
        <f>IF(C40="","-",SUMIFS('采购录入（明细）'!K:K,'采购录入（明细）'!D:D,C40)-SUMIFS($H$3:H39,$C$3:C39,C40))</f>
        <v>-</v>
      </c>
      <c r="G40" s="126"/>
      <c r="H40" s="132"/>
      <c r="I40" s="132"/>
    </row>
    <row r="41" ht="21" customHeight="1" spans="1:9">
      <c r="A41" s="125">
        <v>38</v>
      </c>
      <c r="B41" s="126"/>
      <c r="C41" s="126"/>
      <c r="D41" s="135" t="str">
        <f>IFERROR(VLOOKUP($C41,'基础-供应商信息'!$C:$E,2,FALSE),"-")</f>
        <v>-</v>
      </c>
      <c r="E41" s="135" t="str">
        <f>IFERROR(VLOOKUP($C41,'基础-供应商信息'!$C:$E,3,FALSE),"-")</f>
        <v>-</v>
      </c>
      <c r="F41" s="136" t="str">
        <f>IF(C41="","-",SUMIFS('采购录入（明细）'!K:K,'采购录入（明细）'!D:D,C41)-SUMIFS($H$3:H40,$C$3:C40,C41))</f>
        <v>-</v>
      </c>
      <c r="G41" s="126"/>
      <c r="H41" s="132"/>
      <c r="I41" s="132"/>
    </row>
    <row r="42" ht="21" customHeight="1" spans="1:9">
      <c r="A42" s="125">
        <v>39</v>
      </c>
      <c r="B42" s="126"/>
      <c r="C42" s="126"/>
      <c r="D42" s="135" t="str">
        <f>IFERROR(VLOOKUP($C42,'基础-供应商信息'!$C:$E,2,FALSE),"-")</f>
        <v>-</v>
      </c>
      <c r="E42" s="135" t="str">
        <f>IFERROR(VLOOKUP($C42,'基础-供应商信息'!$C:$E,3,FALSE),"-")</f>
        <v>-</v>
      </c>
      <c r="F42" s="136" t="str">
        <f>IF(C42="","-",SUMIFS('采购录入（明细）'!K:K,'采购录入（明细）'!D:D,C42)-SUMIFS($H$3:H41,$C$3:C41,C42))</f>
        <v>-</v>
      </c>
      <c r="G42" s="126"/>
      <c r="H42" s="132"/>
      <c r="I42" s="132"/>
    </row>
    <row r="43" ht="21" customHeight="1" spans="1:9">
      <c r="A43" s="125">
        <v>40</v>
      </c>
      <c r="B43" s="126"/>
      <c r="C43" s="126"/>
      <c r="D43" s="135" t="str">
        <f>IFERROR(VLOOKUP($C43,'基础-供应商信息'!$C:$E,2,FALSE),"-")</f>
        <v>-</v>
      </c>
      <c r="E43" s="135" t="str">
        <f>IFERROR(VLOOKUP($C43,'基础-供应商信息'!$C:$E,3,FALSE),"-")</f>
        <v>-</v>
      </c>
      <c r="F43" s="136" t="str">
        <f>IF(C43="","-",SUMIFS('采购录入（明细）'!K:K,'采购录入（明细）'!D:D,C43)-SUMIFS($H$3:H42,$C$3:C42,C43))</f>
        <v>-</v>
      </c>
      <c r="G43" s="126"/>
      <c r="H43" s="132"/>
      <c r="I43" s="132"/>
    </row>
    <row r="44" ht="21" customHeight="1" spans="1:9">
      <c r="A44" s="125">
        <v>41</v>
      </c>
      <c r="B44" s="126"/>
      <c r="C44" s="126"/>
      <c r="D44" s="135" t="str">
        <f>IFERROR(VLOOKUP($C44,'基础-供应商信息'!$C:$E,2,FALSE),"-")</f>
        <v>-</v>
      </c>
      <c r="E44" s="135" t="str">
        <f>IFERROR(VLOOKUP($C44,'基础-供应商信息'!$C:$E,3,FALSE),"-")</f>
        <v>-</v>
      </c>
      <c r="F44" s="136" t="str">
        <f>IF(C44="","-",SUMIFS('采购录入（明细）'!K:K,'采购录入（明细）'!D:D,C44)-SUMIFS($H$3:H43,$C$3:C43,C44))</f>
        <v>-</v>
      </c>
      <c r="G44" s="126"/>
      <c r="H44" s="132"/>
      <c r="I44" s="132"/>
    </row>
    <row r="45" ht="21" customHeight="1" spans="1:9">
      <c r="A45" s="125">
        <v>42</v>
      </c>
      <c r="B45" s="126"/>
      <c r="C45" s="126"/>
      <c r="D45" s="135" t="str">
        <f>IFERROR(VLOOKUP($C45,'基础-供应商信息'!$C:$E,2,FALSE),"-")</f>
        <v>-</v>
      </c>
      <c r="E45" s="135" t="str">
        <f>IFERROR(VLOOKUP($C45,'基础-供应商信息'!$C:$E,3,FALSE),"-")</f>
        <v>-</v>
      </c>
      <c r="F45" s="136" t="str">
        <f>IF(C45="","-",SUMIFS('采购录入（明细）'!K:K,'采购录入（明细）'!D:D,C45)-SUMIFS($H$3:H44,$C$3:C44,C45))</f>
        <v>-</v>
      </c>
      <c r="G45" s="126"/>
      <c r="H45" s="132"/>
      <c r="I45" s="132"/>
    </row>
    <row r="46" ht="21" customHeight="1" spans="1:9">
      <c r="A46" s="125">
        <v>43</v>
      </c>
      <c r="B46" s="126"/>
      <c r="C46" s="126"/>
      <c r="D46" s="135" t="str">
        <f>IFERROR(VLOOKUP($C46,'基础-供应商信息'!$C:$E,2,FALSE),"-")</f>
        <v>-</v>
      </c>
      <c r="E46" s="135" t="str">
        <f>IFERROR(VLOOKUP($C46,'基础-供应商信息'!$C:$E,3,FALSE),"-")</f>
        <v>-</v>
      </c>
      <c r="F46" s="136" t="str">
        <f>IF(C46="","-",SUMIFS('采购录入（明细）'!K:K,'采购录入（明细）'!D:D,C46)-SUMIFS($H$3:H45,$C$3:C45,C46))</f>
        <v>-</v>
      </c>
      <c r="G46" s="126"/>
      <c r="H46" s="132"/>
      <c r="I46" s="132"/>
    </row>
    <row r="47" ht="21" customHeight="1" spans="1:9">
      <c r="A47" s="125">
        <v>44</v>
      </c>
      <c r="B47" s="126"/>
      <c r="C47" s="126"/>
      <c r="D47" s="135" t="str">
        <f>IFERROR(VLOOKUP($C47,'基础-供应商信息'!$C:$E,2,FALSE),"-")</f>
        <v>-</v>
      </c>
      <c r="E47" s="135" t="str">
        <f>IFERROR(VLOOKUP($C47,'基础-供应商信息'!$C:$E,3,FALSE),"-")</f>
        <v>-</v>
      </c>
      <c r="F47" s="136" t="str">
        <f>IF(C47="","-",SUMIFS('采购录入（明细）'!K:K,'采购录入（明细）'!D:D,C47)-SUMIFS($H$3:H46,$C$3:C46,C47))</f>
        <v>-</v>
      </c>
      <c r="G47" s="126"/>
      <c r="H47" s="132"/>
      <c r="I47" s="132"/>
    </row>
    <row r="48" ht="21" customHeight="1" spans="1:9">
      <c r="A48" s="125">
        <v>45</v>
      </c>
      <c r="B48" s="126"/>
      <c r="C48" s="126"/>
      <c r="D48" s="135" t="str">
        <f>IFERROR(VLOOKUP($C48,'基础-供应商信息'!$C:$E,2,FALSE),"-")</f>
        <v>-</v>
      </c>
      <c r="E48" s="135" t="str">
        <f>IFERROR(VLOOKUP($C48,'基础-供应商信息'!$C:$E,3,FALSE),"-")</f>
        <v>-</v>
      </c>
      <c r="F48" s="136" t="str">
        <f>IF(C48="","-",SUMIFS('采购录入（明细）'!K:K,'采购录入（明细）'!D:D,C48)-SUMIFS($H$3:H47,$C$3:C47,C48))</f>
        <v>-</v>
      </c>
      <c r="G48" s="126"/>
      <c r="H48" s="132"/>
      <c r="I48" s="132"/>
    </row>
    <row r="49" ht="21" customHeight="1" spans="1:9">
      <c r="A49" s="125">
        <v>46</v>
      </c>
      <c r="B49" s="126"/>
      <c r="C49" s="126"/>
      <c r="D49" s="135" t="str">
        <f>IFERROR(VLOOKUP($C49,'基础-供应商信息'!$C:$E,2,FALSE),"-")</f>
        <v>-</v>
      </c>
      <c r="E49" s="135" t="str">
        <f>IFERROR(VLOOKUP($C49,'基础-供应商信息'!$C:$E,3,FALSE),"-")</f>
        <v>-</v>
      </c>
      <c r="F49" s="136" t="str">
        <f>IF(C49="","-",SUMIFS('采购录入（明细）'!K:K,'采购录入（明细）'!D:D,C49)-SUMIFS($H$3:H48,$C$3:C48,C49))</f>
        <v>-</v>
      </c>
      <c r="G49" s="126"/>
      <c r="H49" s="132"/>
      <c r="I49" s="132"/>
    </row>
    <row r="50" ht="21" customHeight="1" spans="1:9">
      <c r="A50" s="125">
        <v>47</v>
      </c>
      <c r="B50" s="126"/>
      <c r="C50" s="126"/>
      <c r="D50" s="135" t="str">
        <f>IFERROR(VLOOKUP($C50,'基础-供应商信息'!$C:$E,2,FALSE),"-")</f>
        <v>-</v>
      </c>
      <c r="E50" s="135" t="str">
        <f>IFERROR(VLOOKUP($C50,'基础-供应商信息'!$C:$E,3,FALSE),"-")</f>
        <v>-</v>
      </c>
      <c r="F50" s="136" t="str">
        <f>IF(C50="","-",SUMIFS('采购录入（明细）'!K:K,'采购录入（明细）'!D:D,C50)-SUMIFS($H$3:H49,$C$3:C49,C50))</f>
        <v>-</v>
      </c>
      <c r="G50" s="126"/>
      <c r="H50" s="132"/>
      <c r="I50" s="132"/>
    </row>
    <row r="51" ht="21" customHeight="1" spans="1:9">
      <c r="A51" s="125">
        <v>48</v>
      </c>
      <c r="B51" s="126"/>
      <c r="C51" s="126"/>
      <c r="D51" s="135" t="str">
        <f>IFERROR(VLOOKUP($C51,'基础-供应商信息'!$C:$E,2,FALSE),"-")</f>
        <v>-</v>
      </c>
      <c r="E51" s="135" t="str">
        <f>IFERROR(VLOOKUP($C51,'基础-供应商信息'!$C:$E,3,FALSE),"-")</f>
        <v>-</v>
      </c>
      <c r="F51" s="136" t="str">
        <f>IF(C51="","-",SUMIFS('采购录入（明细）'!K:K,'采购录入（明细）'!D:D,C51)-SUMIFS($H$3:H50,$C$3:C50,C51))</f>
        <v>-</v>
      </c>
      <c r="G51" s="126"/>
      <c r="H51" s="132"/>
      <c r="I51" s="132"/>
    </row>
    <row r="52" ht="21" customHeight="1" spans="1:9">
      <c r="A52" s="125">
        <v>49</v>
      </c>
      <c r="B52" s="126"/>
      <c r="C52" s="126"/>
      <c r="D52" s="135" t="str">
        <f>IFERROR(VLOOKUP($C52,'基础-供应商信息'!$C:$E,2,FALSE),"-")</f>
        <v>-</v>
      </c>
      <c r="E52" s="135" t="str">
        <f>IFERROR(VLOOKUP($C52,'基础-供应商信息'!$C:$E,3,FALSE),"-")</f>
        <v>-</v>
      </c>
      <c r="F52" s="136" t="str">
        <f>IF(C52="","-",SUMIFS('采购录入（明细）'!K:K,'采购录入（明细）'!D:D,C52)-SUMIFS($H$3:H51,$C$3:C51,C52))</f>
        <v>-</v>
      </c>
      <c r="G52" s="126"/>
      <c r="H52" s="132"/>
      <c r="I52" s="132"/>
    </row>
    <row r="53" ht="21" customHeight="1" spans="1:9">
      <c r="A53" s="125">
        <v>50</v>
      </c>
      <c r="B53" s="126"/>
      <c r="C53" s="126"/>
      <c r="D53" s="135" t="str">
        <f>IFERROR(VLOOKUP($C53,'基础-供应商信息'!$C:$E,2,FALSE),"-")</f>
        <v>-</v>
      </c>
      <c r="E53" s="135" t="str">
        <f>IFERROR(VLOOKUP($C53,'基础-供应商信息'!$C:$E,3,FALSE),"-")</f>
        <v>-</v>
      </c>
      <c r="F53" s="136" t="str">
        <f>IF(C53="","-",SUMIFS('采购录入（明细）'!K:K,'采购录入（明细）'!D:D,C53)-SUMIFS($H$3:H52,$C$3:C52,C53))</f>
        <v>-</v>
      </c>
      <c r="G53" s="126"/>
      <c r="H53" s="132"/>
      <c r="I53" s="132"/>
    </row>
    <row r="54" ht="21" customHeight="1" spans="1:9">
      <c r="A54" s="125">
        <v>51</v>
      </c>
      <c r="B54" s="126"/>
      <c r="C54" s="126"/>
      <c r="D54" s="135" t="str">
        <f>IFERROR(VLOOKUP($C54,'基础-供应商信息'!$C:$E,2,FALSE),"-")</f>
        <v>-</v>
      </c>
      <c r="E54" s="135" t="str">
        <f>IFERROR(VLOOKUP($C54,'基础-供应商信息'!$C:$E,3,FALSE),"-")</f>
        <v>-</v>
      </c>
      <c r="F54" s="136" t="str">
        <f>IF(C54="","-",SUMIFS('采购录入（明细）'!K:K,'采购录入（明细）'!D:D,C54)-SUMIFS($H$3:H53,$C$3:C53,C54))</f>
        <v>-</v>
      </c>
      <c r="G54" s="126"/>
      <c r="H54" s="132"/>
      <c r="I54" s="132"/>
    </row>
    <row r="55" ht="21" customHeight="1" spans="1:9">
      <c r="A55" s="125">
        <v>52</v>
      </c>
      <c r="B55" s="126"/>
      <c r="C55" s="126"/>
      <c r="D55" s="135" t="str">
        <f>IFERROR(VLOOKUP($C55,'基础-供应商信息'!$C:$E,2,FALSE),"-")</f>
        <v>-</v>
      </c>
      <c r="E55" s="135" t="str">
        <f>IFERROR(VLOOKUP($C55,'基础-供应商信息'!$C:$E,3,FALSE),"-")</f>
        <v>-</v>
      </c>
      <c r="F55" s="136" t="str">
        <f>IF(C55="","-",SUMIFS('采购录入（明细）'!K:K,'采购录入（明细）'!D:D,C55)-SUMIFS($H$3:H54,$C$3:C54,C55))</f>
        <v>-</v>
      </c>
      <c r="G55" s="126"/>
      <c r="H55" s="132"/>
      <c r="I55" s="132"/>
    </row>
    <row r="56" ht="21" customHeight="1" spans="1:9">
      <c r="A56" s="125">
        <v>53</v>
      </c>
      <c r="B56" s="126"/>
      <c r="C56" s="126"/>
      <c r="D56" s="135" t="str">
        <f>IFERROR(VLOOKUP($C56,'基础-供应商信息'!$C:$E,2,FALSE),"-")</f>
        <v>-</v>
      </c>
      <c r="E56" s="135" t="str">
        <f>IFERROR(VLOOKUP($C56,'基础-供应商信息'!$C:$E,3,FALSE),"-")</f>
        <v>-</v>
      </c>
      <c r="F56" s="136" t="str">
        <f>IF(C56="","-",SUMIFS('采购录入（明细）'!K:K,'采购录入（明细）'!D:D,C56)-SUMIFS($H$3:H55,$C$3:C55,C56))</f>
        <v>-</v>
      </c>
      <c r="G56" s="126"/>
      <c r="H56" s="132"/>
      <c r="I56" s="132"/>
    </row>
    <row r="57" ht="21" customHeight="1" spans="1:9">
      <c r="A57" s="125">
        <v>54</v>
      </c>
      <c r="B57" s="126"/>
      <c r="C57" s="126"/>
      <c r="D57" s="135" t="str">
        <f>IFERROR(VLOOKUP($C57,'基础-供应商信息'!$C:$E,2,FALSE),"-")</f>
        <v>-</v>
      </c>
      <c r="E57" s="135" t="str">
        <f>IFERROR(VLOOKUP($C57,'基础-供应商信息'!$C:$E,3,FALSE),"-")</f>
        <v>-</v>
      </c>
      <c r="F57" s="136" t="str">
        <f>IF(C57="","-",SUMIFS('采购录入（明细）'!K:K,'采购录入（明细）'!D:D,C57)-SUMIFS($H$3:H56,$C$3:C56,C57))</f>
        <v>-</v>
      </c>
      <c r="G57" s="126"/>
      <c r="H57" s="132"/>
      <c r="I57" s="132"/>
    </row>
    <row r="58" ht="21" customHeight="1" spans="1:9">
      <c r="A58" s="125">
        <v>55</v>
      </c>
      <c r="B58" s="126"/>
      <c r="C58" s="126"/>
      <c r="D58" s="135" t="str">
        <f>IFERROR(VLOOKUP($C58,'基础-供应商信息'!$C:$E,2,FALSE),"-")</f>
        <v>-</v>
      </c>
      <c r="E58" s="135" t="str">
        <f>IFERROR(VLOOKUP($C58,'基础-供应商信息'!$C:$E,3,FALSE),"-")</f>
        <v>-</v>
      </c>
      <c r="F58" s="136" t="str">
        <f>IF(C58="","-",SUMIFS('采购录入（明细）'!K:K,'采购录入（明细）'!D:D,C58)-SUMIFS($H$3:H57,$C$3:C57,C58))</f>
        <v>-</v>
      </c>
      <c r="G58" s="126"/>
      <c r="H58" s="132"/>
      <c r="I58" s="132"/>
    </row>
    <row r="59" ht="21" customHeight="1" spans="1:9">
      <c r="A59" s="125">
        <v>56</v>
      </c>
      <c r="B59" s="126"/>
      <c r="C59" s="126"/>
      <c r="D59" s="135" t="str">
        <f>IFERROR(VLOOKUP($C59,'基础-供应商信息'!$C:$E,2,FALSE),"-")</f>
        <v>-</v>
      </c>
      <c r="E59" s="135" t="str">
        <f>IFERROR(VLOOKUP($C59,'基础-供应商信息'!$C:$E,3,FALSE),"-")</f>
        <v>-</v>
      </c>
      <c r="F59" s="136" t="str">
        <f>IF(C59="","-",SUMIFS('采购录入（明细）'!K:K,'采购录入（明细）'!D:D,C59)-SUMIFS($H$3:H58,$C$3:C58,C59))</f>
        <v>-</v>
      </c>
      <c r="G59" s="126"/>
      <c r="H59" s="132"/>
      <c r="I59" s="132"/>
    </row>
    <row r="60" ht="21" customHeight="1" spans="1:9">
      <c r="A60" s="125">
        <v>57</v>
      </c>
      <c r="B60" s="126"/>
      <c r="C60" s="126"/>
      <c r="D60" s="135" t="str">
        <f>IFERROR(VLOOKUP($C60,'基础-供应商信息'!$C:$E,2,FALSE),"-")</f>
        <v>-</v>
      </c>
      <c r="E60" s="135" t="str">
        <f>IFERROR(VLOOKUP($C60,'基础-供应商信息'!$C:$E,3,FALSE),"-")</f>
        <v>-</v>
      </c>
      <c r="F60" s="136" t="str">
        <f>IF(C60="","-",SUMIFS('采购录入（明细）'!K:K,'采购录入（明细）'!D:D,C60)-SUMIFS($H$3:H59,$C$3:C59,C60))</f>
        <v>-</v>
      </c>
      <c r="G60" s="126"/>
      <c r="H60" s="132"/>
      <c r="I60" s="132"/>
    </row>
    <row r="61" ht="21" customHeight="1" spans="1:9">
      <c r="A61" s="125">
        <v>58</v>
      </c>
      <c r="B61" s="126"/>
      <c r="C61" s="126"/>
      <c r="D61" s="135" t="str">
        <f>IFERROR(VLOOKUP($C61,'基础-供应商信息'!$C:$E,2,FALSE),"-")</f>
        <v>-</v>
      </c>
      <c r="E61" s="135" t="str">
        <f>IFERROR(VLOOKUP($C61,'基础-供应商信息'!$C:$E,3,FALSE),"-")</f>
        <v>-</v>
      </c>
      <c r="F61" s="136" t="str">
        <f>IF(C61="","-",SUMIFS('采购录入（明细）'!K:K,'采购录入（明细）'!D:D,C61)-SUMIFS($H$3:H60,$C$3:C60,C61))</f>
        <v>-</v>
      </c>
      <c r="G61" s="126"/>
      <c r="H61" s="132"/>
      <c r="I61" s="132"/>
    </row>
    <row r="62" ht="21" customHeight="1" spans="1:9">
      <c r="A62" s="125">
        <v>59</v>
      </c>
      <c r="B62" s="126"/>
      <c r="C62" s="126"/>
      <c r="D62" s="135" t="str">
        <f>IFERROR(VLOOKUP($C62,'基础-供应商信息'!$C:$E,2,FALSE),"-")</f>
        <v>-</v>
      </c>
      <c r="E62" s="135" t="str">
        <f>IFERROR(VLOOKUP($C62,'基础-供应商信息'!$C:$E,3,FALSE),"-")</f>
        <v>-</v>
      </c>
      <c r="F62" s="136" t="str">
        <f>IF(C62="","-",SUMIFS('采购录入（明细）'!K:K,'采购录入（明细）'!D:D,C62)-SUMIFS($H$3:H61,$C$3:C61,C62))</f>
        <v>-</v>
      </c>
      <c r="G62" s="126"/>
      <c r="H62" s="132"/>
      <c r="I62" s="132"/>
    </row>
    <row r="63" ht="21" customHeight="1" spans="1:9">
      <c r="A63" s="125">
        <v>60</v>
      </c>
      <c r="B63" s="126"/>
      <c r="C63" s="126"/>
      <c r="D63" s="135" t="str">
        <f>IFERROR(VLOOKUP($C63,'基础-供应商信息'!$C:$E,2,FALSE),"-")</f>
        <v>-</v>
      </c>
      <c r="E63" s="135" t="str">
        <f>IFERROR(VLOOKUP($C63,'基础-供应商信息'!$C:$E,3,FALSE),"-")</f>
        <v>-</v>
      </c>
      <c r="F63" s="136" t="str">
        <f>IF(C63="","-",SUMIFS('采购录入（明细）'!K:K,'采购录入（明细）'!D:D,C63)-SUMIFS($H$3:H62,$C$3:C62,C63))</f>
        <v>-</v>
      </c>
      <c r="G63" s="126"/>
      <c r="H63" s="132"/>
      <c r="I63" s="132"/>
    </row>
    <row r="64" ht="21" customHeight="1" spans="1:9">
      <c r="A64" s="125">
        <v>61</v>
      </c>
      <c r="B64" s="126"/>
      <c r="C64" s="126"/>
      <c r="D64" s="135" t="str">
        <f>IFERROR(VLOOKUP($C64,'基础-供应商信息'!$C:$E,2,FALSE),"-")</f>
        <v>-</v>
      </c>
      <c r="E64" s="135" t="str">
        <f>IFERROR(VLOOKUP($C64,'基础-供应商信息'!$C:$E,3,FALSE),"-")</f>
        <v>-</v>
      </c>
      <c r="F64" s="136" t="str">
        <f>IF(C64="","-",SUMIFS('采购录入（明细）'!K:K,'采购录入（明细）'!D:D,C64)-SUMIFS($H$3:H63,$C$3:C63,C64))</f>
        <v>-</v>
      </c>
      <c r="G64" s="126"/>
      <c r="H64" s="132"/>
      <c r="I64" s="132"/>
    </row>
    <row r="65" ht="21" customHeight="1" spans="1:9">
      <c r="A65" s="125">
        <v>62</v>
      </c>
      <c r="B65" s="126"/>
      <c r="C65" s="126"/>
      <c r="D65" s="135" t="str">
        <f>IFERROR(VLOOKUP($C65,'基础-供应商信息'!$C:$E,2,FALSE),"-")</f>
        <v>-</v>
      </c>
      <c r="E65" s="135" t="str">
        <f>IFERROR(VLOOKUP($C65,'基础-供应商信息'!$C:$E,3,FALSE),"-")</f>
        <v>-</v>
      </c>
      <c r="F65" s="136" t="str">
        <f>IF(C65="","-",SUMIFS('采购录入（明细）'!K:K,'采购录入（明细）'!D:D,C65)-SUMIFS($H$3:H64,$C$3:C64,C65))</f>
        <v>-</v>
      </c>
      <c r="G65" s="126"/>
      <c r="H65" s="132"/>
      <c r="I65" s="132"/>
    </row>
    <row r="66" ht="21" customHeight="1" spans="1:9">
      <c r="A66" s="125">
        <v>63</v>
      </c>
      <c r="B66" s="126"/>
      <c r="C66" s="126"/>
      <c r="D66" s="135" t="str">
        <f>IFERROR(VLOOKUP($C66,'基础-供应商信息'!$C:$E,2,FALSE),"-")</f>
        <v>-</v>
      </c>
      <c r="E66" s="135" t="str">
        <f>IFERROR(VLOOKUP($C66,'基础-供应商信息'!$C:$E,3,FALSE),"-")</f>
        <v>-</v>
      </c>
      <c r="F66" s="136" t="str">
        <f>IF(C66="","-",SUMIFS('采购录入（明细）'!K:K,'采购录入（明细）'!D:D,C66)-SUMIFS($H$3:H65,$C$3:C65,C66))</f>
        <v>-</v>
      </c>
      <c r="G66" s="126"/>
      <c r="H66" s="132"/>
      <c r="I66" s="132"/>
    </row>
    <row r="67" ht="21" customHeight="1" spans="1:9">
      <c r="A67" s="125">
        <v>64</v>
      </c>
      <c r="B67" s="126"/>
      <c r="C67" s="126"/>
      <c r="D67" s="135" t="str">
        <f>IFERROR(VLOOKUP($C67,'基础-供应商信息'!$C:$E,2,FALSE),"-")</f>
        <v>-</v>
      </c>
      <c r="E67" s="135" t="str">
        <f>IFERROR(VLOOKUP($C67,'基础-供应商信息'!$C:$E,3,FALSE),"-")</f>
        <v>-</v>
      </c>
      <c r="F67" s="136" t="str">
        <f>IF(C67="","-",SUMIFS('采购录入（明细）'!K:K,'采购录入（明细）'!D:D,C67)-SUMIFS($H$3:H66,$C$3:C66,C67))</f>
        <v>-</v>
      </c>
      <c r="G67" s="126"/>
      <c r="H67" s="132"/>
      <c r="I67" s="132"/>
    </row>
    <row r="68" ht="21" customHeight="1" spans="1:9">
      <c r="A68" s="125">
        <v>65</v>
      </c>
      <c r="B68" s="126"/>
      <c r="C68" s="126"/>
      <c r="D68" s="135" t="str">
        <f>IFERROR(VLOOKUP($C68,'基础-供应商信息'!$C:$E,2,FALSE),"-")</f>
        <v>-</v>
      </c>
      <c r="E68" s="135" t="str">
        <f>IFERROR(VLOOKUP($C68,'基础-供应商信息'!$C:$E,3,FALSE),"-")</f>
        <v>-</v>
      </c>
      <c r="F68" s="136" t="str">
        <f>IF(C68="","-",SUMIFS('采购录入（明细）'!K:K,'采购录入（明细）'!D:D,C68)-SUMIFS($H$3:H67,$C$3:C67,C68))</f>
        <v>-</v>
      </c>
      <c r="G68" s="126"/>
      <c r="H68" s="132"/>
      <c r="I68" s="132"/>
    </row>
    <row r="69" ht="21" customHeight="1" spans="1:9">
      <c r="A69" s="125">
        <v>66</v>
      </c>
      <c r="B69" s="126"/>
      <c r="C69" s="126"/>
      <c r="D69" s="135" t="str">
        <f>IFERROR(VLOOKUP($C69,'基础-供应商信息'!$C:$E,2,FALSE),"-")</f>
        <v>-</v>
      </c>
      <c r="E69" s="135" t="str">
        <f>IFERROR(VLOOKUP($C69,'基础-供应商信息'!$C:$E,3,FALSE),"-")</f>
        <v>-</v>
      </c>
      <c r="F69" s="136" t="str">
        <f>IF(C69="","-",SUMIFS('采购录入（明细）'!K:K,'采购录入（明细）'!D:D,C69)-SUMIFS($H$3:H68,$C$3:C68,C69))</f>
        <v>-</v>
      </c>
      <c r="G69" s="126"/>
      <c r="H69" s="132"/>
      <c r="I69" s="132"/>
    </row>
    <row r="70" ht="21" customHeight="1" spans="1:9">
      <c r="A70" s="125">
        <v>67</v>
      </c>
      <c r="B70" s="126"/>
      <c r="C70" s="126"/>
      <c r="D70" s="135" t="str">
        <f>IFERROR(VLOOKUP($C70,'基础-供应商信息'!$C:$E,2,FALSE),"-")</f>
        <v>-</v>
      </c>
      <c r="E70" s="135" t="str">
        <f>IFERROR(VLOOKUP($C70,'基础-供应商信息'!$C:$E,3,FALSE),"-")</f>
        <v>-</v>
      </c>
      <c r="F70" s="136" t="str">
        <f>IF(C70="","-",SUMIFS('采购录入（明细）'!K:K,'采购录入（明细）'!D:D,C70)-SUMIFS($H$3:H69,$C$3:C69,C70))</f>
        <v>-</v>
      </c>
      <c r="G70" s="126"/>
      <c r="H70" s="132"/>
      <c r="I70" s="132"/>
    </row>
    <row r="71" ht="21" customHeight="1" spans="1:9">
      <c r="A71" s="125">
        <v>68</v>
      </c>
      <c r="B71" s="126"/>
      <c r="C71" s="126"/>
      <c r="D71" s="135" t="str">
        <f>IFERROR(VLOOKUP($C71,'基础-供应商信息'!$C:$E,2,FALSE),"-")</f>
        <v>-</v>
      </c>
      <c r="E71" s="135" t="str">
        <f>IFERROR(VLOOKUP($C71,'基础-供应商信息'!$C:$E,3,FALSE),"-")</f>
        <v>-</v>
      </c>
      <c r="F71" s="136" t="str">
        <f>IF(C71="","-",SUMIFS('采购录入（明细）'!K:K,'采购录入（明细）'!D:D,C71)-SUMIFS($H$3:H70,$C$3:C70,C71))</f>
        <v>-</v>
      </c>
      <c r="G71" s="126"/>
      <c r="H71" s="132"/>
      <c r="I71" s="132"/>
    </row>
    <row r="72" ht="21" customHeight="1" spans="1:9">
      <c r="A72" s="125">
        <v>69</v>
      </c>
      <c r="B72" s="126"/>
      <c r="C72" s="126"/>
      <c r="D72" s="135" t="str">
        <f>IFERROR(VLOOKUP($C72,'基础-供应商信息'!$C:$E,2,FALSE),"-")</f>
        <v>-</v>
      </c>
      <c r="E72" s="135" t="str">
        <f>IFERROR(VLOOKUP($C72,'基础-供应商信息'!$C:$E,3,FALSE),"-")</f>
        <v>-</v>
      </c>
      <c r="F72" s="136" t="str">
        <f>IF(C72="","-",SUMIFS('采购录入（明细）'!K:K,'采购录入（明细）'!D:D,C72)-SUMIFS($H$3:H71,$C$3:C71,C72))</f>
        <v>-</v>
      </c>
      <c r="G72" s="126"/>
      <c r="H72" s="132"/>
      <c r="I72" s="132"/>
    </row>
    <row r="73" ht="21" customHeight="1" spans="1:9">
      <c r="A73" s="125">
        <v>70</v>
      </c>
      <c r="B73" s="126"/>
      <c r="C73" s="126"/>
      <c r="D73" s="135" t="str">
        <f>IFERROR(VLOOKUP($C73,'基础-供应商信息'!$C:$E,2,FALSE),"-")</f>
        <v>-</v>
      </c>
      <c r="E73" s="135" t="str">
        <f>IFERROR(VLOOKUP($C73,'基础-供应商信息'!$C:$E,3,FALSE),"-")</f>
        <v>-</v>
      </c>
      <c r="F73" s="136" t="str">
        <f>IF(C73="","-",SUMIFS('采购录入（明细）'!K:K,'采购录入（明细）'!D:D,C73)-SUMIFS($H$3:H72,$C$3:C72,C73))</f>
        <v>-</v>
      </c>
      <c r="G73" s="126"/>
      <c r="H73" s="132"/>
      <c r="I73" s="132"/>
    </row>
    <row r="74" ht="21" customHeight="1" spans="1:9">
      <c r="A74" s="125">
        <v>71</v>
      </c>
      <c r="B74" s="126"/>
      <c r="C74" s="126"/>
      <c r="D74" s="135" t="str">
        <f>IFERROR(VLOOKUP($C74,'基础-供应商信息'!$C:$E,2,FALSE),"-")</f>
        <v>-</v>
      </c>
      <c r="E74" s="135" t="str">
        <f>IFERROR(VLOOKUP($C74,'基础-供应商信息'!$C:$E,3,FALSE),"-")</f>
        <v>-</v>
      </c>
      <c r="F74" s="136" t="str">
        <f>IF(C74="","-",SUMIFS('采购录入（明细）'!K:K,'采购录入（明细）'!D:D,C74)-SUMIFS($H$3:H73,$C$3:C73,C74))</f>
        <v>-</v>
      </c>
      <c r="G74" s="126"/>
      <c r="H74" s="132"/>
      <c r="I74" s="132"/>
    </row>
    <row r="75" ht="21" customHeight="1" spans="1:9">
      <c r="A75" s="125">
        <v>72</v>
      </c>
      <c r="B75" s="126"/>
      <c r="C75" s="126"/>
      <c r="D75" s="135" t="str">
        <f>IFERROR(VLOOKUP($C75,'基础-供应商信息'!$C:$E,2,FALSE),"-")</f>
        <v>-</v>
      </c>
      <c r="E75" s="135" t="str">
        <f>IFERROR(VLOOKUP($C75,'基础-供应商信息'!$C:$E,3,FALSE),"-")</f>
        <v>-</v>
      </c>
      <c r="F75" s="136" t="str">
        <f>IF(C75="","-",SUMIFS('采购录入（明细）'!K:K,'采购录入（明细）'!D:D,C75)-SUMIFS($H$3:H74,$C$3:C74,C75))</f>
        <v>-</v>
      </c>
      <c r="G75" s="126"/>
      <c r="H75" s="132"/>
      <c r="I75" s="132"/>
    </row>
    <row r="76" ht="21" customHeight="1" spans="1:9">
      <c r="A76" s="125">
        <v>73</v>
      </c>
      <c r="B76" s="126"/>
      <c r="C76" s="126"/>
      <c r="D76" s="135" t="str">
        <f>IFERROR(VLOOKUP($C76,'基础-供应商信息'!$C:$E,2,FALSE),"-")</f>
        <v>-</v>
      </c>
      <c r="E76" s="135" t="str">
        <f>IFERROR(VLOOKUP($C76,'基础-供应商信息'!$C:$E,3,FALSE),"-")</f>
        <v>-</v>
      </c>
      <c r="F76" s="136" t="str">
        <f>IF(C76="","-",SUMIFS('采购录入（明细）'!K:K,'采购录入（明细）'!D:D,C76)-SUMIFS($H$3:H75,$C$3:C75,C76))</f>
        <v>-</v>
      </c>
      <c r="G76" s="126"/>
      <c r="H76" s="132"/>
      <c r="I76" s="132"/>
    </row>
    <row r="77" ht="21" customHeight="1" spans="1:9">
      <c r="A77" s="125">
        <v>74</v>
      </c>
      <c r="B77" s="126"/>
      <c r="C77" s="126"/>
      <c r="D77" s="135" t="str">
        <f>IFERROR(VLOOKUP($C77,'基础-供应商信息'!$C:$E,2,FALSE),"-")</f>
        <v>-</v>
      </c>
      <c r="E77" s="135" t="str">
        <f>IFERROR(VLOOKUP($C77,'基础-供应商信息'!$C:$E,3,FALSE),"-")</f>
        <v>-</v>
      </c>
      <c r="F77" s="136" t="str">
        <f>IF(C77="","-",SUMIFS('采购录入（明细）'!K:K,'采购录入（明细）'!D:D,C77)-SUMIFS($H$3:H76,$C$3:C76,C77))</f>
        <v>-</v>
      </c>
      <c r="G77" s="126"/>
      <c r="H77" s="132"/>
      <c r="I77" s="132"/>
    </row>
    <row r="78" ht="21" customHeight="1" spans="1:9">
      <c r="A78" s="125">
        <v>75</v>
      </c>
      <c r="B78" s="126"/>
      <c r="C78" s="126"/>
      <c r="D78" s="135" t="str">
        <f>IFERROR(VLOOKUP($C78,'基础-供应商信息'!$C:$E,2,FALSE),"-")</f>
        <v>-</v>
      </c>
      <c r="E78" s="135" t="str">
        <f>IFERROR(VLOOKUP($C78,'基础-供应商信息'!$C:$E,3,FALSE),"-")</f>
        <v>-</v>
      </c>
      <c r="F78" s="136" t="str">
        <f>IF(C78="","-",SUMIFS('采购录入（明细）'!K:K,'采购录入（明细）'!D:D,C78)-SUMIFS($H$3:H77,$C$3:C77,C78))</f>
        <v>-</v>
      </c>
      <c r="G78" s="126"/>
      <c r="H78" s="132"/>
      <c r="I78" s="132"/>
    </row>
    <row r="79" ht="21" customHeight="1" spans="1:9">
      <c r="A79" s="125">
        <v>76</v>
      </c>
      <c r="B79" s="126"/>
      <c r="C79" s="126"/>
      <c r="D79" s="135" t="str">
        <f>IFERROR(VLOOKUP($C79,'基础-供应商信息'!$C:$E,2,FALSE),"-")</f>
        <v>-</v>
      </c>
      <c r="E79" s="135" t="str">
        <f>IFERROR(VLOOKUP($C79,'基础-供应商信息'!$C:$E,3,FALSE),"-")</f>
        <v>-</v>
      </c>
      <c r="F79" s="136" t="str">
        <f>IF(C79="","-",SUMIFS('采购录入（明细）'!K:K,'采购录入（明细）'!D:D,C79)-SUMIFS($H$3:H78,$C$3:C78,C79))</f>
        <v>-</v>
      </c>
      <c r="G79" s="126"/>
      <c r="H79" s="132"/>
      <c r="I79" s="132"/>
    </row>
    <row r="80" ht="21" customHeight="1" spans="1:9">
      <c r="A80" s="125">
        <v>77</v>
      </c>
      <c r="B80" s="126"/>
      <c r="C80" s="126"/>
      <c r="D80" s="135" t="str">
        <f>IFERROR(VLOOKUP($C80,'基础-供应商信息'!$C:$E,2,FALSE),"-")</f>
        <v>-</v>
      </c>
      <c r="E80" s="135" t="str">
        <f>IFERROR(VLOOKUP($C80,'基础-供应商信息'!$C:$E,3,FALSE),"-")</f>
        <v>-</v>
      </c>
      <c r="F80" s="136" t="str">
        <f>IF(C80="","-",SUMIFS('采购录入（明细）'!K:K,'采购录入（明细）'!D:D,C80)-SUMIFS($H$3:H79,$C$3:C79,C80))</f>
        <v>-</v>
      </c>
      <c r="G80" s="126"/>
      <c r="H80" s="132"/>
      <c r="I80" s="132"/>
    </row>
    <row r="81" ht="21" customHeight="1" spans="1:9">
      <c r="A81" s="125">
        <v>78</v>
      </c>
      <c r="B81" s="126"/>
      <c r="C81" s="126"/>
      <c r="D81" s="135" t="str">
        <f>IFERROR(VLOOKUP($C81,'基础-供应商信息'!$C:$E,2,FALSE),"-")</f>
        <v>-</v>
      </c>
      <c r="E81" s="135" t="str">
        <f>IFERROR(VLOOKUP($C81,'基础-供应商信息'!$C:$E,3,FALSE),"-")</f>
        <v>-</v>
      </c>
      <c r="F81" s="136" t="str">
        <f>IF(C81="","-",SUMIFS('采购录入（明细）'!K:K,'采购录入（明细）'!D:D,C81)-SUMIFS($H$3:H80,$C$3:C80,C81))</f>
        <v>-</v>
      </c>
      <c r="G81" s="126"/>
      <c r="H81" s="132"/>
      <c r="I81" s="132"/>
    </row>
    <row r="82" ht="21" customHeight="1" spans="1:9">
      <c r="A82" s="125">
        <v>79</v>
      </c>
      <c r="B82" s="126"/>
      <c r="C82" s="126"/>
      <c r="D82" s="135" t="str">
        <f>IFERROR(VLOOKUP($C82,'基础-供应商信息'!$C:$E,2,FALSE),"-")</f>
        <v>-</v>
      </c>
      <c r="E82" s="135" t="str">
        <f>IFERROR(VLOOKUP($C82,'基础-供应商信息'!$C:$E,3,FALSE),"-")</f>
        <v>-</v>
      </c>
      <c r="F82" s="136" t="str">
        <f>IF(C82="","-",SUMIFS('采购录入（明细）'!K:K,'采购录入（明细）'!D:D,C82)-SUMIFS($H$3:H81,$C$3:C81,C82))</f>
        <v>-</v>
      </c>
      <c r="G82" s="126"/>
      <c r="H82" s="132"/>
      <c r="I82" s="132"/>
    </row>
    <row r="83" ht="21" customHeight="1" spans="1:9">
      <c r="A83" s="125">
        <v>80</v>
      </c>
      <c r="B83" s="126"/>
      <c r="C83" s="126"/>
      <c r="D83" s="135" t="str">
        <f>IFERROR(VLOOKUP($C83,'基础-供应商信息'!$C:$E,2,FALSE),"-")</f>
        <v>-</v>
      </c>
      <c r="E83" s="135" t="str">
        <f>IFERROR(VLOOKUP($C83,'基础-供应商信息'!$C:$E,3,FALSE),"-")</f>
        <v>-</v>
      </c>
      <c r="F83" s="136" t="str">
        <f>IF(C83="","-",SUMIFS('采购录入（明细）'!K:K,'采购录入（明细）'!D:D,C83)-SUMIFS($H$3:H82,$C$3:C82,C83))</f>
        <v>-</v>
      </c>
      <c r="G83" s="126"/>
      <c r="H83" s="132"/>
      <c r="I83" s="132"/>
    </row>
    <row r="84" ht="21" customHeight="1" spans="1:9">
      <c r="A84" s="125">
        <v>81</v>
      </c>
      <c r="B84" s="126"/>
      <c r="C84" s="126"/>
      <c r="D84" s="135" t="str">
        <f>IFERROR(VLOOKUP($C84,'基础-供应商信息'!$C:$E,2,FALSE),"-")</f>
        <v>-</v>
      </c>
      <c r="E84" s="135" t="str">
        <f>IFERROR(VLOOKUP($C84,'基础-供应商信息'!$C:$E,3,FALSE),"-")</f>
        <v>-</v>
      </c>
      <c r="F84" s="136" t="str">
        <f>IF(C84="","-",SUMIFS('采购录入（明细）'!K:K,'采购录入（明细）'!D:D,C84)-SUMIFS($H$3:H83,$C$3:C83,C84))</f>
        <v>-</v>
      </c>
      <c r="G84" s="126"/>
      <c r="H84" s="132"/>
      <c r="I84" s="132"/>
    </row>
    <row r="85" ht="21" customHeight="1" spans="1:9">
      <c r="A85" s="125">
        <v>82</v>
      </c>
      <c r="B85" s="126"/>
      <c r="C85" s="126"/>
      <c r="D85" s="135" t="str">
        <f>IFERROR(VLOOKUP($C85,'基础-供应商信息'!$C:$E,2,FALSE),"-")</f>
        <v>-</v>
      </c>
      <c r="E85" s="135" t="str">
        <f>IFERROR(VLOOKUP($C85,'基础-供应商信息'!$C:$E,3,FALSE),"-")</f>
        <v>-</v>
      </c>
      <c r="F85" s="136" t="str">
        <f>IF(C85="","-",SUMIFS('采购录入（明细）'!K:K,'采购录入（明细）'!D:D,C85)-SUMIFS($H$3:H84,$C$3:C84,C85))</f>
        <v>-</v>
      </c>
      <c r="G85" s="126"/>
      <c r="H85" s="132"/>
      <c r="I85" s="132"/>
    </row>
    <row r="86" ht="21" customHeight="1" spans="1:9">
      <c r="A86" s="125">
        <v>83</v>
      </c>
      <c r="B86" s="126"/>
      <c r="C86" s="126"/>
      <c r="D86" s="135" t="str">
        <f>IFERROR(VLOOKUP($C86,'基础-供应商信息'!$C:$E,2,FALSE),"-")</f>
        <v>-</v>
      </c>
      <c r="E86" s="135" t="str">
        <f>IFERROR(VLOOKUP($C86,'基础-供应商信息'!$C:$E,3,FALSE),"-")</f>
        <v>-</v>
      </c>
      <c r="F86" s="136" t="str">
        <f>IF(C86="","-",SUMIFS('采购录入（明细）'!K:K,'采购录入（明细）'!D:D,C86)-SUMIFS($H$3:H85,$C$3:C85,C86))</f>
        <v>-</v>
      </c>
      <c r="G86" s="126"/>
      <c r="H86" s="132"/>
      <c r="I86" s="132"/>
    </row>
    <row r="87" ht="21" customHeight="1" spans="1:9">
      <c r="A87" s="125">
        <v>84</v>
      </c>
      <c r="B87" s="126"/>
      <c r="C87" s="126"/>
      <c r="D87" s="135" t="str">
        <f>IFERROR(VLOOKUP($C87,'基础-供应商信息'!$C:$E,2,FALSE),"-")</f>
        <v>-</v>
      </c>
      <c r="E87" s="135" t="str">
        <f>IFERROR(VLOOKUP($C87,'基础-供应商信息'!$C:$E,3,FALSE),"-")</f>
        <v>-</v>
      </c>
      <c r="F87" s="136" t="str">
        <f>IF(C87="","-",SUMIFS('采购录入（明细）'!K:K,'采购录入（明细）'!D:D,C87)-SUMIFS($H$3:H86,$C$3:C86,C87))</f>
        <v>-</v>
      </c>
      <c r="G87" s="126"/>
      <c r="H87" s="132"/>
      <c r="I87" s="132"/>
    </row>
    <row r="88" ht="21" customHeight="1" spans="1:9">
      <c r="A88" s="125">
        <v>85</v>
      </c>
      <c r="B88" s="126"/>
      <c r="C88" s="126"/>
      <c r="D88" s="135" t="str">
        <f>IFERROR(VLOOKUP($C88,'基础-供应商信息'!$C:$E,2,FALSE),"-")</f>
        <v>-</v>
      </c>
      <c r="E88" s="135" t="str">
        <f>IFERROR(VLOOKUP($C88,'基础-供应商信息'!$C:$E,3,FALSE),"-")</f>
        <v>-</v>
      </c>
      <c r="F88" s="136" t="str">
        <f>IF(C88="","-",SUMIFS('采购录入（明细）'!K:K,'采购录入（明细）'!D:D,C88)-SUMIFS($H$3:H87,$C$3:C87,C88))</f>
        <v>-</v>
      </c>
      <c r="G88" s="126"/>
      <c r="H88" s="132"/>
      <c r="I88" s="132"/>
    </row>
    <row r="89" ht="21" customHeight="1" spans="1:9">
      <c r="A89" s="125">
        <v>86</v>
      </c>
      <c r="B89" s="126"/>
      <c r="C89" s="126"/>
      <c r="D89" s="135" t="str">
        <f>IFERROR(VLOOKUP($C89,'基础-供应商信息'!$C:$E,2,FALSE),"-")</f>
        <v>-</v>
      </c>
      <c r="E89" s="135" t="str">
        <f>IFERROR(VLOOKUP($C89,'基础-供应商信息'!$C:$E,3,FALSE),"-")</f>
        <v>-</v>
      </c>
      <c r="F89" s="136" t="str">
        <f>IF(C89="","-",SUMIFS('采购录入（明细）'!K:K,'采购录入（明细）'!D:D,C89)-SUMIFS($H$3:H88,$C$3:C88,C89))</f>
        <v>-</v>
      </c>
      <c r="G89" s="126"/>
      <c r="H89" s="132"/>
      <c r="I89" s="132"/>
    </row>
    <row r="90" ht="21" customHeight="1" spans="1:9">
      <c r="A90" s="125">
        <v>87</v>
      </c>
      <c r="B90" s="126"/>
      <c r="C90" s="126"/>
      <c r="D90" s="135" t="str">
        <f>IFERROR(VLOOKUP($C90,'基础-供应商信息'!$C:$E,2,FALSE),"-")</f>
        <v>-</v>
      </c>
      <c r="E90" s="135" t="str">
        <f>IFERROR(VLOOKUP($C90,'基础-供应商信息'!$C:$E,3,FALSE),"-")</f>
        <v>-</v>
      </c>
      <c r="F90" s="136" t="str">
        <f>IF(C90="","-",SUMIFS('采购录入（明细）'!K:K,'采购录入（明细）'!D:D,C90)-SUMIFS($H$3:H89,$C$3:C89,C90))</f>
        <v>-</v>
      </c>
      <c r="G90" s="126"/>
      <c r="H90" s="132"/>
      <c r="I90" s="132"/>
    </row>
    <row r="91" ht="21" customHeight="1" spans="1:9">
      <c r="A91" s="125">
        <v>88</v>
      </c>
      <c r="B91" s="126"/>
      <c r="C91" s="126"/>
      <c r="D91" s="135" t="str">
        <f>IFERROR(VLOOKUP($C91,'基础-供应商信息'!$C:$E,2,FALSE),"-")</f>
        <v>-</v>
      </c>
      <c r="E91" s="135" t="str">
        <f>IFERROR(VLOOKUP($C91,'基础-供应商信息'!$C:$E,3,FALSE),"-")</f>
        <v>-</v>
      </c>
      <c r="F91" s="136" t="str">
        <f>IF(C91="","-",SUMIFS('采购录入（明细）'!K:K,'采购录入（明细）'!D:D,C91)-SUMIFS($H$3:H90,$C$3:C90,C91))</f>
        <v>-</v>
      </c>
      <c r="G91" s="126"/>
      <c r="H91" s="132"/>
      <c r="I91" s="132"/>
    </row>
    <row r="92" ht="21" customHeight="1" spans="1:9">
      <c r="A92" s="125">
        <v>89</v>
      </c>
      <c r="B92" s="126"/>
      <c r="C92" s="126"/>
      <c r="D92" s="135" t="str">
        <f>IFERROR(VLOOKUP($C92,'基础-供应商信息'!$C:$E,2,FALSE),"-")</f>
        <v>-</v>
      </c>
      <c r="E92" s="135" t="str">
        <f>IFERROR(VLOOKUP($C92,'基础-供应商信息'!$C:$E,3,FALSE),"-")</f>
        <v>-</v>
      </c>
      <c r="F92" s="136" t="str">
        <f>IF(C92="","-",SUMIFS('采购录入（明细）'!K:K,'采购录入（明细）'!D:D,C92)-SUMIFS($H$3:H91,$C$3:C91,C92))</f>
        <v>-</v>
      </c>
      <c r="G92" s="126"/>
      <c r="H92" s="132"/>
      <c r="I92" s="132"/>
    </row>
    <row r="93" ht="21" customHeight="1" spans="1:9">
      <c r="A93" s="125">
        <v>90</v>
      </c>
      <c r="B93" s="126"/>
      <c r="C93" s="126"/>
      <c r="D93" s="135" t="str">
        <f>IFERROR(VLOOKUP($C93,'基础-供应商信息'!$C:$E,2,FALSE),"-")</f>
        <v>-</v>
      </c>
      <c r="E93" s="135" t="str">
        <f>IFERROR(VLOOKUP($C93,'基础-供应商信息'!$C:$E,3,FALSE),"-")</f>
        <v>-</v>
      </c>
      <c r="F93" s="136" t="str">
        <f>IF(C93="","-",SUMIFS('采购录入（明细）'!K:K,'采购录入（明细）'!D:D,C93)-SUMIFS($H$3:H92,$C$3:C92,C93))</f>
        <v>-</v>
      </c>
      <c r="G93" s="126"/>
      <c r="H93" s="132"/>
      <c r="I93" s="132"/>
    </row>
    <row r="94" ht="21" customHeight="1" spans="1:9">
      <c r="A94" s="125">
        <v>91</v>
      </c>
      <c r="B94" s="126"/>
      <c r="C94" s="126"/>
      <c r="D94" s="135" t="str">
        <f>IFERROR(VLOOKUP($C94,'基础-供应商信息'!$C:$E,2,FALSE),"-")</f>
        <v>-</v>
      </c>
      <c r="E94" s="135" t="str">
        <f>IFERROR(VLOOKUP($C94,'基础-供应商信息'!$C:$E,3,FALSE),"-")</f>
        <v>-</v>
      </c>
      <c r="F94" s="136" t="str">
        <f>IF(C94="","-",SUMIFS('采购录入（明细）'!K:K,'采购录入（明细）'!D:D,C94)-SUMIFS($H$3:H93,$C$3:C93,C94))</f>
        <v>-</v>
      </c>
      <c r="G94" s="126"/>
      <c r="H94" s="132"/>
      <c r="I94" s="132"/>
    </row>
    <row r="95" ht="21" customHeight="1" spans="1:9">
      <c r="A95" s="125">
        <v>92</v>
      </c>
      <c r="B95" s="126"/>
      <c r="C95" s="126"/>
      <c r="D95" s="135" t="str">
        <f>IFERROR(VLOOKUP($C95,'基础-供应商信息'!$C:$E,2,FALSE),"-")</f>
        <v>-</v>
      </c>
      <c r="E95" s="135" t="str">
        <f>IFERROR(VLOOKUP($C95,'基础-供应商信息'!$C:$E,3,FALSE),"-")</f>
        <v>-</v>
      </c>
      <c r="F95" s="136" t="str">
        <f>IF(C95="","-",SUMIFS('采购录入（明细）'!K:K,'采购录入（明细）'!D:D,C95)-SUMIFS($H$3:H94,$C$3:C94,C95))</f>
        <v>-</v>
      </c>
      <c r="G95" s="126"/>
      <c r="H95" s="132"/>
      <c r="I95" s="132"/>
    </row>
    <row r="96" ht="21" customHeight="1" spans="1:9">
      <c r="A96" s="125">
        <v>93</v>
      </c>
      <c r="B96" s="126"/>
      <c r="C96" s="126"/>
      <c r="D96" s="135" t="str">
        <f>IFERROR(VLOOKUP($C96,'基础-供应商信息'!$C:$E,2,FALSE),"-")</f>
        <v>-</v>
      </c>
      <c r="E96" s="135" t="str">
        <f>IFERROR(VLOOKUP($C96,'基础-供应商信息'!$C:$E,3,FALSE),"-")</f>
        <v>-</v>
      </c>
      <c r="F96" s="136" t="str">
        <f>IF(C96="","-",SUMIFS('采购录入（明细）'!K:K,'采购录入（明细）'!D:D,C96)-SUMIFS($H$3:H95,$C$3:C95,C96))</f>
        <v>-</v>
      </c>
      <c r="G96" s="126"/>
      <c r="H96" s="132"/>
      <c r="I96" s="132"/>
    </row>
    <row r="97" ht="21" customHeight="1" spans="1:9">
      <c r="A97" s="125">
        <v>94</v>
      </c>
      <c r="B97" s="126"/>
      <c r="C97" s="126"/>
      <c r="D97" s="135" t="str">
        <f>IFERROR(VLOOKUP($C97,'基础-供应商信息'!$C:$E,2,FALSE),"-")</f>
        <v>-</v>
      </c>
      <c r="E97" s="135" t="str">
        <f>IFERROR(VLOOKUP($C97,'基础-供应商信息'!$C:$E,3,FALSE),"-")</f>
        <v>-</v>
      </c>
      <c r="F97" s="136" t="str">
        <f>IF(C97="","-",SUMIFS('采购录入（明细）'!K:K,'采购录入（明细）'!D:D,C97)-SUMIFS($H$3:H96,$C$3:C96,C97))</f>
        <v>-</v>
      </c>
      <c r="G97" s="126"/>
      <c r="H97" s="132"/>
      <c r="I97" s="132"/>
    </row>
    <row r="98" ht="21" customHeight="1" spans="1:9">
      <c r="A98" s="125">
        <v>95</v>
      </c>
      <c r="B98" s="126"/>
      <c r="C98" s="126"/>
      <c r="D98" s="135" t="str">
        <f>IFERROR(VLOOKUP($C98,'基础-供应商信息'!$C:$E,2,FALSE),"-")</f>
        <v>-</v>
      </c>
      <c r="E98" s="135" t="str">
        <f>IFERROR(VLOOKUP($C98,'基础-供应商信息'!$C:$E,3,FALSE),"-")</f>
        <v>-</v>
      </c>
      <c r="F98" s="136" t="str">
        <f>IF(C98="","-",SUMIFS('采购录入（明细）'!K:K,'采购录入（明细）'!D:D,C98)-SUMIFS($H$3:H97,$C$3:C97,C98))</f>
        <v>-</v>
      </c>
      <c r="G98" s="126"/>
      <c r="H98" s="132"/>
      <c r="I98" s="132"/>
    </row>
    <row r="99" ht="21" customHeight="1" spans="1:9">
      <c r="A99" s="125">
        <v>96</v>
      </c>
      <c r="B99" s="126"/>
      <c r="C99" s="126"/>
      <c r="D99" s="135" t="str">
        <f>IFERROR(VLOOKUP($C99,'基础-供应商信息'!$C:$E,2,FALSE),"-")</f>
        <v>-</v>
      </c>
      <c r="E99" s="135" t="str">
        <f>IFERROR(VLOOKUP($C99,'基础-供应商信息'!$C:$E,3,FALSE),"-")</f>
        <v>-</v>
      </c>
      <c r="F99" s="136" t="str">
        <f>IF(C99="","-",SUMIFS('采购录入（明细）'!K:K,'采购录入（明细）'!D:D,C99)-SUMIFS($H$3:H98,$C$3:C98,C99))</f>
        <v>-</v>
      </c>
      <c r="G99" s="126"/>
      <c r="H99" s="132"/>
      <c r="I99" s="132"/>
    </row>
    <row r="100" ht="21" customHeight="1" spans="1:9">
      <c r="A100" s="125">
        <v>97</v>
      </c>
      <c r="B100" s="126"/>
      <c r="C100" s="126"/>
      <c r="D100" s="135" t="str">
        <f>IFERROR(VLOOKUP($C100,'基础-供应商信息'!$C:$E,2,FALSE),"-")</f>
        <v>-</v>
      </c>
      <c r="E100" s="135" t="str">
        <f>IFERROR(VLOOKUP($C100,'基础-供应商信息'!$C:$E,3,FALSE),"-")</f>
        <v>-</v>
      </c>
      <c r="F100" s="136" t="str">
        <f>IF(C100="","-",SUMIFS('采购录入（明细）'!K:K,'采购录入（明细）'!D:D,C100)-SUMIFS($H$3:H99,$C$3:C99,C100))</f>
        <v>-</v>
      </c>
      <c r="G100" s="126"/>
      <c r="H100" s="132"/>
      <c r="I100" s="132"/>
    </row>
    <row r="101" ht="21" customHeight="1" spans="1:9">
      <c r="A101" s="125">
        <v>98</v>
      </c>
      <c r="B101" s="126"/>
      <c r="C101" s="126"/>
      <c r="D101" s="135" t="str">
        <f>IFERROR(VLOOKUP($C101,'基础-供应商信息'!$C:$E,2,FALSE),"-")</f>
        <v>-</v>
      </c>
      <c r="E101" s="135" t="str">
        <f>IFERROR(VLOOKUP($C101,'基础-供应商信息'!$C:$E,3,FALSE),"-")</f>
        <v>-</v>
      </c>
      <c r="F101" s="136" t="str">
        <f>IF(C101="","-",SUMIFS('采购录入（明细）'!K:K,'采购录入（明细）'!D:D,C101)-SUMIFS($H$3:H100,$C$3:C100,C101))</f>
        <v>-</v>
      </c>
      <c r="G101" s="126"/>
      <c r="H101" s="132"/>
      <c r="I101" s="132"/>
    </row>
    <row r="102" ht="21" customHeight="1" spans="1:9">
      <c r="A102" s="125">
        <v>99</v>
      </c>
      <c r="B102" s="126"/>
      <c r="C102" s="126"/>
      <c r="D102" s="135" t="str">
        <f>IFERROR(VLOOKUP($C102,'基础-供应商信息'!$C:$E,2,FALSE),"-")</f>
        <v>-</v>
      </c>
      <c r="E102" s="135" t="str">
        <f>IFERROR(VLOOKUP($C102,'基础-供应商信息'!$C:$E,3,FALSE),"-")</f>
        <v>-</v>
      </c>
      <c r="F102" s="136" t="str">
        <f>IF(C102="","-",SUMIFS('采购录入（明细）'!K:K,'采购录入（明细）'!D:D,C102)-SUMIFS($H$3:H101,$C$3:C101,C102))</f>
        <v>-</v>
      </c>
      <c r="G102" s="126"/>
      <c r="H102" s="132"/>
      <c r="I102" s="132"/>
    </row>
    <row r="103" ht="21" customHeight="1" spans="1:9">
      <c r="A103" s="125">
        <v>100</v>
      </c>
      <c r="B103" s="126"/>
      <c r="C103" s="126"/>
      <c r="D103" s="135" t="str">
        <f>IFERROR(VLOOKUP($C103,'基础-供应商信息'!$C:$E,2,FALSE),"-")</f>
        <v>-</v>
      </c>
      <c r="E103" s="135" t="str">
        <f>IFERROR(VLOOKUP($C103,'基础-供应商信息'!$C:$E,3,FALSE),"-")</f>
        <v>-</v>
      </c>
      <c r="F103" s="136" t="str">
        <f>IF(C103="","-",SUMIFS('采购录入（明细）'!K:K,'采购录入（明细）'!D:D,C103)-SUMIFS($H$3:H102,$C$3:C102,C103))</f>
        <v>-</v>
      </c>
      <c r="G103" s="126"/>
      <c r="H103" s="132"/>
      <c r="I103" s="132"/>
    </row>
    <row r="104" ht="21" customHeight="1" spans="1:9">
      <c r="A104" s="125">
        <v>101</v>
      </c>
      <c r="B104" s="126"/>
      <c r="C104" s="126"/>
      <c r="D104" s="135" t="str">
        <f>IFERROR(VLOOKUP($C104,'基础-供应商信息'!$C:$E,2,FALSE),"-")</f>
        <v>-</v>
      </c>
      <c r="E104" s="135" t="str">
        <f>IFERROR(VLOOKUP($C104,'基础-供应商信息'!$C:$E,3,FALSE),"-")</f>
        <v>-</v>
      </c>
      <c r="F104" s="136" t="str">
        <f>IF(C104="","-",SUMIFS('采购录入（明细）'!K:K,'采购录入（明细）'!D:D,C104)-SUMIFS($H$3:H103,$C$3:C103,C104))</f>
        <v>-</v>
      </c>
      <c r="G104" s="126"/>
      <c r="H104" s="132"/>
      <c r="I104" s="132"/>
    </row>
    <row r="105" ht="21" customHeight="1" spans="1:9">
      <c r="A105" s="125">
        <v>102</v>
      </c>
      <c r="B105" s="126"/>
      <c r="C105" s="126"/>
      <c r="D105" s="135" t="str">
        <f>IFERROR(VLOOKUP($C105,'基础-供应商信息'!$C:$E,2,FALSE),"-")</f>
        <v>-</v>
      </c>
      <c r="E105" s="135" t="str">
        <f>IFERROR(VLOOKUP($C105,'基础-供应商信息'!$C:$E,3,FALSE),"-")</f>
        <v>-</v>
      </c>
      <c r="F105" s="136" t="str">
        <f>IF(C105="","-",SUMIFS('采购录入（明细）'!K:K,'采购录入（明细）'!D:D,C105)-SUMIFS($H$3:H104,$C$3:C104,C105))</f>
        <v>-</v>
      </c>
      <c r="G105" s="126"/>
      <c r="H105" s="132"/>
      <c r="I105" s="132"/>
    </row>
    <row r="106" ht="21" customHeight="1" spans="1:9">
      <c r="A106" s="125">
        <v>103</v>
      </c>
      <c r="B106" s="126"/>
      <c r="C106" s="126"/>
      <c r="D106" s="135" t="str">
        <f>IFERROR(VLOOKUP($C106,'基础-供应商信息'!$C:$E,2,FALSE),"-")</f>
        <v>-</v>
      </c>
      <c r="E106" s="135" t="str">
        <f>IFERROR(VLOOKUP($C106,'基础-供应商信息'!$C:$E,3,FALSE),"-")</f>
        <v>-</v>
      </c>
      <c r="F106" s="136" t="str">
        <f>IF(C106="","-",SUMIFS('采购录入（明细）'!K:K,'采购录入（明细）'!D:D,C106)-SUMIFS($H$3:H105,$C$3:C105,C106))</f>
        <v>-</v>
      </c>
      <c r="G106" s="126"/>
      <c r="H106" s="132"/>
      <c r="I106" s="132"/>
    </row>
    <row r="107" ht="21" customHeight="1" spans="1:9">
      <c r="A107" s="125">
        <v>104</v>
      </c>
      <c r="B107" s="126"/>
      <c r="C107" s="126"/>
      <c r="D107" s="135" t="str">
        <f>IFERROR(VLOOKUP($C107,'基础-供应商信息'!$C:$E,2,FALSE),"-")</f>
        <v>-</v>
      </c>
      <c r="E107" s="135" t="str">
        <f>IFERROR(VLOOKUP($C107,'基础-供应商信息'!$C:$E,3,FALSE),"-")</f>
        <v>-</v>
      </c>
      <c r="F107" s="136" t="str">
        <f>IF(C107="","-",SUMIFS('采购录入（明细）'!K:K,'采购录入（明细）'!D:D,C107)-SUMIFS($H$3:H106,$C$3:C106,C107))</f>
        <v>-</v>
      </c>
      <c r="G107" s="126"/>
      <c r="H107" s="132"/>
      <c r="I107" s="132"/>
    </row>
    <row r="108" ht="21" customHeight="1" spans="1:9">
      <c r="A108" s="125">
        <v>105</v>
      </c>
      <c r="B108" s="126"/>
      <c r="C108" s="126"/>
      <c r="D108" s="135" t="str">
        <f>IFERROR(VLOOKUP($C108,'基础-供应商信息'!$C:$E,2,FALSE),"-")</f>
        <v>-</v>
      </c>
      <c r="E108" s="135" t="str">
        <f>IFERROR(VLOOKUP($C108,'基础-供应商信息'!$C:$E,3,FALSE),"-")</f>
        <v>-</v>
      </c>
      <c r="F108" s="136" t="str">
        <f>IF(C108="","-",SUMIFS('采购录入（明细）'!K:K,'采购录入（明细）'!D:D,C108)-SUMIFS($H$3:H107,$C$3:C107,C108))</f>
        <v>-</v>
      </c>
      <c r="G108" s="126"/>
      <c r="H108" s="132"/>
      <c r="I108" s="132"/>
    </row>
    <row r="109" ht="21" customHeight="1" spans="1:9">
      <c r="A109" s="125">
        <v>106</v>
      </c>
      <c r="B109" s="126"/>
      <c r="C109" s="126"/>
      <c r="D109" s="135" t="str">
        <f>IFERROR(VLOOKUP($C109,'基础-供应商信息'!$C:$E,2,FALSE),"-")</f>
        <v>-</v>
      </c>
      <c r="E109" s="135" t="str">
        <f>IFERROR(VLOOKUP($C109,'基础-供应商信息'!$C:$E,3,FALSE),"-")</f>
        <v>-</v>
      </c>
      <c r="F109" s="136" t="str">
        <f>IF(C109="","-",SUMIFS('采购录入（明细）'!K:K,'采购录入（明细）'!D:D,C109)-SUMIFS($H$3:H108,$C$3:C108,C109))</f>
        <v>-</v>
      </c>
      <c r="G109" s="126"/>
      <c r="H109" s="132"/>
      <c r="I109" s="132"/>
    </row>
    <row r="110" ht="21" customHeight="1" spans="1:9">
      <c r="A110" s="125">
        <v>107</v>
      </c>
      <c r="B110" s="126"/>
      <c r="C110" s="126"/>
      <c r="D110" s="135" t="str">
        <f>IFERROR(VLOOKUP($C110,'基础-供应商信息'!$C:$E,2,FALSE),"-")</f>
        <v>-</v>
      </c>
      <c r="E110" s="135" t="str">
        <f>IFERROR(VLOOKUP($C110,'基础-供应商信息'!$C:$E,3,FALSE),"-")</f>
        <v>-</v>
      </c>
      <c r="F110" s="136" t="str">
        <f>IF(C110="","-",SUMIFS('采购录入（明细）'!K:K,'采购录入（明细）'!D:D,C110)-SUMIFS($H$3:H109,$C$3:C109,C110))</f>
        <v>-</v>
      </c>
      <c r="G110" s="126"/>
      <c r="H110" s="132"/>
      <c r="I110" s="132"/>
    </row>
    <row r="111" ht="21" customHeight="1" spans="1:9">
      <c r="A111" s="125">
        <v>108</v>
      </c>
      <c r="B111" s="126"/>
      <c r="C111" s="126"/>
      <c r="D111" s="135" t="str">
        <f>IFERROR(VLOOKUP($C111,'基础-供应商信息'!$C:$E,2,FALSE),"-")</f>
        <v>-</v>
      </c>
      <c r="E111" s="135" t="str">
        <f>IFERROR(VLOOKUP($C111,'基础-供应商信息'!$C:$E,3,FALSE),"-")</f>
        <v>-</v>
      </c>
      <c r="F111" s="136" t="str">
        <f>IF(C111="","-",SUMIFS('采购录入（明细）'!K:K,'采购录入（明细）'!D:D,C111)-SUMIFS($H$3:H110,$C$3:C110,C111))</f>
        <v>-</v>
      </c>
      <c r="G111" s="126"/>
      <c r="H111" s="132"/>
      <c r="I111" s="132"/>
    </row>
    <row r="112" ht="21" customHeight="1" spans="1:9">
      <c r="A112" s="125">
        <v>109</v>
      </c>
      <c r="B112" s="126"/>
      <c r="C112" s="126"/>
      <c r="D112" s="135" t="str">
        <f>IFERROR(VLOOKUP($C112,'基础-供应商信息'!$C:$E,2,FALSE),"-")</f>
        <v>-</v>
      </c>
      <c r="E112" s="135" t="str">
        <f>IFERROR(VLOOKUP($C112,'基础-供应商信息'!$C:$E,3,FALSE),"-")</f>
        <v>-</v>
      </c>
      <c r="F112" s="136" t="str">
        <f>IF(C112="","-",SUMIFS('采购录入（明细）'!K:K,'采购录入（明细）'!D:D,C112)-SUMIFS($H$3:H111,$C$3:C111,C112))</f>
        <v>-</v>
      </c>
      <c r="G112" s="126"/>
      <c r="H112" s="132"/>
      <c r="I112" s="132"/>
    </row>
    <row r="113" ht="21" customHeight="1" spans="1:9">
      <c r="A113" s="125">
        <v>110</v>
      </c>
      <c r="B113" s="126"/>
      <c r="C113" s="126"/>
      <c r="D113" s="135" t="str">
        <f>IFERROR(VLOOKUP($C113,'基础-供应商信息'!$C:$E,2,FALSE),"-")</f>
        <v>-</v>
      </c>
      <c r="E113" s="135" t="str">
        <f>IFERROR(VLOOKUP($C113,'基础-供应商信息'!$C:$E,3,FALSE),"-")</f>
        <v>-</v>
      </c>
      <c r="F113" s="136" t="str">
        <f>IF(C113="","-",SUMIFS('采购录入（明细）'!K:K,'采购录入（明细）'!D:D,C113)-SUMIFS($H$3:H112,$C$3:C112,C113))</f>
        <v>-</v>
      </c>
      <c r="G113" s="126"/>
      <c r="H113" s="132"/>
      <c r="I113" s="132"/>
    </row>
    <row r="114" ht="21" customHeight="1" spans="1:9">
      <c r="A114" s="125">
        <v>111</v>
      </c>
      <c r="B114" s="126"/>
      <c r="C114" s="126"/>
      <c r="D114" s="135" t="str">
        <f>IFERROR(VLOOKUP($C114,'基础-供应商信息'!$C:$E,2,FALSE),"-")</f>
        <v>-</v>
      </c>
      <c r="E114" s="135" t="str">
        <f>IFERROR(VLOOKUP($C114,'基础-供应商信息'!$C:$E,3,FALSE),"-")</f>
        <v>-</v>
      </c>
      <c r="F114" s="136" t="str">
        <f>IF(C114="","-",SUMIFS('采购录入（明细）'!K:K,'采购录入（明细）'!D:D,C114)-SUMIFS($H$3:H113,$C$3:C113,C114))</f>
        <v>-</v>
      </c>
      <c r="G114" s="126"/>
      <c r="H114" s="132"/>
      <c r="I114" s="132"/>
    </row>
    <row r="115" ht="21" customHeight="1" spans="1:9">
      <c r="A115" s="125">
        <v>112</v>
      </c>
      <c r="B115" s="126"/>
      <c r="C115" s="126"/>
      <c r="D115" s="135" t="str">
        <f>IFERROR(VLOOKUP($C115,'基础-供应商信息'!$C:$E,2,FALSE),"-")</f>
        <v>-</v>
      </c>
      <c r="E115" s="135" t="str">
        <f>IFERROR(VLOOKUP($C115,'基础-供应商信息'!$C:$E,3,FALSE),"-")</f>
        <v>-</v>
      </c>
      <c r="F115" s="136" t="str">
        <f>IF(C115="","-",SUMIFS('采购录入（明细）'!K:K,'采购录入（明细）'!D:D,C115)-SUMIFS($H$3:H114,$C$3:C114,C115))</f>
        <v>-</v>
      </c>
      <c r="G115" s="126"/>
      <c r="H115" s="132"/>
      <c r="I115" s="132"/>
    </row>
    <row r="116" ht="21" customHeight="1" spans="1:9">
      <c r="A116" s="125">
        <v>113</v>
      </c>
      <c r="B116" s="126"/>
      <c r="C116" s="126"/>
      <c r="D116" s="135" t="str">
        <f>IFERROR(VLOOKUP($C116,'基础-供应商信息'!$C:$E,2,FALSE),"-")</f>
        <v>-</v>
      </c>
      <c r="E116" s="135" t="str">
        <f>IFERROR(VLOOKUP($C116,'基础-供应商信息'!$C:$E,3,FALSE),"-")</f>
        <v>-</v>
      </c>
      <c r="F116" s="136" t="str">
        <f>IF(C116="","-",SUMIFS('采购录入（明细）'!K:K,'采购录入（明细）'!D:D,C116)-SUMIFS($H$3:H115,$C$3:C115,C116))</f>
        <v>-</v>
      </c>
      <c r="G116" s="126"/>
      <c r="H116" s="132"/>
      <c r="I116" s="132"/>
    </row>
    <row r="117" ht="21" customHeight="1" spans="1:9">
      <c r="A117" s="125">
        <v>114</v>
      </c>
      <c r="B117" s="126"/>
      <c r="C117" s="126"/>
      <c r="D117" s="135" t="str">
        <f>IFERROR(VLOOKUP($C117,'基础-供应商信息'!$C:$E,2,FALSE),"-")</f>
        <v>-</v>
      </c>
      <c r="E117" s="135" t="str">
        <f>IFERROR(VLOOKUP($C117,'基础-供应商信息'!$C:$E,3,FALSE),"-")</f>
        <v>-</v>
      </c>
      <c r="F117" s="136" t="str">
        <f>IF(C117="","-",SUMIFS('采购录入（明细）'!K:K,'采购录入（明细）'!D:D,C117)-SUMIFS($H$3:H116,$C$3:C116,C117))</f>
        <v>-</v>
      </c>
      <c r="G117" s="126"/>
      <c r="H117" s="132"/>
      <c r="I117" s="132"/>
    </row>
    <row r="118" ht="21" customHeight="1" spans="1:9">
      <c r="A118" s="125">
        <v>115</v>
      </c>
      <c r="B118" s="126"/>
      <c r="C118" s="126"/>
      <c r="D118" s="135" t="str">
        <f>IFERROR(VLOOKUP($C118,'基础-供应商信息'!$C:$E,2,FALSE),"-")</f>
        <v>-</v>
      </c>
      <c r="E118" s="135" t="str">
        <f>IFERROR(VLOOKUP($C118,'基础-供应商信息'!$C:$E,3,FALSE),"-")</f>
        <v>-</v>
      </c>
      <c r="F118" s="136" t="str">
        <f>IF(C118="","-",SUMIFS('采购录入（明细）'!K:K,'采购录入（明细）'!D:D,C118)-SUMIFS($H$3:H117,$C$3:C117,C118))</f>
        <v>-</v>
      </c>
      <c r="G118" s="126"/>
      <c r="H118" s="132"/>
      <c r="I118" s="132"/>
    </row>
    <row r="119" ht="21" customHeight="1" spans="1:9">
      <c r="A119" s="125">
        <v>116</v>
      </c>
      <c r="B119" s="126"/>
      <c r="C119" s="126"/>
      <c r="D119" s="135" t="str">
        <f>IFERROR(VLOOKUP($C119,'基础-供应商信息'!$C:$E,2,FALSE),"-")</f>
        <v>-</v>
      </c>
      <c r="E119" s="135" t="str">
        <f>IFERROR(VLOOKUP($C119,'基础-供应商信息'!$C:$E,3,FALSE),"-")</f>
        <v>-</v>
      </c>
      <c r="F119" s="136" t="str">
        <f>IF(C119="","-",SUMIFS('采购录入（明细）'!K:K,'采购录入（明细）'!D:D,C119)-SUMIFS($H$3:H118,$C$3:C118,C119))</f>
        <v>-</v>
      </c>
      <c r="G119" s="126"/>
      <c r="H119" s="132"/>
      <c r="I119" s="132"/>
    </row>
    <row r="120" ht="21" customHeight="1" spans="1:9">
      <c r="A120" s="125">
        <v>117</v>
      </c>
      <c r="B120" s="126"/>
      <c r="C120" s="126"/>
      <c r="D120" s="135" t="str">
        <f>IFERROR(VLOOKUP($C120,'基础-供应商信息'!$C:$E,2,FALSE),"-")</f>
        <v>-</v>
      </c>
      <c r="E120" s="135" t="str">
        <f>IFERROR(VLOOKUP($C120,'基础-供应商信息'!$C:$E,3,FALSE),"-")</f>
        <v>-</v>
      </c>
      <c r="F120" s="136" t="str">
        <f>IF(C120="","-",SUMIFS('采购录入（明细）'!K:K,'采购录入（明细）'!D:D,C120)-SUMIFS($H$3:H119,$C$3:C119,C120))</f>
        <v>-</v>
      </c>
      <c r="G120" s="126"/>
      <c r="H120" s="132"/>
      <c r="I120" s="132"/>
    </row>
    <row r="121" ht="21" customHeight="1" spans="1:9">
      <c r="A121" s="125">
        <v>118</v>
      </c>
      <c r="B121" s="126"/>
      <c r="C121" s="126"/>
      <c r="D121" s="135" t="str">
        <f>IFERROR(VLOOKUP($C121,'基础-供应商信息'!$C:$E,2,FALSE),"-")</f>
        <v>-</v>
      </c>
      <c r="E121" s="135" t="str">
        <f>IFERROR(VLOOKUP($C121,'基础-供应商信息'!$C:$E,3,FALSE),"-")</f>
        <v>-</v>
      </c>
      <c r="F121" s="136" t="str">
        <f>IF(C121="","-",SUMIFS('采购录入（明细）'!K:K,'采购录入（明细）'!D:D,C121)-SUMIFS($H$3:H120,$C$3:C120,C121))</f>
        <v>-</v>
      </c>
      <c r="G121" s="126"/>
      <c r="H121" s="132"/>
      <c r="I121" s="132"/>
    </row>
    <row r="122" ht="21" customHeight="1" spans="1:9">
      <c r="A122" s="125">
        <v>119</v>
      </c>
      <c r="B122" s="126"/>
      <c r="C122" s="126"/>
      <c r="D122" s="135" t="str">
        <f>IFERROR(VLOOKUP($C122,'基础-供应商信息'!$C:$E,2,FALSE),"-")</f>
        <v>-</v>
      </c>
      <c r="E122" s="135" t="str">
        <f>IFERROR(VLOOKUP($C122,'基础-供应商信息'!$C:$E,3,FALSE),"-")</f>
        <v>-</v>
      </c>
      <c r="F122" s="136" t="str">
        <f>IF(C122="","-",SUMIFS('采购录入（明细）'!K:K,'采购录入（明细）'!D:D,C122)-SUMIFS($H$3:H121,$C$3:C121,C122))</f>
        <v>-</v>
      </c>
      <c r="G122" s="126"/>
      <c r="H122" s="132"/>
      <c r="I122" s="132"/>
    </row>
    <row r="123" ht="21" customHeight="1" spans="1:9">
      <c r="A123" s="125">
        <v>120</v>
      </c>
      <c r="B123" s="126"/>
      <c r="C123" s="126"/>
      <c r="D123" s="135" t="str">
        <f>IFERROR(VLOOKUP($C123,'基础-供应商信息'!$C:$E,2,FALSE),"-")</f>
        <v>-</v>
      </c>
      <c r="E123" s="135" t="str">
        <f>IFERROR(VLOOKUP($C123,'基础-供应商信息'!$C:$E,3,FALSE),"-")</f>
        <v>-</v>
      </c>
      <c r="F123" s="136" t="str">
        <f>IF(C123="","-",SUMIFS('采购录入（明细）'!K:K,'采购录入（明细）'!D:D,C123)-SUMIFS($H$3:H122,$C$3:C122,C123))</f>
        <v>-</v>
      </c>
      <c r="G123" s="126"/>
      <c r="H123" s="132"/>
      <c r="I123" s="132"/>
    </row>
    <row r="124" ht="21" customHeight="1" spans="1:9">
      <c r="A124" s="125">
        <v>121</v>
      </c>
      <c r="B124" s="126"/>
      <c r="C124" s="126"/>
      <c r="D124" s="135" t="str">
        <f>IFERROR(VLOOKUP($C124,'基础-供应商信息'!$C:$E,2,FALSE),"-")</f>
        <v>-</v>
      </c>
      <c r="E124" s="135" t="str">
        <f>IFERROR(VLOOKUP($C124,'基础-供应商信息'!$C:$E,3,FALSE),"-")</f>
        <v>-</v>
      </c>
      <c r="F124" s="136" t="str">
        <f>IF(C124="","-",SUMIFS('采购录入（明细）'!K:K,'采购录入（明细）'!D:D,C124)-SUMIFS($H$3:H123,$C$3:C123,C124))</f>
        <v>-</v>
      </c>
      <c r="G124" s="126"/>
      <c r="H124" s="132"/>
      <c r="I124" s="132"/>
    </row>
    <row r="125" ht="21" customHeight="1" spans="1:9">
      <c r="A125" s="125">
        <v>122</v>
      </c>
      <c r="B125" s="126"/>
      <c r="C125" s="126"/>
      <c r="D125" s="135" t="str">
        <f>IFERROR(VLOOKUP($C125,'基础-供应商信息'!$C:$E,2,FALSE),"-")</f>
        <v>-</v>
      </c>
      <c r="E125" s="135" t="str">
        <f>IFERROR(VLOOKUP($C125,'基础-供应商信息'!$C:$E,3,FALSE),"-")</f>
        <v>-</v>
      </c>
      <c r="F125" s="136" t="str">
        <f>IF(C125="","-",SUMIFS('采购录入（明细）'!K:K,'采购录入（明细）'!D:D,C125)-SUMIFS($H$3:H124,$C$3:C124,C125))</f>
        <v>-</v>
      </c>
      <c r="G125" s="126"/>
      <c r="H125" s="132"/>
      <c r="I125" s="132"/>
    </row>
    <row r="126" ht="21" customHeight="1" spans="1:9">
      <c r="A126" s="125">
        <v>123</v>
      </c>
      <c r="B126" s="126"/>
      <c r="C126" s="126"/>
      <c r="D126" s="135" t="str">
        <f>IFERROR(VLOOKUP($C126,'基础-供应商信息'!$C:$E,2,FALSE),"-")</f>
        <v>-</v>
      </c>
      <c r="E126" s="135" t="str">
        <f>IFERROR(VLOOKUP($C126,'基础-供应商信息'!$C:$E,3,FALSE),"-")</f>
        <v>-</v>
      </c>
      <c r="F126" s="136" t="str">
        <f>IF(C126="","-",SUMIFS('采购录入（明细）'!K:K,'采购录入（明细）'!D:D,C126)-SUMIFS($H$3:H125,$C$3:C125,C126))</f>
        <v>-</v>
      </c>
      <c r="G126" s="126"/>
      <c r="H126" s="132"/>
      <c r="I126" s="132"/>
    </row>
    <row r="127" ht="21" customHeight="1" spans="1:9">
      <c r="A127" s="125">
        <v>124</v>
      </c>
      <c r="B127" s="126"/>
      <c r="C127" s="126"/>
      <c r="D127" s="135" t="str">
        <f>IFERROR(VLOOKUP($C127,'基础-供应商信息'!$C:$E,2,FALSE),"-")</f>
        <v>-</v>
      </c>
      <c r="E127" s="135" t="str">
        <f>IFERROR(VLOOKUP($C127,'基础-供应商信息'!$C:$E,3,FALSE),"-")</f>
        <v>-</v>
      </c>
      <c r="F127" s="136" t="str">
        <f>IF(C127="","-",SUMIFS('采购录入（明细）'!K:K,'采购录入（明细）'!D:D,C127)-SUMIFS($H$3:H126,$C$3:C126,C127))</f>
        <v>-</v>
      </c>
      <c r="G127" s="126"/>
      <c r="H127" s="132"/>
      <c r="I127" s="132"/>
    </row>
    <row r="128" ht="21" customHeight="1" spans="1:9">
      <c r="A128" s="125">
        <v>125</v>
      </c>
      <c r="B128" s="126"/>
      <c r="C128" s="126"/>
      <c r="D128" s="135" t="str">
        <f>IFERROR(VLOOKUP($C128,'基础-供应商信息'!$C:$E,2,FALSE),"-")</f>
        <v>-</v>
      </c>
      <c r="E128" s="135" t="str">
        <f>IFERROR(VLOOKUP($C128,'基础-供应商信息'!$C:$E,3,FALSE),"-")</f>
        <v>-</v>
      </c>
      <c r="F128" s="136" t="str">
        <f>IF(C128="","-",SUMIFS('采购录入（明细）'!K:K,'采购录入（明细）'!D:D,C128)-SUMIFS($H$3:H127,$C$3:C127,C128))</f>
        <v>-</v>
      </c>
      <c r="G128" s="126"/>
      <c r="H128" s="132"/>
      <c r="I128" s="132"/>
    </row>
    <row r="129" ht="21" customHeight="1" spans="1:9">
      <c r="A129" s="125">
        <v>126</v>
      </c>
      <c r="B129" s="126"/>
      <c r="C129" s="126"/>
      <c r="D129" s="135" t="str">
        <f>IFERROR(VLOOKUP($C129,'基础-供应商信息'!$C:$E,2,FALSE),"-")</f>
        <v>-</v>
      </c>
      <c r="E129" s="135" t="str">
        <f>IFERROR(VLOOKUP($C129,'基础-供应商信息'!$C:$E,3,FALSE),"-")</f>
        <v>-</v>
      </c>
      <c r="F129" s="136" t="str">
        <f>IF(C129="","-",SUMIFS('采购录入（明细）'!K:K,'采购录入（明细）'!D:D,C129)-SUMIFS($H$3:H128,$C$3:C128,C129))</f>
        <v>-</v>
      </c>
      <c r="G129" s="126"/>
      <c r="H129" s="132"/>
      <c r="I129" s="132"/>
    </row>
    <row r="130" ht="21" customHeight="1" spans="1:9">
      <c r="A130" s="125">
        <v>127</v>
      </c>
      <c r="B130" s="126"/>
      <c r="C130" s="126"/>
      <c r="D130" s="135" t="str">
        <f>IFERROR(VLOOKUP($C130,'基础-供应商信息'!$C:$E,2,FALSE),"-")</f>
        <v>-</v>
      </c>
      <c r="E130" s="135" t="str">
        <f>IFERROR(VLOOKUP($C130,'基础-供应商信息'!$C:$E,3,FALSE),"-")</f>
        <v>-</v>
      </c>
      <c r="F130" s="136" t="str">
        <f>IF(C130="","-",SUMIFS('采购录入（明细）'!K:K,'采购录入（明细）'!D:D,C130)-SUMIFS($H$3:H129,$C$3:C129,C130))</f>
        <v>-</v>
      </c>
      <c r="G130" s="126"/>
      <c r="H130" s="132"/>
      <c r="I130" s="132"/>
    </row>
    <row r="131" ht="21" customHeight="1" spans="1:9">
      <c r="A131" s="125">
        <v>128</v>
      </c>
      <c r="B131" s="126"/>
      <c r="C131" s="126"/>
      <c r="D131" s="135" t="str">
        <f>IFERROR(VLOOKUP($C131,'基础-供应商信息'!$C:$E,2,FALSE),"-")</f>
        <v>-</v>
      </c>
      <c r="E131" s="135" t="str">
        <f>IFERROR(VLOOKUP($C131,'基础-供应商信息'!$C:$E,3,FALSE),"-")</f>
        <v>-</v>
      </c>
      <c r="F131" s="136" t="str">
        <f>IF(C131="","-",SUMIFS('采购录入（明细）'!K:K,'采购录入（明细）'!D:D,C131)-SUMIFS($H$3:H130,$C$3:C130,C131))</f>
        <v>-</v>
      </c>
      <c r="G131" s="126"/>
      <c r="H131" s="132"/>
      <c r="I131" s="132"/>
    </row>
    <row r="132" ht="21" customHeight="1" spans="1:9">
      <c r="A132" s="125">
        <v>129</v>
      </c>
      <c r="B132" s="126"/>
      <c r="C132" s="126"/>
      <c r="D132" s="135" t="str">
        <f>IFERROR(VLOOKUP($C132,'基础-供应商信息'!$C:$E,2,FALSE),"-")</f>
        <v>-</v>
      </c>
      <c r="E132" s="135" t="str">
        <f>IFERROR(VLOOKUP($C132,'基础-供应商信息'!$C:$E,3,FALSE),"-")</f>
        <v>-</v>
      </c>
      <c r="F132" s="136" t="str">
        <f>IF(C132="","-",SUMIFS('采购录入（明细）'!K:K,'采购录入（明细）'!D:D,C132)-SUMIFS($H$3:H131,$C$3:C131,C132))</f>
        <v>-</v>
      </c>
      <c r="G132" s="126"/>
      <c r="H132" s="132"/>
      <c r="I132" s="132"/>
    </row>
    <row r="133" ht="21" customHeight="1" spans="1:9">
      <c r="A133" s="125">
        <v>130</v>
      </c>
      <c r="B133" s="126"/>
      <c r="C133" s="126"/>
      <c r="D133" s="135" t="str">
        <f>IFERROR(VLOOKUP($C133,'基础-供应商信息'!$C:$E,2,FALSE),"-")</f>
        <v>-</v>
      </c>
      <c r="E133" s="135" t="str">
        <f>IFERROR(VLOOKUP($C133,'基础-供应商信息'!$C:$E,3,FALSE),"-")</f>
        <v>-</v>
      </c>
      <c r="F133" s="136" t="str">
        <f>IF(C133="","-",SUMIFS('采购录入（明细）'!K:K,'采购录入（明细）'!D:D,C133)-SUMIFS($H$3:H132,$C$3:C132,C133))</f>
        <v>-</v>
      </c>
      <c r="G133" s="126"/>
      <c r="H133" s="132"/>
      <c r="I133" s="132"/>
    </row>
    <row r="134" ht="21" customHeight="1" spans="1:9">
      <c r="A134" s="125">
        <v>131</v>
      </c>
      <c r="B134" s="126"/>
      <c r="C134" s="126"/>
      <c r="D134" s="135" t="str">
        <f>IFERROR(VLOOKUP($C134,'基础-供应商信息'!$C:$E,2,FALSE),"-")</f>
        <v>-</v>
      </c>
      <c r="E134" s="135" t="str">
        <f>IFERROR(VLOOKUP($C134,'基础-供应商信息'!$C:$E,3,FALSE),"-")</f>
        <v>-</v>
      </c>
      <c r="F134" s="136" t="str">
        <f>IF(C134="","-",SUMIFS('采购录入（明细）'!K:K,'采购录入（明细）'!D:D,C134)-SUMIFS($H$3:H133,$C$3:C133,C134))</f>
        <v>-</v>
      </c>
      <c r="G134" s="126"/>
      <c r="H134" s="132"/>
      <c r="I134" s="132"/>
    </row>
    <row r="135" ht="21" customHeight="1" spans="1:9">
      <c r="A135" s="125">
        <v>132</v>
      </c>
      <c r="B135" s="126"/>
      <c r="C135" s="126"/>
      <c r="D135" s="135" t="str">
        <f>IFERROR(VLOOKUP($C135,'基础-供应商信息'!$C:$E,2,FALSE),"-")</f>
        <v>-</v>
      </c>
      <c r="E135" s="135" t="str">
        <f>IFERROR(VLOOKUP($C135,'基础-供应商信息'!$C:$E,3,FALSE),"-")</f>
        <v>-</v>
      </c>
      <c r="F135" s="136" t="str">
        <f>IF(C135="","-",SUMIFS('采购录入（明细）'!K:K,'采购录入（明细）'!D:D,C135)-SUMIFS($H$3:H134,$C$3:C134,C135))</f>
        <v>-</v>
      </c>
      <c r="G135" s="126"/>
      <c r="H135" s="132"/>
      <c r="I135" s="132"/>
    </row>
    <row r="136" ht="21" customHeight="1" spans="1:9">
      <c r="A136" s="125">
        <v>133</v>
      </c>
      <c r="B136" s="126"/>
      <c r="C136" s="126"/>
      <c r="D136" s="135" t="str">
        <f>IFERROR(VLOOKUP($C136,'基础-供应商信息'!$C:$E,2,FALSE),"-")</f>
        <v>-</v>
      </c>
      <c r="E136" s="135" t="str">
        <f>IFERROR(VLOOKUP($C136,'基础-供应商信息'!$C:$E,3,FALSE),"-")</f>
        <v>-</v>
      </c>
      <c r="F136" s="136" t="str">
        <f>IF(C136="","-",SUMIFS('采购录入（明细）'!K:K,'采购录入（明细）'!D:D,C136)-SUMIFS($H$3:H135,$C$3:C135,C136))</f>
        <v>-</v>
      </c>
      <c r="G136" s="126"/>
      <c r="H136" s="132"/>
      <c r="I136" s="132"/>
    </row>
    <row r="137" ht="21" customHeight="1" spans="1:9">
      <c r="A137" s="125">
        <v>134</v>
      </c>
      <c r="B137" s="126"/>
      <c r="C137" s="126"/>
      <c r="D137" s="135" t="str">
        <f>IFERROR(VLOOKUP($C137,'基础-供应商信息'!$C:$E,2,FALSE),"-")</f>
        <v>-</v>
      </c>
      <c r="E137" s="135" t="str">
        <f>IFERROR(VLOOKUP($C137,'基础-供应商信息'!$C:$E,3,FALSE),"-")</f>
        <v>-</v>
      </c>
      <c r="F137" s="136" t="str">
        <f>IF(C137="","-",SUMIFS('采购录入（明细）'!K:K,'采购录入（明细）'!D:D,C137)-SUMIFS($H$3:H136,$C$3:C136,C137))</f>
        <v>-</v>
      </c>
      <c r="G137" s="126"/>
      <c r="H137" s="132"/>
      <c r="I137" s="132"/>
    </row>
    <row r="138" ht="21" customHeight="1" spans="1:9">
      <c r="A138" s="125">
        <v>135</v>
      </c>
      <c r="B138" s="126"/>
      <c r="C138" s="126"/>
      <c r="D138" s="135" t="str">
        <f>IFERROR(VLOOKUP($C138,'基础-供应商信息'!$C:$E,2,FALSE),"-")</f>
        <v>-</v>
      </c>
      <c r="E138" s="135" t="str">
        <f>IFERROR(VLOOKUP($C138,'基础-供应商信息'!$C:$E,3,FALSE),"-")</f>
        <v>-</v>
      </c>
      <c r="F138" s="136" t="str">
        <f>IF(C138="","-",SUMIFS('采购录入（明细）'!K:K,'采购录入（明细）'!D:D,C138)-SUMIFS($H$3:H137,$C$3:C137,C138))</f>
        <v>-</v>
      </c>
      <c r="G138" s="126"/>
      <c r="H138" s="132"/>
      <c r="I138" s="132"/>
    </row>
    <row r="139" ht="21" customHeight="1" spans="1:9">
      <c r="A139" s="125">
        <v>136</v>
      </c>
      <c r="B139" s="126"/>
      <c r="C139" s="126"/>
      <c r="D139" s="135" t="str">
        <f>IFERROR(VLOOKUP($C139,'基础-供应商信息'!$C:$E,2,FALSE),"-")</f>
        <v>-</v>
      </c>
      <c r="E139" s="135" t="str">
        <f>IFERROR(VLOOKUP($C139,'基础-供应商信息'!$C:$E,3,FALSE),"-")</f>
        <v>-</v>
      </c>
      <c r="F139" s="136" t="str">
        <f>IF(C139="","-",SUMIFS('采购录入（明细）'!K:K,'采购录入（明细）'!D:D,C139)-SUMIFS($H$3:H138,$C$3:C138,C139))</f>
        <v>-</v>
      </c>
      <c r="G139" s="126"/>
      <c r="H139" s="132"/>
      <c r="I139" s="132"/>
    </row>
    <row r="140" ht="21" customHeight="1" spans="1:9">
      <c r="A140" s="125">
        <v>137</v>
      </c>
      <c r="B140" s="126"/>
      <c r="C140" s="126"/>
      <c r="D140" s="135" t="str">
        <f>IFERROR(VLOOKUP($C140,'基础-供应商信息'!$C:$E,2,FALSE),"-")</f>
        <v>-</v>
      </c>
      <c r="E140" s="135" t="str">
        <f>IFERROR(VLOOKUP($C140,'基础-供应商信息'!$C:$E,3,FALSE),"-")</f>
        <v>-</v>
      </c>
      <c r="F140" s="136" t="str">
        <f>IF(C140="","-",SUMIFS('采购录入（明细）'!K:K,'采购录入（明细）'!D:D,C140)-SUMIFS($H$3:H139,$C$3:C139,C140))</f>
        <v>-</v>
      </c>
      <c r="G140" s="126"/>
      <c r="H140" s="132"/>
      <c r="I140" s="132"/>
    </row>
    <row r="141" ht="21" customHeight="1" spans="1:9">
      <c r="A141" s="125">
        <v>138</v>
      </c>
      <c r="B141" s="126"/>
      <c r="C141" s="126"/>
      <c r="D141" s="135" t="str">
        <f>IFERROR(VLOOKUP($C141,'基础-供应商信息'!$C:$E,2,FALSE),"-")</f>
        <v>-</v>
      </c>
      <c r="E141" s="135" t="str">
        <f>IFERROR(VLOOKUP($C141,'基础-供应商信息'!$C:$E,3,FALSE),"-")</f>
        <v>-</v>
      </c>
      <c r="F141" s="136" t="str">
        <f>IF(C141="","-",SUMIFS('采购录入（明细）'!K:K,'采购录入（明细）'!D:D,C141)-SUMIFS($H$3:H140,$C$3:C140,C141))</f>
        <v>-</v>
      </c>
      <c r="G141" s="126"/>
      <c r="H141" s="132"/>
      <c r="I141" s="132"/>
    </row>
    <row r="142" ht="21" customHeight="1" spans="1:9">
      <c r="A142" s="125">
        <v>139</v>
      </c>
      <c r="B142" s="126"/>
      <c r="C142" s="126"/>
      <c r="D142" s="135" t="str">
        <f>IFERROR(VLOOKUP($C142,'基础-供应商信息'!$C:$E,2,FALSE),"-")</f>
        <v>-</v>
      </c>
      <c r="E142" s="135" t="str">
        <f>IFERROR(VLOOKUP($C142,'基础-供应商信息'!$C:$E,3,FALSE),"-")</f>
        <v>-</v>
      </c>
      <c r="F142" s="136" t="str">
        <f>IF(C142="","-",SUMIFS('采购录入（明细）'!K:K,'采购录入（明细）'!D:D,C142)-SUMIFS($H$3:H141,$C$3:C141,C142))</f>
        <v>-</v>
      </c>
      <c r="G142" s="126"/>
      <c r="H142" s="132"/>
      <c r="I142" s="132"/>
    </row>
    <row r="143" ht="21" customHeight="1" spans="1:9">
      <c r="A143" s="125">
        <v>140</v>
      </c>
      <c r="B143" s="126"/>
      <c r="C143" s="126"/>
      <c r="D143" s="135" t="str">
        <f>IFERROR(VLOOKUP($C143,'基础-供应商信息'!$C:$E,2,FALSE),"-")</f>
        <v>-</v>
      </c>
      <c r="E143" s="135" t="str">
        <f>IFERROR(VLOOKUP($C143,'基础-供应商信息'!$C:$E,3,FALSE),"-")</f>
        <v>-</v>
      </c>
      <c r="F143" s="136" t="str">
        <f>IF(C143="","-",SUMIFS('采购录入（明细）'!K:K,'采购录入（明细）'!D:D,C143)-SUMIFS($H$3:H142,$C$3:C142,C143))</f>
        <v>-</v>
      </c>
      <c r="G143" s="126"/>
      <c r="H143" s="132"/>
      <c r="I143" s="132"/>
    </row>
    <row r="144" ht="21" customHeight="1" spans="1:9">
      <c r="A144" s="125">
        <v>141</v>
      </c>
      <c r="B144" s="126"/>
      <c r="C144" s="126"/>
      <c r="D144" s="135" t="str">
        <f>IFERROR(VLOOKUP($C144,'基础-供应商信息'!$C:$E,2,FALSE),"-")</f>
        <v>-</v>
      </c>
      <c r="E144" s="135" t="str">
        <f>IFERROR(VLOOKUP($C144,'基础-供应商信息'!$C:$E,3,FALSE),"-")</f>
        <v>-</v>
      </c>
      <c r="F144" s="136" t="str">
        <f>IF(C144="","-",SUMIFS('采购录入（明细）'!K:K,'采购录入（明细）'!D:D,C144)-SUMIFS($H$3:H143,$C$3:C143,C144))</f>
        <v>-</v>
      </c>
      <c r="G144" s="126"/>
      <c r="H144" s="132"/>
      <c r="I144" s="132"/>
    </row>
    <row r="145" ht="21" customHeight="1" spans="1:9">
      <c r="A145" s="125">
        <v>142</v>
      </c>
      <c r="B145" s="126"/>
      <c r="C145" s="126"/>
      <c r="D145" s="135" t="str">
        <f>IFERROR(VLOOKUP($C145,'基础-供应商信息'!$C:$E,2,FALSE),"-")</f>
        <v>-</v>
      </c>
      <c r="E145" s="135" t="str">
        <f>IFERROR(VLOOKUP($C145,'基础-供应商信息'!$C:$E,3,FALSE),"-")</f>
        <v>-</v>
      </c>
      <c r="F145" s="136" t="str">
        <f>IF(C145="","-",SUMIFS('采购录入（明细）'!K:K,'采购录入（明细）'!D:D,C145)-SUMIFS($H$3:H144,$C$3:C144,C145))</f>
        <v>-</v>
      </c>
      <c r="G145" s="126"/>
      <c r="H145" s="132"/>
      <c r="I145" s="132"/>
    </row>
    <row r="146" ht="21" customHeight="1" spans="1:9">
      <c r="A146" s="125">
        <v>143</v>
      </c>
      <c r="B146" s="126"/>
      <c r="C146" s="126"/>
      <c r="D146" s="135" t="str">
        <f>IFERROR(VLOOKUP($C146,'基础-供应商信息'!$C:$E,2,FALSE),"-")</f>
        <v>-</v>
      </c>
      <c r="E146" s="135" t="str">
        <f>IFERROR(VLOOKUP($C146,'基础-供应商信息'!$C:$E,3,FALSE),"-")</f>
        <v>-</v>
      </c>
      <c r="F146" s="136" t="str">
        <f>IF(C146="","-",SUMIFS('采购录入（明细）'!K:K,'采购录入（明细）'!D:D,C146)-SUMIFS($H$3:H145,$C$3:C145,C146))</f>
        <v>-</v>
      </c>
      <c r="G146" s="126"/>
      <c r="H146" s="132"/>
      <c r="I146" s="132"/>
    </row>
    <row r="147" ht="21" customHeight="1" spans="1:9">
      <c r="A147" s="125">
        <v>144</v>
      </c>
      <c r="B147" s="126"/>
      <c r="C147" s="126"/>
      <c r="D147" s="135" t="str">
        <f>IFERROR(VLOOKUP($C147,'基础-供应商信息'!$C:$E,2,FALSE),"-")</f>
        <v>-</v>
      </c>
      <c r="E147" s="135" t="str">
        <f>IFERROR(VLOOKUP($C147,'基础-供应商信息'!$C:$E,3,FALSE),"-")</f>
        <v>-</v>
      </c>
      <c r="F147" s="136" t="str">
        <f>IF(C147="","-",SUMIFS('采购录入（明细）'!K:K,'采购录入（明细）'!D:D,C147)-SUMIFS($H$3:H146,$C$3:C146,C147))</f>
        <v>-</v>
      </c>
      <c r="G147" s="126"/>
      <c r="H147" s="132"/>
      <c r="I147" s="132"/>
    </row>
    <row r="148" ht="21" customHeight="1" spans="1:9">
      <c r="A148" s="125">
        <v>145</v>
      </c>
      <c r="B148" s="126"/>
      <c r="C148" s="126"/>
      <c r="D148" s="135" t="str">
        <f>IFERROR(VLOOKUP($C148,'基础-供应商信息'!$C:$E,2,FALSE),"-")</f>
        <v>-</v>
      </c>
      <c r="E148" s="135" t="str">
        <f>IFERROR(VLOOKUP($C148,'基础-供应商信息'!$C:$E,3,FALSE),"-")</f>
        <v>-</v>
      </c>
      <c r="F148" s="136" t="str">
        <f>IF(C148="","-",SUMIFS('采购录入（明细）'!K:K,'采购录入（明细）'!D:D,C148)-SUMIFS($H$3:H147,$C$3:C147,C148))</f>
        <v>-</v>
      </c>
      <c r="G148" s="126"/>
      <c r="H148" s="132"/>
      <c r="I148" s="132"/>
    </row>
    <row r="149" ht="21" customHeight="1" spans="1:9">
      <c r="A149" s="125">
        <v>146</v>
      </c>
      <c r="B149" s="126"/>
      <c r="C149" s="126"/>
      <c r="D149" s="135" t="str">
        <f>IFERROR(VLOOKUP($C149,'基础-供应商信息'!$C:$E,2,FALSE),"-")</f>
        <v>-</v>
      </c>
      <c r="E149" s="135" t="str">
        <f>IFERROR(VLOOKUP($C149,'基础-供应商信息'!$C:$E,3,FALSE),"-")</f>
        <v>-</v>
      </c>
      <c r="F149" s="136" t="str">
        <f>IF(C149="","-",SUMIFS('采购录入（明细）'!K:K,'采购录入（明细）'!D:D,C149)-SUMIFS($H$3:H148,$C$3:C148,C149))</f>
        <v>-</v>
      </c>
      <c r="G149" s="126"/>
      <c r="H149" s="132"/>
      <c r="I149" s="132"/>
    </row>
    <row r="150" ht="21" customHeight="1" spans="1:9">
      <c r="A150" s="125">
        <v>147</v>
      </c>
      <c r="B150" s="126"/>
      <c r="C150" s="126"/>
      <c r="D150" s="135" t="str">
        <f>IFERROR(VLOOKUP($C150,'基础-供应商信息'!$C:$E,2,FALSE),"-")</f>
        <v>-</v>
      </c>
      <c r="E150" s="135" t="str">
        <f>IFERROR(VLOOKUP($C150,'基础-供应商信息'!$C:$E,3,FALSE),"-")</f>
        <v>-</v>
      </c>
      <c r="F150" s="136" t="str">
        <f>IF(C150="","-",SUMIFS('采购录入（明细）'!K:K,'采购录入（明细）'!D:D,C150)-SUMIFS($H$3:H149,$C$3:C149,C150))</f>
        <v>-</v>
      </c>
      <c r="G150" s="126"/>
      <c r="H150" s="132"/>
      <c r="I150" s="132"/>
    </row>
    <row r="151" ht="21" customHeight="1" spans="1:9">
      <c r="A151" s="125">
        <v>148</v>
      </c>
      <c r="B151" s="126"/>
      <c r="C151" s="126"/>
      <c r="D151" s="135" t="str">
        <f>IFERROR(VLOOKUP($C151,'基础-供应商信息'!$C:$E,2,FALSE),"-")</f>
        <v>-</v>
      </c>
      <c r="E151" s="135" t="str">
        <f>IFERROR(VLOOKUP($C151,'基础-供应商信息'!$C:$E,3,FALSE),"-")</f>
        <v>-</v>
      </c>
      <c r="F151" s="136" t="str">
        <f>IF(C151="","-",SUMIFS('采购录入（明细）'!K:K,'采购录入（明细）'!D:D,C151)-SUMIFS($H$3:H150,$C$3:C150,C151))</f>
        <v>-</v>
      </c>
      <c r="G151" s="126"/>
      <c r="H151" s="132"/>
      <c r="I151" s="132"/>
    </row>
    <row r="152" ht="21" customHeight="1" spans="1:9">
      <c r="A152" s="125">
        <v>149</v>
      </c>
      <c r="B152" s="126"/>
      <c r="C152" s="126"/>
      <c r="D152" s="135" t="str">
        <f>IFERROR(VLOOKUP($C152,'基础-供应商信息'!$C:$E,2,FALSE),"-")</f>
        <v>-</v>
      </c>
      <c r="E152" s="135" t="str">
        <f>IFERROR(VLOOKUP($C152,'基础-供应商信息'!$C:$E,3,FALSE),"-")</f>
        <v>-</v>
      </c>
      <c r="F152" s="136" t="str">
        <f>IF(C152="","-",SUMIFS('采购录入（明细）'!K:K,'采购录入（明细）'!D:D,C152)-SUMIFS($H$3:H151,$C$3:C151,C152))</f>
        <v>-</v>
      </c>
      <c r="G152" s="126"/>
      <c r="H152" s="132"/>
      <c r="I152" s="132"/>
    </row>
    <row r="153" ht="21" customHeight="1" spans="1:9">
      <c r="A153" s="125">
        <v>150</v>
      </c>
      <c r="B153" s="126"/>
      <c r="C153" s="126"/>
      <c r="D153" s="135" t="str">
        <f>IFERROR(VLOOKUP($C153,'基础-供应商信息'!$C:$E,2,FALSE),"-")</f>
        <v>-</v>
      </c>
      <c r="E153" s="135" t="str">
        <f>IFERROR(VLOOKUP($C153,'基础-供应商信息'!$C:$E,3,FALSE),"-")</f>
        <v>-</v>
      </c>
      <c r="F153" s="136" t="str">
        <f>IF(C153="","-",SUMIFS('采购录入（明细）'!K:K,'采购录入（明细）'!D:D,C153)-SUMIFS($H$3:H152,$C$3:C152,C153))</f>
        <v>-</v>
      </c>
      <c r="G153" s="126"/>
      <c r="H153" s="132"/>
      <c r="I153" s="132"/>
    </row>
    <row r="154" ht="21" customHeight="1" spans="1:9">
      <c r="A154" s="125">
        <v>151</v>
      </c>
      <c r="B154" s="126"/>
      <c r="C154" s="126"/>
      <c r="D154" s="135" t="str">
        <f>IFERROR(VLOOKUP($C154,'基础-供应商信息'!$C:$E,2,FALSE),"-")</f>
        <v>-</v>
      </c>
      <c r="E154" s="135" t="str">
        <f>IFERROR(VLOOKUP($C154,'基础-供应商信息'!$C:$E,3,FALSE),"-")</f>
        <v>-</v>
      </c>
      <c r="F154" s="136" t="str">
        <f>IF(C154="","-",SUMIFS('采购录入（明细）'!K:K,'采购录入（明细）'!D:D,C154)-SUMIFS($H$3:H153,$C$3:C153,C154))</f>
        <v>-</v>
      </c>
      <c r="G154" s="126"/>
      <c r="H154" s="132"/>
      <c r="I154" s="132"/>
    </row>
    <row r="155" ht="21" customHeight="1" spans="1:9">
      <c r="A155" s="125">
        <v>152</v>
      </c>
      <c r="B155" s="126"/>
      <c r="C155" s="126"/>
      <c r="D155" s="135" t="str">
        <f>IFERROR(VLOOKUP($C155,'基础-供应商信息'!$C:$E,2,FALSE),"-")</f>
        <v>-</v>
      </c>
      <c r="E155" s="135" t="str">
        <f>IFERROR(VLOOKUP($C155,'基础-供应商信息'!$C:$E,3,FALSE),"-")</f>
        <v>-</v>
      </c>
      <c r="F155" s="136" t="str">
        <f>IF(C155="","-",SUMIFS('采购录入（明细）'!K:K,'采购录入（明细）'!D:D,C155)-SUMIFS($H$3:H154,$C$3:C154,C155))</f>
        <v>-</v>
      </c>
      <c r="G155" s="126"/>
      <c r="H155" s="132"/>
      <c r="I155" s="132"/>
    </row>
    <row r="156" ht="21" customHeight="1" spans="1:9">
      <c r="A156" s="125">
        <v>153</v>
      </c>
      <c r="B156" s="126"/>
      <c r="C156" s="126"/>
      <c r="D156" s="135" t="str">
        <f>IFERROR(VLOOKUP($C156,'基础-供应商信息'!$C:$E,2,FALSE),"-")</f>
        <v>-</v>
      </c>
      <c r="E156" s="135" t="str">
        <f>IFERROR(VLOOKUP($C156,'基础-供应商信息'!$C:$E,3,FALSE),"-")</f>
        <v>-</v>
      </c>
      <c r="F156" s="136" t="str">
        <f>IF(C156="","-",SUMIFS('采购录入（明细）'!K:K,'采购录入（明细）'!D:D,C156)-SUMIFS($H$3:H155,$C$3:C155,C156))</f>
        <v>-</v>
      </c>
      <c r="G156" s="126"/>
      <c r="H156" s="132"/>
      <c r="I156" s="132"/>
    </row>
    <row r="157" ht="21" customHeight="1" spans="1:9">
      <c r="A157" s="125">
        <v>154</v>
      </c>
      <c r="B157" s="126"/>
      <c r="C157" s="126"/>
      <c r="D157" s="135" t="str">
        <f>IFERROR(VLOOKUP($C157,'基础-供应商信息'!$C:$E,2,FALSE),"-")</f>
        <v>-</v>
      </c>
      <c r="E157" s="135" t="str">
        <f>IFERROR(VLOOKUP($C157,'基础-供应商信息'!$C:$E,3,FALSE),"-")</f>
        <v>-</v>
      </c>
      <c r="F157" s="136" t="str">
        <f>IF(C157="","-",SUMIFS('采购录入（明细）'!K:K,'采购录入（明细）'!D:D,C157)-SUMIFS($H$3:H156,$C$3:C156,C157))</f>
        <v>-</v>
      </c>
      <c r="G157" s="126"/>
      <c r="H157" s="132"/>
      <c r="I157" s="132"/>
    </row>
    <row r="158" ht="21" customHeight="1" spans="1:9">
      <c r="A158" s="125">
        <v>155</v>
      </c>
      <c r="B158" s="126"/>
      <c r="C158" s="126"/>
      <c r="D158" s="135" t="str">
        <f>IFERROR(VLOOKUP($C158,'基础-供应商信息'!$C:$E,2,FALSE),"-")</f>
        <v>-</v>
      </c>
      <c r="E158" s="135" t="str">
        <f>IFERROR(VLOOKUP($C158,'基础-供应商信息'!$C:$E,3,FALSE),"-")</f>
        <v>-</v>
      </c>
      <c r="F158" s="136" t="str">
        <f>IF(C158="","-",SUMIFS('采购录入（明细）'!K:K,'采购录入（明细）'!D:D,C158)-SUMIFS($H$3:H157,$C$3:C157,C158))</f>
        <v>-</v>
      </c>
      <c r="G158" s="126"/>
      <c r="H158" s="132"/>
      <c r="I158" s="132"/>
    </row>
    <row r="159" ht="21" customHeight="1" spans="1:9">
      <c r="A159" s="125">
        <v>156</v>
      </c>
      <c r="B159" s="126"/>
      <c r="C159" s="126"/>
      <c r="D159" s="135" t="str">
        <f>IFERROR(VLOOKUP($C159,'基础-供应商信息'!$C:$E,2,FALSE),"-")</f>
        <v>-</v>
      </c>
      <c r="E159" s="135" t="str">
        <f>IFERROR(VLOOKUP($C159,'基础-供应商信息'!$C:$E,3,FALSE),"-")</f>
        <v>-</v>
      </c>
      <c r="F159" s="136" t="str">
        <f>IF(C159="","-",SUMIFS('采购录入（明细）'!K:K,'采购录入（明细）'!D:D,C159)-SUMIFS($H$3:H158,$C$3:C158,C159))</f>
        <v>-</v>
      </c>
      <c r="G159" s="126"/>
      <c r="H159" s="132"/>
      <c r="I159" s="132"/>
    </row>
    <row r="160" ht="21" customHeight="1" spans="1:9">
      <c r="A160" s="125">
        <v>157</v>
      </c>
      <c r="B160" s="126"/>
      <c r="C160" s="126"/>
      <c r="D160" s="135" t="str">
        <f>IFERROR(VLOOKUP($C160,'基础-供应商信息'!$C:$E,2,FALSE),"-")</f>
        <v>-</v>
      </c>
      <c r="E160" s="135" t="str">
        <f>IFERROR(VLOOKUP($C160,'基础-供应商信息'!$C:$E,3,FALSE),"-")</f>
        <v>-</v>
      </c>
      <c r="F160" s="136" t="str">
        <f>IF(C160="","-",SUMIFS('采购录入（明细）'!K:K,'采购录入（明细）'!D:D,C160)-SUMIFS($H$3:H159,$C$3:C159,C160))</f>
        <v>-</v>
      </c>
      <c r="G160" s="126"/>
      <c r="H160" s="132"/>
      <c r="I160" s="132"/>
    </row>
    <row r="161" ht="21" customHeight="1" spans="1:9">
      <c r="A161" s="125">
        <v>158</v>
      </c>
      <c r="B161" s="126"/>
      <c r="C161" s="126"/>
      <c r="D161" s="135" t="str">
        <f>IFERROR(VLOOKUP($C161,'基础-供应商信息'!$C:$E,2,FALSE),"-")</f>
        <v>-</v>
      </c>
      <c r="E161" s="135" t="str">
        <f>IFERROR(VLOOKUP($C161,'基础-供应商信息'!$C:$E,3,FALSE),"-")</f>
        <v>-</v>
      </c>
      <c r="F161" s="136" t="str">
        <f>IF(C161="","-",SUMIFS('采购录入（明细）'!K:K,'采购录入（明细）'!D:D,C161)-SUMIFS($H$3:H160,$C$3:C160,C161))</f>
        <v>-</v>
      </c>
      <c r="G161" s="126"/>
      <c r="H161" s="132"/>
      <c r="I161" s="132"/>
    </row>
    <row r="162" ht="21" customHeight="1" spans="1:9">
      <c r="A162" s="125">
        <v>159</v>
      </c>
      <c r="B162" s="126"/>
      <c r="C162" s="126"/>
      <c r="D162" s="135" t="str">
        <f>IFERROR(VLOOKUP($C162,'基础-供应商信息'!$C:$E,2,FALSE),"-")</f>
        <v>-</v>
      </c>
      <c r="E162" s="135" t="str">
        <f>IFERROR(VLOOKUP($C162,'基础-供应商信息'!$C:$E,3,FALSE),"-")</f>
        <v>-</v>
      </c>
      <c r="F162" s="136" t="str">
        <f>IF(C162="","-",SUMIFS('采购录入（明细）'!K:K,'采购录入（明细）'!D:D,C162)-SUMIFS($H$3:H161,$C$3:C161,C162))</f>
        <v>-</v>
      </c>
      <c r="G162" s="126"/>
      <c r="H162" s="132"/>
      <c r="I162" s="132"/>
    </row>
    <row r="163" ht="21" customHeight="1" spans="1:9">
      <c r="A163" s="125">
        <v>160</v>
      </c>
      <c r="B163" s="126"/>
      <c r="C163" s="126"/>
      <c r="D163" s="135" t="str">
        <f>IFERROR(VLOOKUP($C163,'基础-供应商信息'!$C:$E,2,FALSE),"-")</f>
        <v>-</v>
      </c>
      <c r="E163" s="135" t="str">
        <f>IFERROR(VLOOKUP($C163,'基础-供应商信息'!$C:$E,3,FALSE),"-")</f>
        <v>-</v>
      </c>
      <c r="F163" s="136" t="str">
        <f>IF(C163="","-",SUMIFS('采购录入（明细）'!K:K,'采购录入（明细）'!D:D,C163)-SUMIFS($H$3:H162,$C$3:C162,C163))</f>
        <v>-</v>
      </c>
      <c r="G163" s="126"/>
      <c r="H163" s="132"/>
      <c r="I163" s="132"/>
    </row>
    <row r="164" ht="21" customHeight="1" spans="1:9">
      <c r="A164" s="125">
        <v>161</v>
      </c>
      <c r="B164" s="126"/>
      <c r="C164" s="126"/>
      <c r="D164" s="135" t="str">
        <f>IFERROR(VLOOKUP($C164,'基础-供应商信息'!$C:$E,2,FALSE),"-")</f>
        <v>-</v>
      </c>
      <c r="E164" s="135" t="str">
        <f>IFERROR(VLOOKUP($C164,'基础-供应商信息'!$C:$E,3,FALSE),"-")</f>
        <v>-</v>
      </c>
      <c r="F164" s="136" t="str">
        <f>IF(C164="","-",SUMIFS('采购录入（明细）'!K:K,'采购录入（明细）'!D:D,C164)-SUMIFS($H$3:H163,$C$3:C163,C164))</f>
        <v>-</v>
      </c>
      <c r="G164" s="126"/>
      <c r="H164" s="132"/>
      <c r="I164" s="132"/>
    </row>
    <row r="165" ht="21" customHeight="1" spans="1:9">
      <c r="A165" s="125">
        <v>162</v>
      </c>
      <c r="B165" s="126"/>
      <c r="C165" s="126"/>
      <c r="D165" s="135" t="str">
        <f>IFERROR(VLOOKUP($C165,'基础-供应商信息'!$C:$E,2,FALSE),"-")</f>
        <v>-</v>
      </c>
      <c r="E165" s="135" t="str">
        <f>IFERROR(VLOOKUP($C165,'基础-供应商信息'!$C:$E,3,FALSE),"-")</f>
        <v>-</v>
      </c>
      <c r="F165" s="136" t="str">
        <f>IF(C165="","-",SUMIFS('采购录入（明细）'!K:K,'采购录入（明细）'!D:D,C165)-SUMIFS($H$3:H164,$C$3:C164,C165))</f>
        <v>-</v>
      </c>
      <c r="G165" s="126"/>
      <c r="H165" s="132"/>
      <c r="I165" s="132"/>
    </row>
    <row r="166" ht="21" customHeight="1" spans="1:9">
      <c r="A166" s="125">
        <v>163</v>
      </c>
      <c r="B166" s="126"/>
      <c r="C166" s="126"/>
      <c r="D166" s="135" t="str">
        <f>IFERROR(VLOOKUP($C166,'基础-供应商信息'!$C:$E,2,FALSE),"-")</f>
        <v>-</v>
      </c>
      <c r="E166" s="135" t="str">
        <f>IFERROR(VLOOKUP($C166,'基础-供应商信息'!$C:$E,3,FALSE),"-")</f>
        <v>-</v>
      </c>
      <c r="F166" s="136" t="str">
        <f>IF(C166="","-",SUMIFS('采购录入（明细）'!K:K,'采购录入（明细）'!D:D,C166)-SUMIFS($H$3:H165,$C$3:C165,C166))</f>
        <v>-</v>
      </c>
      <c r="G166" s="126"/>
      <c r="H166" s="132"/>
      <c r="I166" s="132"/>
    </row>
    <row r="167" ht="21" customHeight="1" spans="1:9">
      <c r="A167" s="125">
        <v>164</v>
      </c>
      <c r="B167" s="126"/>
      <c r="C167" s="126"/>
      <c r="D167" s="135" t="str">
        <f>IFERROR(VLOOKUP($C167,'基础-供应商信息'!$C:$E,2,FALSE),"-")</f>
        <v>-</v>
      </c>
      <c r="E167" s="135" t="str">
        <f>IFERROR(VLOOKUP($C167,'基础-供应商信息'!$C:$E,3,FALSE),"-")</f>
        <v>-</v>
      </c>
      <c r="F167" s="136" t="str">
        <f>IF(C167="","-",SUMIFS('采购录入（明细）'!K:K,'采购录入（明细）'!D:D,C167)-SUMIFS($H$3:H166,$C$3:C166,C167))</f>
        <v>-</v>
      </c>
      <c r="G167" s="126"/>
      <c r="H167" s="132"/>
      <c r="I167" s="132"/>
    </row>
    <row r="168" ht="21" customHeight="1" spans="1:9">
      <c r="A168" s="125">
        <v>165</v>
      </c>
      <c r="B168" s="126"/>
      <c r="C168" s="126"/>
      <c r="D168" s="135" t="str">
        <f>IFERROR(VLOOKUP($C168,'基础-供应商信息'!$C:$E,2,FALSE),"-")</f>
        <v>-</v>
      </c>
      <c r="E168" s="135" t="str">
        <f>IFERROR(VLOOKUP($C168,'基础-供应商信息'!$C:$E,3,FALSE),"-")</f>
        <v>-</v>
      </c>
      <c r="F168" s="136" t="str">
        <f>IF(C168="","-",SUMIFS('采购录入（明细）'!K:K,'采购录入（明细）'!D:D,C168)-SUMIFS($H$3:H167,$C$3:C167,C168))</f>
        <v>-</v>
      </c>
      <c r="G168" s="126"/>
      <c r="H168" s="132"/>
      <c r="I168" s="132"/>
    </row>
    <row r="169" ht="21" customHeight="1" spans="1:9">
      <c r="A169" s="125">
        <v>166</v>
      </c>
      <c r="B169" s="126"/>
      <c r="C169" s="126"/>
      <c r="D169" s="135" t="str">
        <f>IFERROR(VLOOKUP($C169,'基础-供应商信息'!$C:$E,2,FALSE),"-")</f>
        <v>-</v>
      </c>
      <c r="E169" s="135" t="str">
        <f>IFERROR(VLOOKUP($C169,'基础-供应商信息'!$C:$E,3,FALSE),"-")</f>
        <v>-</v>
      </c>
      <c r="F169" s="136" t="str">
        <f>IF(C169="","-",SUMIFS('采购录入（明细）'!K:K,'采购录入（明细）'!D:D,C169)-SUMIFS($H$3:H168,$C$3:C168,C169))</f>
        <v>-</v>
      </c>
      <c r="G169" s="126"/>
      <c r="H169" s="132"/>
      <c r="I169" s="132"/>
    </row>
    <row r="170" ht="21" customHeight="1" spans="1:9">
      <c r="A170" s="125">
        <v>167</v>
      </c>
      <c r="B170" s="126"/>
      <c r="C170" s="126"/>
      <c r="D170" s="135" t="str">
        <f>IFERROR(VLOOKUP($C170,'基础-供应商信息'!$C:$E,2,FALSE),"-")</f>
        <v>-</v>
      </c>
      <c r="E170" s="135" t="str">
        <f>IFERROR(VLOOKUP($C170,'基础-供应商信息'!$C:$E,3,FALSE),"-")</f>
        <v>-</v>
      </c>
      <c r="F170" s="136" t="str">
        <f>IF(C170="","-",SUMIFS('采购录入（明细）'!K:K,'采购录入（明细）'!D:D,C170)-SUMIFS($H$3:H169,$C$3:C169,C170))</f>
        <v>-</v>
      </c>
      <c r="G170" s="126"/>
      <c r="H170" s="132"/>
      <c r="I170" s="132"/>
    </row>
    <row r="171" ht="21" customHeight="1" spans="1:9">
      <c r="A171" s="125">
        <v>168</v>
      </c>
      <c r="B171" s="126"/>
      <c r="C171" s="126"/>
      <c r="D171" s="135" t="str">
        <f>IFERROR(VLOOKUP($C171,'基础-供应商信息'!$C:$E,2,FALSE),"-")</f>
        <v>-</v>
      </c>
      <c r="E171" s="135" t="str">
        <f>IFERROR(VLOOKUP($C171,'基础-供应商信息'!$C:$E,3,FALSE),"-")</f>
        <v>-</v>
      </c>
      <c r="F171" s="136" t="str">
        <f>IF(C171="","-",SUMIFS('采购录入（明细）'!K:K,'采购录入（明细）'!D:D,C171)-SUMIFS($H$3:H170,$C$3:C170,C171))</f>
        <v>-</v>
      </c>
      <c r="G171" s="126"/>
      <c r="H171" s="132"/>
      <c r="I171" s="132"/>
    </row>
    <row r="172" ht="21" customHeight="1" spans="1:9">
      <c r="A172" s="125">
        <v>169</v>
      </c>
      <c r="B172" s="126"/>
      <c r="C172" s="126"/>
      <c r="D172" s="135" t="str">
        <f>IFERROR(VLOOKUP($C172,'基础-供应商信息'!$C:$E,2,FALSE),"-")</f>
        <v>-</v>
      </c>
      <c r="E172" s="135" t="str">
        <f>IFERROR(VLOOKUP($C172,'基础-供应商信息'!$C:$E,3,FALSE),"-")</f>
        <v>-</v>
      </c>
      <c r="F172" s="136" t="str">
        <f>IF(C172="","-",SUMIFS('采购录入（明细）'!K:K,'采购录入（明细）'!D:D,C172)-SUMIFS($H$3:H171,$C$3:C171,C172))</f>
        <v>-</v>
      </c>
      <c r="G172" s="126"/>
      <c r="H172" s="132"/>
      <c r="I172" s="132"/>
    </row>
    <row r="173" ht="21" customHeight="1" spans="1:9">
      <c r="A173" s="125">
        <v>170</v>
      </c>
      <c r="B173" s="126"/>
      <c r="C173" s="126"/>
      <c r="D173" s="135" t="str">
        <f>IFERROR(VLOOKUP($C173,'基础-供应商信息'!$C:$E,2,FALSE),"-")</f>
        <v>-</v>
      </c>
      <c r="E173" s="135" t="str">
        <f>IFERROR(VLOOKUP($C173,'基础-供应商信息'!$C:$E,3,FALSE),"-")</f>
        <v>-</v>
      </c>
      <c r="F173" s="136" t="str">
        <f>IF(C173="","-",SUMIFS('采购录入（明细）'!K:K,'采购录入（明细）'!D:D,C173)-SUMIFS($H$3:H172,$C$3:C172,C173))</f>
        <v>-</v>
      </c>
      <c r="G173" s="126"/>
      <c r="H173" s="132"/>
      <c r="I173" s="132"/>
    </row>
    <row r="174" ht="21" customHeight="1" spans="1:9">
      <c r="A174" s="125">
        <v>171</v>
      </c>
      <c r="B174" s="126"/>
      <c r="C174" s="126"/>
      <c r="D174" s="135" t="str">
        <f>IFERROR(VLOOKUP($C174,'基础-供应商信息'!$C:$E,2,FALSE),"-")</f>
        <v>-</v>
      </c>
      <c r="E174" s="135" t="str">
        <f>IFERROR(VLOOKUP($C174,'基础-供应商信息'!$C:$E,3,FALSE),"-")</f>
        <v>-</v>
      </c>
      <c r="F174" s="136" t="str">
        <f>IF(C174="","-",SUMIFS('采购录入（明细）'!K:K,'采购录入（明细）'!D:D,C174)-SUMIFS($H$3:H173,$C$3:C173,C174))</f>
        <v>-</v>
      </c>
      <c r="G174" s="126"/>
      <c r="H174" s="132"/>
      <c r="I174" s="132"/>
    </row>
    <row r="175" ht="21" customHeight="1" spans="1:9">
      <c r="A175" s="125">
        <v>172</v>
      </c>
      <c r="B175" s="126"/>
      <c r="C175" s="126"/>
      <c r="D175" s="135" t="str">
        <f>IFERROR(VLOOKUP($C175,'基础-供应商信息'!$C:$E,2,FALSE),"-")</f>
        <v>-</v>
      </c>
      <c r="E175" s="135" t="str">
        <f>IFERROR(VLOOKUP($C175,'基础-供应商信息'!$C:$E,3,FALSE),"-")</f>
        <v>-</v>
      </c>
      <c r="F175" s="136" t="str">
        <f>IF(C175="","-",SUMIFS('采购录入（明细）'!K:K,'采购录入（明细）'!D:D,C175)-SUMIFS($H$3:H174,$C$3:C174,C175))</f>
        <v>-</v>
      </c>
      <c r="G175" s="126"/>
      <c r="H175" s="132"/>
      <c r="I175" s="132"/>
    </row>
    <row r="176" ht="21" customHeight="1" spans="1:9">
      <c r="A176" s="125">
        <v>173</v>
      </c>
      <c r="B176" s="126"/>
      <c r="C176" s="126"/>
      <c r="D176" s="135" t="str">
        <f>IFERROR(VLOOKUP($C176,'基础-供应商信息'!$C:$E,2,FALSE),"-")</f>
        <v>-</v>
      </c>
      <c r="E176" s="135" t="str">
        <f>IFERROR(VLOOKUP($C176,'基础-供应商信息'!$C:$E,3,FALSE),"-")</f>
        <v>-</v>
      </c>
      <c r="F176" s="136" t="str">
        <f>IF(C176="","-",SUMIFS('采购录入（明细）'!K:K,'采购录入（明细）'!D:D,C176)-SUMIFS($H$3:H175,$C$3:C175,C176))</f>
        <v>-</v>
      </c>
      <c r="G176" s="126"/>
      <c r="H176" s="132"/>
      <c r="I176" s="132"/>
    </row>
    <row r="177" ht="21" customHeight="1" spans="1:9">
      <c r="A177" s="125">
        <v>174</v>
      </c>
      <c r="B177" s="126"/>
      <c r="C177" s="126"/>
      <c r="D177" s="135" t="str">
        <f>IFERROR(VLOOKUP($C177,'基础-供应商信息'!$C:$E,2,FALSE),"-")</f>
        <v>-</v>
      </c>
      <c r="E177" s="135" t="str">
        <f>IFERROR(VLOOKUP($C177,'基础-供应商信息'!$C:$E,3,FALSE),"-")</f>
        <v>-</v>
      </c>
      <c r="F177" s="136" t="str">
        <f>IF(C177="","-",SUMIFS('采购录入（明细）'!K:K,'采购录入（明细）'!D:D,C177)-SUMIFS($H$3:H176,$C$3:C176,C177))</f>
        <v>-</v>
      </c>
      <c r="G177" s="126"/>
      <c r="H177" s="132"/>
      <c r="I177" s="132"/>
    </row>
    <row r="178" ht="21" customHeight="1" spans="1:9">
      <c r="A178" s="125">
        <v>175</v>
      </c>
      <c r="B178" s="126"/>
      <c r="C178" s="126"/>
      <c r="D178" s="135" t="str">
        <f>IFERROR(VLOOKUP($C178,'基础-供应商信息'!$C:$E,2,FALSE),"-")</f>
        <v>-</v>
      </c>
      <c r="E178" s="135" t="str">
        <f>IFERROR(VLOOKUP($C178,'基础-供应商信息'!$C:$E,3,FALSE),"-")</f>
        <v>-</v>
      </c>
      <c r="F178" s="136" t="str">
        <f>IF(C178="","-",SUMIFS('采购录入（明细）'!K:K,'采购录入（明细）'!D:D,C178)-SUMIFS($H$3:H177,$C$3:C177,C178))</f>
        <v>-</v>
      </c>
      <c r="G178" s="126"/>
      <c r="H178" s="132"/>
      <c r="I178" s="132"/>
    </row>
    <row r="179" ht="21" customHeight="1" spans="1:9">
      <c r="A179" s="125">
        <v>176</v>
      </c>
      <c r="B179" s="126"/>
      <c r="C179" s="126"/>
      <c r="D179" s="135" t="str">
        <f>IFERROR(VLOOKUP($C179,'基础-供应商信息'!$C:$E,2,FALSE),"-")</f>
        <v>-</v>
      </c>
      <c r="E179" s="135" t="str">
        <f>IFERROR(VLOOKUP($C179,'基础-供应商信息'!$C:$E,3,FALSE),"-")</f>
        <v>-</v>
      </c>
      <c r="F179" s="136" t="str">
        <f>IF(C179="","-",SUMIFS('采购录入（明细）'!K:K,'采购录入（明细）'!D:D,C179)-SUMIFS($H$3:H178,$C$3:C178,C179))</f>
        <v>-</v>
      </c>
      <c r="G179" s="126"/>
      <c r="H179" s="132"/>
      <c r="I179" s="132"/>
    </row>
    <row r="180" ht="21" customHeight="1" spans="1:9">
      <c r="A180" s="125">
        <v>177</v>
      </c>
      <c r="B180" s="126"/>
      <c r="C180" s="126"/>
      <c r="D180" s="135" t="str">
        <f>IFERROR(VLOOKUP($C180,'基础-供应商信息'!$C:$E,2,FALSE),"-")</f>
        <v>-</v>
      </c>
      <c r="E180" s="135" t="str">
        <f>IFERROR(VLOOKUP($C180,'基础-供应商信息'!$C:$E,3,FALSE),"-")</f>
        <v>-</v>
      </c>
      <c r="F180" s="136" t="str">
        <f>IF(C180="","-",SUMIFS('采购录入（明细）'!K:K,'采购录入（明细）'!D:D,C180)-SUMIFS($H$3:H179,$C$3:C179,C180))</f>
        <v>-</v>
      </c>
      <c r="G180" s="126"/>
      <c r="H180" s="132"/>
      <c r="I180" s="132"/>
    </row>
    <row r="181" ht="21" customHeight="1" spans="1:9">
      <c r="A181" s="125">
        <v>178</v>
      </c>
      <c r="B181" s="126"/>
      <c r="C181" s="126"/>
      <c r="D181" s="135" t="str">
        <f>IFERROR(VLOOKUP($C181,'基础-供应商信息'!$C:$E,2,FALSE),"-")</f>
        <v>-</v>
      </c>
      <c r="E181" s="135" t="str">
        <f>IFERROR(VLOOKUP($C181,'基础-供应商信息'!$C:$E,3,FALSE),"-")</f>
        <v>-</v>
      </c>
      <c r="F181" s="136" t="str">
        <f>IF(C181="","-",SUMIFS('采购录入（明细）'!K:K,'采购录入（明细）'!D:D,C181)-SUMIFS($H$3:H180,$C$3:C180,C181))</f>
        <v>-</v>
      </c>
      <c r="G181" s="126"/>
      <c r="H181" s="132"/>
      <c r="I181" s="132"/>
    </row>
    <row r="182" ht="21" customHeight="1" spans="1:9">
      <c r="A182" s="125">
        <v>179</v>
      </c>
      <c r="B182" s="126"/>
      <c r="C182" s="126"/>
      <c r="D182" s="135" t="str">
        <f>IFERROR(VLOOKUP($C182,'基础-供应商信息'!$C:$E,2,FALSE),"-")</f>
        <v>-</v>
      </c>
      <c r="E182" s="135" t="str">
        <f>IFERROR(VLOOKUP($C182,'基础-供应商信息'!$C:$E,3,FALSE),"-")</f>
        <v>-</v>
      </c>
      <c r="F182" s="136" t="str">
        <f>IF(C182="","-",SUMIFS('采购录入（明细）'!K:K,'采购录入（明细）'!D:D,C182)-SUMIFS($H$3:H181,$C$3:C181,C182))</f>
        <v>-</v>
      </c>
      <c r="G182" s="126"/>
      <c r="H182" s="132"/>
      <c r="I182" s="132"/>
    </row>
    <row r="183" ht="21" customHeight="1" spans="1:9">
      <c r="A183" s="125">
        <v>180</v>
      </c>
      <c r="B183" s="126"/>
      <c r="C183" s="126"/>
      <c r="D183" s="135" t="str">
        <f>IFERROR(VLOOKUP($C183,'基础-供应商信息'!$C:$E,2,FALSE),"-")</f>
        <v>-</v>
      </c>
      <c r="E183" s="135" t="str">
        <f>IFERROR(VLOOKUP($C183,'基础-供应商信息'!$C:$E,3,FALSE),"-")</f>
        <v>-</v>
      </c>
      <c r="F183" s="136" t="str">
        <f>IF(C183="","-",SUMIFS('采购录入（明细）'!K:K,'采购录入（明细）'!D:D,C183)-SUMIFS($H$3:H182,$C$3:C182,C183))</f>
        <v>-</v>
      </c>
      <c r="G183" s="126"/>
      <c r="H183" s="132"/>
      <c r="I183" s="132"/>
    </row>
    <row r="184" ht="21" customHeight="1" spans="1:9">
      <c r="A184" s="125">
        <v>181</v>
      </c>
      <c r="B184" s="126"/>
      <c r="C184" s="126"/>
      <c r="D184" s="135" t="str">
        <f>IFERROR(VLOOKUP($C184,'基础-供应商信息'!$C:$E,2,FALSE),"-")</f>
        <v>-</v>
      </c>
      <c r="E184" s="135" t="str">
        <f>IFERROR(VLOOKUP($C184,'基础-供应商信息'!$C:$E,3,FALSE),"-")</f>
        <v>-</v>
      </c>
      <c r="F184" s="136" t="str">
        <f>IF(C184="","-",SUMIFS('采购录入（明细）'!K:K,'采购录入（明细）'!D:D,C184)-SUMIFS($H$3:H183,$C$3:C183,C184))</f>
        <v>-</v>
      </c>
      <c r="G184" s="126"/>
      <c r="H184" s="132"/>
      <c r="I184" s="132"/>
    </row>
    <row r="185" ht="21" customHeight="1" spans="1:9">
      <c r="A185" s="125">
        <v>182</v>
      </c>
      <c r="B185" s="126"/>
      <c r="C185" s="126"/>
      <c r="D185" s="135" t="str">
        <f>IFERROR(VLOOKUP($C185,'基础-供应商信息'!$C:$E,2,FALSE),"-")</f>
        <v>-</v>
      </c>
      <c r="E185" s="135" t="str">
        <f>IFERROR(VLOOKUP($C185,'基础-供应商信息'!$C:$E,3,FALSE),"-")</f>
        <v>-</v>
      </c>
      <c r="F185" s="136" t="str">
        <f>IF(C185="","-",SUMIFS('采购录入（明细）'!K:K,'采购录入（明细）'!D:D,C185)-SUMIFS($H$3:H184,$C$3:C184,C185))</f>
        <v>-</v>
      </c>
      <c r="G185" s="126"/>
      <c r="H185" s="132"/>
      <c r="I185" s="132"/>
    </row>
    <row r="186" ht="21" customHeight="1" spans="1:9">
      <c r="A186" s="125">
        <v>183</v>
      </c>
      <c r="B186" s="126"/>
      <c r="C186" s="126"/>
      <c r="D186" s="135" t="str">
        <f>IFERROR(VLOOKUP($C186,'基础-供应商信息'!$C:$E,2,FALSE),"-")</f>
        <v>-</v>
      </c>
      <c r="E186" s="135" t="str">
        <f>IFERROR(VLOOKUP($C186,'基础-供应商信息'!$C:$E,3,FALSE),"-")</f>
        <v>-</v>
      </c>
      <c r="F186" s="136" t="str">
        <f>IF(C186="","-",SUMIFS('采购录入（明细）'!K:K,'采购录入（明细）'!D:D,C186)-SUMIFS($H$3:H185,$C$3:C185,C186))</f>
        <v>-</v>
      </c>
      <c r="G186" s="126"/>
      <c r="H186" s="132"/>
      <c r="I186" s="132"/>
    </row>
    <row r="187" ht="21" customHeight="1" spans="1:9">
      <c r="A187" s="125">
        <v>184</v>
      </c>
      <c r="B187" s="126"/>
      <c r="C187" s="126"/>
      <c r="D187" s="135" t="str">
        <f>IFERROR(VLOOKUP($C187,'基础-供应商信息'!$C:$E,2,FALSE),"-")</f>
        <v>-</v>
      </c>
      <c r="E187" s="135" t="str">
        <f>IFERROR(VLOOKUP($C187,'基础-供应商信息'!$C:$E,3,FALSE),"-")</f>
        <v>-</v>
      </c>
      <c r="F187" s="136" t="str">
        <f>IF(C187="","-",SUMIFS('采购录入（明细）'!K:K,'采购录入（明细）'!D:D,C187)-SUMIFS($H$3:H186,$C$3:C186,C187))</f>
        <v>-</v>
      </c>
      <c r="G187" s="126"/>
      <c r="H187" s="132"/>
      <c r="I187" s="132"/>
    </row>
    <row r="188" ht="21" customHeight="1" spans="1:9">
      <c r="A188" s="125">
        <v>185</v>
      </c>
      <c r="B188" s="126"/>
      <c r="C188" s="126"/>
      <c r="D188" s="135" t="str">
        <f>IFERROR(VLOOKUP($C188,'基础-供应商信息'!$C:$E,2,FALSE),"-")</f>
        <v>-</v>
      </c>
      <c r="E188" s="135" t="str">
        <f>IFERROR(VLOOKUP($C188,'基础-供应商信息'!$C:$E,3,FALSE),"-")</f>
        <v>-</v>
      </c>
      <c r="F188" s="136" t="str">
        <f>IF(C188="","-",SUMIFS('采购录入（明细）'!K:K,'采购录入（明细）'!D:D,C188)-SUMIFS($H$3:H187,$C$3:C187,C188))</f>
        <v>-</v>
      </c>
      <c r="G188" s="126"/>
      <c r="H188" s="132"/>
      <c r="I188" s="132"/>
    </row>
    <row r="189" ht="21" customHeight="1" spans="1:9">
      <c r="A189" s="125">
        <v>186</v>
      </c>
      <c r="B189" s="126"/>
      <c r="C189" s="126"/>
      <c r="D189" s="135" t="str">
        <f>IFERROR(VLOOKUP($C189,'基础-供应商信息'!$C:$E,2,FALSE),"-")</f>
        <v>-</v>
      </c>
      <c r="E189" s="135" t="str">
        <f>IFERROR(VLOOKUP($C189,'基础-供应商信息'!$C:$E,3,FALSE),"-")</f>
        <v>-</v>
      </c>
      <c r="F189" s="136" t="str">
        <f>IF(C189="","-",SUMIFS('采购录入（明细）'!K:K,'采购录入（明细）'!D:D,C189)-SUMIFS($H$3:H188,$C$3:C188,C189))</f>
        <v>-</v>
      </c>
      <c r="G189" s="126"/>
      <c r="H189" s="132"/>
      <c r="I189" s="132"/>
    </row>
    <row r="190" ht="21" customHeight="1" spans="1:9">
      <c r="A190" s="125">
        <v>187</v>
      </c>
      <c r="B190" s="126"/>
      <c r="C190" s="126"/>
      <c r="D190" s="135" t="str">
        <f>IFERROR(VLOOKUP($C190,'基础-供应商信息'!$C:$E,2,FALSE),"-")</f>
        <v>-</v>
      </c>
      <c r="E190" s="135" t="str">
        <f>IFERROR(VLOOKUP($C190,'基础-供应商信息'!$C:$E,3,FALSE),"-")</f>
        <v>-</v>
      </c>
      <c r="F190" s="136" t="str">
        <f>IF(C190="","-",SUMIFS('采购录入（明细）'!K:K,'采购录入（明细）'!D:D,C190)-SUMIFS($H$3:H189,$C$3:C189,C190))</f>
        <v>-</v>
      </c>
      <c r="G190" s="126"/>
      <c r="H190" s="132"/>
      <c r="I190" s="132"/>
    </row>
    <row r="191" ht="21" customHeight="1" spans="1:9">
      <c r="A191" s="125">
        <v>188</v>
      </c>
      <c r="B191" s="126"/>
      <c r="C191" s="126"/>
      <c r="D191" s="135" t="str">
        <f>IFERROR(VLOOKUP($C191,'基础-供应商信息'!$C:$E,2,FALSE),"-")</f>
        <v>-</v>
      </c>
      <c r="E191" s="135" t="str">
        <f>IFERROR(VLOOKUP($C191,'基础-供应商信息'!$C:$E,3,FALSE),"-")</f>
        <v>-</v>
      </c>
      <c r="F191" s="136" t="str">
        <f>IF(C191="","-",SUMIFS('采购录入（明细）'!K:K,'采购录入（明细）'!D:D,C191)-SUMIFS($H$3:H190,$C$3:C190,C191))</f>
        <v>-</v>
      </c>
      <c r="G191" s="126"/>
      <c r="H191" s="132"/>
      <c r="I191" s="132"/>
    </row>
    <row r="192" ht="21" customHeight="1" spans="1:9">
      <c r="A192" s="125">
        <v>189</v>
      </c>
      <c r="B192" s="126"/>
      <c r="C192" s="126"/>
      <c r="D192" s="135" t="str">
        <f>IFERROR(VLOOKUP($C192,'基础-供应商信息'!$C:$E,2,FALSE),"-")</f>
        <v>-</v>
      </c>
      <c r="E192" s="135" t="str">
        <f>IFERROR(VLOOKUP($C192,'基础-供应商信息'!$C:$E,3,FALSE),"-")</f>
        <v>-</v>
      </c>
      <c r="F192" s="136" t="str">
        <f>IF(C192="","-",SUMIFS('采购录入（明细）'!K:K,'采购录入（明细）'!D:D,C192)-SUMIFS($H$3:H191,$C$3:C191,C192))</f>
        <v>-</v>
      </c>
      <c r="G192" s="126"/>
      <c r="H192" s="132"/>
      <c r="I192" s="132"/>
    </row>
    <row r="193" ht="21" customHeight="1" spans="1:9">
      <c r="A193" s="125">
        <v>190</v>
      </c>
      <c r="B193" s="126"/>
      <c r="C193" s="126"/>
      <c r="D193" s="135" t="str">
        <f>IFERROR(VLOOKUP($C193,'基础-供应商信息'!$C:$E,2,FALSE),"-")</f>
        <v>-</v>
      </c>
      <c r="E193" s="135" t="str">
        <f>IFERROR(VLOOKUP($C193,'基础-供应商信息'!$C:$E,3,FALSE),"-")</f>
        <v>-</v>
      </c>
      <c r="F193" s="136" t="str">
        <f>IF(C193="","-",SUMIFS('采购录入（明细）'!K:K,'采购录入（明细）'!D:D,C193)-SUMIFS($H$3:H192,$C$3:C192,C193))</f>
        <v>-</v>
      </c>
      <c r="G193" s="126"/>
      <c r="H193" s="132"/>
      <c r="I193" s="132"/>
    </row>
    <row r="194" ht="21" customHeight="1" spans="1:9">
      <c r="A194" s="125">
        <v>191</v>
      </c>
      <c r="B194" s="126"/>
      <c r="C194" s="126"/>
      <c r="D194" s="135" t="str">
        <f>IFERROR(VLOOKUP($C194,'基础-供应商信息'!$C:$E,2,FALSE),"-")</f>
        <v>-</v>
      </c>
      <c r="E194" s="135" t="str">
        <f>IFERROR(VLOOKUP($C194,'基础-供应商信息'!$C:$E,3,FALSE),"-")</f>
        <v>-</v>
      </c>
      <c r="F194" s="136" t="str">
        <f>IF(C194="","-",SUMIFS('采购录入（明细）'!K:K,'采购录入（明细）'!D:D,C194)-SUMIFS($H$3:H193,$C$3:C193,C194))</f>
        <v>-</v>
      </c>
      <c r="G194" s="126"/>
      <c r="H194" s="132"/>
      <c r="I194" s="132"/>
    </row>
    <row r="195" ht="21" customHeight="1" spans="1:9">
      <c r="A195" s="125">
        <v>192</v>
      </c>
      <c r="B195" s="126"/>
      <c r="C195" s="126"/>
      <c r="D195" s="135" t="str">
        <f>IFERROR(VLOOKUP($C195,'基础-供应商信息'!$C:$E,2,FALSE),"-")</f>
        <v>-</v>
      </c>
      <c r="E195" s="135" t="str">
        <f>IFERROR(VLOOKUP($C195,'基础-供应商信息'!$C:$E,3,FALSE),"-")</f>
        <v>-</v>
      </c>
      <c r="F195" s="136" t="str">
        <f>IF(C195="","-",SUMIFS('采购录入（明细）'!K:K,'采购录入（明细）'!D:D,C195)-SUMIFS($H$3:H194,$C$3:C194,C195))</f>
        <v>-</v>
      </c>
      <c r="G195" s="126"/>
      <c r="H195" s="132"/>
      <c r="I195" s="132"/>
    </row>
    <row r="196" ht="21" customHeight="1" spans="1:9">
      <c r="A196" s="125">
        <v>193</v>
      </c>
      <c r="B196" s="126"/>
      <c r="C196" s="126"/>
      <c r="D196" s="135" t="str">
        <f>IFERROR(VLOOKUP($C196,'基础-供应商信息'!$C:$E,2,FALSE),"-")</f>
        <v>-</v>
      </c>
      <c r="E196" s="135" t="str">
        <f>IFERROR(VLOOKUP($C196,'基础-供应商信息'!$C:$E,3,FALSE),"-")</f>
        <v>-</v>
      </c>
      <c r="F196" s="136" t="str">
        <f>IF(C196="","-",SUMIFS('采购录入（明细）'!K:K,'采购录入（明细）'!D:D,C196)-SUMIFS($H$3:H195,$C$3:C195,C196))</f>
        <v>-</v>
      </c>
      <c r="G196" s="126"/>
      <c r="H196" s="132"/>
      <c r="I196" s="132"/>
    </row>
    <row r="197" ht="21" customHeight="1" spans="1:9">
      <c r="A197" s="125">
        <v>194</v>
      </c>
      <c r="B197" s="126"/>
      <c r="C197" s="126"/>
      <c r="D197" s="135" t="str">
        <f>IFERROR(VLOOKUP($C197,'基础-供应商信息'!$C:$E,2,FALSE),"-")</f>
        <v>-</v>
      </c>
      <c r="E197" s="135" t="str">
        <f>IFERROR(VLOOKUP($C197,'基础-供应商信息'!$C:$E,3,FALSE),"-")</f>
        <v>-</v>
      </c>
      <c r="F197" s="136" t="str">
        <f>IF(C197="","-",SUMIFS('采购录入（明细）'!K:K,'采购录入（明细）'!D:D,C197)-SUMIFS($H$3:H196,$C$3:C196,C197))</f>
        <v>-</v>
      </c>
      <c r="G197" s="126"/>
      <c r="H197" s="132"/>
      <c r="I197" s="132"/>
    </row>
    <row r="198" ht="21" customHeight="1" spans="1:9">
      <c r="A198" s="125">
        <v>195</v>
      </c>
      <c r="B198" s="126"/>
      <c r="C198" s="126"/>
      <c r="D198" s="135" t="str">
        <f>IFERROR(VLOOKUP($C198,'基础-供应商信息'!$C:$E,2,FALSE),"-")</f>
        <v>-</v>
      </c>
      <c r="E198" s="135" t="str">
        <f>IFERROR(VLOOKUP($C198,'基础-供应商信息'!$C:$E,3,FALSE),"-")</f>
        <v>-</v>
      </c>
      <c r="F198" s="136" t="str">
        <f>IF(C198="","-",SUMIFS('采购录入（明细）'!K:K,'采购录入（明细）'!D:D,C198)-SUMIFS($H$3:H197,$C$3:C197,C198))</f>
        <v>-</v>
      </c>
      <c r="G198" s="126"/>
      <c r="H198" s="132"/>
      <c r="I198" s="132"/>
    </row>
    <row r="199" ht="21" customHeight="1" spans="1:9">
      <c r="A199" s="125">
        <v>196</v>
      </c>
      <c r="B199" s="126"/>
      <c r="C199" s="126"/>
      <c r="D199" s="135" t="str">
        <f>IFERROR(VLOOKUP($C199,'基础-供应商信息'!$C:$E,2,FALSE),"-")</f>
        <v>-</v>
      </c>
      <c r="E199" s="135" t="str">
        <f>IFERROR(VLOOKUP($C199,'基础-供应商信息'!$C:$E,3,FALSE),"-")</f>
        <v>-</v>
      </c>
      <c r="F199" s="136" t="str">
        <f>IF(C199="","-",SUMIFS('采购录入（明细）'!K:K,'采购录入（明细）'!D:D,C199)-SUMIFS($H$3:H198,$C$3:C198,C199))</f>
        <v>-</v>
      </c>
      <c r="G199" s="126"/>
      <c r="H199" s="132"/>
      <c r="I199" s="132"/>
    </row>
    <row r="200" ht="21" customHeight="1" spans="1:9">
      <c r="A200" s="125">
        <v>197</v>
      </c>
      <c r="B200" s="126"/>
      <c r="C200" s="126"/>
      <c r="D200" s="135" t="str">
        <f>IFERROR(VLOOKUP($C200,'基础-供应商信息'!$C:$E,2,FALSE),"-")</f>
        <v>-</v>
      </c>
      <c r="E200" s="135" t="str">
        <f>IFERROR(VLOOKUP($C200,'基础-供应商信息'!$C:$E,3,FALSE),"-")</f>
        <v>-</v>
      </c>
      <c r="F200" s="136" t="str">
        <f>IF(C200="","-",SUMIFS('采购录入（明细）'!K:K,'采购录入（明细）'!D:D,C200)-SUMIFS($H$3:H199,$C$3:C199,C200))</f>
        <v>-</v>
      </c>
      <c r="G200" s="126"/>
      <c r="H200" s="132"/>
      <c r="I200" s="132"/>
    </row>
    <row r="201" ht="21" customHeight="1" spans="1:9">
      <c r="A201" s="125">
        <v>198</v>
      </c>
      <c r="B201" s="126"/>
      <c r="C201" s="126"/>
      <c r="D201" s="135" t="str">
        <f>IFERROR(VLOOKUP($C201,'基础-供应商信息'!$C:$E,2,FALSE),"-")</f>
        <v>-</v>
      </c>
      <c r="E201" s="135" t="str">
        <f>IFERROR(VLOOKUP($C201,'基础-供应商信息'!$C:$E,3,FALSE),"-")</f>
        <v>-</v>
      </c>
      <c r="F201" s="136" t="str">
        <f>IF(C201="","-",SUMIFS('采购录入（明细）'!K:K,'采购录入（明细）'!D:D,C201)-SUMIFS($H$3:H200,$C$3:C200,C201))</f>
        <v>-</v>
      </c>
      <c r="G201" s="126"/>
      <c r="H201" s="132"/>
      <c r="I201" s="132"/>
    </row>
    <row r="202" ht="21" customHeight="1" spans="1:9">
      <c r="A202" s="125">
        <v>199</v>
      </c>
      <c r="B202" s="126"/>
      <c r="C202" s="126"/>
      <c r="D202" s="135" t="str">
        <f>IFERROR(VLOOKUP($C202,'基础-供应商信息'!$C:$E,2,FALSE),"-")</f>
        <v>-</v>
      </c>
      <c r="E202" s="135" t="str">
        <f>IFERROR(VLOOKUP($C202,'基础-供应商信息'!$C:$E,3,FALSE),"-")</f>
        <v>-</v>
      </c>
      <c r="F202" s="136" t="str">
        <f>IF(C202="","-",SUMIFS('采购录入（明细）'!K:K,'采购录入（明细）'!D:D,C202)-SUMIFS($H$3:H201,$C$3:C201,C202))</f>
        <v>-</v>
      </c>
      <c r="G202" s="126"/>
      <c r="H202" s="132"/>
      <c r="I202" s="132"/>
    </row>
    <row r="203" ht="21" customHeight="1" spans="1:9">
      <c r="A203" s="125">
        <v>200</v>
      </c>
      <c r="B203" s="126"/>
      <c r="C203" s="126"/>
      <c r="D203" s="135" t="str">
        <f>IFERROR(VLOOKUP($C203,'基础-供应商信息'!$C:$E,2,FALSE),"-")</f>
        <v>-</v>
      </c>
      <c r="E203" s="135" t="str">
        <f>IFERROR(VLOOKUP($C203,'基础-供应商信息'!$C:$E,3,FALSE),"-")</f>
        <v>-</v>
      </c>
      <c r="F203" s="136" t="str">
        <f>IF(C203="","-",SUMIFS('采购录入（明细）'!K:K,'采购录入（明细）'!D:D,C203)-SUMIFS($H$3:H202,$C$3:C202,C203))</f>
        <v>-</v>
      </c>
      <c r="G203" s="126"/>
      <c r="H203" s="132"/>
      <c r="I203" s="132"/>
    </row>
    <row r="204" ht="21" customHeight="1" spans="1:9">
      <c r="A204" s="125">
        <v>201</v>
      </c>
      <c r="B204" s="126"/>
      <c r="C204" s="126"/>
      <c r="D204" s="135" t="str">
        <f>IFERROR(VLOOKUP($C204,'基础-供应商信息'!$C:$E,2,FALSE),"-")</f>
        <v>-</v>
      </c>
      <c r="E204" s="135" t="str">
        <f>IFERROR(VLOOKUP($C204,'基础-供应商信息'!$C:$E,3,FALSE),"-")</f>
        <v>-</v>
      </c>
      <c r="F204" s="136" t="str">
        <f>IF(C204="","-",SUMIFS('采购录入（明细）'!K:K,'采购录入（明细）'!D:D,C204)-SUMIFS($H$3:H203,$C$3:C203,C204))</f>
        <v>-</v>
      </c>
      <c r="G204" s="126"/>
      <c r="H204" s="132"/>
      <c r="I204" s="132"/>
    </row>
    <row r="205" ht="21" customHeight="1" spans="1:9">
      <c r="A205" s="125">
        <v>202</v>
      </c>
      <c r="B205" s="126"/>
      <c r="C205" s="126"/>
      <c r="D205" s="135" t="str">
        <f>IFERROR(VLOOKUP($C205,'基础-供应商信息'!$C:$E,2,FALSE),"-")</f>
        <v>-</v>
      </c>
      <c r="E205" s="135" t="str">
        <f>IFERROR(VLOOKUP($C205,'基础-供应商信息'!$C:$E,3,FALSE),"-")</f>
        <v>-</v>
      </c>
      <c r="F205" s="136" t="str">
        <f>IF(C205="","-",SUMIFS('采购录入（明细）'!K:K,'采购录入（明细）'!D:D,C205)-SUMIFS($H$3:H204,$C$3:C204,C205))</f>
        <v>-</v>
      </c>
      <c r="G205" s="126"/>
      <c r="H205" s="132"/>
      <c r="I205" s="132"/>
    </row>
    <row r="206" ht="21" customHeight="1" spans="1:9">
      <c r="A206" s="125">
        <v>203</v>
      </c>
      <c r="B206" s="126"/>
      <c r="C206" s="126"/>
      <c r="D206" s="135" t="str">
        <f>IFERROR(VLOOKUP($C206,'基础-供应商信息'!$C:$E,2,FALSE),"-")</f>
        <v>-</v>
      </c>
      <c r="E206" s="135" t="str">
        <f>IFERROR(VLOOKUP($C206,'基础-供应商信息'!$C:$E,3,FALSE),"-")</f>
        <v>-</v>
      </c>
      <c r="F206" s="136" t="str">
        <f>IF(C206="","-",SUMIFS('采购录入（明细）'!K:K,'采购录入（明细）'!D:D,C206)-SUMIFS($H$3:H205,$C$3:C205,C206))</f>
        <v>-</v>
      </c>
      <c r="G206" s="126"/>
      <c r="H206" s="132"/>
      <c r="I206" s="132"/>
    </row>
    <row r="207" ht="21" customHeight="1" spans="1:9">
      <c r="A207" s="125">
        <v>204</v>
      </c>
      <c r="B207" s="126"/>
      <c r="C207" s="126"/>
      <c r="D207" s="135" t="str">
        <f>IFERROR(VLOOKUP($C207,'基础-供应商信息'!$C:$E,2,FALSE),"-")</f>
        <v>-</v>
      </c>
      <c r="E207" s="135" t="str">
        <f>IFERROR(VLOOKUP($C207,'基础-供应商信息'!$C:$E,3,FALSE),"-")</f>
        <v>-</v>
      </c>
      <c r="F207" s="136" t="str">
        <f>IF(C207="","-",SUMIFS('采购录入（明细）'!K:K,'采购录入（明细）'!D:D,C207)-SUMIFS($H$3:H206,$C$3:C206,C207))</f>
        <v>-</v>
      </c>
      <c r="G207" s="126"/>
      <c r="H207" s="132"/>
      <c r="I207" s="132"/>
    </row>
    <row r="208" ht="21" customHeight="1" spans="1:9">
      <c r="A208" s="125">
        <v>205</v>
      </c>
      <c r="B208" s="126"/>
      <c r="C208" s="126"/>
      <c r="D208" s="135" t="str">
        <f>IFERROR(VLOOKUP($C208,'基础-供应商信息'!$C:$E,2,FALSE),"-")</f>
        <v>-</v>
      </c>
      <c r="E208" s="135" t="str">
        <f>IFERROR(VLOOKUP($C208,'基础-供应商信息'!$C:$E,3,FALSE),"-")</f>
        <v>-</v>
      </c>
      <c r="F208" s="136" t="str">
        <f>IF(C208="","-",SUMIFS('采购录入（明细）'!K:K,'采购录入（明细）'!D:D,C208)-SUMIFS($H$3:H207,$C$3:C207,C208))</f>
        <v>-</v>
      </c>
      <c r="G208" s="126"/>
      <c r="H208" s="132"/>
      <c r="I208" s="132"/>
    </row>
    <row r="209" ht="21" customHeight="1" spans="1:9">
      <c r="A209" s="125">
        <v>206</v>
      </c>
      <c r="B209" s="126"/>
      <c r="C209" s="126"/>
      <c r="D209" s="135" t="str">
        <f>IFERROR(VLOOKUP($C209,'基础-供应商信息'!$C:$E,2,FALSE),"-")</f>
        <v>-</v>
      </c>
      <c r="E209" s="135" t="str">
        <f>IFERROR(VLOOKUP($C209,'基础-供应商信息'!$C:$E,3,FALSE),"-")</f>
        <v>-</v>
      </c>
      <c r="F209" s="136" t="str">
        <f>IF(C209="","-",SUMIFS('采购录入（明细）'!K:K,'采购录入（明细）'!D:D,C209)-SUMIFS($H$3:H208,$C$3:C208,C209))</f>
        <v>-</v>
      </c>
      <c r="G209" s="126"/>
      <c r="H209" s="132"/>
      <c r="I209" s="132"/>
    </row>
    <row r="210" ht="21" customHeight="1" spans="1:9">
      <c r="A210" s="125">
        <v>207</v>
      </c>
      <c r="B210" s="126"/>
      <c r="C210" s="126"/>
      <c r="D210" s="135" t="str">
        <f>IFERROR(VLOOKUP($C210,'基础-供应商信息'!$C:$E,2,FALSE),"-")</f>
        <v>-</v>
      </c>
      <c r="E210" s="135" t="str">
        <f>IFERROR(VLOOKUP($C210,'基础-供应商信息'!$C:$E,3,FALSE),"-")</f>
        <v>-</v>
      </c>
      <c r="F210" s="136" t="str">
        <f>IF(C210="","-",SUMIFS('采购录入（明细）'!K:K,'采购录入（明细）'!D:D,C210)-SUMIFS($H$3:H209,$C$3:C209,C210))</f>
        <v>-</v>
      </c>
      <c r="G210" s="126"/>
      <c r="H210" s="132"/>
      <c r="I210" s="132"/>
    </row>
    <row r="211" ht="21" customHeight="1" spans="1:9">
      <c r="A211" s="125">
        <v>208</v>
      </c>
      <c r="B211" s="126"/>
      <c r="C211" s="126"/>
      <c r="D211" s="135" t="str">
        <f>IFERROR(VLOOKUP($C211,'基础-供应商信息'!$C:$E,2,FALSE),"-")</f>
        <v>-</v>
      </c>
      <c r="E211" s="135" t="str">
        <f>IFERROR(VLOOKUP($C211,'基础-供应商信息'!$C:$E,3,FALSE),"-")</f>
        <v>-</v>
      </c>
      <c r="F211" s="136" t="str">
        <f>IF(C211="","-",SUMIFS('采购录入（明细）'!K:K,'采购录入（明细）'!D:D,C211)-SUMIFS($H$3:H210,$C$3:C210,C211))</f>
        <v>-</v>
      </c>
      <c r="G211" s="126"/>
      <c r="H211" s="132"/>
      <c r="I211" s="132"/>
    </row>
    <row r="212" ht="21" customHeight="1" spans="1:9">
      <c r="A212" s="125">
        <v>209</v>
      </c>
      <c r="B212" s="126"/>
      <c r="C212" s="126"/>
      <c r="D212" s="135" t="str">
        <f>IFERROR(VLOOKUP($C212,'基础-供应商信息'!$C:$E,2,FALSE),"-")</f>
        <v>-</v>
      </c>
      <c r="E212" s="135" t="str">
        <f>IFERROR(VLOOKUP($C212,'基础-供应商信息'!$C:$E,3,FALSE),"-")</f>
        <v>-</v>
      </c>
      <c r="F212" s="136" t="str">
        <f>IF(C212="","-",SUMIFS('采购录入（明细）'!K:K,'采购录入（明细）'!D:D,C212)-SUMIFS($H$3:H211,$C$3:C211,C212))</f>
        <v>-</v>
      </c>
      <c r="G212" s="126"/>
      <c r="H212" s="132"/>
      <c r="I212" s="132"/>
    </row>
    <row r="213" ht="21" customHeight="1" spans="1:9">
      <c r="A213" s="125">
        <v>210</v>
      </c>
      <c r="B213" s="126"/>
      <c r="C213" s="126"/>
      <c r="D213" s="135" t="str">
        <f>IFERROR(VLOOKUP($C213,'基础-供应商信息'!$C:$E,2,FALSE),"-")</f>
        <v>-</v>
      </c>
      <c r="E213" s="135" t="str">
        <f>IFERROR(VLOOKUP($C213,'基础-供应商信息'!$C:$E,3,FALSE),"-")</f>
        <v>-</v>
      </c>
      <c r="F213" s="136" t="str">
        <f>IF(C213="","-",SUMIFS('采购录入（明细）'!K:K,'采购录入（明细）'!D:D,C213)-SUMIFS($H$3:H212,$C$3:C212,C213))</f>
        <v>-</v>
      </c>
      <c r="G213" s="126"/>
      <c r="H213" s="132"/>
      <c r="I213" s="132"/>
    </row>
    <row r="214" ht="21" customHeight="1" spans="1:9">
      <c r="A214" s="125">
        <v>211</v>
      </c>
      <c r="B214" s="126"/>
      <c r="C214" s="126"/>
      <c r="D214" s="135" t="str">
        <f>IFERROR(VLOOKUP($C214,'基础-供应商信息'!$C:$E,2,FALSE),"-")</f>
        <v>-</v>
      </c>
      <c r="E214" s="135" t="str">
        <f>IFERROR(VLOOKUP($C214,'基础-供应商信息'!$C:$E,3,FALSE),"-")</f>
        <v>-</v>
      </c>
      <c r="F214" s="136" t="str">
        <f>IF(C214="","-",SUMIFS('采购录入（明细）'!K:K,'采购录入（明细）'!D:D,C214)-SUMIFS($H$3:H213,$C$3:C213,C214))</f>
        <v>-</v>
      </c>
      <c r="G214" s="126"/>
      <c r="H214" s="132"/>
      <c r="I214" s="132"/>
    </row>
    <row r="215" ht="21" customHeight="1" spans="1:9">
      <c r="A215" s="125">
        <v>212</v>
      </c>
      <c r="B215" s="126"/>
      <c r="C215" s="126"/>
      <c r="D215" s="135" t="str">
        <f>IFERROR(VLOOKUP($C215,'基础-供应商信息'!$C:$E,2,FALSE),"-")</f>
        <v>-</v>
      </c>
      <c r="E215" s="135" t="str">
        <f>IFERROR(VLOOKUP($C215,'基础-供应商信息'!$C:$E,3,FALSE),"-")</f>
        <v>-</v>
      </c>
      <c r="F215" s="136" t="str">
        <f>IF(C215="","-",SUMIFS('采购录入（明细）'!K:K,'采购录入（明细）'!D:D,C215)-SUMIFS($H$3:H214,$C$3:C214,C215))</f>
        <v>-</v>
      </c>
      <c r="G215" s="126"/>
      <c r="H215" s="132"/>
      <c r="I215" s="132"/>
    </row>
    <row r="216" ht="21" customHeight="1" spans="1:9">
      <c r="A216" s="125">
        <v>213</v>
      </c>
      <c r="B216" s="126"/>
      <c r="C216" s="126"/>
      <c r="D216" s="135" t="str">
        <f>IFERROR(VLOOKUP($C216,'基础-供应商信息'!$C:$E,2,FALSE),"-")</f>
        <v>-</v>
      </c>
      <c r="E216" s="135" t="str">
        <f>IFERROR(VLOOKUP($C216,'基础-供应商信息'!$C:$E,3,FALSE),"-")</f>
        <v>-</v>
      </c>
      <c r="F216" s="136" t="str">
        <f>IF(C216="","-",SUMIFS('采购录入（明细）'!K:K,'采购录入（明细）'!D:D,C216)-SUMIFS($H$3:H215,$C$3:C215,C216))</f>
        <v>-</v>
      </c>
      <c r="G216" s="126"/>
      <c r="H216" s="132"/>
      <c r="I216" s="132"/>
    </row>
    <row r="217" ht="21" customHeight="1" spans="1:9">
      <c r="A217" s="125">
        <v>214</v>
      </c>
      <c r="B217" s="126"/>
      <c r="C217" s="126"/>
      <c r="D217" s="135" t="str">
        <f>IFERROR(VLOOKUP($C217,'基础-供应商信息'!$C:$E,2,FALSE),"-")</f>
        <v>-</v>
      </c>
      <c r="E217" s="135" t="str">
        <f>IFERROR(VLOOKUP($C217,'基础-供应商信息'!$C:$E,3,FALSE),"-")</f>
        <v>-</v>
      </c>
      <c r="F217" s="136" t="str">
        <f>IF(C217="","-",SUMIFS('采购录入（明细）'!K:K,'采购录入（明细）'!D:D,C217)-SUMIFS($H$3:H216,$C$3:C216,C217))</f>
        <v>-</v>
      </c>
      <c r="G217" s="126"/>
      <c r="H217" s="132"/>
      <c r="I217" s="132"/>
    </row>
    <row r="218" ht="21" customHeight="1" spans="1:9">
      <c r="A218" s="125">
        <v>215</v>
      </c>
      <c r="B218" s="126"/>
      <c r="C218" s="126"/>
      <c r="D218" s="135" t="str">
        <f>IFERROR(VLOOKUP($C218,'基础-供应商信息'!$C:$E,2,FALSE),"-")</f>
        <v>-</v>
      </c>
      <c r="E218" s="135" t="str">
        <f>IFERROR(VLOOKUP($C218,'基础-供应商信息'!$C:$E,3,FALSE),"-")</f>
        <v>-</v>
      </c>
      <c r="F218" s="136" t="str">
        <f>IF(C218="","-",SUMIFS('采购录入（明细）'!K:K,'采购录入（明细）'!D:D,C218)-SUMIFS($H$3:H217,$C$3:C217,C218))</f>
        <v>-</v>
      </c>
      <c r="G218" s="126"/>
      <c r="H218" s="132"/>
      <c r="I218" s="132"/>
    </row>
    <row r="219" ht="21" customHeight="1" spans="1:9">
      <c r="A219" s="125">
        <v>216</v>
      </c>
      <c r="B219" s="126"/>
      <c r="C219" s="126"/>
      <c r="D219" s="135" t="str">
        <f>IFERROR(VLOOKUP($C219,'基础-供应商信息'!$C:$E,2,FALSE),"-")</f>
        <v>-</v>
      </c>
      <c r="E219" s="135" t="str">
        <f>IFERROR(VLOOKUP($C219,'基础-供应商信息'!$C:$E,3,FALSE),"-")</f>
        <v>-</v>
      </c>
      <c r="F219" s="136" t="str">
        <f>IF(C219="","-",SUMIFS('采购录入（明细）'!K:K,'采购录入（明细）'!D:D,C219)-SUMIFS($H$3:H218,$C$3:C218,C219))</f>
        <v>-</v>
      </c>
      <c r="G219" s="126"/>
      <c r="H219" s="132"/>
      <c r="I219" s="132"/>
    </row>
    <row r="220" ht="21" customHeight="1" spans="1:9">
      <c r="A220" s="125">
        <v>217</v>
      </c>
      <c r="B220" s="126"/>
      <c r="C220" s="126"/>
      <c r="D220" s="135" t="str">
        <f>IFERROR(VLOOKUP($C220,'基础-供应商信息'!$C:$E,2,FALSE),"-")</f>
        <v>-</v>
      </c>
      <c r="E220" s="135" t="str">
        <f>IFERROR(VLOOKUP($C220,'基础-供应商信息'!$C:$E,3,FALSE),"-")</f>
        <v>-</v>
      </c>
      <c r="F220" s="136" t="str">
        <f>IF(C220="","-",SUMIFS('采购录入（明细）'!K:K,'采购录入（明细）'!D:D,C220)-SUMIFS($H$3:H219,$C$3:C219,C220))</f>
        <v>-</v>
      </c>
      <c r="G220" s="126"/>
      <c r="H220" s="132"/>
      <c r="I220" s="132"/>
    </row>
    <row r="221" ht="21" customHeight="1" spans="1:9">
      <c r="A221" s="125">
        <v>218</v>
      </c>
      <c r="B221" s="126"/>
      <c r="C221" s="126"/>
      <c r="D221" s="135" t="str">
        <f>IFERROR(VLOOKUP($C221,'基础-供应商信息'!$C:$E,2,FALSE),"-")</f>
        <v>-</v>
      </c>
      <c r="E221" s="135" t="str">
        <f>IFERROR(VLOOKUP($C221,'基础-供应商信息'!$C:$E,3,FALSE),"-")</f>
        <v>-</v>
      </c>
      <c r="F221" s="136" t="str">
        <f>IF(C221="","-",SUMIFS('采购录入（明细）'!K:K,'采购录入（明细）'!D:D,C221)-SUMIFS($H$3:H220,$C$3:C220,C221))</f>
        <v>-</v>
      </c>
      <c r="G221" s="126"/>
      <c r="H221" s="132"/>
      <c r="I221" s="132"/>
    </row>
    <row r="222" ht="21" customHeight="1" spans="1:9">
      <c r="A222" s="125">
        <v>219</v>
      </c>
      <c r="B222" s="126"/>
      <c r="C222" s="126"/>
      <c r="D222" s="135" t="str">
        <f>IFERROR(VLOOKUP($C222,'基础-供应商信息'!$C:$E,2,FALSE),"-")</f>
        <v>-</v>
      </c>
      <c r="E222" s="135" t="str">
        <f>IFERROR(VLOOKUP($C222,'基础-供应商信息'!$C:$E,3,FALSE),"-")</f>
        <v>-</v>
      </c>
      <c r="F222" s="136" t="str">
        <f>IF(C222="","-",SUMIFS('采购录入（明细）'!K:K,'采购录入（明细）'!D:D,C222)-SUMIFS($H$3:H221,$C$3:C221,C222))</f>
        <v>-</v>
      </c>
      <c r="G222" s="126"/>
      <c r="H222" s="132"/>
      <c r="I222" s="132"/>
    </row>
    <row r="223" ht="21" customHeight="1" spans="1:9">
      <c r="A223" s="125">
        <v>220</v>
      </c>
      <c r="B223" s="126"/>
      <c r="C223" s="126"/>
      <c r="D223" s="135" t="str">
        <f>IFERROR(VLOOKUP($C223,'基础-供应商信息'!$C:$E,2,FALSE),"-")</f>
        <v>-</v>
      </c>
      <c r="E223" s="135" t="str">
        <f>IFERROR(VLOOKUP($C223,'基础-供应商信息'!$C:$E,3,FALSE),"-")</f>
        <v>-</v>
      </c>
      <c r="F223" s="136" t="str">
        <f>IF(C223="","-",SUMIFS('采购录入（明细）'!K:K,'采购录入（明细）'!D:D,C223)-SUMIFS($H$3:H222,$C$3:C222,C223))</f>
        <v>-</v>
      </c>
      <c r="G223" s="126"/>
      <c r="H223" s="132"/>
      <c r="I223" s="132"/>
    </row>
    <row r="224" ht="21" customHeight="1" spans="1:9">
      <c r="A224" s="125">
        <v>221</v>
      </c>
      <c r="B224" s="126"/>
      <c r="C224" s="126"/>
      <c r="D224" s="135" t="str">
        <f>IFERROR(VLOOKUP($C224,'基础-供应商信息'!$C:$E,2,FALSE),"-")</f>
        <v>-</v>
      </c>
      <c r="E224" s="135" t="str">
        <f>IFERROR(VLOOKUP($C224,'基础-供应商信息'!$C:$E,3,FALSE),"-")</f>
        <v>-</v>
      </c>
      <c r="F224" s="136" t="str">
        <f>IF(C224="","-",SUMIFS('采购录入（明细）'!K:K,'采购录入（明细）'!D:D,C224)-SUMIFS($H$3:H223,$C$3:C223,C224))</f>
        <v>-</v>
      </c>
      <c r="G224" s="126"/>
      <c r="H224" s="132"/>
      <c r="I224" s="132"/>
    </row>
    <row r="225" ht="21" customHeight="1" spans="1:9">
      <c r="A225" s="125">
        <v>222</v>
      </c>
      <c r="B225" s="126"/>
      <c r="C225" s="126"/>
      <c r="D225" s="135" t="str">
        <f>IFERROR(VLOOKUP($C225,'基础-供应商信息'!$C:$E,2,FALSE),"-")</f>
        <v>-</v>
      </c>
      <c r="E225" s="135" t="str">
        <f>IFERROR(VLOOKUP($C225,'基础-供应商信息'!$C:$E,3,FALSE),"-")</f>
        <v>-</v>
      </c>
      <c r="F225" s="136" t="str">
        <f>IF(C225="","-",SUMIFS('采购录入（明细）'!K:K,'采购录入（明细）'!D:D,C225)-SUMIFS($H$3:H224,$C$3:C224,C225))</f>
        <v>-</v>
      </c>
      <c r="G225" s="126"/>
      <c r="H225" s="132"/>
      <c r="I225" s="132"/>
    </row>
    <row r="226" ht="21" customHeight="1" spans="1:9">
      <c r="A226" s="125">
        <v>223</v>
      </c>
      <c r="B226" s="126"/>
      <c r="C226" s="126"/>
      <c r="D226" s="135" t="str">
        <f>IFERROR(VLOOKUP($C226,'基础-供应商信息'!$C:$E,2,FALSE),"-")</f>
        <v>-</v>
      </c>
      <c r="E226" s="135" t="str">
        <f>IFERROR(VLOOKUP($C226,'基础-供应商信息'!$C:$E,3,FALSE),"-")</f>
        <v>-</v>
      </c>
      <c r="F226" s="136" t="str">
        <f>IF(C226="","-",SUMIFS('采购录入（明细）'!K:K,'采购录入（明细）'!D:D,C226)-SUMIFS($H$3:H225,$C$3:C225,C226))</f>
        <v>-</v>
      </c>
      <c r="G226" s="126"/>
      <c r="H226" s="132"/>
      <c r="I226" s="132"/>
    </row>
    <row r="227" ht="21" customHeight="1" spans="1:9">
      <c r="A227" s="125">
        <v>224</v>
      </c>
      <c r="B227" s="126"/>
      <c r="C227" s="126"/>
      <c r="D227" s="135" t="str">
        <f>IFERROR(VLOOKUP($C227,'基础-供应商信息'!$C:$E,2,FALSE),"-")</f>
        <v>-</v>
      </c>
      <c r="E227" s="135" t="str">
        <f>IFERROR(VLOOKUP($C227,'基础-供应商信息'!$C:$E,3,FALSE),"-")</f>
        <v>-</v>
      </c>
      <c r="F227" s="136" t="str">
        <f>IF(C227="","-",SUMIFS('采购录入（明细）'!K:K,'采购录入（明细）'!D:D,C227)-SUMIFS($H$3:H226,$C$3:C226,C227))</f>
        <v>-</v>
      </c>
      <c r="G227" s="126"/>
      <c r="H227" s="132"/>
      <c r="I227" s="132"/>
    </row>
    <row r="228" ht="21" customHeight="1" spans="1:9">
      <c r="A228" s="125">
        <v>225</v>
      </c>
      <c r="B228" s="126"/>
      <c r="C228" s="126"/>
      <c r="D228" s="135" t="str">
        <f>IFERROR(VLOOKUP($C228,'基础-供应商信息'!$C:$E,2,FALSE),"-")</f>
        <v>-</v>
      </c>
      <c r="E228" s="135" t="str">
        <f>IFERROR(VLOOKUP($C228,'基础-供应商信息'!$C:$E,3,FALSE),"-")</f>
        <v>-</v>
      </c>
      <c r="F228" s="136" t="str">
        <f>IF(C228="","-",SUMIFS('采购录入（明细）'!K:K,'采购录入（明细）'!D:D,C228)-SUMIFS($H$3:H227,$C$3:C227,C228))</f>
        <v>-</v>
      </c>
      <c r="G228" s="126"/>
      <c r="H228" s="132"/>
      <c r="I228" s="132"/>
    </row>
    <row r="229" ht="21" customHeight="1" spans="1:9">
      <c r="A229" s="125">
        <v>226</v>
      </c>
      <c r="B229" s="126"/>
      <c r="C229" s="126"/>
      <c r="D229" s="135" t="str">
        <f>IFERROR(VLOOKUP($C229,'基础-供应商信息'!$C:$E,2,FALSE),"-")</f>
        <v>-</v>
      </c>
      <c r="E229" s="135" t="str">
        <f>IFERROR(VLOOKUP($C229,'基础-供应商信息'!$C:$E,3,FALSE),"-")</f>
        <v>-</v>
      </c>
      <c r="F229" s="136" t="str">
        <f>IF(C229="","-",SUMIFS('采购录入（明细）'!K:K,'采购录入（明细）'!D:D,C229)-SUMIFS($H$3:H228,$C$3:C228,C229))</f>
        <v>-</v>
      </c>
      <c r="G229" s="126"/>
      <c r="H229" s="132"/>
      <c r="I229" s="132"/>
    </row>
    <row r="230" ht="21" customHeight="1" spans="1:9">
      <c r="A230" s="125">
        <v>227</v>
      </c>
      <c r="B230" s="126"/>
      <c r="C230" s="126"/>
      <c r="D230" s="135" t="str">
        <f>IFERROR(VLOOKUP($C230,'基础-供应商信息'!$C:$E,2,FALSE),"-")</f>
        <v>-</v>
      </c>
      <c r="E230" s="135" t="str">
        <f>IFERROR(VLOOKUP($C230,'基础-供应商信息'!$C:$E,3,FALSE),"-")</f>
        <v>-</v>
      </c>
      <c r="F230" s="136" t="str">
        <f>IF(C230="","-",SUMIFS('采购录入（明细）'!K:K,'采购录入（明细）'!D:D,C230)-SUMIFS($H$3:H229,$C$3:C229,C230))</f>
        <v>-</v>
      </c>
      <c r="G230" s="126"/>
      <c r="H230" s="132"/>
      <c r="I230" s="132"/>
    </row>
    <row r="231" ht="21" customHeight="1" spans="1:9">
      <c r="A231" s="125">
        <v>228</v>
      </c>
      <c r="B231" s="126"/>
      <c r="C231" s="126"/>
      <c r="D231" s="135" t="str">
        <f>IFERROR(VLOOKUP($C231,'基础-供应商信息'!$C:$E,2,FALSE),"-")</f>
        <v>-</v>
      </c>
      <c r="E231" s="135" t="str">
        <f>IFERROR(VLOOKUP($C231,'基础-供应商信息'!$C:$E,3,FALSE),"-")</f>
        <v>-</v>
      </c>
      <c r="F231" s="136" t="str">
        <f>IF(C231="","-",SUMIFS('采购录入（明细）'!K:K,'采购录入（明细）'!D:D,C231)-SUMIFS($H$3:H230,$C$3:C230,C231))</f>
        <v>-</v>
      </c>
      <c r="G231" s="126"/>
      <c r="H231" s="132"/>
      <c r="I231" s="132"/>
    </row>
    <row r="232" ht="21" customHeight="1" spans="1:9">
      <c r="A232" s="125">
        <v>229</v>
      </c>
      <c r="B232" s="126"/>
      <c r="C232" s="126"/>
      <c r="D232" s="135" t="str">
        <f>IFERROR(VLOOKUP($C232,'基础-供应商信息'!$C:$E,2,FALSE),"-")</f>
        <v>-</v>
      </c>
      <c r="E232" s="135" t="str">
        <f>IFERROR(VLOOKUP($C232,'基础-供应商信息'!$C:$E,3,FALSE),"-")</f>
        <v>-</v>
      </c>
      <c r="F232" s="136" t="str">
        <f>IF(C232="","-",SUMIFS('采购录入（明细）'!K:K,'采购录入（明细）'!D:D,C232)-SUMIFS($H$3:H231,$C$3:C231,C232))</f>
        <v>-</v>
      </c>
      <c r="G232" s="126"/>
      <c r="H232" s="132"/>
      <c r="I232" s="132"/>
    </row>
    <row r="233" ht="21" customHeight="1" spans="1:9">
      <c r="A233" s="125">
        <v>230</v>
      </c>
      <c r="B233" s="126"/>
      <c r="C233" s="126"/>
      <c r="D233" s="135" t="str">
        <f>IFERROR(VLOOKUP($C233,'基础-供应商信息'!$C:$E,2,FALSE),"-")</f>
        <v>-</v>
      </c>
      <c r="E233" s="135" t="str">
        <f>IFERROR(VLOOKUP($C233,'基础-供应商信息'!$C:$E,3,FALSE),"-")</f>
        <v>-</v>
      </c>
      <c r="F233" s="136" t="str">
        <f>IF(C233="","-",SUMIFS('采购录入（明细）'!K:K,'采购录入（明细）'!D:D,C233)-SUMIFS($H$3:H232,$C$3:C232,C233))</f>
        <v>-</v>
      </c>
      <c r="G233" s="126"/>
      <c r="H233" s="132"/>
      <c r="I233" s="132"/>
    </row>
    <row r="234" ht="21" customHeight="1" spans="1:9">
      <c r="A234" s="125">
        <v>231</v>
      </c>
      <c r="B234" s="126"/>
      <c r="C234" s="126"/>
      <c r="D234" s="135" t="str">
        <f>IFERROR(VLOOKUP($C234,'基础-供应商信息'!$C:$E,2,FALSE),"-")</f>
        <v>-</v>
      </c>
      <c r="E234" s="135" t="str">
        <f>IFERROR(VLOOKUP($C234,'基础-供应商信息'!$C:$E,3,FALSE),"-")</f>
        <v>-</v>
      </c>
      <c r="F234" s="136" t="str">
        <f>IF(C234="","-",SUMIFS('采购录入（明细）'!K:K,'采购录入（明细）'!D:D,C234)-SUMIFS($H$3:H233,$C$3:C233,C234))</f>
        <v>-</v>
      </c>
      <c r="G234" s="126"/>
      <c r="H234" s="132"/>
      <c r="I234" s="132"/>
    </row>
    <row r="235" ht="21" customHeight="1" spans="1:9">
      <c r="A235" s="125">
        <v>232</v>
      </c>
      <c r="B235" s="126"/>
      <c r="C235" s="126"/>
      <c r="D235" s="135" t="str">
        <f>IFERROR(VLOOKUP($C235,'基础-供应商信息'!$C:$E,2,FALSE),"-")</f>
        <v>-</v>
      </c>
      <c r="E235" s="135" t="str">
        <f>IFERROR(VLOOKUP($C235,'基础-供应商信息'!$C:$E,3,FALSE),"-")</f>
        <v>-</v>
      </c>
      <c r="F235" s="136" t="str">
        <f>IF(C235="","-",SUMIFS('采购录入（明细）'!K:K,'采购录入（明细）'!D:D,C235)-SUMIFS($H$3:H234,$C$3:C234,C235))</f>
        <v>-</v>
      </c>
      <c r="G235" s="126"/>
      <c r="H235" s="132"/>
      <c r="I235" s="132"/>
    </row>
    <row r="236" ht="21" customHeight="1" spans="1:9">
      <c r="A236" s="125">
        <v>233</v>
      </c>
      <c r="B236" s="126"/>
      <c r="C236" s="126"/>
      <c r="D236" s="135" t="str">
        <f>IFERROR(VLOOKUP($C236,'基础-供应商信息'!$C:$E,2,FALSE),"-")</f>
        <v>-</v>
      </c>
      <c r="E236" s="135" t="str">
        <f>IFERROR(VLOOKUP($C236,'基础-供应商信息'!$C:$E,3,FALSE),"-")</f>
        <v>-</v>
      </c>
      <c r="F236" s="136" t="str">
        <f>IF(C236="","-",SUMIFS('采购录入（明细）'!K:K,'采购录入（明细）'!D:D,C236)-SUMIFS($H$3:H235,$C$3:C235,C236))</f>
        <v>-</v>
      </c>
      <c r="G236" s="126"/>
      <c r="H236" s="132"/>
      <c r="I236" s="132"/>
    </row>
    <row r="237" ht="21" customHeight="1" spans="1:9">
      <c r="A237" s="125">
        <v>234</v>
      </c>
      <c r="B237" s="126"/>
      <c r="C237" s="126"/>
      <c r="D237" s="135" t="str">
        <f>IFERROR(VLOOKUP($C237,'基础-供应商信息'!$C:$E,2,FALSE),"-")</f>
        <v>-</v>
      </c>
      <c r="E237" s="135" t="str">
        <f>IFERROR(VLOOKUP($C237,'基础-供应商信息'!$C:$E,3,FALSE),"-")</f>
        <v>-</v>
      </c>
      <c r="F237" s="136" t="str">
        <f>IF(C237="","-",SUMIFS('采购录入（明细）'!K:K,'采购录入（明细）'!D:D,C237)-SUMIFS($H$3:H236,$C$3:C236,C237))</f>
        <v>-</v>
      </c>
      <c r="G237" s="126"/>
      <c r="H237" s="132"/>
      <c r="I237" s="132"/>
    </row>
    <row r="238" ht="21" customHeight="1" spans="1:9">
      <c r="A238" s="125">
        <v>235</v>
      </c>
      <c r="B238" s="126"/>
      <c r="C238" s="126"/>
      <c r="D238" s="135" t="str">
        <f>IFERROR(VLOOKUP($C238,'基础-供应商信息'!$C:$E,2,FALSE),"-")</f>
        <v>-</v>
      </c>
      <c r="E238" s="135" t="str">
        <f>IFERROR(VLOOKUP($C238,'基础-供应商信息'!$C:$E,3,FALSE),"-")</f>
        <v>-</v>
      </c>
      <c r="F238" s="136" t="str">
        <f>IF(C238="","-",SUMIFS('采购录入（明细）'!K:K,'采购录入（明细）'!D:D,C238)-SUMIFS($H$3:H237,$C$3:C237,C238))</f>
        <v>-</v>
      </c>
      <c r="G238" s="126"/>
      <c r="H238" s="132"/>
      <c r="I238" s="132"/>
    </row>
    <row r="239" ht="21" customHeight="1" spans="1:9">
      <c r="A239" s="125">
        <v>236</v>
      </c>
      <c r="B239" s="126"/>
      <c r="C239" s="126"/>
      <c r="D239" s="135" t="str">
        <f>IFERROR(VLOOKUP($C239,'基础-供应商信息'!$C:$E,2,FALSE),"-")</f>
        <v>-</v>
      </c>
      <c r="E239" s="135" t="str">
        <f>IFERROR(VLOOKUP($C239,'基础-供应商信息'!$C:$E,3,FALSE),"-")</f>
        <v>-</v>
      </c>
      <c r="F239" s="136" t="str">
        <f>IF(C239="","-",SUMIFS('采购录入（明细）'!K:K,'采购录入（明细）'!D:D,C239)-SUMIFS($H$3:H238,$C$3:C238,C239))</f>
        <v>-</v>
      </c>
      <c r="G239" s="126"/>
      <c r="H239" s="132"/>
      <c r="I239" s="132"/>
    </row>
    <row r="240" ht="21" customHeight="1" spans="1:9">
      <c r="A240" s="125">
        <v>237</v>
      </c>
      <c r="B240" s="126"/>
      <c r="C240" s="126"/>
      <c r="D240" s="135" t="str">
        <f>IFERROR(VLOOKUP($C240,'基础-供应商信息'!$C:$E,2,FALSE),"-")</f>
        <v>-</v>
      </c>
      <c r="E240" s="135" t="str">
        <f>IFERROR(VLOOKUP($C240,'基础-供应商信息'!$C:$E,3,FALSE),"-")</f>
        <v>-</v>
      </c>
      <c r="F240" s="136" t="str">
        <f>IF(C240="","-",SUMIFS('采购录入（明细）'!K:K,'采购录入（明细）'!D:D,C240)-SUMIFS($H$3:H239,$C$3:C239,C240))</f>
        <v>-</v>
      </c>
      <c r="G240" s="126"/>
      <c r="H240" s="132"/>
      <c r="I240" s="132"/>
    </row>
    <row r="241" ht="21" customHeight="1" spans="1:9">
      <c r="A241" s="125">
        <v>238</v>
      </c>
      <c r="B241" s="126"/>
      <c r="C241" s="126"/>
      <c r="D241" s="135" t="str">
        <f>IFERROR(VLOOKUP($C241,'基础-供应商信息'!$C:$E,2,FALSE),"-")</f>
        <v>-</v>
      </c>
      <c r="E241" s="135" t="str">
        <f>IFERROR(VLOOKUP($C241,'基础-供应商信息'!$C:$E,3,FALSE),"-")</f>
        <v>-</v>
      </c>
      <c r="F241" s="136" t="str">
        <f>IF(C241="","-",SUMIFS('采购录入（明细）'!K:K,'采购录入（明细）'!D:D,C241)-SUMIFS($H$3:H240,$C$3:C240,C241))</f>
        <v>-</v>
      </c>
      <c r="G241" s="126"/>
      <c r="H241" s="132"/>
      <c r="I241" s="132"/>
    </row>
    <row r="242" ht="21" customHeight="1" spans="1:9">
      <c r="A242" s="125">
        <v>239</v>
      </c>
      <c r="B242" s="126"/>
      <c r="C242" s="126"/>
      <c r="D242" s="135" t="str">
        <f>IFERROR(VLOOKUP($C242,'基础-供应商信息'!$C:$E,2,FALSE),"-")</f>
        <v>-</v>
      </c>
      <c r="E242" s="135" t="str">
        <f>IFERROR(VLOOKUP($C242,'基础-供应商信息'!$C:$E,3,FALSE),"-")</f>
        <v>-</v>
      </c>
      <c r="F242" s="136" t="str">
        <f>IF(C242="","-",SUMIFS('采购录入（明细）'!K:K,'采购录入（明细）'!D:D,C242)-SUMIFS($H$3:H241,$C$3:C241,C242))</f>
        <v>-</v>
      </c>
      <c r="G242" s="126"/>
      <c r="H242" s="132"/>
      <c r="I242" s="132"/>
    </row>
    <row r="243" ht="21" customHeight="1" spans="1:9">
      <c r="A243" s="125">
        <v>240</v>
      </c>
      <c r="B243" s="126"/>
      <c r="C243" s="126"/>
      <c r="D243" s="135" t="str">
        <f>IFERROR(VLOOKUP($C243,'基础-供应商信息'!$C:$E,2,FALSE),"-")</f>
        <v>-</v>
      </c>
      <c r="E243" s="135" t="str">
        <f>IFERROR(VLOOKUP($C243,'基础-供应商信息'!$C:$E,3,FALSE),"-")</f>
        <v>-</v>
      </c>
      <c r="F243" s="136" t="str">
        <f>IF(C243="","-",SUMIFS('采购录入（明细）'!K:K,'采购录入（明细）'!D:D,C243)-SUMIFS($H$3:H242,$C$3:C242,C243))</f>
        <v>-</v>
      </c>
      <c r="G243" s="126"/>
      <c r="H243" s="132"/>
      <c r="I243" s="132"/>
    </row>
    <row r="244" ht="21" customHeight="1" spans="1:9">
      <c r="A244" s="125">
        <v>241</v>
      </c>
      <c r="B244" s="126"/>
      <c r="C244" s="126"/>
      <c r="D244" s="135" t="str">
        <f>IFERROR(VLOOKUP($C244,'基础-供应商信息'!$C:$E,2,FALSE),"-")</f>
        <v>-</v>
      </c>
      <c r="E244" s="135" t="str">
        <f>IFERROR(VLOOKUP($C244,'基础-供应商信息'!$C:$E,3,FALSE),"-")</f>
        <v>-</v>
      </c>
      <c r="F244" s="136" t="str">
        <f>IF(C244="","-",SUMIFS('采购录入（明细）'!K:K,'采购录入（明细）'!D:D,C244)-SUMIFS($H$3:H243,$C$3:C243,C244))</f>
        <v>-</v>
      </c>
      <c r="G244" s="126"/>
      <c r="H244" s="132"/>
      <c r="I244" s="132"/>
    </row>
    <row r="245" ht="21" customHeight="1" spans="1:9">
      <c r="A245" s="125">
        <v>242</v>
      </c>
      <c r="B245" s="126"/>
      <c r="C245" s="126"/>
      <c r="D245" s="135" t="str">
        <f>IFERROR(VLOOKUP($C245,'基础-供应商信息'!$C:$E,2,FALSE),"-")</f>
        <v>-</v>
      </c>
      <c r="E245" s="135" t="str">
        <f>IFERROR(VLOOKUP($C245,'基础-供应商信息'!$C:$E,3,FALSE),"-")</f>
        <v>-</v>
      </c>
      <c r="F245" s="136" t="str">
        <f>IF(C245="","-",SUMIFS('采购录入（明细）'!K:K,'采购录入（明细）'!D:D,C245)-SUMIFS($H$3:H244,$C$3:C244,C245))</f>
        <v>-</v>
      </c>
      <c r="G245" s="126"/>
      <c r="H245" s="132"/>
      <c r="I245" s="132"/>
    </row>
    <row r="246" ht="21" customHeight="1" spans="1:9">
      <c r="A246" s="125">
        <v>243</v>
      </c>
      <c r="B246" s="126"/>
      <c r="C246" s="126"/>
      <c r="D246" s="135" t="str">
        <f>IFERROR(VLOOKUP($C246,'基础-供应商信息'!$C:$E,2,FALSE),"-")</f>
        <v>-</v>
      </c>
      <c r="E246" s="135" t="str">
        <f>IFERROR(VLOOKUP($C246,'基础-供应商信息'!$C:$E,3,FALSE),"-")</f>
        <v>-</v>
      </c>
      <c r="F246" s="136" t="str">
        <f>IF(C246="","-",SUMIFS('采购录入（明细）'!K:K,'采购录入（明细）'!D:D,C246)-SUMIFS($H$3:H245,$C$3:C245,C246))</f>
        <v>-</v>
      </c>
      <c r="G246" s="126"/>
      <c r="H246" s="132"/>
      <c r="I246" s="132"/>
    </row>
    <row r="247" ht="21" customHeight="1" spans="1:9">
      <c r="A247" s="125">
        <v>244</v>
      </c>
      <c r="B247" s="126"/>
      <c r="C247" s="126"/>
      <c r="D247" s="135" t="str">
        <f>IFERROR(VLOOKUP($C247,'基础-供应商信息'!$C:$E,2,FALSE),"-")</f>
        <v>-</v>
      </c>
      <c r="E247" s="135" t="str">
        <f>IFERROR(VLOOKUP($C247,'基础-供应商信息'!$C:$E,3,FALSE),"-")</f>
        <v>-</v>
      </c>
      <c r="F247" s="136" t="str">
        <f>IF(C247="","-",SUMIFS('采购录入（明细）'!K:K,'采购录入（明细）'!D:D,C247)-SUMIFS($H$3:H246,$C$3:C246,C247))</f>
        <v>-</v>
      </c>
      <c r="G247" s="126"/>
      <c r="H247" s="132"/>
      <c r="I247" s="132"/>
    </row>
    <row r="248" ht="21" customHeight="1" spans="1:9">
      <c r="A248" s="125">
        <v>245</v>
      </c>
      <c r="B248" s="126"/>
      <c r="C248" s="126"/>
      <c r="D248" s="135" t="str">
        <f>IFERROR(VLOOKUP($C248,'基础-供应商信息'!$C:$E,2,FALSE),"-")</f>
        <v>-</v>
      </c>
      <c r="E248" s="135" t="str">
        <f>IFERROR(VLOOKUP($C248,'基础-供应商信息'!$C:$E,3,FALSE),"-")</f>
        <v>-</v>
      </c>
      <c r="F248" s="136" t="str">
        <f>IF(C248="","-",SUMIFS('采购录入（明细）'!K:K,'采购录入（明细）'!D:D,C248)-SUMIFS($H$3:H247,$C$3:C247,C248))</f>
        <v>-</v>
      </c>
      <c r="G248" s="126"/>
      <c r="H248" s="132"/>
      <c r="I248" s="132"/>
    </row>
    <row r="249" ht="21" customHeight="1" spans="1:9">
      <c r="A249" s="125">
        <v>246</v>
      </c>
      <c r="B249" s="126"/>
      <c r="C249" s="126"/>
      <c r="D249" s="135" t="str">
        <f>IFERROR(VLOOKUP($C249,'基础-供应商信息'!$C:$E,2,FALSE),"-")</f>
        <v>-</v>
      </c>
      <c r="E249" s="135" t="str">
        <f>IFERROR(VLOOKUP($C249,'基础-供应商信息'!$C:$E,3,FALSE),"-")</f>
        <v>-</v>
      </c>
      <c r="F249" s="136" t="str">
        <f>IF(C249="","-",SUMIFS('采购录入（明细）'!K:K,'采购录入（明细）'!D:D,C249)-SUMIFS($H$3:H248,$C$3:C248,C249))</f>
        <v>-</v>
      </c>
      <c r="G249" s="126"/>
      <c r="H249" s="132"/>
      <c r="I249" s="132"/>
    </row>
    <row r="250" ht="21" customHeight="1" spans="1:9">
      <c r="A250" s="125">
        <v>247</v>
      </c>
      <c r="B250" s="126"/>
      <c r="C250" s="126"/>
      <c r="D250" s="135" t="str">
        <f>IFERROR(VLOOKUP($C250,'基础-供应商信息'!$C:$E,2,FALSE),"-")</f>
        <v>-</v>
      </c>
      <c r="E250" s="135" t="str">
        <f>IFERROR(VLOOKUP($C250,'基础-供应商信息'!$C:$E,3,FALSE),"-")</f>
        <v>-</v>
      </c>
      <c r="F250" s="136" t="str">
        <f>IF(C250="","-",SUMIFS('采购录入（明细）'!K:K,'采购录入（明细）'!D:D,C250)-SUMIFS($H$3:H249,$C$3:C249,C250))</f>
        <v>-</v>
      </c>
      <c r="G250" s="126"/>
      <c r="H250" s="132"/>
      <c r="I250" s="132"/>
    </row>
    <row r="251" ht="21" customHeight="1" spans="1:9">
      <c r="A251" s="125">
        <v>248</v>
      </c>
      <c r="B251" s="126"/>
      <c r="C251" s="126"/>
      <c r="D251" s="135" t="str">
        <f>IFERROR(VLOOKUP($C251,'基础-供应商信息'!$C:$E,2,FALSE),"-")</f>
        <v>-</v>
      </c>
      <c r="E251" s="135" t="str">
        <f>IFERROR(VLOOKUP($C251,'基础-供应商信息'!$C:$E,3,FALSE),"-")</f>
        <v>-</v>
      </c>
      <c r="F251" s="136" t="str">
        <f>IF(C251="","-",SUMIFS('采购录入（明细）'!K:K,'采购录入（明细）'!D:D,C251)-SUMIFS($H$3:H250,$C$3:C250,C251))</f>
        <v>-</v>
      </c>
      <c r="G251" s="126"/>
      <c r="H251" s="132"/>
      <c r="I251" s="132"/>
    </row>
    <row r="252" ht="21" customHeight="1" spans="1:9">
      <c r="A252" s="125">
        <v>249</v>
      </c>
      <c r="B252" s="126"/>
      <c r="C252" s="126"/>
      <c r="D252" s="135" t="str">
        <f>IFERROR(VLOOKUP($C252,'基础-供应商信息'!$C:$E,2,FALSE),"-")</f>
        <v>-</v>
      </c>
      <c r="E252" s="135" t="str">
        <f>IFERROR(VLOOKUP($C252,'基础-供应商信息'!$C:$E,3,FALSE),"-")</f>
        <v>-</v>
      </c>
      <c r="F252" s="136" t="str">
        <f>IF(C252="","-",SUMIFS('采购录入（明细）'!K:K,'采购录入（明细）'!D:D,C252)-SUMIFS($H$3:H251,$C$3:C251,C252))</f>
        <v>-</v>
      </c>
      <c r="G252" s="126"/>
      <c r="H252" s="132"/>
      <c r="I252" s="132"/>
    </row>
    <row r="253" ht="21" customHeight="1" spans="1:9">
      <c r="A253" s="125">
        <v>250</v>
      </c>
      <c r="B253" s="126"/>
      <c r="C253" s="126"/>
      <c r="D253" s="135" t="str">
        <f>IFERROR(VLOOKUP($C253,'基础-供应商信息'!$C:$E,2,FALSE),"-")</f>
        <v>-</v>
      </c>
      <c r="E253" s="135" t="str">
        <f>IFERROR(VLOOKUP($C253,'基础-供应商信息'!$C:$E,3,FALSE),"-")</f>
        <v>-</v>
      </c>
      <c r="F253" s="136" t="str">
        <f>IF(C253="","-",SUMIFS('采购录入（明细）'!K:K,'采购录入（明细）'!D:D,C253)-SUMIFS($H$3:H252,$C$3:C252,C253))</f>
        <v>-</v>
      </c>
      <c r="G253" s="126"/>
      <c r="H253" s="132"/>
      <c r="I253" s="132"/>
    </row>
    <row r="254" ht="21" customHeight="1" spans="1:9">
      <c r="A254" s="125">
        <v>251</v>
      </c>
      <c r="B254" s="126"/>
      <c r="C254" s="126"/>
      <c r="D254" s="135" t="str">
        <f>IFERROR(VLOOKUP($C254,'基础-供应商信息'!$C:$E,2,FALSE),"-")</f>
        <v>-</v>
      </c>
      <c r="E254" s="135" t="str">
        <f>IFERROR(VLOOKUP($C254,'基础-供应商信息'!$C:$E,3,FALSE),"-")</f>
        <v>-</v>
      </c>
      <c r="F254" s="136" t="str">
        <f>IF(C254="","-",SUMIFS('采购录入（明细）'!K:K,'采购录入（明细）'!D:D,C254)-SUMIFS($H$3:H253,$C$3:C253,C254))</f>
        <v>-</v>
      </c>
      <c r="G254" s="126"/>
      <c r="H254" s="132"/>
      <c r="I254" s="132"/>
    </row>
    <row r="255" ht="21" customHeight="1" spans="1:9">
      <c r="A255" s="125">
        <v>252</v>
      </c>
      <c r="B255" s="126"/>
      <c r="C255" s="126"/>
      <c r="D255" s="135" t="str">
        <f>IFERROR(VLOOKUP($C255,'基础-供应商信息'!$C:$E,2,FALSE),"-")</f>
        <v>-</v>
      </c>
      <c r="E255" s="135" t="str">
        <f>IFERROR(VLOOKUP($C255,'基础-供应商信息'!$C:$E,3,FALSE),"-")</f>
        <v>-</v>
      </c>
      <c r="F255" s="136" t="str">
        <f>IF(C255="","-",SUMIFS('采购录入（明细）'!K:K,'采购录入（明细）'!D:D,C255)-SUMIFS($H$3:H254,$C$3:C254,C255))</f>
        <v>-</v>
      </c>
      <c r="G255" s="126"/>
      <c r="H255" s="132"/>
      <c r="I255" s="132"/>
    </row>
    <row r="256" ht="21" customHeight="1" spans="1:9">
      <c r="A256" s="125">
        <v>253</v>
      </c>
      <c r="B256" s="126"/>
      <c r="C256" s="126"/>
      <c r="D256" s="135" t="str">
        <f>IFERROR(VLOOKUP($C256,'基础-供应商信息'!$C:$E,2,FALSE),"-")</f>
        <v>-</v>
      </c>
      <c r="E256" s="135" t="str">
        <f>IFERROR(VLOOKUP($C256,'基础-供应商信息'!$C:$E,3,FALSE),"-")</f>
        <v>-</v>
      </c>
      <c r="F256" s="136" t="str">
        <f>IF(C256="","-",SUMIFS('采购录入（明细）'!K:K,'采购录入（明细）'!D:D,C256)-SUMIFS($H$3:H255,$C$3:C255,C256))</f>
        <v>-</v>
      </c>
      <c r="G256" s="126"/>
      <c r="H256" s="132"/>
      <c r="I256" s="132"/>
    </row>
    <row r="257" ht="21" customHeight="1" spans="1:9">
      <c r="A257" s="125">
        <v>254</v>
      </c>
      <c r="B257" s="126"/>
      <c r="C257" s="126"/>
      <c r="D257" s="135" t="str">
        <f>IFERROR(VLOOKUP($C257,'基础-供应商信息'!$C:$E,2,FALSE),"-")</f>
        <v>-</v>
      </c>
      <c r="E257" s="135" t="str">
        <f>IFERROR(VLOOKUP($C257,'基础-供应商信息'!$C:$E,3,FALSE),"-")</f>
        <v>-</v>
      </c>
      <c r="F257" s="136" t="str">
        <f>IF(C257="","-",SUMIFS('采购录入（明细）'!K:K,'采购录入（明细）'!D:D,C257)-SUMIFS($H$3:H256,$C$3:C256,C257))</f>
        <v>-</v>
      </c>
      <c r="G257" s="126"/>
      <c r="H257" s="132"/>
      <c r="I257" s="132"/>
    </row>
    <row r="258" ht="21" customHeight="1" spans="1:9">
      <c r="A258" s="125">
        <v>255</v>
      </c>
      <c r="B258" s="126"/>
      <c r="C258" s="126"/>
      <c r="D258" s="135" t="str">
        <f>IFERROR(VLOOKUP($C258,'基础-供应商信息'!$C:$E,2,FALSE),"-")</f>
        <v>-</v>
      </c>
      <c r="E258" s="135" t="str">
        <f>IFERROR(VLOOKUP($C258,'基础-供应商信息'!$C:$E,3,FALSE),"-")</f>
        <v>-</v>
      </c>
      <c r="F258" s="136" t="str">
        <f>IF(C258="","-",SUMIFS('采购录入（明细）'!K:K,'采购录入（明细）'!D:D,C258)-SUMIFS($H$3:H257,$C$3:C257,C258))</f>
        <v>-</v>
      </c>
      <c r="G258" s="126"/>
      <c r="H258" s="132"/>
      <c r="I258" s="132"/>
    </row>
    <row r="259" ht="21" customHeight="1" spans="1:9">
      <c r="A259" s="125">
        <v>256</v>
      </c>
      <c r="B259" s="126"/>
      <c r="C259" s="126"/>
      <c r="D259" s="135" t="str">
        <f>IFERROR(VLOOKUP($C259,'基础-供应商信息'!$C:$E,2,FALSE),"-")</f>
        <v>-</v>
      </c>
      <c r="E259" s="135" t="str">
        <f>IFERROR(VLOOKUP($C259,'基础-供应商信息'!$C:$E,3,FALSE),"-")</f>
        <v>-</v>
      </c>
      <c r="F259" s="136" t="str">
        <f>IF(C259="","-",SUMIFS('采购录入（明细）'!K:K,'采购录入（明细）'!D:D,C259)-SUMIFS($H$3:H258,$C$3:C258,C259))</f>
        <v>-</v>
      </c>
      <c r="G259" s="126"/>
      <c r="H259" s="132"/>
      <c r="I259" s="132"/>
    </row>
    <row r="260" ht="21" customHeight="1" spans="1:9">
      <c r="A260" s="125">
        <v>257</v>
      </c>
      <c r="B260" s="126"/>
      <c r="C260" s="126"/>
      <c r="D260" s="135" t="str">
        <f>IFERROR(VLOOKUP($C260,'基础-供应商信息'!$C:$E,2,FALSE),"-")</f>
        <v>-</v>
      </c>
      <c r="E260" s="135" t="str">
        <f>IFERROR(VLOOKUP($C260,'基础-供应商信息'!$C:$E,3,FALSE),"-")</f>
        <v>-</v>
      </c>
      <c r="F260" s="136" t="str">
        <f>IF(C260="","-",SUMIFS('采购录入（明细）'!K:K,'采购录入（明细）'!D:D,C260)-SUMIFS($H$3:H259,$C$3:C259,C260))</f>
        <v>-</v>
      </c>
      <c r="G260" s="126"/>
      <c r="H260" s="132"/>
      <c r="I260" s="132"/>
    </row>
    <row r="261" ht="21" customHeight="1" spans="1:9">
      <c r="A261" s="125">
        <v>258</v>
      </c>
      <c r="B261" s="126"/>
      <c r="C261" s="126"/>
      <c r="D261" s="135" t="str">
        <f>IFERROR(VLOOKUP($C261,'基础-供应商信息'!$C:$E,2,FALSE),"-")</f>
        <v>-</v>
      </c>
      <c r="E261" s="135" t="str">
        <f>IFERROR(VLOOKUP($C261,'基础-供应商信息'!$C:$E,3,FALSE),"-")</f>
        <v>-</v>
      </c>
      <c r="F261" s="136" t="str">
        <f>IF(C261="","-",SUMIFS('采购录入（明细）'!K:K,'采购录入（明细）'!D:D,C261)-SUMIFS($H$3:H260,$C$3:C260,C261))</f>
        <v>-</v>
      </c>
      <c r="G261" s="126"/>
      <c r="H261" s="132"/>
      <c r="I261" s="132"/>
    </row>
    <row r="262" ht="21" customHeight="1" spans="1:9">
      <c r="A262" s="125">
        <v>259</v>
      </c>
      <c r="B262" s="126"/>
      <c r="C262" s="126"/>
      <c r="D262" s="135" t="str">
        <f>IFERROR(VLOOKUP($C262,'基础-供应商信息'!$C:$E,2,FALSE),"-")</f>
        <v>-</v>
      </c>
      <c r="E262" s="135" t="str">
        <f>IFERROR(VLOOKUP($C262,'基础-供应商信息'!$C:$E,3,FALSE),"-")</f>
        <v>-</v>
      </c>
      <c r="F262" s="136" t="str">
        <f>IF(C262="","-",SUMIFS('采购录入（明细）'!K:K,'采购录入（明细）'!D:D,C262)-SUMIFS($H$3:H261,$C$3:C261,C262))</f>
        <v>-</v>
      </c>
      <c r="G262" s="126"/>
      <c r="H262" s="132"/>
      <c r="I262" s="132"/>
    </row>
    <row r="263" ht="21" customHeight="1" spans="1:9">
      <c r="A263" s="125">
        <v>260</v>
      </c>
      <c r="B263" s="126"/>
      <c r="C263" s="126"/>
      <c r="D263" s="135" t="str">
        <f>IFERROR(VLOOKUP($C263,'基础-供应商信息'!$C:$E,2,FALSE),"-")</f>
        <v>-</v>
      </c>
      <c r="E263" s="135" t="str">
        <f>IFERROR(VLOOKUP($C263,'基础-供应商信息'!$C:$E,3,FALSE),"-")</f>
        <v>-</v>
      </c>
      <c r="F263" s="136" t="str">
        <f>IF(C263="","-",SUMIFS('采购录入（明细）'!K:K,'采购录入（明细）'!D:D,C263)-SUMIFS($H$3:H262,$C$3:C262,C263))</f>
        <v>-</v>
      </c>
      <c r="G263" s="126"/>
      <c r="H263" s="132"/>
      <c r="I263" s="132"/>
    </row>
    <row r="264" ht="21" customHeight="1" spans="1:9">
      <c r="A264" s="125">
        <v>261</v>
      </c>
      <c r="B264" s="126"/>
      <c r="C264" s="126"/>
      <c r="D264" s="135" t="str">
        <f>IFERROR(VLOOKUP($C264,'基础-供应商信息'!$C:$E,2,FALSE),"-")</f>
        <v>-</v>
      </c>
      <c r="E264" s="135" t="str">
        <f>IFERROR(VLOOKUP($C264,'基础-供应商信息'!$C:$E,3,FALSE),"-")</f>
        <v>-</v>
      </c>
      <c r="F264" s="136" t="str">
        <f>IF(C264="","-",SUMIFS('采购录入（明细）'!K:K,'采购录入（明细）'!D:D,C264)-SUMIFS($H$3:H263,$C$3:C263,C264))</f>
        <v>-</v>
      </c>
      <c r="G264" s="126"/>
      <c r="H264" s="132"/>
      <c r="I264" s="132"/>
    </row>
    <row r="265" ht="21" customHeight="1" spans="1:9">
      <c r="A265" s="125">
        <v>262</v>
      </c>
      <c r="B265" s="126"/>
      <c r="C265" s="126"/>
      <c r="D265" s="135" t="str">
        <f>IFERROR(VLOOKUP($C265,'基础-供应商信息'!$C:$E,2,FALSE),"-")</f>
        <v>-</v>
      </c>
      <c r="E265" s="135" t="str">
        <f>IFERROR(VLOOKUP($C265,'基础-供应商信息'!$C:$E,3,FALSE),"-")</f>
        <v>-</v>
      </c>
      <c r="F265" s="136" t="str">
        <f>IF(C265="","-",SUMIFS('采购录入（明细）'!K:K,'采购录入（明细）'!D:D,C265)-SUMIFS($H$3:H264,$C$3:C264,C265))</f>
        <v>-</v>
      </c>
      <c r="G265" s="126"/>
      <c r="H265" s="132"/>
      <c r="I265" s="132"/>
    </row>
    <row r="266" ht="21" customHeight="1" spans="1:9">
      <c r="A266" s="125">
        <v>263</v>
      </c>
      <c r="B266" s="126"/>
      <c r="C266" s="126"/>
      <c r="D266" s="135" t="str">
        <f>IFERROR(VLOOKUP($C266,'基础-供应商信息'!$C:$E,2,FALSE),"-")</f>
        <v>-</v>
      </c>
      <c r="E266" s="135" t="str">
        <f>IFERROR(VLOOKUP($C266,'基础-供应商信息'!$C:$E,3,FALSE),"-")</f>
        <v>-</v>
      </c>
      <c r="F266" s="136" t="str">
        <f>IF(C266="","-",SUMIFS('采购录入（明细）'!K:K,'采购录入（明细）'!D:D,C266)-SUMIFS($H$3:H265,$C$3:C265,C266))</f>
        <v>-</v>
      </c>
      <c r="G266" s="126"/>
      <c r="H266" s="132"/>
      <c r="I266" s="132"/>
    </row>
    <row r="267" ht="21" customHeight="1" spans="1:9">
      <c r="A267" s="125">
        <v>264</v>
      </c>
      <c r="B267" s="126"/>
      <c r="C267" s="126"/>
      <c r="D267" s="135" t="str">
        <f>IFERROR(VLOOKUP($C267,'基础-供应商信息'!$C:$E,2,FALSE),"-")</f>
        <v>-</v>
      </c>
      <c r="E267" s="135" t="str">
        <f>IFERROR(VLOOKUP($C267,'基础-供应商信息'!$C:$E,3,FALSE),"-")</f>
        <v>-</v>
      </c>
      <c r="F267" s="136" t="str">
        <f>IF(C267="","-",SUMIFS('采购录入（明细）'!K:K,'采购录入（明细）'!D:D,C267)-SUMIFS($H$3:H266,$C$3:C266,C267))</f>
        <v>-</v>
      </c>
      <c r="G267" s="126"/>
      <c r="H267" s="132"/>
      <c r="I267" s="132"/>
    </row>
    <row r="268" ht="21" customHeight="1" spans="1:9">
      <c r="A268" s="125">
        <v>265</v>
      </c>
      <c r="B268" s="126"/>
      <c r="C268" s="126"/>
      <c r="D268" s="135" t="str">
        <f>IFERROR(VLOOKUP($C268,'基础-供应商信息'!$C:$E,2,FALSE),"-")</f>
        <v>-</v>
      </c>
      <c r="E268" s="135" t="str">
        <f>IFERROR(VLOOKUP($C268,'基础-供应商信息'!$C:$E,3,FALSE),"-")</f>
        <v>-</v>
      </c>
      <c r="F268" s="136" t="str">
        <f>IF(C268="","-",SUMIFS('采购录入（明细）'!K:K,'采购录入（明细）'!D:D,C268)-SUMIFS($H$3:H267,$C$3:C267,C268))</f>
        <v>-</v>
      </c>
      <c r="G268" s="126"/>
      <c r="H268" s="132"/>
      <c r="I268" s="132"/>
    </row>
    <row r="269" ht="21" customHeight="1" spans="1:9">
      <c r="A269" s="125">
        <v>266</v>
      </c>
      <c r="B269" s="126"/>
      <c r="C269" s="126"/>
      <c r="D269" s="135" t="str">
        <f>IFERROR(VLOOKUP($C269,'基础-供应商信息'!$C:$E,2,FALSE),"-")</f>
        <v>-</v>
      </c>
      <c r="E269" s="135" t="str">
        <f>IFERROR(VLOOKUP($C269,'基础-供应商信息'!$C:$E,3,FALSE),"-")</f>
        <v>-</v>
      </c>
      <c r="F269" s="136" t="str">
        <f>IF(C269="","-",SUMIFS('采购录入（明细）'!K:K,'采购录入（明细）'!D:D,C269)-SUMIFS($H$3:H268,$C$3:C268,C269))</f>
        <v>-</v>
      </c>
      <c r="G269" s="126"/>
      <c r="H269" s="132"/>
      <c r="I269" s="132"/>
    </row>
    <row r="270" ht="21" customHeight="1" spans="1:9">
      <c r="A270" s="125">
        <v>267</v>
      </c>
      <c r="B270" s="126"/>
      <c r="C270" s="126"/>
      <c r="D270" s="135" t="str">
        <f>IFERROR(VLOOKUP($C270,'基础-供应商信息'!$C:$E,2,FALSE),"-")</f>
        <v>-</v>
      </c>
      <c r="E270" s="135" t="str">
        <f>IFERROR(VLOOKUP($C270,'基础-供应商信息'!$C:$E,3,FALSE),"-")</f>
        <v>-</v>
      </c>
      <c r="F270" s="136" t="str">
        <f>IF(C270="","-",SUMIFS('采购录入（明细）'!K:K,'采购录入（明细）'!D:D,C270)-SUMIFS($H$3:H269,$C$3:C269,C270))</f>
        <v>-</v>
      </c>
      <c r="G270" s="126"/>
      <c r="H270" s="132"/>
      <c r="I270" s="132"/>
    </row>
    <row r="271" ht="21" customHeight="1" spans="1:9">
      <c r="A271" s="125">
        <v>268</v>
      </c>
      <c r="B271" s="126"/>
      <c r="C271" s="126"/>
      <c r="D271" s="135" t="str">
        <f>IFERROR(VLOOKUP($C271,'基础-供应商信息'!$C:$E,2,FALSE),"-")</f>
        <v>-</v>
      </c>
      <c r="E271" s="135" t="str">
        <f>IFERROR(VLOOKUP($C271,'基础-供应商信息'!$C:$E,3,FALSE),"-")</f>
        <v>-</v>
      </c>
      <c r="F271" s="136" t="str">
        <f>IF(C271="","-",SUMIFS('采购录入（明细）'!K:K,'采购录入（明细）'!D:D,C271)-SUMIFS($H$3:H270,$C$3:C270,C271))</f>
        <v>-</v>
      </c>
      <c r="G271" s="126"/>
      <c r="H271" s="132"/>
      <c r="I271" s="132"/>
    </row>
    <row r="272" ht="21" customHeight="1" spans="1:9">
      <c r="A272" s="125">
        <v>269</v>
      </c>
      <c r="B272" s="126"/>
      <c r="C272" s="126"/>
      <c r="D272" s="135" t="str">
        <f>IFERROR(VLOOKUP($C272,'基础-供应商信息'!$C:$E,2,FALSE),"-")</f>
        <v>-</v>
      </c>
      <c r="E272" s="135" t="str">
        <f>IFERROR(VLOOKUP($C272,'基础-供应商信息'!$C:$E,3,FALSE),"-")</f>
        <v>-</v>
      </c>
      <c r="F272" s="136" t="str">
        <f>IF(C272="","-",SUMIFS('采购录入（明细）'!K:K,'采购录入（明细）'!D:D,C272)-SUMIFS($H$3:H271,$C$3:C271,C272))</f>
        <v>-</v>
      </c>
      <c r="G272" s="126"/>
      <c r="H272" s="132"/>
      <c r="I272" s="132"/>
    </row>
    <row r="273" ht="21" customHeight="1" spans="1:9">
      <c r="A273" s="125">
        <v>270</v>
      </c>
      <c r="B273" s="126"/>
      <c r="C273" s="126"/>
      <c r="D273" s="135" t="str">
        <f>IFERROR(VLOOKUP($C273,'基础-供应商信息'!$C:$E,2,FALSE),"-")</f>
        <v>-</v>
      </c>
      <c r="E273" s="135" t="str">
        <f>IFERROR(VLOOKUP($C273,'基础-供应商信息'!$C:$E,3,FALSE),"-")</f>
        <v>-</v>
      </c>
      <c r="F273" s="136" t="str">
        <f>IF(C273="","-",SUMIFS('采购录入（明细）'!K:K,'采购录入（明细）'!D:D,C273)-SUMIFS($H$3:H272,$C$3:C272,C273))</f>
        <v>-</v>
      </c>
      <c r="G273" s="126"/>
      <c r="H273" s="132"/>
      <c r="I273" s="132"/>
    </row>
    <row r="274" ht="21" customHeight="1" spans="1:9">
      <c r="A274" s="125">
        <v>271</v>
      </c>
      <c r="B274" s="126"/>
      <c r="C274" s="126"/>
      <c r="D274" s="135" t="str">
        <f>IFERROR(VLOOKUP($C274,'基础-供应商信息'!$C:$E,2,FALSE),"-")</f>
        <v>-</v>
      </c>
      <c r="E274" s="135" t="str">
        <f>IFERROR(VLOOKUP($C274,'基础-供应商信息'!$C:$E,3,FALSE),"-")</f>
        <v>-</v>
      </c>
      <c r="F274" s="136" t="str">
        <f>IF(C274="","-",SUMIFS('采购录入（明细）'!K:K,'采购录入（明细）'!D:D,C274)-SUMIFS($H$3:H273,$C$3:C273,C274))</f>
        <v>-</v>
      </c>
      <c r="G274" s="126"/>
      <c r="H274" s="132"/>
      <c r="I274" s="132"/>
    </row>
    <row r="275" ht="21" customHeight="1" spans="1:9">
      <c r="A275" s="125">
        <v>272</v>
      </c>
      <c r="B275" s="126"/>
      <c r="C275" s="126"/>
      <c r="D275" s="135" t="str">
        <f>IFERROR(VLOOKUP($C275,'基础-供应商信息'!$C:$E,2,FALSE),"-")</f>
        <v>-</v>
      </c>
      <c r="E275" s="135" t="str">
        <f>IFERROR(VLOOKUP($C275,'基础-供应商信息'!$C:$E,3,FALSE),"-")</f>
        <v>-</v>
      </c>
      <c r="F275" s="136" t="str">
        <f>IF(C275="","-",SUMIFS('采购录入（明细）'!K:K,'采购录入（明细）'!D:D,C275)-SUMIFS($H$3:H274,$C$3:C274,C275))</f>
        <v>-</v>
      </c>
      <c r="G275" s="126"/>
      <c r="H275" s="132"/>
      <c r="I275" s="132"/>
    </row>
    <row r="276" ht="21" customHeight="1" spans="1:9">
      <c r="A276" s="125">
        <v>273</v>
      </c>
      <c r="B276" s="126"/>
      <c r="C276" s="126"/>
      <c r="D276" s="135" t="str">
        <f>IFERROR(VLOOKUP($C276,'基础-供应商信息'!$C:$E,2,FALSE),"-")</f>
        <v>-</v>
      </c>
      <c r="E276" s="135" t="str">
        <f>IFERROR(VLOOKUP($C276,'基础-供应商信息'!$C:$E,3,FALSE),"-")</f>
        <v>-</v>
      </c>
      <c r="F276" s="136" t="str">
        <f>IF(C276="","-",SUMIFS('采购录入（明细）'!K:K,'采购录入（明细）'!D:D,C276)-SUMIFS($H$3:H275,$C$3:C275,C276))</f>
        <v>-</v>
      </c>
      <c r="G276" s="126"/>
      <c r="H276" s="132"/>
      <c r="I276" s="132"/>
    </row>
    <row r="277" ht="21" customHeight="1" spans="1:9">
      <c r="A277" s="125">
        <v>274</v>
      </c>
      <c r="B277" s="126"/>
      <c r="C277" s="126"/>
      <c r="D277" s="135" t="str">
        <f>IFERROR(VLOOKUP($C277,'基础-供应商信息'!$C:$E,2,FALSE),"-")</f>
        <v>-</v>
      </c>
      <c r="E277" s="135" t="str">
        <f>IFERROR(VLOOKUP($C277,'基础-供应商信息'!$C:$E,3,FALSE),"-")</f>
        <v>-</v>
      </c>
      <c r="F277" s="136" t="str">
        <f>IF(C277="","-",SUMIFS('采购录入（明细）'!K:K,'采购录入（明细）'!D:D,C277)-SUMIFS($H$3:H276,$C$3:C276,C277))</f>
        <v>-</v>
      </c>
      <c r="G277" s="126"/>
      <c r="H277" s="132"/>
      <c r="I277" s="132"/>
    </row>
    <row r="278" ht="21" customHeight="1" spans="1:9">
      <c r="A278" s="125">
        <v>275</v>
      </c>
      <c r="B278" s="126"/>
      <c r="C278" s="126"/>
      <c r="D278" s="135" t="str">
        <f>IFERROR(VLOOKUP($C278,'基础-供应商信息'!$C:$E,2,FALSE),"-")</f>
        <v>-</v>
      </c>
      <c r="E278" s="135" t="str">
        <f>IFERROR(VLOOKUP($C278,'基础-供应商信息'!$C:$E,3,FALSE),"-")</f>
        <v>-</v>
      </c>
      <c r="F278" s="136" t="str">
        <f>IF(C278="","-",SUMIFS('采购录入（明细）'!K:K,'采购录入（明细）'!D:D,C278)-SUMIFS($H$3:H277,$C$3:C277,C278))</f>
        <v>-</v>
      </c>
      <c r="G278" s="126"/>
      <c r="H278" s="132"/>
      <c r="I278" s="132"/>
    </row>
    <row r="279" ht="21" customHeight="1" spans="1:9">
      <c r="A279" s="125">
        <v>276</v>
      </c>
      <c r="B279" s="126"/>
      <c r="C279" s="126"/>
      <c r="D279" s="135" t="str">
        <f>IFERROR(VLOOKUP($C279,'基础-供应商信息'!$C:$E,2,FALSE),"-")</f>
        <v>-</v>
      </c>
      <c r="E279" s="135" t="str">
        <f>IFERROR(VLOOKUP($C279,'基础-供应商信息'!$C:$E,3,FALSE),"-")</f>
        <v>-</v>
      </c>
      <c r="F279" s="136" t="str">
        <f>IF(C279="","-",SUMIFS('采购录入（明细）'!K:K,'采购录入（明细）'!D:D,C279)-SUMIFS($H$3:H278,$C$3:C278,C279))</f>
        <v>-</v>
      </c>
      <c r="G279" s="126"/>
      <c r="H279" s="132"/>
      <c r="I279" s="132"/>
    </row>
    <row r="280" ht="21" customHeight="1" spans="1:9">
      <c r="A280" s="125">
        <v>277</v>
      </c>
      <c r="B280" s="126"/>
      <c r="C280" s="126"/>
      <c r="D280" s="135" t="str">
        <f>IFERROR(VLOOKUP($C280,'基础-供应商信息'!$C:$E,2,FALSE),"-")</f>
        <v>-</v>
      </c>
      <c r="E280" s="135" t="str">
        <f>IFERROR(VLOOKUP($C280,'基础-供应商信息'!$C:$E,3,FALSE),"-")</f>
        <v>-</v>
      </c>
      <c r="F280" s="136" t="str">
        <f>IF(C280="","-",SUMIFS('采购录入（明细）'!K:K,'采购录入（明细）'!D:D,C280)-SUMIFS($H$3:H279,$C$3:C279,C280))</f>
        <v>-</v>
      </c>
      <c r="G280" s="126"/>
      <c r="H280" s="132"/>
      <c r="I280" s="132"/>
    </row>
    <row r="281" ht="21" customHeight="1" spans="1:9">
      <c r="A281" s="125">
        <v>278</v>
      </c>
      <c r="B281" s="126"/>
      <c r="C281" s="126"/>
      <c r="D281" s="135" t="str">
        <f>IFERROR(VLOOKUP($C281,'基础-供应商信息'!$C:$E,2,FALSE),"-")</f>
        <v>-</v>
      </c>
      <c r="E281" s="135" t="str">
        <f>IFERROR(VLOOKUP($C281,'基础-供应商信息'!$C:$E,3,FALSE),"-")</f>
        <v>-</v>
      </c>
      <c r="F281" s="136" t="str">
        <f>IF(C281="","-",SUMIFS('采购录入（明细）'!K:K,'采购录入（明细）'!D:D,C281)-SUMIFS($H$3:H280,$C$3:C280,C281))</f>
        <v>-</v>
      </c>
      <c r="G281" s="126"/>
      <c r="H281" s="132"/>
      <c r="I281" s="132"/>
    </row>
    <row r="282" ht="21" customHeight="1" spans="1:9">
      <c r="A282" s="125">
        <v>279</v>
      </c>
      <c r="B282" s="126"/>
      <c r="C282" s="126"/>
      <c r="D282" s="135" t="str">
        <f>IFERROR(VLOOKUP($C282,'基础-供应商信息'!$C:$E,2,FALSE),"-")</f>
        <v>-</v>
      </c>
      <c r="E282" s="135" t="str">
        <f>IFERROR(VLOOKUP($C282,'基础-供应商信息'!$C:$E,3,FALSE),"-")</f>
        <v>-</v>
      </c>
      <c r="F282" s="136" t="str">
        <f>IF(C282="","-",SUMIFS('采购录入（明细）'!K:K,'采购录入（明细）'!D:D,C282)-SUMIFS($H$3:H281,$C$3:C281,C282))</f>
        <v>-</v>
      </c>
      <c r="G282" s="126"/>
      <c r="H282" s="132"/>
      <c r="I282" s="132"/>
    </row>
    <row r="283" ht="21" customHeight="1" spans="1:9">
      <c r="A283" s="125">
        <v>280</v>
      </c>
      <c r="B283" s="126"/>
      <c r="C283" s="126"/>
      <c r="D283" s="135" t="str">
        <f>IFERROR(VLOOKUP($C283,'基础-供应商信息'!$C:$E,2,FALSE),"-")</f>
        <v>-</v>
      </c>
      <c r="E283" s="135" t="str">
        <f>IFERROR(VLOOKUP($C283,'基础-供应商信息'!$C:$E,3,FALSE),"-")</f>
        <v>-</v>
      </c>
      <c r="F283" s="136" t="str">
        <f>IF(C283="","-",SUMIFS('采购录入（明细）'!K:K,'采购录入（明细）'!D:D,C283)-SUMIFS($H$3:H282,$C$3:C282,C283))</f>
        <v>-</v>
      </c>
      <c r="G283" s="126"/>
      <c r="H283" s="132"/>
      <c r="I283" s="132"/>
    </row>
    <row r="284" ht="21" customHeight="1" spans="1:9">
      <c r="A284" s="125">
        <v>281</v>
      </c>
      <c r="B284" s="126"/>
      <c r="C284" s="126"/>
      <c r="D284" s="135" t="str">
        <f>IFERROR(VLOOKUP($C284,'基础-供应商信息'!$C:$E,2,FALSE),"-")</f>
        <v>-</v>
      </c>
      <c r="E284" s="135" t="str">
        <f>IFERROR(VLOOKUP($C284,'基础-供应商信息'!$C:$E,3,FALSE),"-")</f>
        <v>-</v>
      </c>
      <c r="F284" s="136" t="str">
        <f>IF(C284="","-",SUMIFS('采购录入（明细）'!K:K,'采购录入（明细）'!D:D,C284)-SUMIFS($H$3:H283,$C$3:C283,C284))</f>
        <v>-</v>
      </c>
      <c r="G284" s="126"/>
      <c r="H284" s="132"/>
      <c r="I284" s="132"/>
    </row>
    <row r="285" ht="21" customHeight="1" spans="1:9">
      <c r="A285" s="125">
        <v>282</v>
      </c>
      <c r="B285" s="126"/>
      <c r="C285" s="126"/>
      <c r="D285" s="135" t="str">
        <f>IFERROR(VLOOKUP($C285,'基础-供应商信息'!$C:$E,2,FALSE),"-")</f>
        <v>-</v>
      </c>
      <c r="E285" s="135" t="str">
        <f>IFERROR(VLOOKUP($C285,'基础-供应商信息'!$C:$E,3,FALSE),"-")</f>
        <v>-</v>
      </c>
      <c r="F285" s="136" t="str">
        <f>IF(C285="","-",SUMIFS('采购录入（明细）'!K:K,'采购录入（明细）'!D:D,C285)-SUMIFS($H$3:H284,$C$3:C284,C285))</f>
        <v>-</v>
      </c>
      <c r="G285" s="126"/>
      <c r="H285" s="132"/>
      <c r="I285" s="132"/>
    </row>
    <row r="286" ht="21" customHeight="1" spans="1:9">
      <c r="A286" s="125">
        <v>283</v>
      </c>
      <c r="B286" s="126"/>
      <c r="C286" s="126"/>
      <c r="D286" s="135" t="str">
        <f>IFERROR(VLOOKUP($C286,'基础-供应商信息'!$C:$E,2,FALSE),"-")</f>
        <v>-</v>
      </c>
      <c r="E286" s="135" t="str">
        <f>IFERROR(VLOOKUP($C286,'基础-供应商信息'!$C:$E,3,FALSE),"-")</f>
        <v>-</v>
      </c>
      <c r="F286" s="136" t="str">
        <f>IF(C286="","-",SUMIFS('采购录入（明细）'!K:K,'采购录入（明细）'!D:D,C286)-SUMIFS($H$3:H285,$C$3:C285,C286))</f>
        <v>-</v>
      </c>
      <c r="G286" s="126"/>
      <c r="H286" s="132"/>
      <c r="I286" s="132"/>
    </row>
    <row r="287" ht="21" customHeight="1" spans="1:9">
      <c r="A287" s="125">
        <v>284</v>
      </c>
      <c r="B287" s="126"/>
      <c r="C287" s="126"/>
      <c r="D287" s="135" t="str">
        <f>IFERROR(VLOOKUP($C287,'基础-供应商信息'!$C:$E,2,FALSE),"-")</f>
        <v>-</v>
      </c>
      <c r="E287" s="135" t="str">
        <f>IFERROR(VLOOKUP($C287,'基础-供应商信息'!$C:$E,3,FALSE),"-")</f>
        <v>-</v>
      </c>
      <c r="F287" s="136" t="str">
        <f>IF(C287="","-",SUMIFS('采购录入（明细）'!K:K,'采购录入（明细）'!D:D,C287)-SUMIFS($H$3:H286,$C$3:C286,C287))</f>
        <v>-</v>
      </c>
      <c r="G287" s="126"/>
      <c r="H287" s="132"/>
      <c r="I287" s="132"/>
    </row>
    <row r="288" ht="21" customHeight="1" spans="1:9">
      <c r="A288" s="125">
        <v>285</v>
      </c>
      <c r="B288" s="126"/>
      <c r="C288" s="126"/>
      <c r="D288" s="135" t="str">
        <f>IFERROR(VLOOKUP($C288,'基础-供应商信息'!$C:$E,2,FALSE),"-")</f>
        <v>-</v>
      </c>
      <c r="E288" s="135" t="str">
        <f>IFERROR(VLOOKUP($C288,'基础-供应商信息'!$C:$E,3,FALSE),"-")</f>
        <v>-</v>
      </c>
      <c r="F288" s="136" t="str">
        <f>IF(C288="","-",SUMIFS('采购录入（明细）'!K:K,'采购录入（明细）'!D:D,C288)-SUMIFS($H$3:H287,$C$3:C287,C288))</f>
        <v>-</v>
      </c>
      <c r="G288" s="126"/>
      <c r="H288" s="132"/>
      <c r="I288" s="132"/>
    </row>
    <row r="289" ht="21" customHeight="1" spans="1:9">
      <c r="A289" s="125">
        <v>286</v>
      </c>
      <c r="B289" s="126"/>
      <c r="C289" s="126"/>
      <c r="D289" s="135" t="str">
        <f>IFERROR(VLOOKUP($C289,'基础-供应商信息'!$C:$E,2,FALSE),"-")</f>
        <v>-</v>
      </c>
      <c r="E289" s="135" t="str">
        <f>IFERROR(VLOOKUP($C289,'基础-供应商信息'!$C:$E,3,FALSE),"-")</f>
        <v>-</v>
      </c>
      <c r="F289" s="136" t="str">
        <f>IF(C289="","-",SUMIFS('采购录入（明细）'!K:K,'采购录入（明细）'!D:D,C289)-SUMIFS($H$3:H288,$C$3:C288,C289))</f>
        <v>-</v>
      </c>
      <c r="G289" s="126"/>
      <c r="H289" s="132"/>
      <c r="I289" s="132"/>
    </row>
    <row r="290" ht="21" customHeight="1" spans="1:9">
      <c r="A290" s="125">
        <v>287</v>
      </c>
      <c r="B290" s="126"/>
      <c r="C290" s="126"/>
      <c r="D290" s="135" t="str">
        <f>IFERROR(VLOOKUP($C290,'基础-供应商信息'!$C:$E,2,FALSE),"-")</f>
        <v>-</v>
      </c>
      <c r="E290" s="135" t="str">
        <f>IFERROR(VLOOKUP($C290,'基础-供应商信息'!$C:$E,3,FALSE),"-")</f>
        <v>-</v>
      </c>
      <c r="F290" s="136" t="str">
        <f>IF(C290="","-",SUMIFS('采购录入（明细）'!K:K,'采购录入（明细）'!D:D,C290)-SUMIFS($H$3:H289,$C$3:C289,C290))</f>
        <v>-</v>
      </c>
      <c r="G290" s="126"/>
      <c r="H290" s="132"/>
      <c r="I290" s="132"/>
    </row>
    <row r="291" ht="21" customHeight="1" spans="1:9">
      <c r="A291" s="125">
        <v>288</v>
      </c>
      <c r="B291" s="126"/>
      <c r="C291" s="126"/>
      <c r="D291" s="135" t="str">
        <f>IFERROR(VLOOKUP($C291,'基础-供应商信息'!$C:$E,2,FALSE),"-")</f>
        <v>-</v>
      </c>
      <c r="E291" s="135" t="str">
        <f>IFERROR(VLOOKUP($C291,'基础-供应商信息'!$C:$E,3,FALSE),"-")</f>
        <v>-</v>
      </c>
      <c r="F291" s="136" t="str">
        <f>IF(C291="","-",SUMIFS('采购录入（明细）'!K:K,'采购录入（明细）'!D:D,C291)-SUMIFS($H$3:H290,$C$3:C290,C291))</f>
        <v>-</v>
      </c>
      <c r="G291" s="126"/>
      <c r="H291" s="132"/>
      <c r="I291" s="132"/>
    </row>
    <row r="292" ht="21" customHeight="1" spans="1:9">
      <c r="A292" s="125">
        <v>289</v>
      </c>
      <c r="B292" s="126"/>
      <c r="C292" s="126"/>
      <c r="D292" s="135" t="str">
        <f>IFERROR(VLOOKUP($C292,'基础-供应商信息'!$C:$E,2,FALSE),"-")</f>
        <v>-</v>
      </c>
      <c r="E292" s="135" t="str">
        <f>IFERROR(VLOOKUP($C292,'基础-供应商信息'!$C:$E,3,FALSE),"-")</f>
        <v>-</v>
      </c>
      <c r="F292" s="136" t="str">
        <f>IF(C292="","-",SUMIFS('采购录入（明细）'!K:K,'采购录入（明细）'!D:D,C292)-SUMIFS($H$3:H291,$C$3:C291,C292))</f>
        <v>-</v>
      </c>
      <c r="G292" s="126"/>
      <c r="H292" s="132"/>
      <c r="I292" s="132"/>
    </row>
    <row r="293" ht="21" customHeight="1" spans="1:9">
      <c r="A293" s="125">
        <v>290</v>
      </c>
      <c r="B293" s="126"/>
      <c r="C293" s="126"/>
      <c r="D293" s="135" t="str">
        <f>IFERROR(VLOOKUP($C293,'基础-供应商信息'!$C:$E,2,FALSE),"-")</f>
        <v>-</v>
      </c>
      <c r="E293" s="135" t="str">
        <f>IFERROR(VLOOKUP($C293,'基础-供应商信息'!$C:$E,3,FALSE),"-")</f>
        <v>-</v>
      </c>
      <c r="F293" s="136" t="str">
        <f>IF(C293="","-",SUMIFS('采购录入（明细）'!K:K,'采购录入（明细）'!D:D,C293)-SUMIFS($H$3:H292,$C$3:C292,C293))</f>
        <v>-</v>
      </c>
      <c r="G293" s="126"/>
      <c r="H293" s="132"/>
      <c r="I293" s="132"/>
    </row>
    <row r="294" ht="21" customHeight="1" spans="1:9">
      <c r="A294" s="125">
        <v>291</v>
      </c>
      <c r="B294" s="126"/>
      <c r="C294" s="126"/>
      <c r="D294" s="135" t="str">
        <f>IFERROR(VLOOKUP($C294,'基础-供应商信息'!$C:$E,2,FALSE),"-")</f>
        <v>-</v>
      </c>
      <c r="E294" s="135" t="str">
        <f>IFERROR(VLOOKUP($C294,'基础-供应商信息'!$C:$E,3,FALSE),"-")</f>
        <v>-</v>
      </c>
      <c r="F294" s="136" t="str">
        <f>IF(C294="","-",SUMIFS('采购录入（明细）'!K:K,'采购录入（明细）'!D:D,C294)-SUMIFS($H$3:H293,$C$3:C293,C294))</f>
        <v>-</v>
      </c>
      <c r="G294" s="126"/>
      <c r="H294" s="132"/>
      <c r="I294" s="132"/>
    </row>
    <row r="295" ht="21" customHeight="1" spans="1:9">
      <c r="A295" s="125">
        <v>292</v>
      </c>
      <c r="B295" s="126"/>
      <c r="C295" s="126"/>
      <c r="D295" s="135" t="str">
        <f>IFERROR(VLOOKUP($C295,'基础-供应商信息'!$C:$E,2,FALSE),"-")</f>
        <v>-</v>
      </c>
      <c r="E295" s="135" t="str">
        <f>IFERROR(VLOOKUP($C295,'基础-供应商信息'!$C:$E,3,FALSE),"-")</f>
        <v>-</v>
      </c>
      <c r="F295" s="136" t="str">
        <f>IF(C295="","-",SUMIFS('采购录入（明细）'!K:K,'采购录入（明细）'!D:D,C295)-SUMIFS($H$3:H294,$C$3:C294,C295))</f>
        <v>-</v>
      </c>
      <c r="G295" s="126"/>
      <c r="H295" s="132"/>
      <c r="I295" s="132"/>
    </row>
    <row r="296" ht="21" customHeight="1" spans="1:9">
      <c r="A296" s="125">
        <v>293</v>
      </c>
      <c r="B296" s="126"/>
      <c r="C296" s="126"/>
      <c r="D296" s="135" t="str">
        <f>IFERROR(VLOOKUP($C296,'基础-供应商信息'!$C:$E,2,FALSE),"-")</f>
        <v>-</v>
      </c>
      <c r="E296" s="135" t="str">
        <f>IFERROR(VLOOKUP($C296,'基础-供应商信息'!$C:$E,3,FALSE),"-")</f>
        <v>-</v>
      </c>
      <c r="F296" s="136" t="str">
        <f>IF(C296="","-",SUMIFS('采购录入（明细）'!K:K,'采购录入（明细）'!D:D,C296)-SUMIFS($H$3:H295,$C$3:C295,C296))</f>
        <v>-</v>
      </c>
      <c r="G296" s="126"/>
      <c r="H296" s="132"/>
      <c r="I296" s="132"/>
    </row>
    <row r="297" ht="21" customHeight="1" spans="1:9">
      <c r="A297" s="125">
        <v>294</v>
      </c>
      <c r="B297" s="126"/>
      <c r="C297" s="126"/>
      <c r="D297" s="135" t="str">
        <f>IFERROR(VLOOKUP($C297,'基础-供应商信息'!$C:$E,2,FALSE),"-")</f>
        <v>-</v>
      </c>
      <c r="E297" s="135" t="str">
        <f>IFERROR(VLOOKUP($C297,'基础-供应商信息'!$C:$E,3,FALSE),"-")</f>
        <v>-</v>
      </c>
      <c r="F297" s="136" t="str">
        <f>IF(C297="","-",SUMIFS('采购录入（明细）'!K:K,'采购录入（明细）'!D:D,C297)-SUMIFS($H$3:H296,$C$3:C296,C297))</f>
        <v>-</v>
      </c>
      <c r="G297" s="126"/>
      <c r="H297" s="132"/>
      <c r="I297" s="132"/>
    </row>
    <row r="298" ht="21" customHeight="1" spans="1:9">
      <c r="A298" s="125">
        <v>295</v>
      </c>
      <c r="B298" s="126"/>
      <c r="C298" s="126"/>
      <c r="D298" s="135" t="str">
        <f>IFERROR(VLOOKUP($C298,'基础-供应商信息'!$C:$E,2,FALSE),"-")</f>
        <v>-</v>
      </c>
      <c r="E298" s="135" t="str">
        <f>IFERROR(VLOOKUP($C298,'基础-供应商信息'!$C:$E,3,FALSE),"-")</f>
        <v>-</v>
      </c>
      <c r="F298" s="136" t="str">
        <f>IF(C298="","-",SUMIFS('采购录入（明细）'!K:K,'采购录入（明细）'!D:D,C298)-SUMIFS($H$3:H297,$C$3:C297,C298))</f>
        <v>-</v>
      </c>
      <c r="G298" s="126"/>
      <c r="H298" s="132"/>
      <c r="I298" s="132"/>
    </row>
    <row r="299" ht="21" customHeight="1" spans="1:9">
      <c r="A299" s="125">
        <v>296</v>
      </c>
      <c r="B299" s="126"/>
      <c r="C299" s="126"/>
      <c r="D299" s="135" t="str">
        <f>IFERROR(VLOOKUP($C299,'基础-供应商信息'!$C:$E,2,FALSE),"-")</f>
        <v>-</v>
      </c>
      <c r="E299" s="135" t="str">
        <f>IFERROR(VLOOKUP($C299,'基础-供应商信息'!$C:$E,3,FALSE),"-")</f>
        <v>-</v>
      </c>
      <c r="F299" s="136" t="str">
        <f>IF(C299="","-",SUMIFS('采购录入（明细）'!K:K,'采购录入（明细）'!D:D,C299)-SUMIFS($H$3:H298,$C$3:C298,C299))</f>
        <v>-</v>
      </c>
      <c r="G299" s="126"/>
      <c r="H299" s="132"/>
      <c r="I299" s="132"/>
    </row>
    <row r="300" ht="21" customHeight="1" spans="1:9">
      <c r="A300" s="125">
        <v>297</v>
      </c>
      <c r="B300" s="126"/>
      <c r="C300" s="126"/>
      <c r="D300" s="135" t="str">
        <f>IFERROR(VLOOKUP($C300,'基础-供应商信息'!$C:$E,2,FALSE),"-")</f>
        <v>-</v>
      </c>
      <c r="E300" s="135" t="str">
        <f>IFERROR(VLOOKUP($C300,'基础-供应商信息'!$C:$E,3,FALSE),"-")</f>
        <v>-</v>
      </c>
      <c r="F300" s="136" t="str">
        <f>IF(C300="","-",SUMIFS('采购录入（明细）'!K:K,'采购录入（明细）'!D:D,C300)-SUMIFS($H$3:H299,$C$3:C299,C300))</f>
        <v>-</v>
      </c>
      <c r="G300" s="126"/>
      <c r="H300" s="132"/>
      <c r="I300" s="132"/>
    </row>
    <row r="301" ht="21" customHeight="1" spans="1:9">
      <c r="A301" s="125">
        <v>298</v>
      </c>
      <c r="B301" s="126"/>
      <c r="C301" s="126"/>
      <c r="D301" s="135" t="str">
        <f>IFERROR(VLOOKUP($C301,'基础-供应商信息'!$C:$E,2,FALSE),"-")</f>
        <v>-</v>
      </c>
      <c r="E301" s="135" t="str">
        <f>IFERROR(VLOOKUP($C301,'基础-供应商信息'!$C:$E,3,FALSE),"-")</f>
        <v>-</v>
      </c>
      <c r="F301" s="136" t="str">
        <f>IF(C301="","-",SUMIFS('采购录入（明细）'!K:K,'采购录入（明细）'!D:D,C301)-SUMIFS($H$3:H300,$C$3:C300,C301))</f>
        <v>-</v>
      </c>
      <c r="G301" s="126"/>
      <c r="H301" s="132"/>
      <c r="I301" s="132"/>
    </row>
    <row r="302" ht="21" customHeight="1" spans="1:9">
      <c r="A302" s="125">
        <v>299</v>
      </c>
      <c r="B302" s="126"/>
      <c r="C302" s="126"/>
      <c r="D302" s="135" t="str">
        <f>IFERROR(VLOOKUP($C302,'基础-供应商信息'!$C:$E,2,FALSE),"-")</f>
        <v>-</v>
      </c>
      <c r="E302" s="135" t="str">
        <f>IFERROR(VLOOKUP($C302,'基础-供应商信息'!$C:$E,3,FALSE),"-")</f>
        <v>-</v>
      </c>
      <c r="F302" s="136" t="str">
        <f>IF(C302="","-",SUMIFS('采购录入（明细）'!K:K,'采购录入（明细）'!D:D,C302)-SUMIFS($H$3:H301,$C$3:C301,C302))</f>
        <v>-</v>
      </c>
      <c r="G302" s="126"/>
      <c r="H302" s="132"/>
      <c r="I302" s="132"/>
    </row>
    <row r="303" ht="21" customHeight="1" spans="1:9">
      <c r="A303" s="125">
        <v>300</v>
      </c>
      <c r="B303" s="126"/>
      <c r="C303" s="126"/>
      <c r="D303" s="135" t="str">
        <f>IFERROR(VLOOKUP($C303,'基础-供应商信息'!$C:$E,2,FALSE),"-")</f>
        <v>-</v>
      </c>
      <c r="E303" s="135" t="str">
        <f>IFERROR(VLOOKUP($C303,'基础-供应商信息'!$C:$E,3,FALSE),"-")</f>
        <v>-</v>
      </c>
      <c r="F303" s="136" t="str">
        <f>IF(C303="","-",SUMIFS('采购录入（明细）'!K:K,'采购录入（明细）'!D:D,C303)-SUMIFS($H$3:H302,$C$3:C302,C303))</f>
        <v>-</v>
      </c>
      <c r="G303" s="126"/>
      <c r="H303" s="132"/>
      <c r="I303" s="132"/>
    </row>
    <row r="304" ht="21" customHeight="1" spans="1:9">
      <c r="A304" s="125">
        <v>301</v>
      </c>
      <c r="B304" s="126"/>
      <c r="C304" s="126"/>
      <c r="D304" s="135" t="str">
        <f>IFERROR(VLOOKUP($C304,'基础-供应商信息'!$C:$E,2,FALSE),"-")</f>
        <v>-</v>
      </c>
      <c r="E304" s="135" t="str">
        <f>IFERROR(VLOOKUP($C304,'基础-供应商信息'!$C:$E,3,FALSE),"-")</f>
        <v>-</v>
      </c>
      <c r="F304" s="136" t="str">
        <f>IF(C304="","-",SUMIFS('采购录入（明细）'!K:K,'采购录入（明细）'!D:D,C304)-SUMIFS($H$3:H303,$C$3:C303,C304))</f>
        <v>-</v>
      </c>
      <c r="G304" s="126"/>
      <c r="H304" s="132"/>
      <c r="I304" s="132"/>
    </row>
    <row r="305" ht="21" customHeight="1" spans="1:9">
      <c r="A305" s="125">
        <v>302</v>
      </c>
      <c r="B305" s="126"/>
      <c r="C305" s="126"/>
      <c r="D305" s="135" t="str">
        <f>IFERROR(VLOOKUP($C305,'基础-供应商信息'!$C:$E,2,FALSE),"-")</f>
        <v>-</v>
      </c>
      <c r="E305" s="135" t="str">
        <f>IFERROR(VLOOKUP($C305,'基础-供应商信息'!$C:$E,3,FALSE),"-")</f>
        <v>-</v>
      </c>
      <c r="F305" s="136" t="str">
        <f>IF(C305="","-",SUMIFS('采购录入（明细）'!K:K,'采购录入（明细）'!D:D,C305)-SUMIFS($H$3:H304,$C$3:C304,C305))</f>
        <v>-</v>
      </c>
      <c r="G305" s="126"/>
      <c r="H305" s="132"/>
      <c r="I305" s="132"/>
    </row>
    <row r="306" ht="21" customHeight="1" spans="1:9">
      <c r="A306" s="125">
        <v>303</v>
      </c>
      <c r="B306" s="126"/>
      <c r="C306" s="126"/>
      <c r="D306" s="135" t="str">
        <f>IFERROR(VLOOKUP($C306,'基础-供应商信息'!$C:$E,2,FALSE),"-")</f>
        <v>-</v>
      </c>
      <c r="E306" s="135" t="str">
        <f>IFERROR(VLOOKUP($C306,'基础-供应商信息'!$C:$E,3,FALSE),"-")</f>
        <v>-</v>
      </c>
      <c r="F306" s="136" t="str">
        <f>IF(C306="","-",SUMIFS('采购录入（明细）'!K:K,'采购录入（明细）'!D:D,C306)-SUMIFS($H$3:H305,$C$3:C305,C306))</f>
        <v>-</v>
      </c>
      <c r="G306" s="126"/>
      <c r="H306" s="132"/>
      <c r="I306" s="132"/>
    </row>
    <row r="307" ht="21" customHeight="1" spans="1:9">
      <c r="A307" s="125">
        <v>304</v>
      </c>
      <c r="B307" s="126"/>
      <c r="C307" s="126"/>
      <c r="D307" s="135" t="str">
        <f>IFERROR(VLOOKUP($C307,'基础-供应商信息'!$C:$E,2,FALSE),"-")</f>
        <v>-</v>
      </c>
      <c r="E307" s="135" t="str">
        <f>IFERROR(VLOOKUP($C307,'基础-供应商信息'!$C:$E,3,FALSE),"-")</f>
        <v>-</v>
      </c>
      <c r="F307" s="136" t="str">
        <f>IF(C307="","-",SUMIFS('采购录入（明细）'!K:K,'采购录入（明细）'!D:D,C307)-SUMIFS($H$3:H306,$C$3:C306,C307))</f>
        <v>-</v>
      </c>
      <c r="G307" s="126"/>
      <c r="H307" s="132"/>
      <c r="I307" s="132"/>
    </row>
    <row r="308" ht="21" customHeight="1" spans="1:9">
      <c r="A308" s="125">
        <v>305</v>
      </c>
      <c r="B308" s="126"/>
      <c r="C308" s="126"/>
      <c r="D308" s="135" t="str">
        <f>IFERROR(VLOOKUP($C308,'基础-供应商信息'!$C:$E,2,FALSE),"-")</f>
        <v>-</v>
      </c>
      <c r="E308" s="135" t="str">
        <f>IFERROR(VLOOKUP($C308,'基础-供应商信息'!$C:$E,3,FALSE),"-")</f>
        <v>-</v>
      </c>
      <c r="F308" s="136" t="str">
        <f>IF(C308="","-",SUMIFS('采购录入（明细）'!K:K,'采购录入（明细）'!D:D,C308)-SUMIFS($H$3:H307,$C$3:C307,C308))</f>
        <v>-</v>
      </c>
      <c r="G308" s="126"/>
      <c r="H308" s="132"/>
      <c r="I308" s="132"/>
    </row>
    <row r="309" ht="21" customHeight="1" spans="1:9">
      <c r="A309" s="125">
        <v>306</v>
      </c>
      <c r="B309" s="126"/>
      <c r="C309" s="126"/>
      <c r="D309" s="135" t="str">
        <f>IFERROR(VLOOKUP($C309,'基础-供应商信息'!$C:$E,2,FALSE),"-")</f>
        <v>-</v>
      </c>
      <c r="E309" s="135" t="str">
        <f>IFERROR(VLOOKUP($C309,'基础-供应商信息'!$C:$E,3,FALSE),"-")</f>
        <v>-</v>
      </c>
      <c r="F309" s="136" t="str">
        <f>IF(C309="","-",SUMIFS('采购录入（明细）'!K:K,'采购录入（明细）'!D:D,C309)-SUMIFS($H$3:H308,$C$3:C308,C309))</f>
        <v>-</v>
      </c>
      <c r="G309" s="126"/>
      <c r="H309" s="132"/>
      <c r="I309" s="132"/>
    </row>
    <row r="310" ht="21" customHeight="1" spans="1:9">
      <c r="A310" s="125">
        <v>307</v>
      </c>
      <c r="B310" s="126"/>
      <c r="C310" s="126"/>
      <c r="D310" s="135" t="str">
        <f>IFERROR(VLOOKUP($C310,'基础-供应商信息'!$C:$E,2,FALSE),"-")</f>
        <v>-</v>
      </c>
      <c r="E310" s="135" t="str">
        <f>IFERROR(VLOOKUP($C310,'基础-供应商信息'!$C:$E,3,FALSE),"-")</f>
        <v>-</v>
      </c>
      <c r="F310" s="136" t="str">
        <f>IF(C310="","-",SUMIFS('采购录入（明细）'!K:K,'采购录入（明细）'!D:D,C310)-SUMIFS($H$3:H309,$C$3:C309,C310))</f>
        <v>-</v>
      </c>
      <c r="G310" s="126"/>
      <c r="H310" s="132"/>
      <c r="I310" s="132"/>
    </row>
    <row r="311" ht="21" customHeight="1" spans="1:9">
      <c r="A311" s="125">
        <v>308</v>
      </c>
      <c r="B311" s="126"/>
      <c r="C311" s="126"/>
      <c r="D311" s="135" t="str">
        <f>IFERROR(VLOOKUP($C311,'基础-供应商信息'!$C:$E,2,FALSE),"-")</f>
        <v>-</v>
      </c>
      <c r="E311" s="135" t="str">
        <f>IFERROR(VLOOKUP($C311,'基础-供应商信息'!$C:$E,3,FALSE),"-")</f>
        <v>-</v>
      </c>
      <c r="F311" s="136" t="str">
        <f>IF(C311="","-",SUMIFS('采购录入（明细）'!K:K,'采购录入（明细）'!D:D,C311)-SUMIFS($H$3:H310,$C$3:C310,C311))</f>
        <v>-</v>
      </c>
      <c r="G311" s="126"/>
      <c r="H311" s="132"/>
      <c r="I311" s="132"/>
    </row>
    <row r="312" ht="21" customHeight="1" spans="1:9">
      <c r="A312" s="125">
        <v>309</v>
      </c>
      <c r="B312" s="126"/>
      <c r="C312" s="126"/>
      <c r="D312" s="135" t="str">
        <f>IFERROR(VLOOKUP($C312,'基础-供应商信息'!$C:$E,2,FALSE),"-")</f>
        <v>-</v>
      </c>
      <c r="E312" s="135" t="str">
        <f>IFERROR(VLOOKUP($C312,'基础-供应商信息'!$C:$E,3,FALSE),"-")</f>
        <v>-</v>
      </c>
      <c r="F312" s="136" t="str">
        <f>IF(C312="","-",SUMIFS('采购录入（明细）'!K:K,'采购录入（明细）'!D:D,C312)-SUMIFS($H$3:H311,$C$3:C311,C312))</f>
        <v>-</v>
      </c>
      <c r="G312" s="126"/>
      <c r="H312" s="132"/>
      <c r="I312" s="132"/>
    </row>
    <row r="313" ht="21" customHeight="1" spans="1:9">
      <c r="A313" s="125">
        <v>310</v>
      </c>
      <c r="B313" s="126"/>
      <c r="C313" s="126"/>
      <c r="D313" s="135" t="str">
        <f>IFERROR(VLOOKUP($C313,'基础-供应商信息'!$C:$E,2,FALSE),"-")</f>
        <v>-</v>
      </c>
      <c r="E313" s="135" t="str">
        <f>IFERROR(VLOOKUP($C313,'基础-供应商信息'!$C:$E,3,FALSE),"-")</f>
        <v>-</v>
      </c>
      <c r="F313" s="136" t="str">
        <f>IF(C313="","-",SUMIFS('采购录入（明细）'!K:K,'采购录入（明细）'!D:D,C313)-SUMIFS($H$3:H312,$C$3:C312,C313))</f>
        <v>-</v>
      </c>
      <c r="G313" s="126"/>
      <c r="H313" s="132"/>
      <c r="I313" s="132"/>
    </row>
    <row r="314" ht="21" customHeight="1" spans="1:9">
      <c r="A314" s="125">
        <v>311</v>
      </c>
      <c r="B314" s="126"/>
      <c r="C314" s="126"/>
      <c r="D314" s="135" t="str">
        <f>IFERROR(VLOOKUP($C314,'基础-供应商信息'!$C:$E,2,FALSE),"-")</f>
        <v>-</v>
      </c>
      <c r="E314" s="135" t="str">
        <f>IFERROR(VLOOKUP($C314,'基础-供应商信息'!$C:$E,3,FALSE),"-")</f>
        <v>-</v>
      </c>
      <c r="F314" s="136" t="str">
        <f>IF(C314="","-",SUMIFS('采购录入（明细）'!K:K,'采购录入（明细）'!D:D,C314)-SUMIFS($H$3:H313,$C$3:C313,C314))</f>
        <v>-</v>
      </c>
      <c r="G314" s="126"/>
      <c r="H314" s="132"/>
      <c r="I314" s="132"/>
    </row>
    <row r="315" ht="21" customHeight="1" spans="1:9">
      <c r="A315" s="125">
        <v>312</v>
      </c>
      <c r="B315" s="126"/>
      <c r="C315" s="126"/>
      <c r="D315" s="135" t="str">
        <f>IFERROR(VLOOKUP($C315,'基础-供应商信息'!$C:$E,2,FALSE),"-")</f>
        <v>-</v>
      </c>
      <c r="E315" s="135" t="str">
        <f>IFERROR(VLOOKUP($C315,'基础-供应商信息'!$C:$E,3,FALSE),"-")</f>
        <v>-</v>
      </c>
      <c r="F315" s="136" t="str">
        <f>IF(C315="","-",SUMIFS('采购录入（明细）'!K:K,'采购录入（明细）'!D:D,C315)-SUMIFS($H$3:H314,$C$3:C314,C315))</f>
        <v>-</v>
      </c>
      <c r="G315" s="126"/>
      <c r="H315" s="132"/>
      <c r="I315" s="132"/>
    </row>
    <row r="316" ht="21" customHeight="1" spans="1:9">
      <c r="A316" s="125">
        <v>313</v>
      </c>
      <c r="B316" s="126"/>
      <c r="C316" s="126"/>
      <c r="D316" s="135" t="str">
        <f>IFERROR(VLOOKUP($C316,'基础-供应商信息'!$C:$E,2,FALSE),"-")</f>
        <v>-</v>
      </c>
      <c r="E316" s="135" t="str">
        <f>IFERROR(VLOOKUP($C316,'基础-供应商信息'!$C:$E,3,FALSE),"-")</f>
        <v>-</v>
      </c>
      <c r="F316" s="136" t="str">
        <f>IF(C316="","-",SUMIFS('采购录入（明细）'!K:K,'采购录入（明细）'!D:D,C316)-SUMIFS($H$3:H315,$C$3:C315,C316))</f>
        <v>-</v>
      </c>
      <c r="G316" s="126"/>
      <c r="H316" s="132"/>
      <c r="I316" s="132"/>
    </row>
    <row r="317" ht="21" customHeight="1" spans="1:9">
      <c r="A317" s="125">
        <v>314</v>
      </c>
      <c r="B317" s="126"/>
      <c r="C317" s="126"/>
      <c r="D317" s="135" t="str">
        <f>IFERROR(VLOOKUP($C317,'基础-供应商信息'!$C:$E,2,FALSE),"-")</f>
        <v>-</v>
      </c>
      <c r="E317" s="135" t="str">
        <f>IFERROR(VLOOKUP($C317,'基础-供应商信息'!$C:$E,3,FALSE),"-")</f>
        <v>-</v>
      </c>
      <c r="F317" s="136" t="str">
        <f>IF(C317="","-",SUMIFS('采购录入（明细）'!K:K,'采购录入（明细）'!D:D,C317)-SUMIFS($H$3:H316,$C$3:C316,C317))</f>
        <v>-</v>
      </c>
      <c r="G317" s="126"/>
      <c r="H317" s="132"/>
      <c r="I317" s="132"/>
    </row>
    <row r="318" ht="21" customHeight="1" spans="1:9">
      <c r="A318" s="125">
        <v>315</v>
      </c>
      <c r="B318" s="126"/>
      <c r="C318" s="126"/>
      <c r="D318" s="135" t="str">
        <f>IFERROR(VLOOKUP($C318,'基础-供应商信息'!$C:$E,2,FALSE),"-")</f>
        <v>-</v>
      </c>
      <c r="E318" s="135" t="str">
        <f>IFERROR(VLOOKUP($C318,'基础-供应商信息'!$C:$E,3,FALSE),"-")</f>
        <v>-</v>
      </c>
      <c r="F318" s="136" t="str">
        <f>IF(C318="","-",SUMIFS('采购录入（明细）'!K:K,'采购录入（明细）'!D:D,C318)-SUMIFS($H$3:H317,$C$3:C317,C318))</f>
        <v>-</v>
      </c>
      <c r="G318" s="126"/>
      <c r="H318" s="132"/>
      <c r="I318" s="132"/>
    </row>
    <row r="319" ht="21" customHeight="1" spans="1:9">
      <c r="A319" s="125">
        <v>316</v>
      </c>
      <c r="B319" s="126"/>
      <c r="C319" s="126"/>
      <c r="D319" s="135" t="str">
        <f>IFERROR(VLOOKUP($C319,'基础-供应商信息'!$C:$E,2,FALSE),"-")</f>
        <v>-</v>
      </c>
      <c r="E319" s="135" t="str">
        <f>IFERROR(VLOOKUP($C319,'基础-供应商信息'!$C:$E,3,FALSE),"-")</f>
        <v>-</v>
      </c>
      <c r="F319" s="136" t="str">
        <f>IF(C319="","-",SUMIFS('采购录入（明细）'!K:K,'采购录入（明细）'!D:D,C319)-SUMIFS($H$3:H318,$C$3:C318,C319))</f>
        <v>-</v>
      </c>
      <c r="G319" s="126"/>
      <c r="H319" s="132"/>
      <c r="I319" s="132"/>
    </row>
    <row r="320" ht="21" customHeight="1" spans="1:9">
      <c r="A320" s="125">
        <v>317</v>
      </c>
      <c r="B320" s="126"/>
      <c r="C320" s="126"/>
      <c r="D320" s="135" t="str">
        <f>IFERROR(VLOOKUP($C320,'基础-供应商信息'!$C:$E,2,FALSE),"-")</f>
        <v>-</v>
      </c>
      <c r="E320" s="135" t="str">
        <f>IFERROR(VLOOKUP($C320,'基础-供应商信息'!$C:$E,3,FALSE),"-")</f>
        <v>-</v>
      </c>
      <c r="F320" s="136" t="str">
        <f>IF(C320="","-",SUMIFS('采购录入（明细）'!K:K,'采购录入（明细）'!D:D,C320)-SUMIFS($H$3:H319,$C$3:C319,C320))</f>
        <v>-</v>
      </c>
      <c r="G320" s="126"/>
      <c r="H320" s="132"/>
      <c r="I320" s="132"/>
    </row>
    <row r="321" ht="21" customHeight="1" spans="1:9">
      <c r="A321" s="125">
        <v>318</v>
      </c>
      <c r="B321" s="126"/>
      <c r="C321" s="126"/>
      <c r="D321" s="135" t="str">
        <f>IFERROR(VLOOKUP($C321,'基础-供应商信息'!$C:$E,2,FALSE),"-")</f>
        <v>-</v>
      </c>
      <c r="E321" s="135" t="str">
        <f>IFERROR(VLOOKUP($C321,'基础-供应商信息'!$C:$E,3,FALSE),"-")</f>
        <v>-</v>
      </c>
      <c r="F321" s="136" t="str">
        <f>IF(C321="","-",SUMIFS('采购录入（明细）'!K:K,'采购录入（明细）'!D:D,C321)-SUMIFS($H$3:H320,$C$3:C320,C321))</f>
        <v>-</v>
      </c>
      <c r="G321" s="126"/>
      <c r="H321" s="132"/>
      <c r="I321" s="132"/>
    </row>
    <row r="322" ht="21" customHeight="1" spans="1:9">
      <c r="A322" s="125">
        <v>319</v>
      </c>
      <c r="B322" s="126"/>
      <c r="C322" s="126"/>
      <c r="D322" s="135" t="str">
        <f>IFERROR(VLOOKUP($C322,'基础-供应商信息'!$C:$E,2,FALSE),"-")</f>
        <v>-</v>
      </c>
      <c r="E322" s="135" t="str">
        <f>IFERROR(VLOOKUP($C322,'基础-供应商信息'!$C:$E,3,FALSE),"-")</f>
        <v>-</v>
      </c>
      <c r="F322" s="136" t="str">
        <f>IF(C322="","-",SUMIFS('采购录入（明细）'!K:K,'采购录入（明细）'!D:D,C322)-SUMIFS($H$3:H321,$C$3:C321,C322))</f>
        <v>-</v>
      </c>
      <c r="G322" s="126"/>
      <c r="H322" s="132"/>
      <c r="I322" s="132"/>
    </row>
    <row r="323" ht="21" customHeight="1" spans="1:9">
      <c r="A323" s="125">
        <v>320</v>
      </c>
      <c r="B323" s="126"/>
      <c r="C323" s="126"/>
      <c r="D323" s="135" t="str">
        <f>IFERROR(VLOOKUP($C323,'基础-供应商信息'!$C:$E,2,FALSE),"-")</f>
        <v>-</v>
      </c>
      <c r="E323" s="135" t="str">
        <f>IFERROR(VLOOKUP($C323,'基础-供应商信息'!$C:$E,3,FALSE),"-")</f>
        <v>-</v>
      </c>
      <c r="F323" s="136" t="str">
        <f>IF(C323="","-",SUMIFS('采购录入（明细）'!K:K,'采购录入（明细）'!D:D,C323)-SUMIFS($H$3:H322,$C$3:C322,C323))</f>
        <v>-</v>
      </c>
      <c r="G323" s="126"/>
      <c r="H323" s="132"/>
      <c r="I323" s="132"/>
    </row>
    <row r="324" ht="21" customHeight="1" spans="1:9">
      <c r="A324" s="125">
        <v>321</v>
      </c>
      <c r="B324" s="126"/>
      <c r="C324" s="126"/>
      <c r="D324" s="135" t="str">
        <f>IFERROR(VLOOKUP($C324,'基础-供应商信息'!$C:$E,2,FALSE),"-")</f>
        <v>-</v>
      </c>
      <c r="E324" s="135" t="str">
        <f>IFERROR(VLOOKUP($C324,'基础-供应商信息'!$C:$E,3,FALSE),"-")</f>
        <v>-</v>
      </c>
      <c r="F324" s="136" t="str">
        <f>IF(C324="","-",SUMIFS('采购录入（明细）'!K:K,'采购录入（明细）'!D:D,C324)-SUMIFS($H$3:H323,$C$3:C323,C324))</f>
        <v>-</v>
      </c>
      <c r="G324" s="126"/>
      <c r="H324" s="132"/>
      <c r="I324" s="132"/>
    </row>
    <row r="325" ht="21" customHeight="1" spans="1:9">
      <c r="A325" s="125">
        <v>322</v>
      </c>
      <c r="B325" s="126"/>
      <c r="C325" s="126"/>
      <c r="D325" s="135" t="str">
        <f>IFERROR(VLOOKUP($C325,'基础-供应商信息'!$C:$E,2,FALSE),"-")</f>
        <v>-</v>
      </c>
      <c r="E325" s="135" t="str">
        <f>IFERROR(VLOOKUP($C325,'基础-供应商信息'!$C:$E,3,FALSE),"-")</f>
        <v>-</v>
      </c>
      <c r="F325" s="136" t="str">
        <f>IF(C325="","-",SUMIFS('采购录入（明细）'!K:K,'采购录入（明细）'!D:D,C325)-SUMIFS($H$3:H324,$C$3:C324,C325))</f>
        <v>-</v>
      </c>
      <c r="G325" s="126"/>
      <c r="H325" s="132"/>
      <c r="I325" s="132"/>
    </row>
    <row r="326" ht="21" customHeight="1" spans="1:9">
      <c r="A326" s="125">
        <v>323</v>
      </c>
      <c r="B326" s="126"/>
      <c r="C326" s="126"/>
      <c r="D326" s="135" t="str">
        <f>IFERROR(VLOOKUP($C326,'基础-供应商信息'!$C:$E,2,FALSE),"-")</f>
        <v>-</v>
      </c>
      <c r="E326" s="135" t="str">
        <f>IFERROR(VLOOKUP($C326,'基础-供应商信息'!$C:$E,3,FALSE),"-")</f>
        <v>-</v>
      </c>
      <c r="F326" s="136" t="str">
        <f>IF(C326="","-",SUMIFS('采购录入（明细）'!K:K,'采购录入（明细）'!D:D,C326)-SUMIFS($H$3:H325,$C$3:C325,C326))</f>
        <v>-</v>
      </c>
      <c r="G326" s="126"/>
      <c r="H326" s="132"/>
      <c r="I326" s="132"/>
    </row>
    <row r="327" ht="21" customHeight="1" spans="1:9">
      <c r="A327" s="125">
        <v>324</v>
      </c>
      <c r="B327" s="126"/>
      <c r="C327" s="126"/>
      <c r="D327" s="135" t="str">
        <f>IFERROR(VLOOKUP($C327,'基础-供应商信息'!$C:$E,2,FALSE),"-")</f>
        <v>-</v>
      </c>
      <c r="E327" s="135" t="str">
        <f>IFERROR(VLOOKUP($C327,'基础-供应商信息'!$C:$E,3,FALSE),"-")</f>
        <v>-</v>
      </c>
      <c r="F327" s="136" t="str">
        <f>IF(C327="","-",SUMIFS('采购录入（明细）'!K:K,'采购录入（明细）'!D:D,C327)-SUMIFS($H$3:H326,$C$3:C326,C327))</f>
        <v>-</v>
      </c>
      <c r="G327" s="126"/>
      <c r="H327" s="132"/>
      <c r="I327" s="132"/>
    </row>
    <row r="328" ht="21" customHeight="1" spans="1:9">
      <c r="A328" s="125">
        <v>325</v>
      </c>
      <c r="B328" s="126"/>
      <c r="C328" s="126"/>
      <c r="D328" s="135" t="str">
        <f>IFERROR(VLOOKUP($C328,'基础-供应商信息'!$C:$E,2,FALSE),"-")</f>
        <v>-</v>
      </c>
      <c r="E328" s="135" t="str">
        <f>IFERROR(VLOOKUP($C328,'基础-供应商信息'!$C:$E,3,FALSE),"-")</f>
        <v>-</v>
      </c>
      <c r="F328" s="136" t="str">
        <f>IF(C328="","-",SUMIFS('采购录入（明细）'!K:K,'采购录入（明细）'!D:D,C328)-SUMIFS($H$3:H327,$C$3:C327,C328))</f>
        <v>-</v>
      </c>
      <c r="G328" s="126"/>
      <c r="H328" s="132"/>
      <c r="I328" s="132"/>
    </row>
    <row r="329" ht="21" customHeight="1" spans="1:9">
      <c r="A329" s="125">
        <v>326</v>
      </c>
      <c r="B329" s="126"/>
      <c r="C329" s="126"/>
      <c r="D329" s="135" t="str">
        <f>IFERROR(VLOOKUP($C329,'基础-供应商信息'!$C:$E,2,FALSE),"-")</f>
        <v>-</v>
      </c>
      <c r="E329" s="135" t="str">
        <f>IFERROR(VLOOKUP($C329,'基础-供应商信息'!$C:$E,3,FALSE),"-")</f>
        <v>-</v>
      </c>
      <c r="F329" s="136" t="str">
        <f>IF(C329="","-",SUMIFS('采购录入（明细）'!K:K,'采购录入（明细）'!D:D,C329)-SUMIFS($H$3:H328,$C$3:C328,C329))</f>
        <v>-</v>
      </c>
      <c r="G329" s="126"/>
      <c r="H329" s="132"/>
      <c r="I329" s="132"/>
    </row>
    <row r="330" ht="21" customHeight="1" spans="1:9">
      <c r="A330" s="125">
        <v>327</v>
      </c>
      <c r="B330" s="126"/>
      <c r="C330" s="126"/>
      <c r="D330" s="135" t="str">
        <f>IFERROR(VLOOKUP($C330,'基础-供应商信息'!$C:$E,2,FALSE),"-")</f>
        <v>-</v>
      </c>
      <c r="E330" s="135" t="str">
        <f>IFERROR(VLOOKUP($C330,'基础-供应商信息'!$C:$E,3,FALSE),"-")</f>
        <v>-</v>
      </c>
      <c r="F330" s="136" t="str">
        <f>IF(C330="","-",SUMIFS('采购录入（明细）'!K:K,'采购录入（明细）'!D:D,C330)-SUMIFS($H$3:H329,$C$3:C329,C330))</f>
        <v>-</v>
      </c>
      <c r="G330" s="126"/>
      <c r="H330" s="132"/>
      <c r="I330" s="132"/>
    </row>
    <row r="331" ht="21" customHeight="1" spans="1:9">
      <c r="A331" s="125">
        <v>328</v>
      </c>
      <c r="B331" s="126"/>
      <c r="C331" s="126"/>
      <c r="D331" s="135" t="str">
        <f>IFERROR(VLOOKUP($C331,'基础-供应商信息'!$C:$E,2,FALSE),"-")</f>
        <v>-</v>
      </c>
      <c r="E331" s="135" t="str">
        <f>IFERROR(VLOOKUP($C331,'基础-供应商信息'!$C:$E,3,FALSE),"-")</f>
        <v>-</v>
      </c>
      <c r="F331" s="136" t="str">
        <f>IF(C331="","-",SUMIFS('采购录入（明细）'!K:K,'采购录入（明细）'!D:D,C331)-SUMIFS($H$3:H330,$C$3:C330,C331))</f>
        <v>-</v>
      </c>
      <c r="G331" s="126"/>
      <c r="H331" s="132"/>
      <c r="I331" s="132"/>
    </row>
    <row r="332" ht="21" customHeight="1" spans="1:9">
      <c r="A332" s="125">
        <v>329</v>
      </c>
      <c r="B332" s="126"/>
      <c r="C332" s="126"/>
      <c r="D332" s="135" t="str">
        <f>IFERROR(VLOOKUP($C332,'基础-供应商信息'!$C:$E,2,FALSE),"-")</f>
        <v>-</v>
      </c>
      <c r="E332" s="135" t="str">
        <f>IFERROR(VLOOKUP($C332,'基础-供应商信息'!$C:$E,3,FALSE),"-")</f>
        <v>-</v>
      </c>
      <c r="F332" s="136" t="str">
        <f>IF(C332="","-",SUMIFS('采购录入（明细）'!K:K,'采购录入（明细）'!D:D,C332)-SUMIFS($H$3:H331,$C$3:C331,C332))</f>
        <v>-</v>
      </c>
      <c r="G332" s="126"/>
      <c r="H332" s="132"/>
      <c r="I332" s="132"/>
    </row>
    <row r="333" ht="21" customHeight="1" spans="1:9">
      <c r="A333" s="125">
        <v>330</v>
      </c>
      <c r="B333" s="126"/>
      <c r="C333" s="126"/>
      <c r="D333" s="135" t="str">
        <f>IFERROR(VLOOKUP($C333,'基础-供应商信息'!$C:$E,2,FALSE),"-")</f>
        <v>-</v>
      </c>
      <c r="E333" s="135" t="str">
        <f>IFERROR(VLOOKUP($C333,'基础-供应商信息'!$C:$E,3,FALSE),"-")</f>
        <v>-</v>
      </c>
      <c r="F333" s="136" t="str">
        <f>IF(C333="","-",SUMIFS('采购录入（明细）'!K:K,'采购录入（明细）'!D:D,C333)-SUMIFS($H$3:H332,$C$3:C332,C333))</f>
        <v>-</v>
      </c>
      <c r="G333" s="126"/>
      <c r="H333" s="132"/>
      <c r="I333" s="132"/>
    </row>
    <row r="334" ht="21" customHeight="1" spans="1:9">
      <c r="A334" s="125">
        <v>331</v>
      </c>
      <c r="B334" s="126"/>
      <c r="C334" s="126"/>
      <c r="D334" s="135" t="str">
        <f>IFERROR(VLOOKUP($C334,'基础-供应商信息'!$C:$E,2,FALSE),"-")</f>
        <v>-</v>
      </c>
      <c r="E334" s="135" t="str">
        <f>IFERROR(VLOOKUP($C334,'基础-供应商信息'!$C:$E,3,FALSE),"-")</f>
        <v>-</v>
      </c>
      <c r="F334" s="136" t="str">
        <f>IF(C334="","-",SUMIFS('采购录入（明细）'!K:K,'采购录入（明细）'!D:D,C334)-SUMIFS($H$3:H333,$C$3:C333,C334))</f>
        <v>-</v>
      </c>
      <c r="G334" s="126"/>
      <c r="H334" s="132"/>
      <c r="I334" s="132"/>
    </row>
    <row r="335" ht="21" customHeight="1" spans="1:9">
      <c r="A335" s="125">
        <v>332</v>
      </c>
      <c r="B335" s="126"/>
      <c r="C335" s="126"/>
      <c r="D335" s="135" t="str">
        <f>IFERROR(VLOOKUP($C335,'基础-供应商信息'!$C:$E,2,FALSE),"-")</f>
        <v>-</v>
      </c>
      <c r="E335" s="135" t="str">
        <f>IFERROR(VLOOKUP($C335,'基础-供应商信息'!$C:$E,3,FALSE),"-")</f>
        <v>-</v>
      </c>
      <c r="F335" s="136" t="str">
        <f>IF(C335="","-",SUMIFS('采购录入（明细）'!K:K,'采购录入（明细）'!D:D,C335)-SUMIFS($H$3:H334,$C$3:C334,C335))</f>
        <v>-</v>
      </c>
      <c r="G335" s="126"/>
      <c r="H335" s="132"/>
      <c r="I335" s="132"/>
    </row>
    <row r="336" ht="21" customHeight="1" spans="1:9">
      <c r="A336" s="125">
        <v>333</v>
      </c>
      <c r="B336" s="126"/>
      <c r="C336" s="126"/>
      <c r="D336" s="135" t="str">
        <f>IFERROR(VLOOKUP($C336,'基础-供应商信息'!$C:$E,2,FALSE),"-")</f>
        <v>-</v>
      </c>
      <c r="E336" s="135" t="str">
        <f>IFERROR(VLOOKUP($C336,'基础-供应商信息'!$C:$E,3,FALSE),"-")</f>
        <v>-</v>
      </c>
      <c r="F336" s="136" t="str">
        <f>IF(C336="","-",SUMIFS('采购录入（明细）'!K:K,'采购录入（明细）'!D:D,C336)-SUMIFS($H$3:H335,$C$3:C335,C336))</f>
        <v>-</v>
      </c>
      <c r="G336" s="126"/>
      <c r="H336" s="132"/>
      <c r="I336" s="132"/>
    </row>
    <row r="337" ht="21" customHeight="1" spans="1:9">
      <c r="A337" s="125">
        <v>334</v>
      </c>
      <c r="B337" s="126"/>
      <c r="C337" s="126"/>
      <c r="D337" s="135" t="str">
        <f>IFERROR(VLOOKUP($C337,'基础-供应商信息'!$C:$E,2,FALSE),"-")</f>
        <v>-</v>
      </c>
      <c r="E337" s="135" t="str">
        <f>IFERROR(VLOOKUP($C337,'基础-供应商信息'!$C:$E,3,FALSE),"-")</f>
        <v>-</v>
      </c>
      <c r="F337" s="136" t="str">
        <f>IF(C337="","-",SUMIFS('采购录入（明细）'!K:K,'采购录入（明细）'!D:D,C337)-SUMIFS($H$3:H336,$C$3:C336,C337))</f>
        <v>-</v>
      </c>
      <c r="G337" s="126"/>
      <c r="H337" s="132"/>
      <c r="I337" s="132"/>
    </row>
    <row r="338" ht="21" customHeight="1" spans="1:9">
      <c r="A338" s="125">
        <v>335</v>
      </c>
      <c r="B338" s="126"/>
      <c r="C338" s="126"/>
      <c r="D338" s="135" t="str">
        <f>IFERROR(VLOOKUP($C338,'基础-供应商信息'!$C:$E,2,FALSE),"-")</f>
        <v>-</v>
      </c>
      <c r="E338" s="135" t="str">
        <f>IFERROR(VLOOKUP($C338,'基础-供应商信息'!$C:$E,3,FALSE),"-")</f>
        <v>-</v>
      </c>
      <c r="F338" s="136" t="str">
        <f>IF(C338="","-",SUMIFS('采购录入（明细）'!K:K,'采购录入（明细）'!D:D,C338)-SUMIFS($H$3:H337,$C$3:C337,C338))</f>
        <v>-</v>
      </c>
      <c r="G338" s="126"/>
      <c r="H338" s="132"/>
      <c r="I338" s="132"/>
    </row>
    <row r="339" ht="21" customHeight="1" spans="1:9">
      <c r="A339" s="125">
        <v>336</v>
      </c>
      <c r="B339" s="126"/>
      <c r="C339" s="126"/>
      <c r="D339" s="135" t="str">
        <f>IFERROR(VLOOKUP($C339,'基础-供应商信息'!$C:$E,2,FALSE),"-")</f>
        <v>-</v>
      </c>
      <c r="E339" s="135" t="str">
        <f>IFERROR(VLOOKUP($C339,'基础-供应商信息'!$C:$E,3,FALSE),"-")</f>
        <v>-</v>
      </c>
      <c r="F339" s="136" t="str">
        <f>IF(C339="","-",SUMIFS('采购录入（明细）'!K:K,'采购录入（明细）'!D:D,C339)-SUMIFS($H$3:H338,$C$3:C338,C339))</f>
        <v>-</v>
      </c>
      <c r="G339" s="126"/>
      <c r="H339" s="132"/>
      <c r="I339" s="132"/>
    </row>
    <row r="340" ht="21" customHeight="1" spans="1:9">
      <c r="A340" s="125">
        <v>337</v>
      </c>
      <c r="B340" s="126"/>
      <c r="C340" s="126"/>
      <c r="D340" s="135" t="str">
        <f>IFERROR(VLOOKUP($C340,'基础-供应商信息'!$C:$E,2,FALSE),"-")</f>
        <v>-</v>
      </c>
      <c r="E340" s="135" t="str">
        <f>IFERROR(VLOOKUP($C340,'基础-供应商信息'!$C:$E,3,FALSE),"-")</f>
        <v>-</v>
      </c>
      <c r="F340" s="136" t="str">
        <f>IF(C340="","-",SUMIFS('采购录入（明细）'!K:K,'采购录入（明细）'!D:D,C340)-SUMIFS($H$3:H339,$C$3:C339,C340))</f>
        <v>-</v>
      </c>
      <c r="G340" s="126"/>
      <c r="H340" s="132"/>
      <c r="I340" s="132"/>
    </row>
    <row r="341" ht="21" customHeight="1" spans="1:9">
      <c r="A341" s="125">
        <v>338</v>
      </c>
      <c r="B341" s="126"/>
      <c r="C341" s="126"/>
      <c r="D341" s="135" t="str">
        <f>IFERROR(VLOOKUP($C341,'基础-供应商信息'!$C:$E,2,FALSE),"-")</f>
        <v>-</v>
      </c>
      <c r="E341" s="135" t="str">
        <f>IFERROR(VLOOKUP($C341,'基础-供应商信息'!$C:$E,3,FALSE),"-")</f>
        <v>-</v>
      </c>
      <c r="F341" s="136" t="str">
        <f>IF(C341="","-",SUMIFS('采购录入（明细）'!K:K,'采购录入（明细）'!D:D,C341)-SUMIFS($H$3:H340,$C$3:C340,C341))</f>
        <v>-</v>
      </c>
      <c r="G341" s="126"/>
      <c r="H341" s="132"/>
      <c r="I341" s="132"/>
    </row>
    <row r="342" ht="21" customHeight="1" spans="1:9">
      <c r="A342" s="125">
        <v>339</v>
      </c>
      <c r="B342" s="126"/>
      <c r="C342" s="126"/>
      <c r="D342" s="135" t="str">
        <f>IFERROR(VLOOKUP($C342,'基础-供应商信息'!$C:$E,2,FALSE),"-")</f>
        <v>-</v>
      </c>
      <c r="E342" s="135" t="str">
        <f>IFERROR(VLOOKUP($C342,'基础-供应商信息'!$C:$E,3,FALSE),"-")</f>
        <v>-</v>
      </c>
      <c r="F342" s="136" t="str">
        <f>IF(C342="","-",SUMIFS('采购录入（明细）'!K:K,'采购录入（明细）'!D:D,C342)-SUMIFS($H$3:H341,$C$3:C341,C342))</f>
        <v>-</v>
      </c>
      <c r="G342" s="126"/>
      <c r="H342" s="132"/>
      <c r="I342" s="132"/>
    </row>
    <row r="343" ht="21" customHeight="1" spans="1:9">
      <c r="A343" s="125">
        <v>340</v>
      </c>
      <c r="B343" s="126"/>
      <c r="C343" s="126"/>
      <c r="D343" s="135" t="str">
        <f>IFERROR(VLOOKUP($C343,'基础-供应商信息'!$C:$E,2,FALSE),"-")</f>
        <v>-</v>
      </c>
      <c r="E343" s="135" t="str">
        <f>IFERROR(VLOOKUP($C343,'基础-供应商信息'!$C:$E,3,FALSE),"-")</f>
        <v>-</v>
      </c>
      <c r="F343" s="136" t="str">
        <f>IF(C343="","-",SUMIFS('采购录入（明细）'!K:K,'采购录入（明细）'!D:D,C343)-SUMIFS($H$3:H342,$C$3:C342,C343))</f>
        <v>-</v>
      </c>
      <c r="G343" s="126"/>
      <c r="H343" s="132"/>
      <c r="I343" s="132"/>
    </row>
    <row r="344" ht="21" customHeight="1" spans="1:9">
      <c r="A344" s="125">
        <v>341</v>
      </c>
      <c r="B344" s="126"/>
      <c r="C344" s="126"/>
      <c r="D344" s="135" t="str">
        <f>IFERROR(VLOOKUP($C344,'基础-供应商信息'!$C:$E,2,FALSE),"-")</f>
        <v>-</v>
      </c>
      <c r="E344" s="135" t="str">
        <f>IFERROR(VLOOKUP($C344,'基础-供应商信息'!$C:$E,3,FALSE),"-")</f>
        <v>-</v>
      </c>
      <c r="F344" s="136" t="str">
        <f>IF(C344="","-",SUMIFS('采购录入（明细）'!K:K,'采购录入（明细）'!D:D,C344)-SUMIFS($H$3:H343,$C$3:C343,C344))</f>
        <v>-</v>
      </c>
      <c r="G344" s="126"/>
      <c r="H344" s="132"/>
      <c r="I344" s="132"/>
    </row>
    <row r="345" ht="21" customHeight="1" spans="1:9">
      <c r="A345" s="125">
        <v>342</v>
      </c>
      <c r="B345" s="126"/>
      <c r="C345" s="126"/>
      <c r="D345" s="135" t="str">
        <f>IFERROR(VLOOKUP($C345,'基础-供应商信息'!$C:$E,2,FALSE),"-")</f>
        <v>-</v>
      </c>
      <c r="E345" s="135" t="str">
        <f>IFERROR(VLOOKUP($C345,'基础-供应商信息'!$C:$E,3,FALSE),"-")</f>
        <v>-</v>
      </c>
      <c r="F345" s="136" t="str">
        <f>IF(C345="","-",SUMIFS('采购录入（明细）'!K:K,'采购录入（明细）'!D:D,C345)-SUMIFS($H$3:H344,$C$3:C344,C345))</f>
        <v>-</v>
      </c>
      <c r="G345" s="126"/>
      <c r="H345" s="132"/>
      <c r="I345" s="132"/>
    </row>
    <row r="346" ht="21" customHeight="1" spans="1:9">
      <c r="A346" s="125">
        <v>343</v>
      </c>
      <c r="B346" s="126"/>
      <c r="C346" s="126"/>
      <c r="D346" s="135" t="str">
        <f>IFERROR(VLOOKUP($C346,'基础-供应商信息'!$C:$E,2,FALSE),"-")</f>
        <v>-</v>
      </c>
      <c r="E346" s="135" t="str">
        <f>IFERROR(VLOOKUP($C346,'基础-供应商信息'!$C:$E,3,FALSE),"-")</f>
        <v>-</v>
      </c>
      <c r="F346" s="136" t="str">
        <f>IF(C346="","-",SUMIFS('采购录入（明细）'!K:K,'采购录入（明细）'!D:D,C346)-SUMIFS($H$3:H345,$C$3:C345,C346))</f>
        <v>-</v>
      </c>
      <c r="G346" s="126"/>
      <c r="H346" s="132"/>
      <c r="I346" s="132"/>
    </row>
    <row r="347" ht="21" customHeight="1" spans="1:9">
      <c r="A347" s="125">
        <v>344</v>
      </c>
      <c r="B347" s="126"/>
      <c r="C347" s="126"/>
      <c r="D347" s="135" t="str">
        <f>IFERROR(VLOOKUP($C347,'基础-供应商信息'!$C:$E,2,FALSE),"-")</f>
        <v>-</v>
      </c>
      <c r="E347" s="135" t="str">
        <f>IFERROR(VLOOKUP($C347,'基础-供应商信息'!$C:$E,3,FALSE),"-")</f>
        <v>-</v>
      </c>
      <c r="F347" s="136" t="str">
        <f>IF(C347="","-",SUMIFS('采购录入（明细）'!K:K,'采购录入（明细）'!D:D,C347)-SUMIFS($H$3:H346,$C$3:C346,C347))</f>
        <v>-</v>
      </c>
      <c r="G347" s="126"/>
      <c r="H347" s="132"/>
      <c r="I347" s="132"/>
    </row>
    <row r="348" ht="21" customHeight="1" spans="1:9">
      <c r="A348" s="125">
        <v>345</v>
      </c>
      <c r="B348" s="126"/>
      <c r="C348" s="126"/>
      <c r="D348" s="135" t="str">
        <f>IFERROR(VLOOKUP($C348,'基础-供应商信息'!$C:$E,2,FALSE),"-")</f>
        <v>-</v>
      </c>
      <c r="E348" s="135" t="str">
        <f>IFERROR(VLOOKUP($C348,'基础-供应商信息'!$C:$E,3,FALSE),"-")</f>
        <v>-</v>
      </c>
      <c r="F348" s="136" t="str">
        <f>IF(C348="","-",SUMIFS('采购录入（明细）'!K:K,'采购录入（明细）'!D:D,C348)-SUMIFS($H$3:H347,$C$3:C347,C348))</f>
        <v>-</v>
      </c>
      <c r="G348" s="126"/>
      <c r="H348" s="132"/>
      <c r="I348" s="132"/>
    </row>
    <row r="349" ht="21" customHeight="1" spans="1:9">
      <c r="A349" s="125">
        <v>346</v>
      </c>
      <c r="B349" s="126"/>
      <c r="C349" s="126"/>
      <c r="D349" s="135" t="str">
        <f>IFERROR(VLOOKUP($C349,'基础-供应商信息'!$C:$E,2,FALSE),"-")</f>
        <v>-</v>
      </c>
      <c r="E349" s="135" t="str">
        <f>IFERROR(VLOOKUP($C349,'基础-供应商信息'!$C:$E,3,FALSE),"-")</f>
        <v>-</v>
      </c>
      <c r="F349" s="136" t="str">
        <f>IF(C349="","-",SUMIFS('采购录入（明细）'!K:K,'采购录入（明细）'!D:D,C349)-SUMIFS($H$3:H348,$C$3:C348,C349))</f>
        <v>-</v>
      </c>
      <c r="G349" s="126"/>
      <c r="H349" s="132"/>
      <c r="I349" s="132"/>
    </row>
    <row r="350" ht="21" customHeight="1" spans="1:9">
      <c r="A350" s="125">
        <v>347</v>
      </c>
      <c r="B350" s="126"/>
      <c r="C350" s="126"/>
      <c r="D350" s="135" t="str">
        <f>IFERROR(VLOOKUP($C350,'基础-供应商信息'!$C:$E,2,FALSE),"-")</f>
        <v>-</v>
      </c>
      <c r="E350" s="135" t="str">
        <f>IFERROR(VLOOKUP($C350,'基础-供应商信息'!$C:$E,3,FALSE),"-")</f>
        <v>-</v>
      </c>
      <c r="F350" s="136" t="str">
        <f>IF(C350="","-",SUMIFS('采购录入（明细）'!K:K,'采购录入（明细）'!D:D,C350)-SUMIFS($H$3:H349,$C$3:C349,C350))</f>
        <v>-</v>
      </c>
      <c r="G350" s="126"/>
      <c r="H350" s="132"/>
      <c r="I350" s="132"/>
    </row>
    <row r="351" ht="21" customHeight="1" spans="1:9">
      <c r="A351" s="125">
        <v>348</v>
      </c>
      <c r="B351" s="126"/>
      <c r="C351" s="126"/>
      <c r="D351" s="135" t="str">
        <f>IFERROR(VLOOKUP($C351,'基础-供应商信息'!$C:$E,2,FALSE),"-")</f>
        <v>-</v>
      </c>
      <c r="E351" s="135" t="str">
        <f>IFERROR(VLOOKUP($C351,'基础-供应商信息'!$C:$E,3,FALSE),"-")</f>
        <v>-</v>
      </c>
      <c r="F351" s="136" t="str">
        <f>IF(C351="","-",SUMIFS('采购录入（明细）'!K:K,'采购录入（明细）'!D:D,C351)-SUMIFS($H$3:H350,$C$3:C350,C351))</f>
        <v>-</v>
      </c>
      <c r="G351" s="126"/>
      <c r="H351" s="132"/>
      <c r="I351" s="132"/>
    </row>
    <row r="352" ht="21" customHeight="1" spans="1:9">
      <c r="A352" s="125">
        <v>349</v>
      </c>
      <c r="B352" s="126"/>
      <c r="C352" s="126"/>
      <c r="D352" s="135" t="str">
        <f>IFERROR(VLOOKUP($C352,'基础-供应商信息'!$C:$E,2,FALSE),"-")</f>
        <v>-</v>
      </c>
      <c r="E352" s="135" t="str">
        <f>IFERROR(VLOOKUP($C352,'基础-供应商信息'!$C:$E,3,FALSE),"-")</f>
        <v>-</v>
      </c>
      <c r="F352" s="136" t="str">
        <f>IF(C352="","-",SUMIFS('采购录入（明细）'!K:K,'采购录入（明细）'!D:D,C352)-SUMIFS($H$3:H351,$C$3:C351,C352))</f>
        <v>-</v>
      </c>
      <c r="G352" s="126"/>
      <c r="H352" s="132"/>
      <c r="I352" s="132"/>
    </row>
    <row r="353" ht="21" customHeight="1" spans="1:9">
      <c r="A353" s="125">
        <v>350</v>
      </c>
      <c r="B353" s="126"/>
      <c r="C353" s="126"/>
      <c r="D353" s="135" t="str">
        <f>IFERROR(VLOOKUP($C353,'基础-供应商信息'!$C:$E,2,FALSE),"-")</f>
        <v>-</v>
      </c>
      <c r="E353" s="135" t="str">
        <f>IFERROR(VLOOKUP($C353,'基础-供应商信息'!$C:$E,3,FALSE),"-")</f>
        <v>-</v>
      </c>
      <c r="F353" s="136" t="str">
        <f>IF(C353="","-",SUMIFS('采购录入（明细）'!K:K,'采购录入（明细）'!D:D,C353)-SUMIFS($H$3:H352,$C$3:C352,C353))</f>
        <v>-</v>
      </c>
      <c r="G353" s="126"/>
      <c r="H353" s="132"/>
      <c r="I353" s="132"/>
    </row>
    <row r="354" ht="21" customHeight="1" spans="1:9">
      <c r="A354" s="125">
        <v>351</v>
      </c>
      <c r="B354" s="126"/>
      <c r="C354" s="126"/>
      <c r="D354" s="135" t="str">
        <f>IFERROR(VLOOKUP($C354,'基础-供应商信息'!$C:$E,2,FALSE),"-")</f>
        <v>-</v>
      </c>
      <c r="E354" s="135" t="str">
        <f>IFERROR(VLOOKUP($C354,'基础-供应商信息'!$C:$E,3,FALSE),"-")</f>
        <v>-</v>
      </c>
      <c r="F354" s="136" t="str">
        <f>IF(C354="","-",SUMIFS('采购录入（明细）'!K:K,'采购录入（明细）'!D:D,C354)-SUMIFS($H$3:H353,$C$3:C353,C354))</f>
        <v>-</v>
      </c>
      <c r="G354" s="126"/>
      <c r="H354" s="132"/>
      <c r="I354" s="132"/>
    </row>
    <row r="355" ht="21" customHeight="1" spans="1:9">
      <c r="A355" s="125">
        <v>352</v>
      </c>
      <c r="B355" s="126"/>
      <c r="C355" s="126"/>
      <c r="D355" s="135" t="str">
        <f>IFERROR(VLOOKUP($C355,'基础-供应商信息'!$C:$E,2,FALSE),"-")</f>
        <v>-</v>
      </c>
      <c r="E355" s="135" t="str">
        <f>IFERROR(VLOOKUP($C355,'基础-供应商信息'!$C:$E,3,FALSE),"-")</f>
        <v>-</v>
      </c>
      <c r="F355" s="136" t="str">
        <f>IF(C355="","-",SUMIFS('采购录入（明细）'!K:K,'采购录入（明细）'!D:D,C355)-SUMIFS($H$3:H354,$C$3:C354,C355))</f>
        <v>-</v>
      </c>
      <c r="G355" s="126"/>
      <c r="H355" s="132"/>
      <c r="I355" s="132"/>
    </row>
    <row r="356" ht="21" customHeight="1" spans="1:9">
      <c r="A356" s="125">
        <v>353</v>
      </c>
      <c r="B356" s="126"/>
      <c r="C356" s="126"/>
      <c r="D356" s="135" t="str">
        <f>IFERROR(VLOOKUP($C356,'基础-供应商信息'!$C:$E,2,FALSE),"-")</f>
        <v>-</v>
      </c>
      <c r="E356" s="135" t="str">
        <f>IFERROR(VLOOKUP($C356,'基础-供应商信息'!$C:$E,3,FALSE),"-")</f>
        <v>-</v>
      </c>
      <c r="F356" s="136" t="str">
        <f>IF(C356="","-",SUMIFS('采购录入（明细）'!K:K,'采购录入（明细）'!D:D,C356)-SUMIFS($H$3:H355,$C$3:C355,C356))</f>
        <v>-</v>
      </c>
      <c r="G356" s="126"/>
      <c r="H356" s="132"/>
      <c r="I356" s="132"/>
    </row>
    <row r="357" ht="21" customHeight="1" spans="1:9">
      <c r="A357" s="125">
        <v>354</v>
      </c>
      <c r="B357" s="126"/>
      <c r="C357" s="126"/>
      <c r="D357" s="135" t="str">
        <f>IFERROR(VLOOKUP($C357,'基础-供应商信息'!$C:$E,2,FALSE),"-")</f>
        <v>-</v>
      </c>
      <c r="E357" s="135" t="str">
        <f>IFERROR(VLOOKUP($C357,'基础-供应商信息'!$C:$E,3,FALSE),"-")</f>
        <v>-</v>
      </c>
      <c r="F357" s="136" t="str">
        <f>IF(C357="","-",SUMIFS('采购录入（明细）'!K:K,'采购录入（明细）'!D:D,C357)-SUMIFS($H$3:H356,$C$3:C356,C357))</f>
        <v>-</v>
      </c>
      <c r="G357" s="126"/>
      <c r="H357" s="132"/>
      <c r="I357" s="132"/>
    </row>
    <row r="358" ht="21" customHeight="1" spans="1:9">
      <c r="A358" s="125">
        <v>355</v>
      </c>
      <c r="B358" s="126"/>
      <c r="C358" s="126"/>
      <c r="D358" s="135" t="str">
        <f>IFERROR(VLOOKUP($C358,'基础-供应商信息'!$C:$E,2,FALSE),"-")</f>
        <v>-</v>
      </c>
      <c r="E358" s="135" t="str">
        <f>IFERROR(VLOOKUP($C358,'基础-供应商信息'!$C:$E,3,FALSE),"-")</f>
        <v>-</v>
      </c>
      <c r="F358" s="136" t="str">
        <f>IF(C358="","-",SUMIFS('采购录入（明细）'!K:K,'采购录入（明细）'!D:D,C358)-SUMIFS($H$3:H357,$C$3:C357,C358))</f>
        <v>-</v>
      </c>
      <c r="G358" s="126"/>
      <c r="H358" s="132"/>
      <c r="I358" s="132"/>
    </row>
    <row r="359" ht="21" customHeight="1" spans="1:9">
      <c r="A359" s="125">
        <v>356</v>
      </c>
      <c r="B359" s="126"/>
      <c r="C359" s="126"/>
      <c r="D359" s="135" t="str">
        <f>IFERROR(VLOOKUP($C359,'基础-供应商信息'!$C:$E,2,FALSE),"-")</f>
        <v>-</v>
      </c>
      <c r="E359" s="135" t="str">
        <f>IFERROR(VLOOKUP($C359,'基础-供应商信息'!$C:$E,3,FALSE),"-")</f>
        <v>-</v>
      </c>
      <c r="F359" s="136" t="str">
        <f>IF(C359="","-",SUMIFS('采购录入（明细）'!K:K,'采购录入（明细）'!D:D,C359)-SUMIFS($H$3:H358,$C$3:C358,C359))</f>
        <v>-</v>
      </c>
      <c r="G359" s="126"/>
      <c r="H359" s="132"/>
      <c r="I359" s="132"/>
    </row>
    <row r="360" ht="21" customHeight="1" spans="1:9">
      <c r="A360" s="125">
        <v>357</v>
      </c>
      <c r="B360" s="126"/>
      <c r="C360" s="126"/>
      <c r="D360" s="135" t="str">
        <f>IFERROR(VLOOKUP($C360,'基础-供应商信息'!$C:$E,2,FALSE),"-")</f>
        <v>-</v>
      </c>
      <c r="E360" s="135" t="str">
        <f>IFERROR(VLOOKUP($C360,'基础-供应商信息'!$C:$E,3,FALSE),"-")</f>
        <v>-</v>
      </c>
      <c r="F360" s="136" t="str">
        <f>IF(C360="","-",SUMIFS('采购录入（明细）'!K:K,'采购录入（明细）'!D:D,C360)-SUMIFS($H$3:H359,$C$3:C359,C360))</f>
        <v>-</v>
      </c>
      <c r="G360" s="126"/>
      <c r="H360" s="132"/>
      <c r="I360" s="132"/>
    </row>
    <row r="361" ht="21" customHeight="1" spans="1:9">
      <c r="A361" s="125">
        <v>358</v>
      </c>
      <c r="B361" s="126"/>
      <c r="C361" s="126"/>
      <c r="D361" s="135" t="str">
        <f>IFERROR(VLOOKUP($C361,'基础-供应商信息'!$C:$E,2,FALSE),"-")</f>
        <v>-</v>
      </c>
      <c r="E361" s="135" t="str">
        <f>IFERROR(VLOOKUP($C361,'基础-供应商信息'!$C:$E,3,FALSE),"-")</f>
        <v>-</v>
      </c>
      <c r="F361" s="136" t="str">
        <f>IF(C361="","-",SUMIFS('采购录入（明细）'!K:K,'采购录入（明细）'!D:D,C361)-SUMIFS($H$3:H360,$C$3:C360,C361))</f>
        <v>-</v>
      </c>
      <c r="G361" s="126"/>
      <c r="H361" s="132"/>
      <c r="I361" s="132"/>
    </row>
    <row r="362" ht="21" customHeight="1" spans="1:9">
      <c r="A362" s="125">
        <v>359</v>
      </c>
      <c r="B362" s="126"/>
      <c r="C362" s="126"/>
      <c r="D362" s="135" t="str">
        <f>IFERROR(VLOOKUP($C362,'基础-供应商信息'!$C:$E,2,FALSE),"-")</f>
        <v>-</v>
      </c>
      <c r="E362" s="135" t="str">
        <f>IFERROR(VLOOKUP($C362,'基础-供应商信息'!$C:$E,3,FALSE),"-")</f>
        <v>-</v>
      </c>
      <c r="F362" s="136" t="str">
        <f>IF(C362="","-",SUMIFS('采购录入（明细）'!K:K,'采购录入（明细）'!D:D,C362)-SUMIFS($H$3:H361,$C$3:C361,C362))</f>
        <v>-</v>
      </c>
      <c r="G362" s="126"/>
      <c r="H362" s="132"/>
      <c r="I362" s="132"/>
    </row>
    <row r="363" ht="21" customHeight="1" spans="1:9">
      <c r="A363" s="125">
        <v>360</v>
      </c>
      <c r="B363" s="126"/>
      <c r="C363" s="126"/>
      <c r="D363" s="135" t="str">
        <f>IFERROR(VLOOKUP($C363,'基础-供应商信息'!$C:$E,2,FALSE),"-")</f>
        <v>-</v>
      </c>
      <c r="E363" s="135" t="str">
        <f>IFERROR(VLOOKUP($C363,'基础-供应商信息'!$C:$E,3,FALSE),"-")</f>
        <v>-</v>
      </c>
      <c r="F363" s="136" t="str">
        <f>IF(C363="","-",SUMIFS('采购录入（明细）'!K:K,'采购录入（明细）'!D:D,C363)-SUMIFS($H$3:H362,$C$3:C362,C363))</f>
        <v>-</v>
      </c>
      <c r="G363" s="126"/>
      <c r="H363" s="132"/>
      <c r="I363" s="132"/>
    </row>
    <row r="364" ht="21" customHeight="1" spans="1:9">
      <c r="A364" s="125">
        <v>361</v>
      </c>
      <c r="B364" s="126"/>
      <c r="C364" s="126"/>
      <c r="D364" s="135" t="str">
        <f>IFERROR(VLOOKUP($C364,'基础-供应商信息'!$C:$E,2,FALSE),"-")</f>
        <v>-</v>
      </c>
      <c r="E364" s="135" t="str">
        <f>IFERROR(VLOOKUP($C364,'基础-供应商信息'!$C:$E,3,FALSE),"-")</f>
        <v>-</v>
      </c>
      <c r="F364" s="136" t="str">
        <f>IF(C364="","-",SUMIFS('采购录入（明细）'!K:K,'采购录入（明细）'!D:D,C364)-SUMIFS($H$3:H363,$C$3:C363,C364))</f>
        <v>-</v>
      </c>
      <c r="G364" s="126"/>
      <c r="H364" s="132"/>
      <c r="I364" s="132"/>
    </row>
    <row r="365" ht="21" customHeight="1" spans="1:9">
      <c r="A365" s="125">
        <v>362</v>
      </c>
      <c r="B365" s="126"/>
      <c r="C365" s="126"/>
      <c r="D365" s="135" t="str">
        <f>IFERROR(VLOOKUP($C365,'基础-供应商信息'!$C:$E,2,FALSE),"-")</f>
        <v>-</v>
      </c>
      <c r="E365" s="135" t="str">
        <f>IFERROR(VLOOKUP($C365,'基础-供应商信息'!$C:$E,3,FALSE),"-")</f>
        <v>-</v>
      </c>
      <c r="F365" s="136" t="str">
        <f>IF(C365="","-",SUMIFS('采购录入（明细）'!K:K,'采购录入（明细）'!D:D,C365)-SUMIFS($H$3:H364,$C$3:C364,C365))</f>
        <v>-</v>
      </c>
      <c r="G365" s="126"/>
      <c r="H365" s="132"/>
      <c r="I365" s="132"/>
    </row>
    <row r="366" ht="21" customHeight="1" spans="1:9">
      <c r="A366" s="125">
        <v>363</v>
      </c>
      <c r="B366" s="126"/>
      <c r="C366" s="126"/>
      <c r="D366" s="135" t="str">
        <f>IFERROR(VLOOKUP($C366,'基础-供应商信息'!$C:$E,2,FALSE),"-")</f>
        <v>-</v>
      </c>
      <c r="E366" s="135" t="str">
        <f>IFERROR(VLOOKUP($C366,'基础-供应商信息'!$C:$E,3,FALSE),"-")</f>
        <v>-</v>
      </c>
      <c r="F366" s="136" t="str">
        <f>IF(C366="","-",SUMIFS('采购录入（明细）'!K:K,'采购录入（明细）'!D:D,C366)-SUMIFS($H$3:H365,$C$3:C365,C366))</f>
        <v>-</v>
      </c>
      <c r="G366" s="126"/>
      <c r="H366" s="132"/>
      <c r="I366" s="132"/>
    </row>
    <row r="367" ht="21" customHeight="1" spans="1:9">
      <c r="A367" s="125">
        <v>364</v>
      </c>
      <c r="B367" s="126"/>
      <c r="C367" s="126"/>
      <c r="D367" s="135" t="str">
        <f>IFERROR(VLOOKUP($C367,'基础-供应商信息'!$C:$E,2,FALSE),"-")</f>
        <v>-</v>
      </c>
      <c r="E367" s="135" t="str">
        <f>IFERROR(VLOOKUP($C367,'基础-供应商信息'!$C:$E,3,FALSE),"-")</f>
        <v>-</v>
      </c>
      <c r="F367" s="136" t="str">
        <f>IF(C367="","-",SUMIFS('采购录入（明细）'!K:K,'采购录入（明细）'!D:D,C367)-SUMIFS($H$3:H366,$C$3:C366,C367))</f>
        <v>-</v>
      </c>
      <c r="G367" s="126"/>
      <c r="H367" s="132"/>
      <c r="I367" s="132"/>
    </row>
    <row r="368" ht="21" customHeight="1" spans="1:9">
      <c r="A368" s="125">
        <v>365</v>
      </c>
      <c r="B368" s="126"/>
      <c r="C368" s="126"/>
      <c r="D368" s="135" t="str">
        <f>IFERROR(VLOOKUP($C368,'基础-供应商信息'!$C:$E,2,FALSE),"-")</f>
        <v>-</v>
      </c>
      <c r="E368" s="135" t="str">
        <f>IFERROR(VLOOKUP($C368,'基础-供应商信息'!$C:$E,3,FALSE),"-")</f>
        <v>-</v>
      </c>
      <c r="F368" s="136" t="str">
        <f>IF(C368="","-",SUMIFS('采购录入（明细）'!K:K,'采购录入（明细）'!D:D,C368)-SUMIFS($H$3:H367,$C$3:C367,C368))</f>
        <v>-</v>
      </c>
      <c r="G368" s="126"/>
      <c r="H368" s="132"/>
      <c r="I368" s="132"/>
    </row>
    <row r="369" ht="21" customHeight="1" spans="1:9">
      <c r="A369" s="125">
        <v>366</v>
      </c>
      <c r="B369" s="126"/>
      <c r="C369" s="126"/>
      <c r="D369" s="135" t="str">
        <f>IFERROR(VLOOKUP($C369,'基础-供应商信息'!$C:$E,2,FALSE),"-")</f>
        <v>-</v>
      </c>
      <c r="E369" s="135" t="str">
        <f>IFERROR(VLOOKUP($C369,'基础-供应商信息'!$C:$E,3,FALSE),"-")</f>
        <v>-</v>
      </c>
      <c r="F369" s="136" t="str">
        <f>IF(C369="","-",SUMIFS('采购录入（明细）'!K:K,'采购录入（明细）'!D:D,C369)-SUMIFS($H$3:H368,$C$3:C368,C369))</f>
        <v>-</v>
      </c>
      <c r="G369" s="126"/>
      <c r="H369" s="132"/>
      <c r="I369" s="132"/>
    </row>
    <row r="370" ht="21" customHeight="1" spans="1:9">
      <c r="A370" s="125">
        <v>367</v>
      </c>
      <c r="B370" s="126"/>
      <c r="C370" s="126"/>
      <c r="D370" s="135" t="str">
        <f>IFERROR(VLOOKUP($C370,'基础-供应商信息'!$C:$E,2,FALSE),"-")</f>
        <v>-</v>
      </c>
      <c r="E370" s="135" t="str">
        <f>IFERROR(VLOOKUP($C370,'基础-供应商信息'!$C:$E,3,FALSE),"-")</f>
        <v>-</v>
      </c>
      <c r="F370" s="136" t="str">
        <f>IF(C370="","-",SUMIFS('采购录入（明细）'!K:K,'采购录入（明细）'!D:D,C370)-SUMIFS($H$3:H369,$C$3:C369,C370))</f>
        <v>-</v>
      </c>
      <c r="G370" s="126"/>
      <c r="H370" s="132"/>
      <c r="I370" s="132"/>
    </row>
    <row r="371" ht="21" customHeight="1" spans="1:9">
      <c r="A371" s="125">
        <v>368</v>
      </c>
      <c r="B371" s="126"/>
      <c r="C371" s="126"/>
      <c r="D371" s="135" t="str">
        <f>IFERROR(VLOOKUP($C371,'基础-供应商信息'!$C:$E,2,FALSE),"-")</f>
        <v>-</v>
      </c>
      <c r="E371" s="135" t="str">
        <f>IFERROR(VLOOKUP($C371,'基础-供应商信息'!$C:$E,3,FALSE),"-")</f>
        <v>-</v>
      </c>
      <c r="F371" s="136" t="str">
        <f>IF(C371="","-",SUMIFS('采购录入（明细）'!K:K,'采购录入（明细）'!D:D,C371)-SUMIFS($H$3:H370,$C$3:C370,C371))</f>
        <v>-</v>
      </c>
      <c r="G371" s="126"/>
      <c r="H371" s="132"/>
      <c r="I371" s="132"/>
    </row>
    <row r="372" ht="21" customHeight="1" spans="1:9">
      <c r="A372" s="125">
        <v>369</v>
      </c>
      <c r="B372" s="126"/>
      <c r="C372" s="126"/>
      <c r="D372" s="135" t="str">
        <f>IFERROR(VLOOKUP($C372,'基础-供应商信息'!$C:$E,2,FALSE),"-")</f>
        <v>-</v>
      </c>
      <c r="E372" s="135" t="str">
        <f>IFERROR(VLOOKUP($C372,'基础-供应商信息'!$C:$E,3,FALSE),"-")</f>
        <v>-</v>
      </c>
      <c r="F372" s="136" t="str">
        <f>IF(C372="","-",SUMIFS('采购录入（明细）'!K:K,'采购录入（明细）'!D:D,C372)-SUMIFS($H$3:H371,$C$3:C371,C372))</f>
        <v>-</v>
      </c>
      <c r="G372" s="126"/>
      <c r="H372" s="132"/>
      <c r="I372" s="132"/>
    </row>
    <row r="373" ht="21" customHeight="1" spans="1:9">
      <c r="A373" s="125">
        <v>370</v>
      </c>
      <c r="B373" s="126"/>
      <c r="C373" s="126"/>
      <c r="D373" s="135" t="str">
        <f>IFERROR(VLOOKUP($C373,'基础-供应商信息'!$C:$E,2,FALSE),"-")</f>
        <v>-</v>
      </c>
      <c r="E373" s="135" t="str">
        <f>IFERROR(VLOOKUP($C373,'基础-供应商信息'!$C:$E,3,FALSE),"-")</f>
        <v>-</v>
      </c>
      <c r="F373" s="136" t="str">
        <f>IF(C373="","-",SUMIFS('采购录入（明细）'!K:K,'采购录入（明细）'!D:D,C373)-SUMIFS($H$3:H372,$C$3:C372,C373))</f>
        <v>-</v>
      </c>
      <c r="G373" s="126"/>
      <c r="H373" s="132"/>
      <c r="I373" s="132"/>
    </row>
    <row r="374" ht="21" customHeight="1" spans="1:9">
      <c r="A374" s="125">
        <v>371</v>
      </c>
      <c r="B374" s="126"/>
      <c r="C374" s="126"/>
      <c r="D374" s="135" t="str">
        <f>IFERROR(VLOOKUP($C374,'基础-供应商信息'!$C:$E,2,FALSE),"-")</f>
        <v>-</v>
      </c>
      <c r="E374" s="135" t="str">
        <f>IFERROR(VLOOKUP($C374,'基础-供应商信息'!$C:$E,3,FALSE),"-")</f>
        <v>-</v>
      </c>
      <c r="F374" s="136" t="str">
        <f>IF(C374="","-",SUMIFS('采购录入（明细）'!K:K,'采购录入（明细）'!D:D,C374)-SUMIFS($H$3:H373,$C$3:C373,C374))</f>
        <v>-</v>
      </c>
      <c r="G374" s="126"/>
      <c r="H374" s="132"/>
      <c r="I374" s="132"/>
    </row>
    <row r="375" ht="21" customHeight="1" spans="1:9">
      <c r="A375" s="125">
        <v>372</v>
      </c>
      <c r="B375" s="126"/>
      <c r="C375" s="126"/>
      <c r="D375" s="135" t="str">
        <f>IFERROR(VLOOKUP($C375,'基础-供应商信息'!$C:$E,2,FALSE),"-")</f>
        <v>-</v>
      </c>
      <c r="E375" s="135" t="str">
        <f>IFERROR(VLOOKUP($C375,'基础-供应商信息'!$C:$E,3,FALSE),"-")</f>
        <v>-</v>
      </c>
      <c r="F375" s="136" t="str">
        <f>IF(C375="","-",SUMIFS('采购录入（明细）'!K:K,'采购录入（明细）'!D:D,C375)-SUMIFS($H$3:H374,$C$3:C374,C375))</f>
        <v>-</v>
      </c>
      <c r="G375" s="126"/>
      <c r="H375" s="132"/>
      <c r="I375" s="132"/>
    </row>
    <row r="376" ht="21" customHeight="1" spans="1:9">
      <c r="A376" s="125">
        <v>373</v>
      </c>
      <c r="B376" s="126"/>
      <c r="C376" s="126"/>
      <c r="D376" s="135" t="str">
        <f>IFERROR(VLOOKUP($C376,'基础-供应商信息'!$C:$E,2,FALSE),"-")</f>
        <v>-</v>
      </c>
      <c r="E376" s="135" t="str">
        <f>IFERROR(VLOOKUP($C376,'基础-供应商信息'!$C:$E,3,FALSE),"-")</f>
        <v>-</v>
      </c>
      <c r="F376" s="136" t="str">
        <f>IF(C376="","-",SUMIFS('采购录入（明细）'!K:K,'采购录入（明细）'!D:D,C376)-SUMIFS($H$3:H375,$C$3:C375,C376))</f>
        <v>-</v>
      </c>
      <c r="G376" s="126"/>
      <c r="H376" s="132"/>
      <c r="I376" s="132"/>
    </row>
    <row r="377" ht="21" customHeight="1" spans="1:9">
      <c r="A377" s="125">
        <v>374</v>
      </c>
      <c r="B377" s="126"/>
      <c r="C377" s="126"/>
      <c r="D377" s="135" t="str">
        <f>IFERROR(VLOOKUP($C377,'基础-供应商信息'!$C:$E,2,FALSE),"-")</f>
        <v>-</v>
      </c>
      <c r="E377" s="135" t="str">
        <f>IFERROR(VLOOKUP($C377,'基础-供应商信息'!$C:$E,3,FALSE),"-")</f>
        <v>-</v>
      </c>
      <c r="F377" s="136" t="str">
        <f>IF(C377="","-",SUMIFS('采购录入（明细）'!K:K,'采购录入（明细）'!D:D,C377)-SUMIFS($H$3:H376,$C$3:C376,C377))</f>
        <v>-</v>
      </c>
      <c r="G377" s="126"/>
      <c r="H377" s="132"/>
      <c r="I377" s="132"/>
    </row>
    <row r="378" ht="21" customHeight="1" spans="1:9">
      <c r="A378" s="125">
        <v>375</v>
      </c>
      <c r="B378" s="126"/>
      <c r="C378" s="126"/>
      <c r="D378" s="135" t="str">
        <f>IFERROR(VLOOKUP($C378,'基础-供应商信息'!$C:$E,2,FALSE),"-")</f>
        <v>-</v>
      </c>
      <c r="E378" s="135" t="str">
        <f>IFERROR(VLOOKUP($C378,'基础-供应商信息'!$C:$E,3,FALSE),"-")</f>
        <v>-</v>
      </c>
      <c r="F378" s="136" t="str">
        <f>IF(C378="","-",SUMIFS('采购录入（明细）'!K:K,'采购录入（明细）'!D:D,C378)-SUMIFS($H$3:H377,$C$3:C377,C378))</f>
        <v>-</v>
      </c>
      <c r="G378" s="126"/>
      <c r="H378" s="132"/>
      <c r="I378" s="132"/>
    </row>
    <row r="379" ht="21" customHeight="1" spans="1:9">
      <c r="A379" s="125">
        <v>376</v>
      </c>
      <c r="B379" s="126"/>
      <c r="C379" s="126"/>
      <c r="D379" s="135" t="str">
        <f>IFERROR(VLOOKUP($C379,'基础-供应商信息'!$C:$E,2,FALSE),"-")</f>
        <v>-</v>
      </c>
      <c r="E379" s="135" t="str">
        <f>IFERROR(VLOOKUP($C379,'基础-供应商信息'!$C:$E,3,FALSE),"-")</f>
        <v>-</v>
      </c>
      <c r="F379" s="136" t="str">
        <f>IF(C379="","-",SUMIFS('采购录入（明细）'!K:K,'采购录入（明细）'!D:D,C379)-SUMIFS($H$3:H378,$C$3:C378,C379))</f>
        <v>-</v>
      </c>
      <c r="G379" s="126"/>
      <c r="H379" s="132"/>
      <c r="I379" s="132"/>
    </row>
    <row r="380" ht="21" customHeight="1" spans="1:9">
      <c r="A380" s="125">
        <v>377</v>
      </c>
      <c r="B380" s="126"/>
      <c r="C380" s="126"/>
      <c r="D380" s="135" t="str">
        <f>IFERROR(VLOOKUP($C380,'基础-供应商信息'!$C:$E,2,FALSE),"-")</f>
        <v>-</v>
      </c>
      <c r="E380" s="135" t="str">
        <f>IFERROR(VLOOKUP($C380,'基础-供应商信息'!$C:$E,3,FALSE),"-")</f>
        <v>-</v>
      </c>
      <c r="F380" s="136" t="str">
        <f>IF(C380="","-",SUMIFS('采购录入（明细）'!K:K,'采购录入（明细）'!D:D,C380)-SUMIFS($H$3:H379,$C$3:C379,C380))</f>
        <v>-</v>
      </c>
      <c r="G380" s="126"/>
      <c r="H380" s="132"/>
      <c r="I380" s="132"/>
    </row>
    <row r="381" ht="21" customHeight="1" spans="1:9">
      <c r="A381" s="125">
        <v>378</v>
      </c>
      <c r="B381" s="126"/>
      <c r="C381" s="126"/>
      <c r="D381" s="135" t="str">
        <f>IFERROR(VLOOKUP($C381,'基础-供应商信息'!$C:$E,2,FALSE),"-")</f>
        <v>-</v>
      </c>
      <c r="E381" s="135" t="str">
        <f>IFERROR(VLOOKUP($C381,'基础-供应商信息'!$C:$E,3,FALSE),"-")</f>
        <v>-</v>
      </c>
      <c r="F381" s="136" t="str">
        <f>IF(C381="","-",SUMIFS('采购录入（明细）'!K:K,'采购录入（明细）'!D:D,C381)-SUMIFS($H$3:H380,$C$3:C380,C381))</f>
        <v>-</v>
      </c>
      <c r="G381" s="126"/>
      <c r="H381" s="132"/>
      <c r="I381" s="132"/>
    </row>
    <row r="382" ht="21" customHeight="1" spans="1:9">
      <c r="A382" s="125">
        <v>379</v>
      </c>
      <c r="B382" s="126"/>
      <c r="C382" s="126"/>
      <c r="D382" s="135" t="str">
        <f>IFERROR(VLOOKUP($C382,'基础-供应商信息'!$C:$E,2,FALSE),"-")</f>
        <v>-</v>
      </c>
      <c r="E382" s="135" t="str">
        <f>IFERROR(VLOOKUP($C382,'基础-供应商信息'!$C:$E,3,FALSE),"-")</f>
        <v>-</v>
      </c>
      <c r="F382" s="136" t="str">
        <f>IF(C382="","-",SUMIFS('采购录入（明细）'!K:K,'采购录入（明细）'!D:D,C382)-SUMIFS($H$3:H381,$C$3:C381,C382))</f>
        <v>-</v>
      </c>
      <c r="G382" s="126"/>
      <c r="H382" s="132"/>
      <c r="I382" s="132"/>
    </row>
    <row r="383" ht="21" customHeight="1" spans="1:9">
      <c r="A383" s="125">
        <v>380</v>
      </c>
      <c r="B383" s="126"/>
      <c r="C383" s="126"/>
      <c r="D383" s="135" t="str">
        <f>IFERROR(VLOOKUP($C383,'基础-供应商信息'!$C:$E,2,FALSE),"-")</f>
        <v>-</v>
      </c>
      <c r="E383" s="135" t="str">
        <f>IFERROR(VLOOKUP($C383,'基础-供应商信息'!$C:$E,3,FALSE),"-")</f>
        <v>-</v>
      </c>
      <c r="F383" s="136" t="str">
        <f>IF(C383="","-",SUMIFS('采购录入（明细）'!K:K,'采购录入（明细）'!D:D,C383)-SUMIFS($H$3:H382,$C$3:C382,C383))</f>
        <v>-</v>
      </c>
      <c r="G383" s="126"/>
      <c r="H383" s="132"/>
      <c r="I383" s="132"/>
    </row>
    <row r="384" ht="21" customHeight="1" spans="1:9">
      <c r="A384" s="125">
        <v>381</v>
      </c>
      <c r="B384" s="126"/>
      <c r="C384" s="126"/>
      <c r="D384" s="135" t="str">
        <f>IFERROR(VLOOKUP($C384,'基础-供应商信息'!$C:$E,2,FALSE),"-")</f>
        <v>-</v>
      </c>
      <c r="E384" s="135" t="str">
        <f>IFERROR(VLOOKUP($C384,'基础-供应商信息'!$C:$E,3,FALSE),"-")</f>
        <v>-</v>
      </c>
      <c r="F384" s="136" t="str">
        <f>IF(C384="","-",SUMIFS('采购录入（明细）'!K:K,'采购录入（明细）'!D:D,C384)-SUMIFS($H$3:H383,$C$3:C383,C384))</f>
        <v>-</v>
      </c>
      <c r="G384" s="126"/>
      <c r="H384" s="132"/>
      <c r="I384" s="132"/>
    </row>
    <row r="385" ht="21" customHeight="1" spans="1:9">
      <c r="A385" s="125">
        <v>382</v>
      </c>
      <c r="B385" s="126"/>
      <c r="C385" s="126"/>
      <c r="D385" s="135" t="str">
        <f>IFERROR(VLOOKUP($C385,'基础-供应商信息'!$C:$E,2,FALSE),"-")</f>
        <v>-</v>
      </c>
      <c r="E385" s="135" t="str">
        <f>IFERROR(VLOOKUP($C385,'基础-供应商信息'!$C:$E,3,FALSE),"-")</f>
        <v>-</v>
      </c>
      <c r="F385" s="136" t="str">
        <f>IF(C385="","-",SUMIFS('采购录入（明细）'!K:K,'采购录入（明细）'!D:D,C385)-SUMIFS($H$3:H384,$C$3:C384,C385))</f>
        <v>-</v>
      </c>
      <c r="G385" s="126"/>
      <c r="H385" s="132"/>
      <c r="I385" s="132"/>
    </row>
    <row r="386" ht="21" customHeight="1" spans="1:9">
      <c r="A386" s="125">
        <v>383</v>
      </c>
      <c r="B386" s="126"/>
      <c r="C386" s="126"/>
      <c r="D386" s="135" t="str">
        <f>IFERROR(VLOOKUP($C386,'基础-供应商信息'!$C:$E,2,FALSE),"-")</f>
        <v>-</v>
      </c>
      <c r="E386" s="135" t="str">
        <f>IFERROR(VLOOKUP($C386,'基础-供应商信息'!$C:$E,3,FALSE),"-")</f>
        <v>-</v>
      </c>
      <c r="F386" s="136" t="str">
        <f>IF(C386="","-",SUMIFS('采购录入（明细）'!K:K,'采购录入（明细）'!D:D,C386)-SUMIFS($H$3:H385,$C$3:C385,C386))</f>
        <v>-</v>
      </c>
      <c r="G386" s="126"/>
      <c r="H386" s="132"/>
      <c r="I386" s="132"/>
    </row>
    <row r="387" ht="21" customHeight="1" spans="1:9">
      <c r="A387" s="125">
        <v>384</v>
      </c>
      <c r="B387" s="126"/>
      <c r="C387" s="126"/>
      <c r="D387" s="135" t="str">
        <f>IFERROR(VLOOKUP($C387,'基础-供应商信息'!$C:$E,2,FALSE),"-")</f>
        <v>-</v>
      </c>
      <c r="E387" s="135" t="str">
        <f>IFERROR(VLOOKUP($C387,'基础-供应商信息'!$C:$E,3,FALSE),"-")</f>
        <v>-</v>
      </c>
      <c r="F387" s="136" t="str">
        <f>IF(C387="","-",SUMIFS('采购录入（明细）'!K:K,'采购录入（明细）'!D:D,C387)-SUMIFS($H$3:H386,$C$3:C386,C387))</f>
        <v>-</v>
      </c>
      <c r="G387" s="126"/>
      <c r="H387" s="132"/>
      <c r="I387" s="132"/>
    </row>
    <row r="388" ht="21" customHeight="1" spans="1:9">
      <c r="A388" s="125">
        <v>385</v>
      </c>
      <c r="B388" s="126"/>
      <c r="C388" s="126"/>
      <c r="D388" s="135" t="str">
        <f>IFERROR(VLOOKUP($C388,'基础-供应商信息'!$C:$E,2,FALSE),"-")</f>
        <v>-</v>
      </c>
      <c r="E388" s="135" t="str">
        <f>IFERROR(VLOOKUP($C388,'基础-供应商信息'!$C:$E,3,FALSE),"-")</f>
        <v>-</v>
      </c>
      <c r="F388" s="136" t="str">
        <f>IF(C388="","-",SUMIFS('采购录入（明细）'!K:K,'采购录入（明细）'!D:D,C388)-SUMIFS($H$3:H387,$C$3:C387,C388))</f>
        <v>-</v>
      </c>
      <c r="G388" s="126"/>
      <c r="H388" s="132"/>
      <c r="I388" s="132"/>
    </row>
    <row r="389" ht="21" customHeight="1" spans="1:9">
      <c r="A389" s="125">
        <v>386</v>
      </c>
      <c r="B389" s="126"/>
      <c r="C389" s="126"/>
      <c r="D389" s="135" t="str">
        <f>IFERROR(VLOOKUP($C389,'基础-供应商信息'!$C:$E,2,FALSE),"-")</f>
        <v>-</v>
      </c>
      <c r="E389" s="135" t="str">
        <f>IFERROR(VLOOKUP($C389,'基础-供应商信息'!$C:$E,3,FALSE),"-")</f>
        <v>-</v>
      </c>
      <c r="F389" s="136" t="str">
        <f>IF(C389="","-",SUMIFS('采购录入（明细）'!K:K,'采购录入（明细）'!D:D,C389)-SUMIFS($H$3:H388,$C$3:C388,C389))</f>
        <v>-</v>
      </c>
      <c r="G389" s="126"/>
      <c r="H389" s="132"/>
      <c r="I389" s="132"/>
    </row>
    <row r="390" ht="21" customHeight="1" spans="1:9">
      <c r="A390" s="125">
        <v>387</v>
      </c>
      <c r="B390" s="126"/>
      <c r="C390" s="126"/>
      <c r="D390" s="135" t="str">
        <f>IFERROR(VLOOKUP($C390,'基础-供应商信息'!$C:$E,2,FALSE),"-")</f>
        <v>-</v>
      </c>
      <c r="E390" s="135" t="str">
        <f>IFERROR(VLOOKUP($C390,'基础-供应商信息'!$C:$E,3,FALSE),"-")</f>
        <v>-</v>
      </c>
      <c r="F390" s="136" t="str">
        <f>IF(C390="","-",SUMIFS('采购录入（明细）'!K:K,'采购录入（明细）'!D:D,C390)-SUMIFS($H$3:H389,$C$3:C389,C390))</f>
        <v>-</v>
      </c>
      <c r="G390" s="126"/>
      <c r="H390" s="132"/>
      <c r="I390" s="132"/>
    </row>
    <row r="391" ht="21" customHeight="1" spans="1:9">
      <c r="A391" s="125">
        <v>388</v>
      </c>
      <c r="B391" s="126"/>
      <c r="C391" s="126"/>
      <c r="D391" s="135" t="str">
        <f>IFERROR(VLOOKUP($C391,'基础-供应商信息'!$C:$E,2,FALSE),"-")</f>
        <v>-</v>
      </c>
      <c r="E391" s="135" t="str">
        <f>IFERROR(VLOOKUP($C391,'基础-供应商信息'!$C:$E,3,FALSE),"-")</f>
        <v>-</v>
      </c>
      <c r="F391" s="136" t="str">
        <f>IF(C391="","-",SUMIFS('采购录入（明细）'!K:K,'采购录入（明细）'!D:D,C391)-SUMIFS($H$3:H390,$C$3:C390,C391))</f>
        <v>-</v>
      </c>
      <c r="G391" s="126"/>
      <c r="H391" s="132"/>
      <c r="I391" s="132"/>
    </row>
    <row r="392" ht="21" customHeight="1" spans="1:9">
      <c r="A392" s="125">
        <v>389</v>
      </c>
      <c r="B392" s="126"/>
      <c r="C392" s="126"/>
      <c r="D392" s="135" t="str">
        <f>IFERROR(VLOOKUP($C392,'基础-供应商信息'!$C:$E,2,FALSE),"-")</f>
        <v>-</v>
      </c>
      <c r="E392" s="135" t="str">
        <f>IFERROR(VLOOKUP($C392,'基础-供应商信息'!$C:$E,3,FALSE),"-")</f>
        <v>-</v>
      </c>
      <c r="F392" s="136" t="str">
        <f>IF(C392="","-",SUMIFS('采购录入（明细）'!K:K,'采购录入（明细）'!D:D,C392)-SUMIFS($H$3:H391,$C$3:C391,C392))</f>
        <v>-</v>
      </c>
      <c r="G392" s="126"/>
      <c r="H392" s="132"/>
      <c r="I392" s="132"/>
    </row>
    <row r="393" ht="21" customHeight="1" spans="1:9">
      <c r="A393" s="125">
        <v>390</v>
      </c>
      <c r="B393" s="126"/>
      <c r="C393" s="126"/>
      <c r="D393" s="135" t="str">
        <f>IFERROR(VLOOKUP($C393,'基础-供应商信息'!$C:$E,2,FALSE),"-")</f>
        <v>-</v>
      </c>
      <c r="E393" s="135" t="str">
        <f>IFERROR(VLOOKUP($C393,'基础-供应商信息'!$C:$E,3,FALSE),"-")</f>
        <v>-</v>
      </c>
      <c r="F393" s="136" t="str">
        <f>IF(C393="","-",SUMIFS('采购录入（明细）'!K:K,'采购录入（明细）'!D:D,C393)-SUMIFS($H$3:H392,$C$3:C392,C393))</f>
        <v>-</v>
      </c>
      <c r="G393" s="126"/>
      <c r="H393" s="132"/>
      <c r="I393" s="132"/>
    </row>
    <row r="394" ht="21" customHeight="1" spans="1:9">
      <c r="A394" s="125">
        <v>391</v>
      </c>
      <c r="B394" s="126"/>
      <c r="C394" s="126"/>
      <c r="D394" s="135" t="str">
        <f>IFERROR(VLOOKUP($C394,'基础-供应商信息'!$C:$E,2,FALSE),"-")</f>
        <v>-</v>
      </c>
      <c r="E394" s="135" t="str">
        <f>IFERROR(VLOOKUP($C394,'基础-供应商信息'!$C:$E,3,FALSE),"-")</f>
        <v>-</v>
      </c>
      <c r="F394" s="136" t="str">
        <f>IF(C394="","-",SUMIFS('采购录入（明细）'!K:K,'采购录入（明细）'!D:D,C394)-SUMIFS($H$3:H393,$C$3:C393,C394))</f>
        <v>-</v>
      </c>
      <c r="G394" s="126"/>
      <c r="H394" s="132"/>
      <c r="I394" s="132"/>
    </row>
    <row r="395" ht="21" customHeight="1" spans="1:9">
      <c r="A395" s="125">
        <v>392</v>
      </c>
      <c r="B395" s="126"/>
      <c r="C395" s="126"/>
      <c r="D395" s="135" t="str">
        <f>IFERROR(VLOOKUP($C395,'基础-供应商信息'!$C:$E,2,FALSE),"-")</f>
        <v>-</v>
      </c>
      <c r="E395" s="135" t="str">
        <f>IFERROR(VLOOKUP($C395,'基础-供应商信息'!$C:$E,3,FALSE),"-")</f>
        <v>-</v>
      </c>
      <c r="F395" s="136" t="str">
        <f>IF(C395="","-",SUMIFS('采购录入（明细）'!K:K,'采购录入（明细）'!D:D,C395)-SUMIFS($H$3:H394,$C$3:C394,C395))</f>
        <v>-</v>
      </c>
      <c r="G395" s="126"/>
      <c r="H395" s="132"/>
      <c r="I395" s="132"/>
    </row>
    <row r="396" ht="21" customHeight="1" spans="1:9">
      <c r="A396" s="125">
        <v>393</v>
      </c>
      <c r="B396" s="126"/>
      <c r="C396" s="126"/>
      <c r="D396" s="135" t="str">
        <f>IFERROR(VLOOKUP($C396,'基础-供应商信息'!$C:$E,2,FALSE),"-")</f>
        <v>-</v>
      </c>
      <c r="E396" s="135" t="str">
        <f>IFERROR(VLOOKUP($C396,'基础-供应商信息'!$C:$E,3,FALSE),"-")</f>
        <v>-</v>
      </c>
      <c r="F396" s="136" t="str">
        <f>IF(C396="","-",SUMIFS('采购录入（明细）'!K:K,'采购录入（明细）'!D:D,C396)-SUMIFS($H$3:H395,$C$3:C395,C396))</f>
        <v>-</v>
      </c>
      <c r="G396" s="126"/>
      <c r="H396" s="132"/>
      <c r="I396" s="132"/>
    </row>
    <row r="397" ht="21" customHeight="1" spans="1:9">
      <c r="A397" s="125">
        <v>394</v>
      </c>
      <c r="B397" s="126"/>
      <c r="C397" s="126"/>
      <c r="D397" s="135" t="str">
        <f>IFERROR(VLOOKUP($C397,'基础-供应商信息'!$C:$E,2,FALSE),"-")</f>
        <v>-</v>
      </c>
      <c r="E397" s="135" t="str">
        <f>IFERROR(VLOOKUP($C397,'基础-供应商信息'!$C:$E,3,FALSE),"-")</f>
        <v>-</v>
      </c>
      <c r="F397" s="136" t="str">
        <f>IF(C397="","-",SUMIFS('采购录入（明细）'!K:K,'采购录入（明细）'!D:D,C397)-SUMIFS($H$3:H396,$C$3:C396,C397))</f>
        <v>-</v>
      </c>
      <c r="G397" s="126"/>
      <c r="H397" s="132"/>
      <c r="I397" s="132"/>
    </row>
    <row r="398" ht="21" customHeight="1" spans="1:9">
      <c r="A398" s="125">
        <v>395</v>
      </c>
      <c r="B398" s="126"/>
      <c r="C398" s="126"/>
      <c r="D398" s="135" t="str">
        <f>IFERROR(VLOOKUP($C398,'基础-供应商信息'!$C:$E,2,FALSE),"-")</f>
        <v>-</v>
      </c>
      <c r="E398" s="135" t="str">
        <f>IFERROR(VLOOKUP($C398,'基础-供应商信息'!$C:$E,3,FALSE),"-")</f>
        <v>-</v>
      </c>
      <c r="F398" s="136" t="str">
        <f>IF(C398="","-",SUMIFS('采购录入（明细）'!K:K,'采购录入（明细）'!D:D,C398)-SUMIFS($H$3:H397,$C$3:C397,C398))</f>
        <v>-</v>
      </c>
      <c r="G398" s="126"/>
      <c r="H398" s="132"/>
      <c r="I398" s="132"/>
    </row>
    <row r="399" ht="21" customHeight="1" spans="1:9">
      <c r="A399" s="125">
        <v>396</v>
      </c>
      <c r="B399" s="126"/>
      <c r="C399" s="126"/>
      <c r="D399" s="135" t="str">
        <f>IFERROR(VLOOKUP($C399,'基础-供应商信息'!$C:$E,2,FALSE),"-")</f>
        <v>-</v>
      </c>
      <c r="E399" s="135" t="str">
        <f>IFERROR(VLOOKUP($C399,'基础-供应商信息'!$C:$E,3,FALSE),"-")</f>
        <v>-</v>
      </c>
      <c r="F399" s="136" t="str">
        <f>IF(C399="","-",SUMIFS('采购录入（明细）'!K:K,'采购录入（明细）'!D:D,C399)-SUMIFS($H$3:H398,$C$3:C398,C399))</f>
        <v>-</v>
      </c>
      <c r="G399" s="126"/>
      <c r="H399" s="132"/>
      <c r="I399" s="132"/>
    </row>
    <row r="400" ht="21" customHeight="1" spans="1:9">
      <c r="A400" s="125">
        <v>397</v>
      </c>
      <c r="B400" s="126"/>
      <c r="C400" s="126"/>
      <c r="D400" s="135" t="str">
        <f>IFERROR(VLOOKUP($C400,'基础-供应商信息'!$C:$E,2,FALSE),"-")</f>
        <v>-</v>
      </c>
      <c r="E400" s="135" t="str">
        <f>IFERROR(VLOOKUP($C400,'基础-供应商信息'!$C:$E,3,FALSE),"-")</f>
        <v>-</v>
      </c>
      <c r="F400" s="136" t="str">
        <f>IF(C400="","-",SUMIFS('采购录入（明细）'!K:K,'采购录入（明细）'!D:D,C400)-SUMIFS($H$3:H399,$C$3:C399,C400))</f>
        <v>-</v>
      </c>
      <c r="G400" s="126"/>
      <c r="H400" s="132"/>
      <c r="I400" s="132"/>
    </row>
    <row r="401" ht="21" customHeight="1" spans="1:9">
      <c r="A401" s="125">
        <v>398</v>
      </c>
      <c r="B401" s="126"/>
      <c r="C401" s="126"/>
      <c r="D401" s="135" t="str">
        <f>IFERROR(VLOOKUP($C401,'基础-供应商信息'!$C:$E,2,FALSE),"-")</f>
        <v>-</v>
      </c>
      <c r="E401" s="135" t="str">
        <f>IFERROR(VLOOKUP($C401,'基础-供应商信息'!$C:$E,3,FALSE),"-")</f>
        <v>-</v>
      </c>
      <c r="F401" s="136" t="str">
        <f>IF(C401="","-",SUMIFS('采购录入（明细）'!K:K,'采购录入（明细）'!D:D,C401)-SUMIFS($H$3:H400,$C$3:C400,C401))</f>
        <v>-</v>
      </c>
      <c r="G401" s="126"/>
      <c r="H401" s="132"/>
      <c r="I401" s="132"/>
    </row>
    <row r="402" ht="21" customHeight="1" spans="1:9">
      <c r="A402" s="125">
        <v>399</v>
      </c>
      <c r="B402" s="126"/>
      <c r="C402" s="126"/>
      <c r="D402" s="135" t="str">
        <f>IFERROR(VLOOKUP($C402,'基础-供应商信息'!$C:$E,2,FALSE),"-")</f>
        <v>-</v>
      </c>
      <c r="E402" s="135" t="str">
        <f>IFERROR(VLOOKUP($C402,'基础-供应商信息'!$C:$E,3,FALSE),"-")</f>
        <v>-</v>
      </c>
      <c r="F402" s="136" t="str">
        <f>IF(C402="","-",SUMIFS('采购录入（明细）'!K:K,'采购录入（明细）'!D:D,C402)-SUMIFS($H$3:H401,$C$3:C401,C402))</f>
        <v>-</v>
      </c>
      <c r="G402" s="126"/>
      <c r="H402" s="132"/>
      <c r="I402" s="132"/>
    </row>
    <row r="403" ht="21" customHeight="1" spans="1:9">
      <c r="A403" s="125">
        <v>400</v>
      </c>
      <c r="B403" s="126"/>
      <c r="C403" s="126"/>
      <c r="D403" s="135" t="str">
        <f>IFERROR(VLOOKUP($C403,'基础-供应商信息'!$C:$E,2,FALSE),"-")</f>
        <v>-</v>
      </c>
      <c r="E403" s="135" t="str">
        <f>IFERROR(VLOOKUP($C403,'基础-供应商信息'!$C:$E,3,FALSE),"-")</f>
        <v>-</v>
      </c>
      <c r="F403" s="136" t="str">
        <f>IF(C403="","-",SUMIFS('采购录入（明细）'!K:K,'采购录入（明细）'!D:D,C403)-SUMIFS($H$3:H402,$C$3:C402,C403))</f>
        <v>-</v>
      </c>
      <c r="G403" s="126"/>
      <c r="H403" s="132"/>
      <c r="I403" s="132"/>
    </row>
    <row r="404" ht="21" customHeight="1" spans="1:9">
      <c r="A404" s="125">
        <v>401</v>
      </c>
      <c r="B404" s="126"/>
      <c r="C404" s="126"/>
      <c r="D404" s="135" t="str">
        <f>IFERROR(VLOOKUP($C404,'基础-供应商信息'!$C:$E,2,FALSE),"-")</f>
        <v>-</v>
      </c>
      <c r="E404" s="135" t="str">
        <f>IFERROR(VLOOKUP($C404,'基础-供应商信息'!$C:$E,3,FALSE),"-")</f>
        <v>-</v>
      </c>
      <c r="F404" s="136" t="str">
        <f>IF(C404="","-",SUMIFS('采购录入（明细）'!K:K,'采购录入（明细）'!D:D,C404)-SUMIFS($H$3:H403,$C$3:C403,C404))</f>
        <v>-</v>
      </c>
      <c r="G404" s="126"/>
      <c r="H404" s="132"/>
      <c r="I404" s="132"/>
    </row>
    <row r="405" ht="21" customHeight="1" spans="1:9">
      <c r="A405" s="125">
        <v>402</v>
      </c>
      <c r="B405" s="126"/>
      <c r="C405" s="126"/>
      <c r="D405" s="135" t="str">
        <f>IFERROR(VLOOKUP($C405,'基础-供应商信息'!$C:$E,2,FALSE),"-")</f>
        <v>-</v>
      </c>
      <c r="E405" s="135" t="str">
        <f>IFERROR(VLOOKUP($C405,'基础-供应商信息'!$C:$E,3,FALSE),"-")</f>
        <v>-</v>
      </c>
      <c r="F405" s="136" t="str">
        <f>IF(C405="","-",SUMIFS('采购录入（明细）'!K:K,'采购录入（明细）'!D:D,C405)-SUMIFS($H$3:H404,$C$3:C404,C405))</f>
        <v>-</v>
      </c>
      <c r="G405" s="126"/>
      <c r="H405" s="132"/>
      <c r="I405" s="132"/>
    </row>
    <row r="406" ht="21" customHeight="1" spans="1:9">
      <c r="A406" s="125">
        <v>403</v>
      </c>
      <c r="B406" s="126"/>
      <c r="C406" s="126"/>
      <c r="D406" s="135" t="str">
        <f>IFERROR(VLOOKUP($C406,'基础-供应商信息'!$C:$E,2,FALSE),"-")</f>
        <v>-</v>
      </c>
      <c r="E406" s="135" t="str">
        <f>IFERROR(VLOOKUP($C406,'基础-供应商信息'!$C:$E,3,FALSE),"-")</f>
        <v>-</v>
      </c>
      <c r="F406" s="136" t="str">
        <f>IF(C406="","-",SUMIFS('采购录入（明细）'!K:K,'采购录入（明细）'!D:D,C406)-SUMIFS($H$3:H405,$C$3:C405,C406))</f>
        <v>-</v>
      </c>
      <c r="G406" s="126"/>
      <c r="H406" s="132"/>
      <c r="I406" s="132"/>
    </row>
    <row r="407" ht="21" customHeight="1" spans="1:9">
      <c r="A407" s="125">
        <v>404</v>
      </c>
      <c r="B407" s="126"/>
      <c r="C407" s="126"/>
      <c r="D407" s="135" t="str">
        <f>IFERROR(VLOOKUP($C407,'基础-供应商信息'!$C:$E,2,FALSE),"-")</f>
        <v>-</v>
      </c>
      <c r="E407" s="135" t="str">
        <f>IFERROR(VLOOKUP($C407,'基础-供应商信息'!$C:$E,3,FALSE),"-")</f>
        <v>-</v>
      </c>
      <c r="F407" s="136" t="str">
        <f>IF(C407="","-",SUMIFS('采购录入（明细）'!K:K,'采购录入（明细）'!D:D,C407)-SUMIFS($H$3:H406,$C$3:C406,C407))</f>
        <v>-</v>
      </c>
      <c r="G407" s="126"/>
      <c r="H407" s="132"/>
      <c r="I407" s="132"/>
    </row>
    <row r="408" ht="21" customHeight="1" spans="1:9">
      <c r="A408" s="125">
        <v>405</v>
      </c>
      <c r="B408" s="126"/>
      <c r="C408" s="126"/>
      <c r="D408" s="135" t="str">
        <f>IFERROR(VLOOKUP($C408,'基础-供应商信息'!$C:$E,2,FALSE),"-")</f>
        <v>-</v>
      </c>
      <c r="E408" s="135" t="str">
        <f>IFERROR(VLOOKUP($C408,'基础-供应商信息'!$C:$E,3,FALSE),"-")</f>
        <v>-</v>
      </c>
      <c r="F408" s="136" t="str">
        <f>IF(C408="","-",SUMIFS('采购录入（明细）'!K:K,'采购录入（明细）'!D:D,C408)-SUMIFS($H$3:H407,$C$3:C407,C408))</f>
        <v>-</v>
      </c>
      <c r="G408" s="126"/>
      <c r="H408" s="132"/>
      <c r="I408" s="132"/>
    </row>
    <row r="409" ht="21" customHeight="1" spans="1:9">
      <c r="A409" s="125">
        <v>406</v>
      </c>
      <c r="B409" s="126"/>
      <c r="C409" s="126"/>
      <c r="D409" s="135" t="str">
        <f>IFERROR(VLOOKUP($C409,'基础-供应商信息'!$C:$E,2,FALSE),"-")</f>
        <v>-</v>
      </c>
      <c r="E409" s="135" t="str">
        <f>IFERROR(VLOOKUP($C409,'基础-供应商信息'!$C:$E,3,FALSE),"-")</f>
        <v>-</v>
      </c>
      <c r="F409" s="136" t="str">
        <f>IF(C409="","-",SUMIFS('采购录入（明细）'!K:K,'采购录入（明细）'!D:D,C409)-SUMIFS($H$3:H408,$C$3:C408,C409))</f>
        <v>-</v>
      </c>
      <c r="G409" s="126"/>
      <c r="H409" s="132"/>
      <c r="I409" s="132"/>
    </row>
    <row r="410" ht="21" customHeight="1" spans="1:9">
      <c r="A410" s="125">
        <v>407</v>
      </c>
      <c r="B410" s="126"/>
      <c r="C410" s="126"/>
      <c r="D410" s="135" t="str">
        <f>IFERROR(VLOOKUP($C410,'基础-供应商信息'!$C:$E,2,FALSE),"-")</f>
        <v>-</v>
      </c>
      <c r="E410" s="135" t="str">
        <f>IFERROR(VLOOKUP($C410,'基础-供应商信息'!$C:$E,3,FALSE),"-")</f>
        <v>-</v>
      </c>
      <c r="F410" s="136" t="str">
        <f>IF(C410="","-",SUMIFS('采购录入（明细）'!K:K,'采购录入（明细）'!D:D,C410)-SUMIFS($H$3:H409,$C$3:C409,C410))</f>
        <v>-</v>
      </c>
      <c r="G410" s="126"/>
      <c r="H410" s="132"/>
      <c r="I410" s="132"/>
    </row>
    <row r="411" ht="21" customHeight="1" spans="1:9">
      <c r="A411" s="125">
        <v>408</v>
      </c>
      <c r="B411" s="126"/>
      <c r="C411" s="126"/>
      <c r="D411" s="135" t="str">
        <f>IFERROR(VLOOKUP($C411,'基础-供应商信息'!$C:$E,2,FALSE),"-")</f>
        <v>-</v>
      </c>
      <c r="E411" s="135" t="str">
        <f>IFERROR(VLOOKUP($C411,'基础-供应商信息'!$C:$E,3,FALSE),"-")</f>
        <v>-</v>
      </c>
      <c r="F411" s="136" t="str">
        <f>IF(C411="","-",SUMIFS('采购录入（明细）'!K:K,'采购录入（明细）'!D:D,C411)-SUMIFS($H$3:H410,$C$3:C410,C411))</f>
        <v>-</v>
      </c>
      <c r="G411" s="126"/>
      <c r="H411" s="132"/>
      <c r="I411" s="132"/>
    </row>
    <row r="412" ht="21" customHeight="1" spans="1:9">
      <c r="A412" s="125">
        <v>409</v>
      </c>
      <c r="B412" s="126"/>
      <c r="C412" s="126"/>
      <c r="D412" s="135" t="str">
        <f>IFERROR(VLOOKUP($C412,'基础-供应商信息'!$C:$E,2,FALSE),"-")</f>
        <v>-</v>
      </c>
      <c r="E412" s="135" t="str">
        <f>IFERROR(VLOOKUP($C412,'基础-供应商信息'!$C:$E,3,FALSE),"-")</f>
        <v>-</v>
      </c>
      <c r="F412" s="136" t="str">
        <f>IF(C412="","-",SUMIFS('采购录入（明细）'!K:K,'采购录入（明细）'!D:D,C412)-SUMIFS($H$3:H411,$C$3:C411,C412))</f>
        <v>-</v>
      </c>
      <c r="G412" s="126"/>
      <c r="H412" s="132"/>
      <c r="I412" s="132"/>
    </row>
    <row r="413" ht="21" customHeight="1" spans="1:9">
      <c r="A413" s="125">
        <v>410</v>
      </c>
      <c r="B413" s="126"/>
      <c r="C413" s="126"/>
      <c r="D413" s="135" t="str">
        <f>IFERROR(VLOOKUP($C413,'基础-供应商信息'!$C:$E,2,FALSE),"-")</f>
        <v>-</v>
      </c>
      <c r="E413" s="135" t="str">
        <f>IFERROR(VLOOKUP($C413,'基础-供应商信息'!$C:$E,3,FALSE),"-")</f>
        <v>-</v>
      </c>
      <c r="F413" s="136" t="str">
        <f>IF(C413="","-",SUMIFS('采购录入（明细）'!K:K,'采购录入（明细）'!D:D,C413)-SUMIFS($H$3:H412,$C$3:C412,C413))</f>
        <v>-</v>
      </c>
      <c r="G413" s="126"/>
      <c r="H413" s="132"/>
      <c r="I413" s="132"/>
    </row>
    <row r="414" ht="21" customHeight="1" spans="1:9">
      <c r="A414" s="125">
        <v>411</v>
      </c>
      <c r="B414" s="126"/>
      <c r="C414" s="126"/>
      <c r="D414" s="135" t="str">
        <f>IFERROR(VLOOKUP($C414,'基础-供应商信息'!$C:$E,2,FALSE),"-")</f>
        <v>-</v>
      </c>
      <c r="E414" s="135" t="str">
        <f>IFERROR(VLOOKUP($C414,'基础-供应商信息'!$C:$E,3,FALSE),"-")</f>
        <v>-</v>
      </c>
      <c r="F414" s="136" t="str">
        <f>IF(C414="","-",SUMIFS('采购录入（明细）'!K:K,'采购录入（明细）'!D:D,C414)-SUMIFS($H$3:H413,$C$3:C413,C414))</f>
        <v>-</v>
      </c>
      <c r="G414" s="126"/>
      <c r="H414" s="132"/>
      <c r="I414" s="132"/>
    </row>
    <row r="415" ht="21" customHeight="1" spans="1:9">
      <c r="A415" s="125">
        <v>412</v>
      </c>
      <c r="B415" s="126"/>
      <c r="C415" s="126"/>
      <c r="D415" s="135" t="str">
        <f>IFERROR(VLOOKUP($C415,'基础-供应商信息'!$C:$E,2,FALSE),"-")</f>
        <v>-</v>
      </c>
      <c r="E415" s="135" t="str">
        <f>IFERROR(VLOOKUP($C415,'基础-供应商信息'!$C:$E,3,FALSE),"-")</f>
        <v>-</v>
      </c>
      <c r="F415" s="136" t="str">
        <f>IF(C415="","-",SUMIFS('采购录入（明细）'!K:K,'采购录入（明细）'!D:D,C415)-SUMIFS($H$3:H414,$C$3:C414,C415))</f>
        <v>-</v>
      </c>
      <c r="G415" s="126"/>
      <c r="H415" s="132"/>
      <c r="I415" s="132"/>
    </row>
    <row r="416" ht="21" customHeight="1" spans="1:9">
      <c r="A416" s="125">
        <v>413</v>
      </c>
      <c r="B416" s="126"/>
      <c r="C416" s="126"/>
      <c r="D416" s="135" t="str">
        <f>IFERROR(VLOOKUP($C416,'基础-供应商信息'!$C:$E,2,FALSE),"-")</f>
        <v>-</v>
      </c>
      <c r="E416" s="135" t="str">
        <f>IFERROR(VLOOKUP($C416,'基础-供应商信息'!$C:$E,3,FALSE),"-")</f>
        <v>-</v>
      </c>
      <c r="F416" s="136" t="str">
        <f>IF(C416="","-",SUMIFS('采购录入（明细）'!K:K,'采购录入（明细）'!D:D,C416)-SUMIFS($H$3:H415,$C$3:C415,C416))</f>
        <v>-</v>
      </c>
      <c r="G416" s="126"/>
      <c r="H416" s="132"/>
      <c r="I416" s="132"/>
    </row>
    <row r="417" ht="21" customHeight="1" spans="1:9">
      <c r="A417" s="125">
        <v>414</v>
      </c>
      <c r="B417" s="126"/>
      <c r="C417" s="126"/>
      <c r="D417" s="135" t="str">
        <f>IFERROR(VLOOKUP($C417,'基础-供应商信息'!$C:$E,2,FALSE),"-")</f>
        <v>-</v>
      </c>
      <c r="E417" s="135" t="str">
        <f>IFERROR(VLOOKUP($C417,'基础-供应商信息'!$C:$E,3,FALSE),"-")</f>
        <v>-</v>
      </c>
      <c r="F417" s="136" t="str">
        <f>IF(C417="","-",SUMIFS('采购录入（明细）'!K:K,'采购录入（明细）'!D:D,C417)-SUMIFS($H$3:H416,$C$3:C416,C417))</f>
        <v>-</v>
      </c>
      <c r="G417" s="126"/>
      <c r="H417" s="132"/>
      <c r="I417" s="132"/>
    </row>
    <row r="418" ht="21" customHeight="1" spans="1:9">
      <c r="A418" s="125">
        <v>415</v>
      </c>
      <c r="B418" s="126"/>
      <c r="C418" s="126"/>
      <c r="D418" s="135" t="str">
        <f>IFERROR(VLOOKUP($C418,'基础-供应商信息'!$C:$E,2,FALSE),"-")</f>
        <v>-</v>
      </c>
      <c r="E418" s="135" t="str">
        <f>IFERROR(VLOOKUP($C418,'基础-供应商信息'!$C:$E,3,FALSE),"-")</f>
        <v>-</v>
      </c>
      <c r="F418" s="136" t="str">
        <f>IF(C418="","-",SUMIFS('采购录入（明细）'!K:K,'采购录入（明细）'!D:D,C418)-SUMIFS($H$3:H417,$C$3:C417,C418))</f>
        <v>-</v>
      </c>
      <c r="G418" s="126"/>
      <c r="H418" s="132"/>
      <c r="I418" s="132"/>
    </row>
    <row r="419" ht="21" customHeight="1" spans="1:9">
      <c r="A419" s="125">
        <v>416</v>
      </c>
      <c r="B419" s="126"/>
      <c r="C419" s="126"/>
      <c r="D419" s="135" t="str">
        <f>IFERROR(VLOOKUP($C419,'基础-供应商信息'!$C:$E,2,FALSE),"-")</f>
        <v>-</v>
      </c>
      <c r="E419" s="135" t="str">
        <f>IFERROR(VLOOKUP($C419,'基础-供应商信息'!$C:$E,3,FALSE),"-")</f>
        <v>-</v>
      </c>
      <c r="F419" s="136" t="str">
        <f>IF(C419="","-",SUMIFS('采购录入（明细）'!K:K,'采购录入（明细）'!D:D,C419)-SUMIFS($H$3:H418,$C$3:C418,C419))</f>
        <v>-</v>
      </c>
      <c r="G419" s="126"/>
      <c r="H419" s="132"/>
      <c r="I419" s="132"/>
    </row>
    <row r="420" ht="21" customHeight="1" spans="1:9">
      <c r="A420" s="125">
        <v>417</v>
      </c>
      <c r="B420" s="126"/>
      <c r="C420" s="126"/>
      <c r="D420" s="135" t="str">
        <f>IFERROR(VLOOKUP($C420,'基础-供应商信息'!$C:$E,2,FALSE),"-")</f>
        <v>-</v>
      </c>
      <c r="E420" s="135" t="str">
        <f>IFERROR(VLOOKUP($C420,'基础-供应商信息'!$C:$E,3,FALSE),"-")</f>
        <v>-</v>
      </c>
      <c r="F420" s="136" t="str">
        <f>IF(C420="","-",SUMIFS('采购录入（明细）'!K:K,'采购录入（明细）'!D:D,C420)-SUMIFS($H$3:H419,$C$3:C419,C420))</f>
        <v>-</v>
      </c>
      <c r="G420" s="126"/>
      <c r="H420" s="132"/>
      <c r="I420" s="132"/>
    </row>
    <row r="421" ht="21" customHeight="1" spans="1:9">
      <c r="A421" s="125">
        <v>418</v>
      </c>
      <c r="B421" s="126"/>
      <c r="C421" s="126"/>
      <c r="D421" s="135" t="str">
        <f>IFERROR(VLOOKUP($C421,'基础-供应商信息'!$C:$E,2,FALSE),"-")</f>
        <v>-</v>
      </c>
      <c r="E421" s="135" t="str">
        <f>IFERROR(VLOOKUP($C421,'基础-供应商信息'!$C:$E,3,FALSE),"-")</f>
        <v>-</v>
      </c>
      <c r="F421" s="136" t="str">
        <f>IF(C421="","-",SUMIFS('采购录入（明细）'!K:K,'采购录入（明细）'!D:D,C421)-SUMIFS($H$3:H420,$C$3:C420,C421))</f>
        <v>-</v>
      </c>
      <c r="G421" s="126"/>
      <c r="H421" s="132"/>
      <c r="I421" s="132"/>
    </row>
    <row r="422" ht="21" customHeight="1" spans="1:9">
      <c r="A422" s="125">
        <v>419</v>
      </c>
      <c r="B422" s="126"/>
      <c r="C422" s="126"/>
      <c r="D422" s="135" t="str">
        <f>IFERROR(VLOOKUP($C422,'基础-供应商信息'!$C:$E,2,FALSE),"-")</f>
        <v>-</v>
      </c>
      <c r="E422" s="135" t="str">
        <f>IFERROR(VLOOKUP($C422,'基础-供应商信息'!$C:$E,3,FALSE),"-")</f>
        <v>-</v>
      </c>
      <c r="F422" s="136" t="str">
        <f>IF(C422="","-",SUMIFS('采购录入（明细）'!K:K,'采购录入（明细）'!D:D,C422)-SUMIFS($H$3:H421,$C$3:C421,C422))</f>
        <v>-</v>
      </c>
      <c r="G422" s="126"/>
      <c r="H422" s="132"/>
      <c r="I422" s="132"/>
    </row>
    <row r="423" ht="21" customHeight="1" spans="1:9">
      <c r="A423" s="125">
        <v>420</v>
      </c>
      <c r="B423" s="126"/>
      <c r="C423" s="126"/>
      <c r="D423" s="135" t="str">
        <f>IFERROR(VLOOKUP($C423,'基础-供应商信息'!$C:$E,2,FALSE),"-")</f>
        <v>-</v>
      </c>
      <c r="E423" s="135" t="str">
        <f>IFERROR(VLOOKUP($C423,'基础-供应商信息'!$C:$E,3,FALSE),"-")</f>
        <v>-</v>
      </c>
      <c r="F423" s="136" t="str">
        <f>IF(C423="","-",SUMIFS('采购录入（明细）'!K:K,'采购录入（明细）'!D:D,C423)-SUMIFS($H$3:H422,$C$3:C422,C423))</f>
        <v>-</v>
      </c>
      <c r="G423" s="126"/>
      <c r="H423" s="132"/>
      <c r="I423" s="132"/>
    </row>
    <row r="424" ht="21" customHeight="1" spans="1:9">
      <c r="A424" s="125">
        <v>421</v>
      </c>
      <c r="B424" s="126"/>
      <c r="C424" s="126"/>
      <c r="D424" s="135" t="str">
        <f>IFERROR(VLOOKUP($C424,'基础-供应商信息'!$C:$E,2,FALSE),"-")</f>
        <v>-</v>
      </c>
      <c r="E424" s="135" t="str">
        <f>IFERROR(VLOOKUP($C424,'基础-供应商信息'!$C:$E,3,FALSE),"-")</f>
        <v>-</v>
      </c>
      <c r="F424" s="136" t="str">
        <f>IF(C424="","-",SUMIFS('采购录入（明细）'!K:K,'采购录入（明细）'!D:D,C424)-SUMIFS($H$3:H423,$C$3:C423,C424))</f>
        <v>-</v>
      </c>
      <c r="G424" s="126"/>
      <c r="H424" s="132"/>
      <c r="I424" s="132"/>
    </row>
    <row r="425" ht="21" customHeight="1" spans="1:9">
      <c r="A425" s="125">
        <v>422</v>
      </c>
      <c r="B425" s="126"/>
      <c r="C425" s="126"/>
      <c r="D425" s="135" t="str">
        <f>IFERROR(VLOOKUP($C425,'基础-供应商信息'!$C:$E,2,FALSE),"-")</f>
        <v>-</v>
      </c>
      <c r="E425" s="135" t="str">
        <f>IFERROR(VLOOKUP($C425,'基础-供应商信息'!$C:$E,3,FALSE),"-")</f>
        <v>-</v>
      </c>
      <c r="F425" s="136" t="str">
        <f>IF(C425="","-",SUMIFS('采购录入（明细）'!K:K,'采购录入（明细）'!D:D,C425)-SUMIFS($H$3:H424,$C$3:C424,C425))</f>
        <v>-</v>
      </c>
      <c r="G425" s="126"/>
      <c r="H425" s="132"/>
      <c r="I425" s="132"/>
    </row>
    <row r="426" ht="21" customHeight="1" spans="1:9">
      <c r="A426" s="125">
        <v>423</v>
      </c>
      <c r="B426" s="126"/>
      <c r="C426" s="126"/>
      <c r="D426" s="135" t="str">
        <f>IFERROR(VLOOKUP($C426,'基础-供应商信息'!$C:$E,2,FALSE),"-")</f>
        <v>-</v>
      </c>
      <c r="E426" s="135" t="str">
        <f>IFERROR(VLOOKUP($C426,'基础-供应商信息'!$C:$E,3,FALSE),"-")</f>
        <v>-</v>
      </c>
      <c r="F426" s="136" t="str">
        <f>IF(C426="","-",SUMIFS('采购录入（明细）'!K:K,'采购录入（明细）'!D:D,C426)-SUMIFS($H$3:H425,$C$3:C425,C426))</f>
        <v>-</v>
      </c>
      <c r="G426" s="126"/>
      <c r="H426" s="132"/>
      <c r="I426" s="132"/>
    </row>
    <row r="427" ht="21" customHeight="1" spans="1:9">
      <c r="A427" s="125">
        <v>424</v>
      </c>
      <c r="B427" s="126"/>
      <c r="C427" s="126"/>
      <c r="D427" s="135" t="str">
        <f>IFERROR(VLOOKUP($C427,'基础-供应商信息'!$C:$E,2,FALSE),"-")</f>
        <v>-</v>
      </c>
      <c r="E427" s="135" t="str">
        <f>IFERROR(VLOOKUP($C427,'基础-供应商信息'!$C:$E,3,FALSE),"-")</f>
        <v>-</v>
      </c>
      <c r="F427" s="136" t="str">
        <f>IF(C427="","-",SUMIFS('采购录入（明细）'!K:K,'采购录入（明细）'!D:D,C427)-SUMIFS($H$3:H426,$C$3:C426,C427))</f>
        <v>-</v>
      </c>
      <c r="G427" s="126"/>
      <c r="H427" s="132"/>
      <c r="I427" s="132"/>
    </row>
    <row r="428" ht="21" customHeight="1" spans="1:9">
      <c r="A428" s="125">
        <v>425</v>
      </c>
      <c r="B428" s="126"/>
      <c r="C428" s="126"/>
      <c r="D428" s="135" t="str">
        <f>IFERROR(VLOOKUP($C428,'基础-供应商信息'!$C:$E,2,FALSE),"-")</f>
        <v>-</v>
      </c>
      <c r="E428" s="135" t="str">
        <f>IFERROR(VLOOKUP($C428,'基础-供应商信息'!$C:$E,3,FALSE),"-")</f>
        <v>-</v>
      </c>
      <c r="F428" s="136" t="str">
        <f>IF(C428="","-",SUMIFS('采购录入（明细）'!K:K,'采购录入（明细）'!D:D,C428)-SUMIFS($H$3:H427,$C$3:C427,C428))</f>
        <v>-</v>
      </c>
      <c r="G428" s="126"/>
      <c r="H428" s="132"/>
      <c r="I428" s="132"/>
    </row>
    <row r="429" ht="21" customHeight="1" spans="1:9">
      <c r="A429" s="125">
        <v>426</v>
      </c>
      <c r="B429" s="126"/>
      <c r="C429" s="126"/>
      <c r="D429" s="135" t="str">
        <f>IFERROR(VLOOKUP($C429,'基础-供应商信息'!$C:$E,2,FALSE),"-")</f>
        <v>-</v>
      </c>
      <c r="E429" s="135" t="str">
        <f>IFERROR(VLOOKUP($C429,'基础-供应商信息'!$C:$E,3,FALSE),"-")</f>
        <v>-</v>
      </c>
      <c r="F429" s="136" t="str">
        <f>IF(C429="","-",SUMIFS('采购录入（明细）'!K:K,'采购录入（明细）'!D:D,C429)-SUMIFS($H$3:H428,$C$3:C428,C429))</f>
        <v>-</v>
      </c>
      <c r="G429" s="126"/>
      <c r="H429" s="132"/>
      <c r="I429" s="132"/>
    </row>
    <row r="430" ht="21" customHeight="1" spans="1:9">
      <c r="A430" s="125">
        <v>427</v>
      </c>
      <c r="B430" s="126"/>
      <c r="C430" s="126"/>
      <c r="D430" s="135" t="str">
        <f>IFERROR(VLOOKUP($C430,'基础-供应商信息'!$C:$E,2,FALSE),"-")</f>
        <v>-</v>
      </c>
      <c r="E430" s="135" t="str">
        <f>IFERROR(VLOOKUP($C430,'基础-供应商信息'!$C:$E,3,FALSE),"-")</f>
        <v>-</v>
      </c>
      <c r="F430" s="136" t="str">
        <f>IF(C430="","-",SUMIFS('采购录入（明细）'!K:K,'采购录入（明细）'!D:D,C430)-SUMIFS($H$3:H429,$C$3:C429,C430))</f>
        <v>-</v>
      </c>
      <c r="G430" s="126"/>
      <c r="H430" s="132"/>
      <c r="I430" s="132"/>
    </row>
    <row r="431" ht="21" customHeight="1" spans="1:9">
      <c r="A431" s="125">
        <v>428</v>
      </c>
      <c r="B431" s="126"/>
      <c r="C431" s="126"/>
      <c r="D431" s="135" t="str">
        <f>IFERROR(VLOOKUP($C431,'基础-供应商信息'!$C:$E,2,FALSE),"-")</f>
        <v>-</v>
      </c>
      <c r="E431" s="135" t="str">
        <f>IFERROR(VLOOKUP($C431,'基础-供应商信息'!$C:$E,3,FALSE),"-")</f>
        <v>-</v>
      </c>
      <c r="F431" s="136" t="str">
        <f>IF(C431="","-",SUMIFS('采购录入（明细）'!K:K,'采购录入（明细）'!D:D,C431)-SUMIFS($H$3:H430,$C$3:C430,C431))</f>
        <v>-</v>
      </c>
      <c r="G431" s="126"/>
      <c r="H431" s="132"/>
      <c r="I431" s="132"/>
    </row>
    <row r="432" ht="21" customHeight="1" spans="1:9">
      <c r="A432" s="125">
        <v>429</v>
      </c>
      <c r="B432" s="126"/>
      <c r="C432" s="126"/>
      <c r="D432" s="135" t="str">
        <f>IFERROR(VLOOKUP($C432,'基础-供应商信息'!$C:$E,2,FALSE),"-")</f>
        <v>-</v>
      </c>
      <c r="E432" s="135" t="str">
        <f>IFERROR(VLOOKUP($C432,'基础-供应商信息'!$C:$E,3,FALSE),"-")</f>
        <v>-</v>
      </c>
      <c r="F432" s="136" t="str">
        <f>IF(C432="","-",SUMIFS('采购录入（明细）'!K:K,'采购录入（明细）'!D:D,C432)-SUMIFS($H$3:H431,$C$3:C431,C432))</f>
        <v>-</v>
      </c>
      <c r="G432" s="126"/>
      <c r="H432" s="132"/>
      <c r="I432" s="132"/>
    </row>
    <row r="433" ht="21" customHeight="1" spans="1:9">
      <c r="A433" s="125">
        <v>430</v>
      </c>
      <c r="B433" s="126"/>
      <c r="C433" s="126"/>
      <c r="D433" s="135" t="str">
        <f>IFERROR(VLOOKUP($C433,'基础-供应商信息'!$C:$E,2,FALSE),"-")</f>
        <v>-</v>
      </c>
      <c r="E433" s="135" t="str">
        <f>IFERROR(VLOOKUP($C433,'基础-供应商信息'!$C:$E,3,FALSE),"-")</f>
        <v>-</v>
      </c>
      <c r="F433" s="136" t="str">
        <f>IF(C433="","-",SUMIFS('采购录入（明细）'!K:K,'采购录入（明细）'!D:D,C433)-SUMIFS($H$3:H432,$C$3:C432,C433))</f>
        <v>-</v>
      </c>
      <c r="G433" s="126"/>
      <c r="H433" s="132"/>
      <c r="I433" s="132"/>
    </row>
    <row r="434" ht="21" customHeight="1" spans="1:9">
      <c r="A434" s="125">
        <v>431</v>
      </c>
      <c r="B434" s="126"/>
      <c r="C434" s="126"/>
      <c r="D434" s="135" t="str">
        <f>IFERROR(VLOOKUP($C434,'基础-供应商信息'!$C:$E,2,FALSE),"-")</f>
        <v>-</v>
      </c>
      <c r="E434" s="135" t="str">
        <f>IFERROR(VLOOKUP($C434,'基础-供应商信息'!$C:$E,3,FALSE),"-")</f>
        <v>-</v>
      </c>
      <c r="F434" s="136" t="str">
        <f>IF(C434="","-",SUMIFS('采购录入（明细）'!K:K,'采购录入（明细）'!D:D,C434)-SUMIFS($H$3:H433,$C$3:C433,C434))</f>
        <v>-</v>
      </c>
      <c r="G434" s="126"/>
      <c r="H434" s="132"/>
      <c r="I434" s="132"/>
    </row>
    <row r="435" ht="21" customHeight="1" spans="1:9">
      <c r="A435" s="125">
        <v>432</v>
      </c>
      <c r="B435" s="126"/>
      <c r="C435" s="126"/>
      <c r="D435" s="135" t="str">
        <f>IFERROR(VLOOKUP($C435,'基础-供应商信息'!$C:$E,2,FALSE),"-")</f>
        <v>-</v>
      </c>
      <c r="E435" s="135" t="str">
        <f>IFERROR(VLOOKUP($C435,'基础-供应商信息'!$C:$E,3,FALSE),"-")</f>
        <v>-</v>
      </c>
      <c r="F435" s="136" t="str">
        <f>IF(C435="","-",SUMIFS('采购录入（明细）'!K:K,'采购录入（明细）'!D:D,C435)-SUMIFS($H$3:H434,$C$3:C434,C435))</f>
        <v>-</v>
      </c>
      <c r="G435" s="126"/>
      <c r="H435" s="132"/>
      <c r="I435" s="132"/>
    </row>
    <row r="436" ht="21" customHeight="1" spans="1:9">
      <c r="A436" s="125">
        <v>433</v>
      </c>
      <c r="B436" s="126"/>
      <c r="C436" s="126"/>
      <c r="D436" s="135" t="str">
        <f>IFERROR(VLOOKUP($C436,'基础-供应商信息'!$C:$E,2,FALSE),"-")</f>
        <v>-</v>
      </c>
      <c r="E436" s="135" t="str">
        <f>IFERROR(VLOOKUP($C436,'基础-供应商信息'!$C:$E,3,FALSE),"-")</f>
        <v>-</v>
      </c>
      <c r="F436" s="136" t="str">
        <f>IF(C436="","-",SUMIFS('采购录入（明细）'!K:K,'采购录入（明细）'!D:D,C436)-SUMIFS($H$3:H435,$C$3:C435,C436))</f>
        <v>-</v>
      </c>
      <c r="G436" s="126"/>
      <c r="H436" s="132"/>
      <c r="I436" s="132"/>
    </row>
    <row r="437" ht="21" customHeight="1" spans="1:9">
      <c r="A437" s="125">
        <v>434</v>
      </c>
      <c r="B437" s="126"/>
      <c r="C437" s="126"/>
      <c r="D437" s="135" t="str">
        <f>IFERROR(VLOOKUP($C437,'基础-供应商信息'!$C:$E,2,FALSE),"-")</f>
        <v>-</v>
      </c>
      <c r="E437" s="135" t="str">
        <f>IFERROR(VLOOKUP($C437,'基础-供应商信息'!$C:$E,3,FALSE),"-")</f>
        <v>-</v>
      </c>
      <c r="F437" s="136" t="str">
        <f>IF(C437="","-",SUMIFS('采购录入（明细）'!K:K,'采购录入（明细）'!D:D,C437)-SUMIFS($H$3:H436,$C$3:C436,C437))</f>
        <v>-</v>
      </c>
      <c r="G437" s="126"/>
      <c r="H437" s="132"/>
      <c r="I437" s="132"/>
    </row>
    <row r="438" ht="21" customHeight="1" spans="1:9">
      <c r="A438" s="125">
        <v>435</v>
      </c>
      <c r="B438" s="126"/>
      <c r="C438" s="126"/>
      <c r="D438" s="135" t="str">
        <f>IFERROR(VLOOKUP($C438,'基础-供应商信息'!$C:$E,2,FALSE),"-")</f>
        <v>-</v>
      </c>
      <c r="E438" s="135" t="str">
        <f>IFERROR(VLOOKUP($C438,'基础-供应商信息'!$C:$E,3,FALSE),"-")</f>
        <v>-</v>
      </c>
      <c r="F438" s="136" t="str">
        <f>IF(C438="","-",SUMIFS('采购录入（明细）'!K:K,'采购录入（明细）'!D:D,C438)-SUMIFS($H$3:H437,$C$3:C437,C438))</f>
        <v>-</v>
      </c>
      <c r="G438" s="126"/>
      <c r="H438" s="132"/>
      <c r="I438" s="132"/>
    </row>
    <row r="439" ht="21" customHeight="1" spans="1:9">
      <c r="A439" s="125">
        <v>436</v>
      </c>
      <c r="B439" s="126"/>
      <c r="C439" s="126"/>
      <c r="D439" s="135" t="str">
        <f>IFERROR(VLOOKUP($C439,'基础-供应商信息'!$C:$E,2,FALSE),"-")</f>
        <v>-</v>
      </c>
      <c r="E439" s="135" t="str">
        <f>IFERROR(VLOOKUP($C439,'基础-供应商信息'!$C:$E,3,FALSE),"-")</f>
        <v>-</v>
      </c>
      <c r="F439" s="136" t="str">
        <f>IF(C439="","-",SUMIFS('采购录入（明细）'!K:K,'采购录入（明细）'!D:D,C439)-SUMIFS($H$3:H438,$C$3:C438,C439))</f>
        <v>-</v>
      </c>
      <c r="G439" s="126"/>
      <c r="H439" s="132"/>
      <c r="I439" s="132"/>
    </row>
    <row r="440" ht="21" customHeight="1" spans="1:9">
      <c r="A440" s="125">
        <v>437</v>
      </c>
      <c r="B440" s="126"/>
      <c r="C440" s="126"/>
      <c r="D440" s="135" t="str">
        <f>IFERROR(VLOOKUP($C440,'基础-供应商信息'!$C:$E,2,FALSE),"-")</f>
        <v>-</v>
      </c>
      <c r="E440" s="135" t="str">
        <f>IFERROR(VLOOKUP($C440,'基础-供应商信息'!$C:$E,3,FALSE),"-")</f>
        <v>-</v>
      </c>
      <c r="F440" s="136" t="str">
        <f>IF(C440="","-",SUMIFS('采购录入（明细）'!K:K,'采购录入（明细）'!D:D,C440)-SUMIFS($H$3:H439,$C$3:C439,C440))</f>
        <v>-</v>
      </c>
      <c r="G440" s="126"/>
      <c r="H440" s="132"/>
      <c r="I440" s="132"/>
    </row>
    <row r="441" ht="21" customHeight="1" spans="1:9">
      <c r="A441" s="125">
        <v>438</v>
      </c>
      <c r="B441" s="126"/>
      <c r="C441" s="126"/>
      <c r="D441" s="135" t="str">
        <f>IFERROR(VLOOKUP($C441,'基础-供应商信息'!$C:$E,2,FALSE),"-")</f>
        <v>-</v>
      </c>
      <c r="E441" s="135" t="str">
        <f>IFERROR(VLOOKUP($C441,'基础-供应商信息'!$C:$E,3,FALSE),"-")</f>
        <v>-</v>
      </c>
      <c r="F441" s="136" t="str">
        <f>IF(C441="","-",SUMIFS('采购录入（明细）'!K:K,'采购录入（明细）'!D:D,C441)-SUMIFS($H$3:H440,$C$3:C440,C441))</f>
        <v>-</v>
      </c>
      <c r="G441" s="126"/>
      <c r="H441" s="132"/>
      <c r="I441" s="132"/>
    </row>
    <row r="442" ht="21" customHeight="1" spans="1:9">
      <c r="A442" s="125">
        <v>439</v>
      </c>
      <c r="B442" s="126"/>
      <c r="C442" s="126"/>
      <c r="D442" s="135" t="str">
        <f>IFERROR(VLOOKUP($C442,'基础-供应商信息'!$C:$E,2,FALSE),"-")</f>
        <v>-</v>
      </c>
      <c r="E442" s="135" t="str">
        <f>IFERROR(VLOOKUP($C442,'基础-供应商信息'!$C:$E,3,FALSE),"-")</f>
        <v>-</v>
      </c>
      <c r="F442" s="136" t="str">
        <f>IF(C442="","-",SUMIFS('采购录入（明细）'!K:K,'采购录入（明细）'!D:D,C442)-SUMIFS($H$3:H441,$C$3:C441,C442))</f>
        <v>-</v>
      </c>
      <c r="G442" s="126"/>
      <c r="H442" s="132"/>
      <c r="I442" s="132"/>
    </row>
    <row r="443" ht="21" customHeight="1" spans="1:9">
      <c r="A443" s="125">
        <v>440</v>
      </c>
      <c r="B443" s="126"/>
      <c r="C443" s="126"/>
      <c r="D443" s="135" t="str">
        <f>IFERROR(VLOOKUP($C443,'基础-供应商信息'!$C:$E,2,FALSE),"-")</f>
        <v>-</v>
      </c>
      <c r="E443" s="135" t="str">
        <f>IFERROR(VLOOKUP($C443,'基础-供应商信息'!$C:$E,3,FALSE),"-")</f>
        <v>-</v>
      </c>
      <c r="F443" s="136" t="str">
        <f>IF(C443="","-",SUMIFS('采购录入（明细）'!K:K,'采购录入（明细）'!D:D,C443)-SUMIFS($H$3:H442,$C$3:C442,C443))</f>
        <v>-</v>
      </c>
      <c r="G443" s="126"/>
      <c r="H443" s="132"/>
      <c r="I443" s="132"/>
    </row>
    <row r="444" ht="21" customHeight="1" spans="1:9">
      <c r="A444" s="125">
        <v>441</v>
      </c>
      <c r="B444" s="126"/>
      <c r="C444" s="126"/>
      <c r="D444" s="135" t="str">
        <f>IFERROR(VLOOKUP($C444,'基础-供应商信息'!$C:$E,2,FALSE),"-")</f>
        <v>-</v>
      </c>
      <c r="E444" s="135" t="str">
        <f>IFERROR(VLOOKUP($C444,'基础-供应商信息'!$C:$E,3,FALSE),"-")</f>
        <v>-</v>
      </c>
      <c r="F444" s="136" t="str">
        <f>IF(C444="","-",SUMIFS('采购录入（明细）'!K:K,'采购录入（明细）'!D:D,C444)-SUMIFS($H$3:H443,$C$3:C443,C444))</f>
        <v>-</v>
      </c>
      <c r="G444" s="126"/>
      <c r="H444" s="132"/>
      <c r="I444" s="132"/>
    </row>
    <row r="445" ht="21" customHeight="1" spans="1:9">
      <c r="A445" s="125">
        <v>442</v>
      </c>
      <c r="B445" s="126"/>
      <c r="C445" s="126"/>
      <c r="D445" s="135" t="str">
        <f>IFERROR(VLOOKUP($C445,'基础-供应商信息'!$C:$E,2,FALSE),"-")</f>
        <v>-</v>
      </c>
      <c r="E445" s="135" t="str">
        <f>IFERROR(VLOOKUP($C445,'基础-供应商信息'!$C:$E,3,FALSE),"-")</f>
        <v>-</v>
      </c>
      <c r="F445" s="136" t="str">
        <f>IF(C445="","-",SUMIFS('采购录入（明细）'!K:K,'采购录入（明细）'!D:D,C445)-SUMIFS($H$3:H444,$C$3:C444,C445))</f>
        <v>-</v>
      </c>
      <c r="G445" s="126"/>
      <c r="H445" s="132"/>
      <c r="I445" s="132"/>
    </row>
    <row r="446" ht="21" customHeight="1" spans="1:9">
      <c r="A446" s="125">
        <v>443</v>
      </c>
      <c r="B446" s="126"/>
      <c r="C446" s="126"/>
      <c r="D446" s="135" t="str">
        <f>IFERROR(VLOOKUP($C446,'基础-供应商信息'!$C:$E,2,FALSE),"-")</f>
        <v>-</v>
      </c>
      <c r="E446" s="135" t="str">
        <f>IFERROR(VLOOKUP($C446,'基础-供应商信息'!$C:$E,3,FALSE),"-")</f>
        <v>-</v>
      </c>
      <c r="F446" s="136" t="str">
        <f>IF(C446="","-",SUMIFS('采购录入（明细）'!K:K,'采购录入（明细）'!D:D,C446)-SUMIFS($H$3:H445,$C$3:C445,C446))</f>
        <v>-</v>
      </c>
      <c r="G446" s="126"/>
      <c r="H446" s="132"/>
      <c r="I446" s="132"/>
    </row>
    <row r="447" ht="21" customHeight="1" spans="1:9">
      <c r="A447" s="125">
        <v>444</v>
      </c>
      <c r="B447" s="126"/>
      <c r="C447" s="126"/>
      <c r="D447" s="135" t="str">
        <f>IFERROR(VLOOKUP($C447,'基础-供应商信息'!$C:$E,2,FALSE),"-")</f>
        <v>-</v>
      </c>
      <c r="E447" s="135" t="str">
        <f>IFERROR(VLOOKUP($C447,'基础-供应商信息'!$C:$E,3,FALSE),"-")</f>
        <v>-</v>
      </c>
      <c r="F447" s="136" t="str">
        <f>IF(C447="","-",SUMIFS('采购录入（明细）'!K:K,'采购录入（明细）'!D:D,C447)-SUMIFS($H$3:H446,$C$3:C446,C447))</f>
        <v>-</v>
      </c>
      <c r="G447" s="126"/>
      <c r="H447" s="132"/>
      <c r="I447" s="132"/>
    </row>
    <row r="448" ht="21" customHeight="1" spans="1:9">
      <c r="A448" s="125">
        <v>445</v>
      </c>
      <c r="B448" s="126"/>
      <c r="C448" s="126"/>
      <c r="D448" s="135" t="str">
        <f>IFERROR(VLOOKUP($C448,'基础-供应商信息'!$C:$E,2,FALSE),"-")</f>
        <v>-</v>
      </c>
      <c r="E448" s="135" t="str">
        <f>IFERROR(VLOOKUP($C448,'基础-供应商信息'!$C:$E,3,FALSE),"-")</f>
        <v>-</v>
      </c>
      <c r="F448" s="136" t="str">
        <f>IF(C448="","-",SUMIFS('采购录入（明细）'!K:K,'采购录入（明细）'!D:D,C448)-SUMIFS($H$3:H447,$C$3:C447,C448))</f>
        <v>-</v>
      </c>
      <c r="G448" s="126"/>
      <c r="H448" s="132"/>
      <c r="I448" s="132"/>
    </row>
    <row r="449" ht="21" customHeight="1" spans="1:9">
      <c r="A449" s="125">
        <v>446</v>
      </c>
      <c r="B449" s="126"/>
      <c r="C449" s="126"/>
      <c r="D449" s="135" t="str">
        <f>IFERROR(VLOOKUP($C449,'基础-供应商信息'!$C:$E,2,FALSE),"-")</f>
        <v>-</v>
      </c>
      <c r="E449" s="135" t="str">
        <f>IFERROR(VLOOKUP($C449,'基础-供应商信息'!$C:$E,3,FALSE),"-")</f>
        <v>-</v>
      </c>
      <c r="F449" s="136" t="str">
        <f>IF(C449="","-",SUMIFS('采购录入（明细）'!K:K,'采购录入（明细）'!D:D,C449)-SUMIFS($H$3:H448,$C$3:C448,C449))</f>
        <v>-</v>
      </c>
      <c r="G449" s="126"/>
      <c r="H449" s="132"/>
      <c r="I449" s="132"/>
    </row>
    <row r="450" ht="21" customHeight="1" spans="1:9">
      <c r="A450" s="125">
        <v>447</v>
      </c>
      <c r="B450" s="126"/>
      <c r="C450" s="126"/>
      <c r="D450" s="135" t="str">
        <f>IFERROR(VLOOKUP($C450,'基础-供应商信息'!$C:$E,2,FALSE),"-")</f>
        <v>-</v>
      </c>
      <c r="E450" s="135" t="str">
        <f>IFERROR(VLOOKUP($C450,'基础-供应商信息'!$C:$E,3,FALSE),"-")</f>
        <v>-</v>
      </c>
      <c r="F450" s="136" t="str">
        <f>IF(C450="","-",SUMIFS('采购录入（明细）'!K:K,'采购录入（明细）'!D:D,C450)-SUMIFS($H$3:H449,$C$3:C449,C450))</f>
        <v>-</v>
      </c>
      <c r="G450" s="126"/>
      <c r="H450" s="132"/>
      <c r="I450" s="132"/>
    </row>
    <row r="451" ht="21" customHeight="1" spans="1:9">
      <c r="A451" s="125">
        <v>448</v>
      </c>
      <c r="B451" s="126"/>
      <c r="C451" s="126"/>
      <c r="D451" s="135" t="str">
        <f>IFERROR(VLOOKUP($C451,'基础-供应商信息'!$C:$E,2,FALSE),"-")</f>
        <v>-</v>
      </c>
      <c r="E451" s="135" t="str">
        <f>IFERROR(VLOOKUP($C451,'基础-供应商信息'!$C:$E,3,FALSE),"-")</f>
        <v>-</v>
      </c>
      <c r="F451" s="136" t="str">
        <f>IF(C451="","-",SUMIFS('采购录入（明细）'!K:K,'采购录入（明细）'!D:D,C451)-SUMIFS($H$3:H450,$C$3:C450,C451))</f>
        <v>-</v>
      </c>
      <c r="G451" s="126"/>
      <c r="H451" s="132"/>
      <c r="I451" s="132"/>
    </row>
    <row r="452" ht="21" customHeight="1" spans="1:9">
      <c r="A452" s="125">
        <v>449</v>
      </c>
      <c r="B452" s="126"/>
      <c r="C452" s="126"/>
      <c r="D452" s="135" t="str">
        <f>IFERROR(VLOOKUP($C452,'基础-供应商信息'!$C:$E,2,FALSE),"-")</f>
        <v>-</v>
      </c>
      <c r="E452" s="135" t="str">
        <f>IFERROR(VLOOKUP($C452,'基础-供应商信息'!$C:$E,3,FALSE),"-")</f>
        <v>-</v>
      </c>
      <c r="F452" s="136" t="str">
        <f>IF(C452="","-",SUMIFS('采购录入（明细）'!K:K,'采购录入（明细）'!D:D,C452)-SUMIFS($H$3:H451,$C$3:C451,C452))</f>
        <v>-</v>
      </c>
      <c r="G452" s="126"/>
      <c r="H452" s="132"/>
      <c r="I452" s="132"/>
    </row>
    <row r="453" ht="21" customHeight="1" spans="1:9">
      <c r="A453" s="125">
        <v>450</v>
      </c>
      <c r="B453" s="126"/>
      <c r="C453" s="126"/>
      <c r="D453" s="135" t="str">
        <f>IFERROR(VLOOKUP($C453,'基础-供应商信息'!$C:$E,2,FALSE),"-")</f>
        <v>-</v>
      </c>
      <c r="E453" s="135" t="str">
        <f>IFERROR(VLOOKUP($C453,'基础-供应商信息'!$C:$E,3,FALSE),"-")</f>
        <v>-</v>
      </c>
      <c r="F453" s="136" t="str">
        <f>IF(C453="","-",SUMIFS('采购录入（明细）'!K:K,'采购录入（明细）'!D:D,C453)-SUMIFS($H$3:H452,$C$3:C452,C453))</f>
        <v>-</v>
      </c>
      <c r="G453" s="126"/>
      <c r="H453" s="132"/>
      <c r="I453" s="132"/>
    </row>
    <row r="454" ht="21" customHeight="1" spans="1:9">
      <c r="A454" s="125">
        <v>451</v>
      </c>
      <c r="B454" s="126"/>
      <c r="C454" s="126"/>
      <c r="D454" s="135" t="str">
        <f>IFERROR(VLOOKUP($C454,'基础-供应商信息'!$C:$E,2,FALSE),"-")</f>
        <v>-</v>
      </c>
      <c r="E454" s="135" t="str">
        <f>IFERROR(VLOOKUP($C454,'基础-供应商信息'!$C:$E,3,FALSE),"-")</f>
        <v>-</v>
      </c>
      <c r="F454" s="136" t="str">
        <f>IF(C454="","-",SUMIFS('采购录入（明细）'!K:K,'采购录入（明细）'!D:D,C454)-SUMIFS($H$3:H453,$C$3:C453,C454))</f>
        <v>-</v>
      </c>
      <c r="G454" s="126"/>
      <c r="H454" s="132"/>
      <c r="I454" s="132"/>
    </row>
    <row r="455" ht="21" customHeight="1" spans="1:9">
      <c r="A455" s="125">
        <v>452</v>
      </c>
      <c r="B455" s="126"/>
      <c r="C455" s="126"/>
      <c r="D455" s="135" t="str">
        <f>IFERROR(VLOOKUP($C455,'基础-供应商信息'!$C:$E,2,FALSE),"-")</f>
        <v>-</v>
      </c>
      <c r="E455" s="135" t="str">
        <f>IFERROR(VLOOKUP($C455,'基础-供应商信息'!$C:$E,3,FALSE),"-")</f>
        <v>-</v>
      </c>
      <c r="F455" s="136" t="str">
        <f>IF(C455="","-",SUMIFS('采购录入（明细）'!K:K,'采购录入（明细）'!D:D,C455)-SUMIFS($H$3:H454,$C$3:C454,C455))</f>
        <v>-</v>
      </c>
      <c r="G455" s="126"/>
      <c r="H455" s="132"/>
      <c r="I455" s="132"/>
    </row>
    <row r="456" ht="21" customHeight="1" spans="1:9">
      <c r="A456" s="125">
        <v>453</v>
      </c>
      <c r="B456" s="126"/>
      <c r="C456" s="126"/>
      <c r="D456" s="135" t="str">
        <f>IFERROR(VLOOKUP($C456,'基础-供应商信息'!$C:$E,2,FALSE),"-")</f>
        <v>-</v>
      </c>
      <c r="E456" s="135" t="str">
        <f>IFERROR(VLOOKUP($C456,'基础-供应商信息'!$C:$E,3,FALSE),"-")</f>
        <v>-</v>
      </c>
      <c r="F456" s="136" t="str">
        <f>IF(C456="","-",SUMIFS('采购录入（明细）'!K:K,'采购录入（明细）'!D:D,C456)-SUMIFS($H$3:H455,$C$3:C455,C456))</f>
        <v>-</v>
      </c>
      <c r="G456" s="126"/>
      <c r="H456" s="132"/>
      <c r="I456" s="132"/>
    </row>
    <row r="457" ht="21" customHeight="1" spans="1:9">
      <c r="A457" s="125">
        <v>454</v>
      </c>
      <c r="B457" s="126"/>
      <c r="C457" s="126"/>
      <c r="D457" s="135" t="str">
        <f>IFERROR(VLOOKUP($C457,'基础-供应商信息'!$C:$E,2,FALSE),"-")</f>
        <v>-</v>
      </c>
      <c r="E457" s="135" t="str">
        <f>IFERROR(VLOOKUP($C457,'基础-供应商信息'!$C:$E,3,FALSE),"-")</f>
        <v>-</v>
      </c>
      <c r="F457" s="136" t="str">
        <f>IF(C457="","-",SUMIFS('采购录入（明细）'!K:K,'采购录入（明细）'!D:D,C457)-SUMIFS($H$3:H456,$C$3:C456,C457))</f>
        <v>-</v>
      </c>
      <c r="G457" s="126"/>
      <c r="H457" s="132"/>
      <c r="I457" s="132"/>
    </row>
    <row r="458" ht="21" customHeight="1" spans="1:9">
      <c r="A458" s="125">
        <v>455</v>
      </c>
      <c r="B458" s="126"/>
      <c r="C458" s="126"/>
      <c r="D458" s="135" t="str">
        <f>IFERROR(VLOOKUP($C458,'基础-供应商信息'!$C:$E,2,FALSE),"-")</f>
        <v>-</v>
      </c>
      <c r="E458" s="135" t="str">
        <f>IFERROR(VLOOKUP($C458,'基础-供应商信息'!$C:$E,3,FALSE),"-")</f>
        <v>-</v>
      </c>
      <c r="F458" s="136" t="str">
        <f>IF(C458="","-",SUMIFS('采购录入（明细）'!K:K,'采购录入（明细）'!D:D,C458)-SUMIFS($H$3:H457,$C$3:C457,C458))</f>
        <v>-</v>
      </c>
      <c r="G458" s="126"/>
      <c r="H458" s="132"/>
      <c r="I458" s="132"/>
    </row>
    <row r="459" ht="21" customHeight="1" spans="1:9">
      <c r="A459" s="125">
        <v>456</v>
      </c>
      <c r="B459" s="126"/>
      <c r="C459" s="126"/>
      <c r="D459" s="135" t="str">
        <f>IFERROR(VLOOKUP($C459,'基础-供应商信息'!$C:$E,2,FALSE),"-")</f>
        <v>-</v>
      </c>
      <c r="E459" s="135" t="str">
        <f>IFERROR(VLOOKUP($C459,'基础-供应商信息'!$C:$E,3,FALSE),"-")</f>
        <v>-</v>
      </c>
      <c r="F459" s="136" t="str">
        <f>IF(C459="","-",SUMIFS('采购录入（明细）'!K:K,'采购录入（明细）'!D:D,C459)-SUMIFS($H$3:H458,$C$3:C458,C459))</f>
        <v>-</v>
      </c>
      <c r="G459" s="126"/>
      <c r="H459" s="132"/>
      <c r="I459" s="132"/>
    </row>
    <row r="460" ht="21" customHeight="1" spans="1:9">
      <c r="A460" s="125">
        <v>457</v>
      </c>
      <c r="B460" s="126"/>
      <c r="C460" s="126"/>
      <c r="D460" s="135" t="str">
        <f>IFERROR(VLOOKUP($C460,'基础-供应商信息'!$C:$E,2,FALSE),"-")</f>
        <v>-</v>
      </c>
      <c r="E460" s="135" t="str">
        <f>IFERROR(VLOOKUP($C460,'基础-供应商信息'!$C:$E,3,FALSE),"-")</f>
        <v>-</v>
      </c>
      <c r="F460" s="136" t="str">
        <f>IF(C460="","-",SUMIFS('采购录入（明细）'!K:K,'采购录入（明细）'!D:D,C460)-SUMIFS($H$3:H459,$C$3:C459,C460))</f>
        <v>-</v>
      </c>
      <c r="G460" s="126"/>
      <c r="H460" s="132"/>
      <c r="I460" s="132"/>
    </row>
    <row r="461" ht="21" customHeight="1" spans="1:9">
      <c r="A461" s="125">
        <v>458</v>
      </c>
      <c r="B461" s="126"/>
      <c r="C461" s="126"/>
      <c r="D461" s="135" t="str">
        <f>IFERROR(VLOOKUP($C461,'基础-供应商信息'!$C:$E,2,FALSE),"-")</f>
        <v>-</v>
      </c>
      <c r="E461" s="135" t="str">
        <f>IFERROR(VLOOKUP($C461,'基础-供应商信息'!$C:$E,3,FALSE),"-")</f>
        <v>-</v>
      </c>
      <c r="F461" s="136" t="str">
        <f>IF(C461="","-",SUMIFS('采购录入（明细）'!K:K,'采购录入（明细）'!D:D,C461)-SUMIFS($H$3:H460,$C$3:C460,C461))</f>
        <v>-</v>
      </c>
      <c r="G461" s="126"/>
      <c r="H461" s="132"/>
      <c r="I461" s="132"/>
    </row>
    <row r="462" ht="21" customHeight="1" spans="1:9">
      <c r="A462" s="125">
        <v>459</v>
      </c>
      <c r="B462" s="126"/>
      <c r="C462" s="126"/>
      <c r="D462" s="135" t="str">
        <f>IFERROR(VLOOKUP($C462,'基础-供应商信息'!$C:$E,2,FALSE),"-")</f>
        <v>-</v>
      </c>
      <c r="E462" s="135" t="str">
        <f>IFERROR(VLOOKUP($C462,'基础-供应商信息'!$C:$E,3,FALSE),"-")</f>
        <v>-</v>
      </c>
      <c r="F462" s="136" t="str">
        <f>IF(C462="","-",SUMIFS('采购录入（明细）'!K:K,'采购录入（明细）'!D:D,C462)-SUMIFS($H$3:H461,$C$3:C461,C462))</f>
        <v>-</v>
      </c>
      <c r="G462" s="126"/>
      <c r="H462" s="132"/>
      <c r="I462" s="132"/>
    </row>
    <row r="463" ht="21" customHeight="1" spans="1:9">
      <c r="A463" s="125">
        <v>460</v>
      </c>
      <c r="B463" s="126"/>
      <c r="C463" s="126"/>
      <c r="D463" s="135" t="str">
        <f>IFERROR(VLOOKUP($C463,'基础-供应商信息'!$C:$E,2,FALSE),"-")</f>
        <v>-</v>
      </c>
      <c r="E463" s="135" t="str">
        <f>IFERROR(VLOOKUP($C463,'基础-供应商信息'!$C:$E,3,FALSE),"-")</f>
        <v>-</v>
      </c>
      <c r="F463" s="136" t="str">
        <f>IF(C463="","-",SUMIFS('采购录入（明细）'!K:K,'采购录入（明细）'!D:D,C463)-SUMIFS($H$3:H462,$C$3:C462,C463))</f>
        <v>-</v>
      </c>
      <c r="G463" s="126"/>
      <c r="H463" s="132"/>
      <c r="I463" s="132"/>
    </row>
    <row r="464" ht="21" customHeight="1" spans="1:9">
      <c r="A464" s="125">
        <v>461</v>
      </c>
      <c r="B464" s="126"/>
      <c r="C464" s="126"/>
      <c r="D464" s="135" t="str">
        <f>IFERROR(VLOOKUP($C464,'基础-供应商信息'!$C:$E,2,FALSE),"-")</f>
        <v>-</v>
      </c>
      <c r="E464" s="135" t="str">
        <f>IFERROR(VLOOKUP($C464,'基础-供应商信息'!$C:$E,3,FALSE),"-")</f>
        <v>-</v>
      </c>
      <c r="F464" s="136" t="str">
        <f>IF(C464="","-",SUMIFS('采购录入（明细）'!K:K,'采购录入（明细）'!D:D,C464)-SUMIFS($H$3:H463,$C$3:C463,C464))</f>
        <v>-</v>
      </c>
      <c r="G464" s="126"/>
      <c r="H464" s="132"/>
      <c r="I464" s="132"/>
    </row>
    <row r="465" ht="21" customHeight="1" spans="1:9">
      <c r="A465" s="125">
        <v>462</v>
      </c>
      <c r="B465" s="126"/>
      <c r="C465" s="126"/>
      <c r="D465" s="135" t="str">
        <f>IFERROR(VLOOKUP($C465,'基础-供应商信息'!$C:$E,2,FALSE),"-")</f>
        <v>-</v>
      </c>
      <c r="E465" s="135" t="str">
        <f>IFERROR(VLOOKUP($C465,'基础-供应商信息'!$C:$E,3,FALSE),"-")</f>
        <v>-</v>
      </c>
      <c r="F465" s="136" t="str">
        <f>IF(C465="","-",SUMIFS('采购录入（明细）'!K:K,'采购录入（明细）'!D:D,C465)-SUMIFS($H$3:H464,$C$3:C464,C465))</f>
        <v>-</v>
      </c>
      <c r="G465" s="126"/>
      <c r="H465" s="132"/>
      <c r="I465" s="132"/>
    </row>
    <row r="466" ht="21" customHeight="1" spans="1:9">
      <c r="A466" s="125">
        <v>463</v>
      </c>
      <c r="B466" s="126"/>
      <c r="C466" s="126"/>
      <c r="D466" s="135" t="str">
        <f>IFERROR(VLOOKUP($C466,'基础-供应商信息'!$C:$E,2,FALSE),"-")</f>
        <v>-</v>
      </c>
      <c r="E466" s="135" t="str">
        <f>IFERROR(VLOOKUP($C466,'基础-供应商信息'!$C:$E,3,FALSE),"-")</f>
        <v>-</v>
      </c>
      <c r="F466" s="136" t="str">
        <f>IF(C466="","-",SUMIFS('采购录入（明细）'!K:K,'采购录入（明细）'!D:D,C466)-SUMIFS($H$3:H465,$C$3:C465,C466))</f>
        <v>-</v>
      </c>
      <c r="G466" s="126"/>
      <c r="H466" s="132"/>
      <c r="I466" s="132"/>
    </row>
    <row r="467" ht="21" customHeight="1" spans="1:9">
      <c r="A467" s="125">
        <v>464</v>
      </c>
      <c r="B467" s="126"/>
      <c r="C467" s="126"/>
      <c r="D467" s="135" t="str">
        <f>IFERROR(VLOOKUP($C467,'基础-供应商信息'!$C:$E,2,FALSE),"-")</f>
        <v>-</v>
      </c>
      <c r="E467" s="135" t="str">
        <f>IFERROR(VLOOKUP($C467,'基础-供应商信息'!$C:$E,3,FALSE),"-")</f>
        <v>-</v>
      </c>
      <c r="F467" s="136" t="str">
        <f>IF(C467="","-",SUMIFS('采购录入（明细）'!K:K,'采购录入（明细）'!D:D,C467)-SUMIFS($H$3:H466,$C$3:C466,C467))</f>
        <v>-</v>
      </c>
      <c r="G467" s="126"/>
      <c r="H467" s="132"/>
      <c r="I467" s="132"/>
    </row>
    <row r="468" ht="21" customHeight="1" spans="1:9">
      <c r="A468" s="125">
        <v>465</v>
      </c>
      <c r="B468" s="126"/>
      <c r="C468" s="126"/>
      <c r="D468" s="135" t="str">
        <f>IFERROR(VLOOKUP($C468,'基础-供应商信息'!$C:$E,2,FALSE),"-")</f>
        <v>-</v>
      </c>
      <c r="E468" s="135" t="str">
        <f>IFERROR(VLOOKUP($C468,'基础-供应商信息'!$C:$E,3,FALSE),"-")</f>
        <v>-</v>
      </c>
      <c r="F468" s="136" t="str">
        <f>IF(C468="","-",SUMIFS('采购录入（明细）'!K:K,'采购录入（明细）'!D:D,C468)-SUMIFS($H$3:H467,$C$3:C467,C468))</f>
        <v>-</v>
      </c>
      <c r="G468" s="126"/>
      <c r="H468" s="132"/>
      <c r="I468" s="132"/>
    </row>
    <row r="469" ht="21" customHeight="1" spans="1:9">
      <c r="A469" s="125">
        <v>466</v>
      </c>
      <c r="B469" s="126"/>
      <c r="C469" s="126"/>
      <c r="D469" s="135" t="str">
        <f>IFERROR(VLOOKUP($C469,'基础-供应商信息'!$C:$E,2,FALSE),"-")</f>
        <v>-</v>
      </c>
      <c r="E469" s="135" t="str">
        <f>IFERROR(VLOOKUP($C469,'基础-供应商信息'!$C:$E,3,FALSE),"-")</f>
        <v>-</v>
      </c>
      <c r="F469" s="136" t="str">
        <f>IF(C469="","-",SUMIFS('采购录入（明细）'!K:K,'采购录入（明细）'!D:D,C469)-SUMIFS($H$3:H468,$C$3:C468,C469))</f>
        <v>-</v>
      </c>
      <c r="G469" s="126"/>
      <c r="H469" s="132"/>
      <c r="I469" s="132"/>
    </row>
    <row r="470" ht="21" customHeight="1" spans="1:9">
      <c r="A470" s="125">
        <v>467</v>
      </c>
      <c r="B470" s="126"/>
      <c r="C470" s="126"/>
      <c r="D470" s="135" t="str">
        <f>IFERROR(VLOOKUP($C470,'基础-供应商信息'!$C:$E,2,FALSE),"-")</f>
        <v>-</v>
      </c>
      <c r="E470" s="135" t="str">
        <f>IFERROR(VLOOKUP($C470,'基础-供应商信息'!$C:$E,3,FALSE),"-")</f>
        <v>-</v>
      </c>
      <c r="F470" s="136" t="str">
        <f>IF(C470="","-",SUMIFS('采购录入（明细）'!K:K,'采购录入（明细）'!D:D,C470)-SUMIFS($H$3:H469,$C$3:C469,C470))</f>
        <v>-</v>
      </c>
      <c r="G470" s="126"/>
      <c r="H470" s="132"/>
      <c r="I470" s="132"/>
    </row>
    <row r="471" ht="21" customHeight="1" spans="1:9">
      <c r="A471" s="125">
        <v>468</v>
      </c>
      <c r="B471" s="126"/>
      <c r="C471" s="126"/>
      <c r="D471" s="135" t="str">
        <f>IFERROR(VLOOKUP($C471,'基础-供应商信息'!$C:$E,2,FALSE),"-")</f>
        <v>-</v>
      </c>
      <c r="E471" s="135" t="str">
        <f>IFERROR(VLOOKUP($C471,'基础-供应商信息'!$C:$E,3,FALSE),"-")</f>
        <v>-</v>
      </c>
      <c r="F471" s="136" t="str">
        <f>IF(C471="","-",SUMIFS('采购录入（明细）'!K:K,'采购录入（明细）'!D:D,C471)-SUMIFS($H$3:H470,$C$3:C470,C471))</f>
        <v>-</v>
      </c>
      <c r="G471" s="126"/>
      <c r="H471" s="132"/>
      <c r="I471" s="132"/>
    </row>
    <row r="472" ht="21" customHeight="1" spans="1:9">
      <c r="A472" s="125">
        <v>469</v>
      </c>
      <c r="B472" s="126"/>
      <c r="C472" s="126"/>
      <c r="D472" s="135" t="str">
        <f>IFERROR(VLOOKUP($C472,'基础-供应商信息'!$C:$E,2,FALSE),"-")</f>
        <v>-</v>
      </c>
      <c r="E472" s="135" t="str">
        <f>IFERROR(VLOOKUP($C472,'基础-供应商信息'!$C:$E,3,FALSE),"-")</f>
        <v>-</v>
      </c>
      <c r="F472" s="136" t="str">
        <f>IF(C472="","-",SUMIFS('采购录入（明细）'!K:K,'采购录入（明细）'!D:D,C472)-SUMIFS($H$3:H471,$C$3:C471,C472))</f>
        <v>-</v>
      </c>
      <c r="G472" s="126"/>
      <c r="H472" s="132"/>
      <c r="I472" s="132"/>
    </row>
    <row r="473" ht="21" customHeight="1" spans="1:9">
      <c r="A473" s="125">
        <v>470</v>
      </c>
      <c r="B473" s="126"/>
      <c r="C473" s="126"/>
      <c r="D473" s="135" t="str">
        <f>IFERROR(VLOOKUP($C473,'基础-供应商信息'!$C:$E,2,FALSE),"-")</f>
        <v>-</v>
      </c>
      <c r="E473" s="135" t="str">
        <f>IFERROR(VLOOKUP($C473,'基础-供应商信息'!$C:$E,3,FALSE),"-")</f>
        <v>-</v>
      </c>
      <c r="F473" s="136" t="str">
        <f>IF(C473="","-",SUMIFS('采购录入（明细）'!K:K,'采购录入（明细）'!D:D,C473)-SUMIFS($H$3:H472,$C$3:C472,C473))</f>
        <v>-</v>
      </c>
      <c r="G473" s="126"/>
      <c r="H473" s="132"/>
      <c r="I473" s="132"/>
    </row>
    <row r="474" ht="21" customHeight="1" spans="1:9">
      <c r="A474" s="125">
        <v>471</v>
      </c>
      <c r="B474" s="126"/>
      <c r="C474" s="126"/>
      <c r="D474" s="135" t="str">
        <f>IFERROR(VLOOKUP($C474,'基础-供应商信息'!$C:$E,2,FALSE),"-")</f>
        <v>-</v>
      </c>
      <c r="E474" s="135" t="str">
        <f>IFERROR(VLOOKUP($C474,'基础-供应商信息'!$C:$E,3,FALSE),"-")</f>
        <v>-</v>
      </c>
      <c r="F474" s="136" t="str">
        <f>IF(C474="","-",SUMIFS('采购录入（明细）'!K:K,'采购录入（明细）'!D:D,C474)-SUMIFS($H$3:H473,$C$3:C473,C474))</f>
        <v>-</v>
      </c>
      <c r="G474" s="126"/>
      <c r="H474" s="132"/>
      <c r="I474" s="132"/>
    </row>
    <row r="475" ht="21" customHeight="1" spans="1:9">
      <c r="A475" s="125">
        <v>472</v>
      </c>
      <c r="B475" s="126"/>
      <c r="C475" s="126"/>
      <c r="D475" s="135" t="str">
        <f>IFERROR(VLOOKUP($C475,'基础-供应商信息'!$C:$E,2,FALSE),"-")</f>
        <v>-</v>
      </c>
      <c r="E475" s="135" t="str">
        <f>IFERROR(VLOOKUP($C475,'基础-供应商信息'!$C:$E,3,FALSE),"-")</f>
        <v>-</v>
      </c>
      <c r="F475" s="136" t="str">
        <f>IF(C475="","-",SUMIFS('采购录入（明细）'!K:K,'采购录入（明细）'!D:D,C475)-SUMIFS($H$3:H474,$C$3:C474,C475))</f>
        <v>-</v>
      </c>
      <c r="G475" s="126"/>
      <c r="H475" s="132"/>
      <c r="I475" s="132"/>
    </row>
    <row r="476" ht="21" customHeight="1" spans="1:9">
      <c r="A476" s="125">
        <v>473</v>
      </c>
      <c r="B476" s="126"/>
      <c r="C476" s="126"/>
      <c r="D476" s="135" t="str">
        <f>IFERROR(VLOOKUP($C476,'基础-供应商信息'!$C:$E,2,FALSE),"-")</f>
        <v>-</v>
      </c>
      <c r="E476" s="135" t="str">
        <f>IFERROR(VLOOKUP($C476,'基础-供应商信息'!$C:$E,3,FALSE),"-")</f>
        <v>-</v>
      </c>
      <c r="F476" s="136" t="str">
        <f>IF(C476="","-",SUMIFS('采购录入（明细）'!K:K,'采购录入（明细）'!D:D,C476)-SUMIFS($H$3:H475,$C$3:C475,C476))</f>
        <v>-</v>
      </c>
      <c r="G476" s="126"/>
      <c r="H476" s="132"/>
      <c r="I476" s="132"/>
    </row>
    <row r="477" ht="21" customHeight="1" spans="1:9">
      <c r="A477" s="125">
        <v>474</v>
      </c>
      <c r="B477" s="126"/>
      <c r="C477" s="126"/>
      <c r="D477" s="135" t="str">
        <f>IFERROR(VLOOKUP($C477,'基础-供应商信息'!$C:$E,2,FALSE),"-")</f>
        <v>-</v>
      </c>
      <c r="E477" s="135" t="str">
        <f>IFERROR(VLOOKUP($C477,'基础-供应商信息'!$C:$E,3,FALSE),"-")</f>
        <v>-</v>
      </c>
      <c r="F477" s="136" t="str">
        <f>IF(C477="","-",SUMIFS('采购录入（明细）'!K:K,'采购录入（明细）'!D:D,C477)-SUMIFS($H$3:H476,$C$3:C476,C477))</f>
        <v>-</v>
      </c>
      <c r="G477" s="126"/>
      <c r="H477" s="132"/>
      <c r="I477" s="132"/>
    </row>
    <row r="478" ht="21" customHeight="1" spans="1:9">
      <c r="A478" s="125">
        <v>475</v>
      </c>
      <c r="B478" s="126"/>
      <c r="C478" s="126"/>
      <c r="D478" s="135" t="str">
        <f>IFERROR(VLOOKUP($C478,'基础-供应商信息'!$C:$E,2,FALSE),"-")</f>
        <v>-</v>
      </c>
      <c r="E478" s="135" t="str">
        <f>IFERROR(VLOOKUP($C478,'基础-供应商信息'!$C:$E,3,FALSE),"-")</f>
        <v>-</v>
      </c>
      <c r="F478" s="136" t="str">
        <f>IF(C478="","-",SUMIFS('采购录入（明细）'!K:K,'采购录入（明细）'!D:D,C478)-SUMIFS($H$3:H477,$C$3:C477,C478))</f>
        <v>-</v>
      </c>
      <c r="G478" s="126"/>
      <c r="H478" s="132"/>
      <c r="I478" s="132"/>
    </row>
    <row r="479" ht="21" customHeight="1" spans="1:9">
      <c r="A479" s="125">
        <v>476</v>
      </c>
      <c r="B479" s="126"/>
      <c r="C479" s="126"/>
      <c r="D479" s="135" t="str">
        <f>IFERROR(VLOOKUP($C479,'基础-供应商信息'!$C:$E,2,FALSE),"-")</f>
        <v>-</v>
      </c>
      <c r="E479" s="135" t="str">
        <f>IFERROR(VLOOKUP($C479,'基础-供应商信息'!$C:$E,3,FALSE),"-")</f>
        <v>-</v>
      </c>
      <c r="F479" s="136" t="str">
        <f>IF(C479="","-",SUMIFS('采购录入（明细）'!K:K,'采购录入（明细）'!D:D,C479)-SUMIFS($H$3:H478,$C$3:C478,C479))</f>
        <v>-</v>
      </c>
      <c r="G479" s="126"/>
      <c r="H479" s="132"/>
      <c r="I479" s="132"/>
    </row>
    <row r="480" ht="21" customHeight="1" spans="1:9">
      <c r="A480" s="125">
        <v>477</v>
      </c>
      <c r="B480" s="126"/>
      <c r="C480" s="126"/>
      <c r="D480" s="135" t="str">
        <f>IFERROR(VLOOKUP($C480,'基础-供应商信息'!$C:$E,2,FALSE),"-")</f>
        <v>-</v>
      </c>
      <c r="E480" s="135" t="str">
        <f>IFERROR(VLOOKUP($C480,'基础-供应商信息'!$C:$E,3,FALSE),"-")</f>
        <v>-</v>
      </c>
      <c r="F480" s="136" t="str">
        <f>IF(C480="","-",SUMIFS('采购录入（明细）'!K:K,'采购录入（明细）'!D:D,C480)-SUMIFS($H$3:H479,$C$3:C479,C480))</f>
        <v>-</v>
      </c>
      <c r="G480" s="126"/>
      <c r="H480" s="132"/>
      <c r="I480" s="132"/>
    </row>
    <row r="481" ht="21" customHeight="1" spans="1:9">
      <c r="A481" s="125">
        <v>478</v>
      </c>
      <c r="B481" s="126"/>
      <c r="C481" s="126"/>
      <c r="D481" s="135" t="str">
        <f>IFERROR(VLOOKUP($C481,'基础-供应商信息'!$C:$E,2,FALSE),"-")</f>
        <v>-</v>
      </c>
      <c r="E481" s="135" t="str">
        <f>IFERROR(VLOOKUP($C481,'基础-供应商信息'!$C:$E,3,FALSE),"-")</f>
        <v>-</v>
      </c>
      <c r="F481" s="136" t="str">
        <f>IF(C481="","-",SUMIFS('采购录入（明细）'!K:K,'采购录入（明细）'!D:D,C481)-SUMIFS($H$3:H480,$C$3:C480,C481))</f>
        <v>-</v>
      </c>
      <c r="G481" s="126"/>
      <c r="H481" s="132"/>
      <c r="I481" s="132"/>
    </row>
    <row r="482" ht="21" customHeight="1" spans="1:9">
      <c r="A482" s="125">
        <v>479</v>
      </c>
      <c r="B482" s="126"/>
      <c r="C482" s="126"/>
      <c r="D482" s="135" t="str">
        <f>IFERROR(VLOOKUP($C482,'基础-供应商信息'!$C:$E,2,FALSE),"-")</f>
        <v>-</v>
      </c>
      <c r="E482" s="135" t="str">
        <f>IFERROR(VLOOKUP($C482,'基础-供应商信息'!$C:$E,3,FALSE),"-")</f>
        <v>-</v>
      </c>
      <c r="F482" s="136" t="str">
        <f>IF(C482="","-",SUMIFS('采购录入（明细）'!K:K,'采购录入（明细）'!D:D,C482)-SUMIFS($H$3:H481,$C$3:C481,C482))</f>
        <v>-</v>
      </c>
      <c r="G482" s="126"/>
      <c r="H482" s="132"/>
      <c r="I482" s="132"/>
    </row>
    <row r="483" ht="21" customHeight="1" spans="1:9">
      <c r="A483" s="125">
        <v>480</v>
      </c>
      <c r="B483" s="126"/>
      <c r="C483" s="126"/>
      <c r="D483" s="135" t="str">
        <f>IFERROR(VLOOKUP($C483,'基础-供应商信息'!$C:$E,2,FALSE),"-")</f>
        <v>-</v>
      </c>
      <c r="E483" s="135" t="str">
        <f>IFERROR(VLOOKUP($C483,'基础-供应商信息'!$C:$E,3,FALSE),"-")</f>
        <v>-</v>
      </c>
      <c r="F483" s="136" t="str">
        <f>IF(C483="","-",SUMIFS('采购录入（明细）'!K:K,'采购录入（明细）'!D:D,C483)-SUMIFS($H$3:H482,$C$3:C482,C483))</f>
        <v>-</v>
      </c>
      <c r="G483" s="126"/>
      <c r="H483" s="132"/>
      <c r="I483" s="132"/>
    </row>
    <row r="484" ht="21" customHeight="1" spans="1:9">
      <c r="A484" s="125">
        <v>481</v>
      </c>
      <c r="B484" s="126"/>
      <c r="C484" s="126"/>
      <c r="D484" s="135" t="str">
        <f>IFERROR(VLOOKUP($C484,'基础-供应商信息'!$C:$E,2,FALSE),"-")</f>
        <v>-</v>
      </c>
      <c r="E484" s="135" t="str">
        <f>IFERROR(VLOOKUP($C484,'基础-供应商信息'!$C:$E,3,FALSE),"-")</f>
        <v>-</v>
      </c>
      <c r="F484" s="136" t="str">
        <f>IF(C484="","-",SUMIFS('采购录入（明细）'!K:K,'采购录入（明细）'!D:D,C484)-SUMIFS($H$3:H483,$C$3:C483,C484))</f>
        <v>-</v>
      </c>
      <c r="G484" s="126"/>
      <c r="H484" s="132"/>
      <c r="I484" s="132"/>
    </row>
    <row r="485" ht="21" customHeight="1" spans="1:9">
      <c r="A485" s="125">
        <v>482</v>
      </c>
      <c r="B485" s="126"/>
      <c r="C485" s="126"/>
      <c r="D485" s="135" t="str">
        <f>IFERROR(VLOOKUP($C485,'基础-供应商信息'!$C:$E,2,FALSE),"-")</f>
        <v>-</v>
      </c>
      <c r="E485" s="135" t="str">
        <f>IFERROR(VLOOKUP($C485,'基础-供应商信息'!$C:$E,3,FALSE),"-")</f>
        <v>-</v>
      </c>
      <c r="F485" s="136" t="str">
        <f>IF(C485="","-",SUMIFS('采购录入（明细）'!K:K,'采购录入（明细）'!D:D,C485)-SUMIFS($H$3:H484,$C$3:C484,C485))</f>
        <v>-</v>
      </c>
      <c r="G485" s="126"/>
      <c r="H485" s="132"/>
      <c r="I485" s="132"/>
    </row>
    <row r="486" ht="21" customHeight="1" spans="1:9">
      <c r="A486" s="125">
        <v>483</v>
      </c>
      <c r="B486" s="126"/>
      <c r="C486" s="126"/>
      <c r="D486" s="135" t="str">
        <f>IFERROR(VLOOKUP($C486,'基础-供应商信息'!$C:$E,2,FALSE),"-")</f>
        <v>-</v>
      </c>
      <c r="E486" s="135" t="str">
        <f>IFERROR(VLOOKUP($C486,'基础-供应商信息'!$C:$E,3,FALSE),"-")</f>
        <v>-</v>
      </c>
      <c r="F486" s="136" t="str">
        <f>IF(C486="","-",SUMIFS('采购录入（明细）'!K:K,'采购录入（明细）'!D:D,C486)-SUMIFS($H$3:H485,$C$3:C485,C486))</f>
        <v>-</v>
      </c>
      <c r="G486" s="126"/>
      <c r="H486" s="132"/>
      <c r="I486" s="132"/>
    </row>
    <row r="487" ht="21" customHeight="1" spans="1:9">
      <c r="A487" s="125">
        <v>484</v>
      </c>
      <c r="B487" s="126"/>
      <c r="C487" s="126"/>
      <c r="D487" s="135" t="str">
        <f>IFERROR(VLOOKUP($C487,'基础-供应商信息'!$C:$E,2,FALSE),"-")</f>
        <v>-</v>
      </c>
      <c r="E487" s="135" t="str">
        <f>IFERROR(VLOOKUP($C487,'基础-供应商信息'!$C:$E,3,FALSE),"-")</f>
        <v>-</v>
      </c>
      <c r="F487" s="136" t="str">
        <f>IF(C487="","-",SUMIFS('采购录入（明细）'!K:K,'采购录入（明细）'!D:D,C487)-SUMIFS($H$3:H486,$C$3:C486,C487))</f>
        <v>-</v>
      </c>
      <c r="G487" s="126"/>
      <c r="H487" s="132"/>
      <c r="I487" s="132"/>
    </row>
    <row r="488" ht="21" customHeight="1" spans="1:9">
      <c r="A488" s="125">
        <v>485</v>
      </c>
      <c r="B488" s="126"/>
      <c r="C488" s="126"/>
      <c r="D488" s="135" t="str">
        <f>IFERROR(VLOOKUP($C488,'基础-供应商信息'!$C:$E,2,FALSE),"-")</f>
        <v>-</v>
      </c>
      <c r="E488" s="135" t="str">
        <f>IFERROR(VLOOKUP($C488,'基础-供应商信息'!$C:$E,3,FALSE),"-")</f>
        <v>-</v>
      </c>
      <c r="F488" s="136" t="str">
        <f>IF(C488="","-",SUMIFS('采购录入（明细）'!K:K,'采购录入（明细）'!D:D,C488)-SUMIFS($H$3:H487,$C$3:C487,C488))</f>
        <v>-</v>
      </c>
      <c r="G488" s="126"/>
      <c r="H488" s="132"/>
      <c r="I488" s="132"/>
    </row>
    <row r="489" ht="21" customHeight="1" spans="1:9">
      <c r="A489" s="125">
        <v>486</v>
      </c>
      <c r="B489" s="126"/>
      <c r="C489" s="126"/>
      <c r="D489" s="135" t="str">
        <f>IFERROR(VLOOKUP($C489,'基础-供应商信息'!$C:$E,2,FALSE),"-")</f>
        <v>-</v>
      </c>
      <c r="E489" s="135" t="str">
        <f>IFERROR(VLOOKUP($C489,'基础-供应商信息'!$C:$E,3,FALSE),"-")</f>
        <v>-</v>
      </c>
      <c r="F489" s="136" t="str">
        <f>IF(C489="","-",SUMIFS('采购录入（明细）'!K:K,'采购录入（明细）'!D:D,C489)-SUMIFS($H$3:H488,$C$3:C488,C489))</f>
        <v>-</v>
      </c>
      <c r="G489" s="126"/>
      <c r="H489" s="132"/>
      <c r="I489" s="132"/>
    </row>
    <row r="490" ht="21" customHeight="1" spans="1:9">
      <c r="A490" s="125">
        <v>487</v>
      </c>
      <c r="B490" s="126"/>
      <c r="C490" s="126"/>
      <c r="D490" s="135" t="str">
        <f>IFERROR(VLOOKUP($C490,'基础-供应商信息'!$C:$E,2,FALSE),"-")</f>
        <v>-</v>
      </c>
      <c r="E490" s="135" t="str">
        <f>IFERROR(VLOOKUP($C490,'基础-供应商信息'!$C:$E,3,FALSE),"-")</f>
        <v>-</v>
      </c>
      <c r="F490" s="136" t="str">
        <f>IF(C490="","-",SUMIFS('采购录入（明细）'!K:K,'采购录入（明细）'!D:D,C490)-SUMIFS($H$3:H489,$C$3:C489,C490))</f>
        <v>-</v>
      </c>
      <c r="G490" s="126"/>
      <c r="H490" s="132"/>
      <c r="I490" s="132"/>
    </row>
    <row r="491" ht="21" customHeight="1" spans="1:9">
      <c r="A491" s="125">
        <v>488</v>
      </c>
      <c r="B491" s="126"/>
      <c r="C491" s="126"/>
      <c r="D491" s="135" t="str">
        <f>IFERROR(VLOOKUP($C491,'基础-供应商信息'!$C:$E,2,FALSE),"-")</f>
        <v>-</v>
      </c>
      <c r="E491" s="135" t="str">
        <f>IFERROR(VLOOKUP($C491,'基础-供应商信息'!$C:$E,3,FALSE),"-")</f>
        <v>-</v>
      </c>
      <c r="F491" s="136" t="str">
        <f>IF(C491="","-",SUMIFS('采购录入（明细）'!K:K,'采购录入（明细）'!D:D,C491)-SUMIFS($H$3:H490,$C$3:C490,C491))</f>
        <v>-</v>
      </c>
      <c r="G491" s="126"/>
      <c r="H491" s="132"/>
      <c r="I491" s="132"/>
    </row>
    <row r="492" ht="21" customHeight="1" spans="1:9">
      <c r="A492" s="125">
        <v>489</v>
      </c>
      <c r="B492" s="126"/>
      <c r="C492" s="126"/>
      <c r="D492" s="135" t="str">
        <f>IFERROR(VLOOKUP($C492,'基础-供应商信息'!$C:$E,2,FALSE),"-")</f>
        <v>-</v>
      </c>
      <c r="E492" s="135" t="str">
        <f>IFERROR(VLOOKUP($C492,'基础-供应商信息'!$C:$E,3,FALSE),"-")</f>
        <v>-</v>
      </c>
      <c r="F492" s="136" t="str">
        <f>IF(C492="","-",SUMIFS('采购录入（明细）'!K:K,'采购录入（明细）'!D:D,C492)-SUMIFS($H$3:H491,$C$3:C491,C492))</f>
        <v>-</v>
      </c>
      <c r="G492" s="126"/>
      <c r="H492" s="132"/>
      <c r="I492" s="132"/>
    </row>
    <row r="493" ht="21" customHeight="1" spans="1:9">
      <c r="A493" s="125">
        <v>490</v>
      </c>
      <c r="B493" s="126"/>
      <c r="C493" s="126"/>
      <c r="D493" s="135" t="str">
        <f>IFERROR(VLOOKUP($C493,'基础-供应商信息'!$C:$E,2,FALSE),"-")</f>
        <v>-</v>
      </c>
      <c r="E493" s="135" t="str">
        <f>IFERROR(VLOOKUP($C493,'基础-供应商信息'!$C:$E,3,FALSE),"-")</f>
        <v>-</v>
      </c>
      <c r="F493" s="136" t="str">
        <f>IF(C493="","-",SUMIFS('采购录入（明细）'!K:K,'采购录入（明细）'!D:D,C493)-SUMIFS($H$3:H492,$C$3:C492,C493))</f>
        <v>-</v>
      </c>
      <c r="G493" s="126"/>
      <c r="H493" s="132"/>
      <c r="I493" s="132"/>
    </row>
    <row r="494" ht="21" customHeight="1" spans="1:9">
      <c r="A494" s="125">
        <v>491</v>
      </c>
      <c r="B494" s="126"/>
      <c r="C494" s="126"/>
      <c r="D494" s="135" t="str">
        <f>IFERROR(VLOOKUP($C494,'基础-供应商信息'!$C:$E,2,FALSE),"-")</f>
        <v>-</v>
      </c>
      <c r="E494" s="135" t="str">
        <f>IFERROR(VLOOKUP($C494,'基础-供应商信息'!$C:$E,3,FALSE),"-")</f>
        <v>-</v>
      </c>
      <c r="F494" s="136" t="str">
        <f>IF(C494="","-",SUMIFS('采购录入（明细）'!K:K,'采购录入（明细）'!D:D,C494)-SUMIFS($H$3:H493,$C$3:C493,C494))</f>
        <v>-</v>
      </c>
      <c r="G494" s="126"/>
      <c r="H494" s="132"/>
      <c r="I494" s="132"/>
    </row>
    <row r="495" ht="21" customHeight="1" spans="1:9">
      <c r="A495" s="125">
        <v>492</v>
      </c>
      <c r="B495" s="126"/>
      <c r="C495" s="126"/>
      <c r="D495" s="135" t="str">
        <f>IFERROR(VLOOKUP($C495,'基础-供应商信息'!$C:$E,2,FALSE),"-")</f>
        <v>-</v>
      </c>
      <c r="E495" s="135" t="str">
        <f>IFERROR(VLOOKUP($C495,'基础-供应商信息'!$C:$E,3,FALSE),"-")</f>
        <v>-</v>
      </c>
      <c r="F495" s="136" t="str">
        <f>IF(C495="","-",SUMIFS('采购录入（明细）'!K:K,'采购录入（明细）'!D:D,C495)-SUMIFS($H$3:H494,$C$3:C494,C495))</f>
        <v>-</v>
      </c>
      <c r="G495" s="126"/>
      <c r="H495" s="132"/>
      <c r="I495" s="132"/>
    </row>
    <row r="496" ht="21" customHeight="1" spans="1:9">
      <c r="A496" s="125">
        <v>493</v>
      </c>
      <c r="B496" s="126"/>
      <c r="C496" s="126"/>
      <c r="D496" s="135" t="str">
        <f>IFERROR(VLOOKUP($C496,'基础-供应商信息'!$C:$E,2,FALSE),"-")</f>
        <v>-</v>
      </c>
      <c r="E496" s="135" t="str">
        <f>IFERROR(VLOOKUP($C496,'基础-供应商信息'!$C:$E,3,FALSE),"-")</f>
        <v>-</v>
      </c>
      <c r="F496" s="136" t="str">
        <f>IF(C496="","-",SUMIFS('采购录入（明细）'!K:K,'采购录入（明细）'!D:D,C496)-SUMIFS($H$3:H495,$C$3:C495,C496))</f>
        <v>-</v>
      </c>
      <c r="G496" s="126"/>
      <c r="H496" s="132"/>
      <c r="I496" s="132"/>
    </row>
    <row r="497" ht="21" customHeight="1" spans="1:9">
      <c r="A497" s="125">
        <v>494</v>
      </c>
      <c r="B497" s="126"/>
      <c r="C497" s="126"/>
      <c r="D497" s="135" t="str">
        <f>IFERROR(VLOOKUP($C497,'基础-供应商信息'!$C:$E,2,FALSE),"-")</f>
        <v>-</v>
      </c>
      <c r="E497" s="135" t="str">
        <f>IFERROR(VLOOKUP($C497,'基础-供应商信息'!$C:$E,3,FALSE),"-")</f>
        <v>-</v>
      </c>
      <c r="F497" s="136" t="str">
        <f>IF(C497="","-",SUMIFS('采购录入（明细）'!K:K,'采购录入（明细）'!D:D,C497)-SUMIFS($H$3:H496,$C$3:C496,C497))</f>
        <v>-</v>
      </c>
      <c r="G497" s="126"/>
      <c r="H497" s="132"/>
      <c r="I497" s="132"/>
    </row>
    <row r="498" ht="21" customHeight="1" spans="1:9">
      <c r="A498" s="125">
        <v>495</v>
      </c>
      <c r="B498" s="126"/>
      <c r="C498" s="126"/>
      <c r="D498" s="135" t="str">
        <f>IFERROR(VLOOKUP($C498,'基础-供应商信息'!$C:$E,2,FALSE),"-")</f>
        <v>-</v>
      </c>
      <c r="E498" s="135" t="str">
        <f>IFERROR(VLOOKUP($C498,'基础-供应商信息'!$C:$E,3,FALSE),"-")</f>
        <v>-</v>
      </c>
      <c r="F498" s="136" t="str">
        <f>IF(C498="","-",SUMIFS('采购录入（明细）'!K:K,'采购录入（明细）'!D:D,C498)-SUMIFS($H$3:H497,$C$3:C497,C498))</f>
        <v>-</v>
      </c>
      <c r="G498" s="126"/>
      <c r="H498" s="132"/>
      <c r="I498" s="132"/>
    </row>
    <row r="499" ht="21" customHeight="1" spans="1:9">
      <c r="A499" s="125">
        <v>496</v>
      </c>
      <c r="B499" s="126"/>
      <c r="C499" s="126"/>
      <c r="D499" s="135" t="str">
        <f>IFERROR(VLOOKUP($C499,'基础-供应商信息'!$C:$E,2,FALSE),"-")</f>
        <v>-</v>
      </c>
      <c r="E499" s="135" t="str">
        <f>IFERROR(VLOOKUP($C499,'基础-供应商信息'!$C:$E,3,FALSE),"-")</f>
        <v>-</v>
      </c>
      <c r="F499" s="136" t="str">
        <f>IF(C499="","-",SUMIFS('采购录入（明细）'!K:K,'采购录入（明细）'!D:D,C499)-SUMIFS($H$3:H498,$C$3:C498,C499))</f>
        <v>-</v>
      </c>
      <c r="G499" s="126"/>
      <c r="H499" s="132"/>
      <c r="I499" s="132"/>
    </row>
    <row r="500" ht="21" customHeight="1" spans="1:9">
      <c r="A500" s="125">
        <v>497</v>
      </c>
      <c r="B500" s="126"/>
      <c r="C500" s="126"/>
      <c r="D500" s="135" t="str">
        <f>IFERROR(VLOOKUP($C500,'基础-供应商信息'!$C:$E,2,FALSE),"-")</f>
        <v>-</v>
      </c>
      <c r="E500" s="135" t="str">
        <f>IFERROR(VLOOKUP($C500,'基础-供应商信息'!$C:$E,3,FALSE),"-")</f>
        <v>-</v>
      </c>
      <c r="F500" s="136" t="str">
        <f>IF(C500="","-",SUMIFS('采购录入（明细）'!K:K,'采购录入（明细）'!D:D,C500)-SUMIFS($H$3:H499,$C$3:C499,C500))</f>
        <v>-</v>
      </c>
      <c r="G500" s="126"/>
      <c r="H500" s="132"/>
      <c r="I500" s="132"/>
    </row>
    <row r="501" ht="21" customHeight="1" spans="1:9">
      <c r="A501" s="125">
        <v>498</v>
      </c>
      <c r="B501" s="126"/>
      <c r="C501" s="126"/>
      <c r="D501" s="135" t="str">
        <f>IFERROR(VLOOKUP($C501,'基础-供应商信息'!$C:$E,2,FALSE),"-")</f>
        <v>-</v>
      </c>
      <c r="E501" s="135" t="str">
        <f>IFERROR(VLOOKUP($C501,'基础-供应商信息'!$C:$E,3,FALSE),"-")</f>
        <v>-</v>
      </c>
      <c r="F501" s="136" t="str">
        <f>IF(C501="","-",SUMIFS('采购录入（明细）'!K:K,'采购录入（明细）'!D:D,C501)-SUMIFS($H$3:H500,$C$3:C500,C501))</f>
        <v>-</v>
      </c>
      <c r="G501" s="126"/>
      <c r="H501" s="132"/>
      <c r="I501" s="132"/>
    </row>
    <row r="502" ht="21" customHeight="1" spans="1:9">
      <c r="A502" s="125">
        <v>499</v>
      </c>
      <c r="B502" s="126"/>
      <c r="C502" s="126"/>
      <c r="D502" s="135" t="str">
        <f>IFERROR(VLOOKUP($C502,'基础-供应商信息'!$C:$E,2,FALSE),"-")</f>
        <v>-</v>
      </c>
      <c r="E502" s="135" t="str">
        <f>IFERROR(VLOOKUP($C502,'基础-供应商信息'!$C:$E,3,FALSE),"-")</f>
        <v>-</v>
      </c>
      <c r="F502" s="136" t="str">
        <f>IF(C502="","-",SUMIFS('采购录入（明细）'!K:K,'采购录入（明细）'!D:D,C502)-SUMIFS($H$3:H501,$C$3:C501,C502))</f>
        <v>-</v>
      </c>
      <c r="G502" s="126"/>
      <c r="H502" s="132"/>
      <c r="I502" s="132"/>
    </row>
    <row r="503" ht="21" customHeight="1" spans="1:9">
      <c r="A503" s="125">
        <v>500</v>
      </c>
      <c r="B503" s="126"/>
      <c r="C503" s="126"/>
      <c r="D503" s="135" t="str">
        <f>IFERROR(VLOOKUP($C503,'基础-供应商信息'!$C:$E,2,FALSE),"-")</f>
        <v>-</v>
      </c>
      <c r="E503" s="135" t="str">
        <f>IFERROR(VLOOKUP($C503,'基础-供应商信息'!$C:$E,3,FALSE),"-")</f>
        <v>-</v>
      </c>
      <c r="F503" s="136" t="str">
        <f>IF(C503="","-",SUMIFS('采购录入（明细）'!K:K,'采购录入（明细）'!D:D,C503)-SUMIFS($H$3:H502,$C$3:C502,C503))</f>
        <v>-</v>
      </c>
      <c r="G503" s="126"/>
      <c r="H503" s="132"/>
      <c r="I503" s="132"/>
    </row>
    <row r="504" ht="21" customHeight="1" spans="1:9">
      <c r="A504" s="125">
        <v>501</v>
      </c>
      <c r="B504" s="126"/>
      <c r="C504" s="126"/>
      <c r="D504" s="135" t="str">
        <f>IFERROR(VLOOKUP($C504,'基础-供应商信息'!$C:$E,2,FALSE),"-")</f>
        <v>-</v>
      </c>
      <c r="E504" s="135" t="str">
        <f>IFERROR(VLOOKUP($C504,'基础-供应商信息'!$C:$E,3,FALSE),"-")</f>
        <v>-</v>
      </c>
      <c r="F504" s="136" t="str">
        <f>IF(C504="","-",SUMIFS('采购录入（明细）'!K:K,'采购录入（明细）'!D:D,C504)-SUMIFS($H$3:H503,$C$3:C503,C504))</f>
        <v>-</v>
      </c>
      <c r="G504" s="126"/>
      <c r="H504" s="132"/>
      <c r="I504" s="132"/>
    </row>
    <row r="505" ht="21" customHeight="1" spans="1:9">
      <c r="A505" s="125">
        <v>502</v>
      </c>
      <c r="B505" s="126"/>
      <c r="C505" s="126"/>
      <c r="D505" s="135" t="str">
        <f>IFERROR(VLOOKUP($C505,'基础-供应商信息'!$C:$E,2,FALSE),"-")</f>
        <v>-</v>
      </c>
      <c r="E505" s="135" t="str">
        <f>IFERROR(VLOOKUP($C505,'基础-供应商信息'!$C:$E,3,FALSE),"-")</f>
        <v>-</v>
      </c>
      <c r="F505" s="136" t="str">
        <f>IF(C505="","-",SUMIFS('采购录入（明细）'!K:K,'采购录入（明细）'!D:D,C505)-SUMIFS($H$3:H504,$C$3:C504,C505))</f>
        <v>-</v>
      </c>
      <c r="G505" s="126"/>
      <c r="H505" s="132"/>
      <c r="I505" s="132"/>
    </row>
    <row r="506" ht="21" customHeight="1" spans="1:9">
      <c r="A506" s="125">
        <v>503</v>
      </c>
      <c r="B506" s="126"/>
      <c r="C506" s="126"/>
      <c r="D506" s="135" t="str">
        <f>IFERROR(VLOOKUP($C506,'基础-供应商信息'!$C:$E,2,FALSE),"-")</f>
        <v>-</v>
      </c>
      <c r="E506" s="135" t="str">
        <f>IFERROR(VLOOKUP($C506,'基础-供应商信息'!$C:$E,3,FALSE),"-")</f>
        <v>-</v>
      </c>
      <c r="F506" s="136" t="str">
        <f>IF(C506="","-",SUMIFS('采购录入（明细）'!K:K,'采购录入（明细）'!D:D,C506)-SUMIFS($H$3:H505,$C$3:C505,C506))</f>
        <v>-</v>
      </c>
      <c r="G506" s="126"/>
      <c r="H506" s="132"/>
      <c r="I506" s="132"/>
    </row>
    <row r="507" ht="21" customHeight="1" spans="1:9">
      <c r="A507" s="125">
        <v>504</v>
      </c>
      <c r="B507" s="126"/>
      <c r="C507" s="126"/>
      <c r="D507" s="135" t="str">
        <f>IFERROR(VLOOKUP($C507,'基础-供应商信息'!$C:$E,2,FALSE),"-")</f>
        <v>-</v>
      </c>
      <c r="E507" s="135" t="str">
        <f>IFERROR(VLOOKUP($C507,'基础-供应商信息'!$C:$E,3,FALSE),"-")</f>
        <v>-</v>
      </c>
      <c r="F507" s="136" t="str">
        <f>IF(C507="","-",SUMIFS('采购录入（明细）'!K:K,'采购录入（明细）'!D:D,C507)-SUMIFS($H$3:H506,$C$3:C506,C507))</f>
        <v>-</v>
      </c>
      <c r="G507" s="126"/>
      <c r="H507" s="132"/>
      <c r="I507" s="132"/>
    </row>
    <row r="508" ht="21" customHeight="1" spans="1:9">
      <c r="A508" s="125">
        <v>505</v>
      </c>
      <c r="B508" s="126"/>
      <c r="C508" s="126"/>
      <c r="D508" s="135" t="str">
        <f>IFERROR(VLOOKUP($C508,'基础-供应商信息'!$C:$E,2,FALSE),"-")</f>
        <v>-</v>
      </c>
      <c r="E508" s="135" t="str">
        <f>IFERROR(VLOOKUP($C508,'基础-供应商信息'!$C:$E,3,FALSE),"-")</f>
        <v>-</v>
      </c>
      <c r="F508" s="136" t="str">
        <f>IF(C508="","-",SUMIFS('采购录入（明细）'!K:K,'采购录入（明细）'!D:D,C508)-SUMIFS($H$3:H507,$C$3:C507,C508))</f>
        <v>-</v>
      </c>
      <c r="G508" s="126"/>
      <c r="H508" s="132"/>
      <c r="I508" s="132"/>
    </row>
    <row r="509" ht="21" customHeight="1" spans="1:9">
      <c r="A509" s="125">
        <v>506</v>
      </c>
      <c r="B509" s="126"/>
      <c r="C509" s="126"/>
      <c r="D509" s="135" t="str">
        <f>IFERROR(VLOOKUP($C509,'基础-供应商信息'!$C:$E,2,FALSE),"-")</f>
        <v>-</v>
      </c>
      <c r="E509" s="135" t="str">
        <f>IFERROR(VLOOKUP($C509,'基础-供应商信息'!$C:$E,3,FALSE),"-")</f>
        <v>-</v>
      </c>
      <c r="F509" s="136" t="str">
        <f>IF(C509="","-",SUMIFS('采购录入（明细）'!K:K,'采购录入（明细）'!D:D,C509)-SUMIFS($H$3:H508,$C$3:C508,C509))</f>
        <v>-</v>
      </c>
      <c r="G509" s="126"/>
      <c r="H509" s="132"/>
      <c r="I509" s="132"/>
    </row>
    <row r="510" ht="21" customHeight="1" spans="1:9">
      <c r="A510" s="125">
        <v>507</v>
      </c>
      <c r="B510" s="126"/>
      <c r="C510" s="126"/>
      <c r="D510" s="135" t="str">
        <f>IFERROR(VLOOKUP($C510,'基础-供应商信息'!$C:$E,2,FALSE),"-")</f>
        <v>-</v>
      </c>
      <c r="E510" s="135" t="str">
        <f>IFERROR(VLOOKUP($C510,'基础-供应商信息'!$C:$E,3,FALSE),"-")</f>
        <v>-</v>
      </c>
      <c r="F510" s="136" t="str">
        <f>IF(C510="","-",SUMIFS('采购录入（明细）'!K:K,'采购录入（明细）'!D:D,C510)-SUMIFS($H$3:H509,$C$3:C509,C510))</f>
        <v>-</v>
      </c>
      <c r="G510" s="126"/>
      <c r="H510" s="132"/>
      <c r="I510" s="132"/>
    </row>
    <row r="511" ht="21" customHeight="1" spans="1:9">
      <c r="A511" s="125">
        <v>508</v>
      </c>
      <c r="B511" s="126"/>
      <c r="C511" s="126"/>
      <c r="D511" s="135" t="str">
        <f>IFERROR(VLOOKUP($C511,'基础-供应商信息'!$C:$E,2,FALSE),"-")</f>
        <v>-</v>
      </c>
      <c r="E511" s="135" t="str">
        <f>IFERROR(VLOOKUP($C511,'基础-供应商信息'!$C:$E,3,FALSE),"-")</f>
        <v>-</v>
      </c>
      <c r="F511" s="136" t="str">
        <f>IF(C511="","-",SUMIFS('采购录入（明细）'!K:K,'采购录入（明细）'!D:D,C511)-SUMIFS($H$3:H510,$C$3:C510,C511))</f>
        <v>-</v>
      </c>
      <c r="G511" s="126"/>
      <c r="H511" s="132"/>
      <c r="I511" s="132"/>
    </row>
    <row r="512" ht="21" customHeight="1" spans="1:9">
      <c r="A512" s="125">
        <v>509</v>
      </c>
      <c r="B512" s="126"/>
      <c r="C512" s="126"/>
      <c r="D512" s="135" t="str">
        <f>IFERROR(VLOOKUP($C512,'基础-供应商信息'!$C:$E,2,FALSE),"-")</f>
        <v>-</v>
      </c>
      <c r="E512" s="135" t="str">
        <f>IFERROR(VLOOKUP($C512,'基础-供应商信息'!$C:$E,3,FALSE),"-")</f>
        <v>-</v>
      </c>
      <c r="F512" s="136" t="str">
        <f>IF(C512="","-",SUMIFS('采购录入（明细）'!K:K,'采购录入（明细）'!D:D,C512)-SUMIFS($H$3:H511,$C$3:C511,C512))</f>
        <v>-</v>
      </c>
      <c r="G512" s="126"/>
      <c r="H512" s="132"/>
      <c r="I512" s="132"/>
    </row>
    <row r="513" ht="21" customHeight="1" spans="1:9">
      <c r="A513" s="125">
        <v>510</v>
      </c>
      <c r="B513" s="126"/>
      <c r="C513" s="126"/>
      <c r="D513" s="135" t="str">
        <f>IFERROR(VLOOKUP($C513,'基础-供应商信息'!$C:$E,2,FALSE),"-")</f>
        <v>-</v>
      </c>
      <c r="E513" s="135" t="str">
        <f>IFERROR(VLOOKUP($C513,'基础-供应商信息'!$C:$E,3,FALSE),"-")</f>
        <v>-</v>
      </c>
      <c r="F513" s="136" t="str">
        <f>IF(C513="","-",SUMIFS('采购录入（明细）'!K:K,'采购录入（明细）'!D:D,C513)-SUMIFS($H$3:H512,$C$3:C512,C513))</f>
        <v>-</v>
      </c>
      <c r="G513" s="126"/>
      <c r="H513" s="132"/>
      <c r="I513" s="132"/>
    </row>
    <row r="514" ht="21" customHeight="1" spans="1:9">
      <c r="A514" s="125">
        <v>511</v>
      </c>
      <c r="B514" s="126"/>
      <c r="C514" s="126"/>
      <c r="D514" s="135" t="str">
        <f>IFERROR(VLOOKUP($C514,'基础-供应商信息'!$C:$E,2,FALSE),"-")</f>
        <v>-</v>
      </c>
      <c r="E514" s="135" t="str">
        <f>IFERROR(VLOOKUP($C514,'基础-供应商信息'!$C:$E,3,FALSE),"-")</f>
        <v>-</v>
      </c>
      <c r="F514" s="136" t="str">
        <f>IF(C514="","-",SUMIFS('采购录入（明细）'!K:K,'采购录入（明细）'!D:D,C514)-SUMIFS($H$3:H513,$C$3:C513,C514))</f>
        <v>-</v>
      </c>
      <c r="G514" s="126"/>
      <c r="H514" s="132"/>
      <c r="I514" s="132"/>
    </row>
    <row r="515" ht="21" customHeight="1" spans="1:9">
      <c r="A515" s="125">
        <v>512</v>
      </c>
      <c r="B515" s="126"/>
      <c r="C515" s="126"/>
      <c r="D515" s="135" t="str">
        <f>IFERROR(VLOOKUP($C515,'基础-供应商信息'!$C:$E,2,FALSE),"-")</f>
        <v>-</v>
      </c>
      <c r="E515" s="135" t="str">
        <f>IFERROR(VLOOKUP($C515,'基础-供应商信息'!$C:$E,3,FALSE),"-")</f>
        <v>-</v>
      </c>
      <c r="F515" s="136" t="str">
        <f>IF(C515="","-",SUMIFS('采购录入（明细）'!K:K,'采购录入（明细）'!D:D,C515)-SUMIFS($H$3:H514,$C$3:C514,C515))</f>
        <v>-</v>
      </c>
      <c r="G515" s="126"/>
      <c r="H515" s="132"/>
      <c r="I515" s="132"/>
    </row>
    <row r="516" ht="21" customHeight="1" spans="1:9">
      <c r="A516" s="125">
        <v>513</v>
      </c>
      <c r="B516" s="126"/>
      <c r="C516" s="126"/>
      <c r="D516" s="135" t="str">
        <f>IFERROR(VLOOKUP($C516,'基础-供应商信息'!$C:$E,2,FALSE),"-")</f>
        <v>-</v>
      </c>
      <c r="E516" s="135" t="str">
        <f>IFERROR(VLOOKUP($C516,'基础-供应商信息'!$C:$E,3,FALSE),"-")</f>
        <v>-</v>
      </c>
      <c r="F516" s="136" t="str">
        <f>IF(C516="","-",SUMIFS('采购录入（明细）'!K:K,'采购录入（明细）'!D:D,C516)-SUMIFS($H$3:H515,$C$3:C515,C516))</f>
        <v>-</v>
      </c>
      <c r="G516" s="126"/>
      <c r="H516" s="132"/>
      <c r="I516" s="132"/>
    </row>
    <row r="517" ht="21" customHeight="1" spans="1:9">
      <c r="A517" s="125">
        <v>514</v>
      </c>
      <c r="B517" s="126"/>
      <c r="C517" s="126"/>
      <c r="D517" s="135" t="str">
        <f>IFERROR(VLOOKUP($C517,'基础-供应商信息'!$C:$E,2,FALSE),"-")</f>
        <v>-</v>
      </c>
      <c r="E517" s="135" t="str">
        <f>IFERROR(VLOOKUP($C517,'基础-供应商信息'!$C:$E,3,FALSE),"-")</f>
        <v>-</v>
      </c>
      <c r="F517" s="136" t="str">
        <f>IF(C517="","-",SUMIFS('采购录入（明细）'!K:K,'采购录入（明细）'!D:D,C517)-SUMIFS($H$3:H516,$C$3:C516,C517))</f>
        <v>-</v>
      </c>
      <c r="G517" s="126"/>
      <c r="H517" s="132"/>
      <c r="I517" s="132"/>
    </row>
    <row r="518" ht="21" customHeight="1" spans="1:9">
      <c r="A518" s="125">
        <v>515</v>
      </c>
      <c r="B518" s="126"/>
      <c r="C518" s="126"/>
      <c r="D518" s="135" t="str">
        <f>IFERROR(VLOOKUP($C518,'基础-供应商信息'!$C:$E,2,FALSE),"-")</f>
        <v>-</v>
      </c>
      <c r="E518" s="135" t="str">
        <f>IFERROR(VLOOKUP($C518,'基础-供应商信息'!$C:$E,3,FALSE),"-")</f>
        <v>-</v>
      </c>
      <c r="F518" s="136" t="str">
        <f>IF(C518="","-",SUMIFS('采购录入（明细）'!K:K,'采购录入（明细）'!D:D,C518)-SUMIFS($H$3:H517,$C$3:C517,C518))</f>
        <v>-</v>
      </c>
      <c r="G518" s="126"/>
      <c r="H518" s="132"/>
      <c r="I518" s="132"/>
    </row>
    <row r="519" ht="21" customHeight="1" spans="1:9">
      <c r="A519" s="125">
        <v>516</v>
      </c>
      <c r="B519" s="126"/>
      <c r="C519" s="126"/>
      <c r="D519" s="135" t="str">
        <f>IFERROR(VLOOKUP($C519,'基础-供应商信息'!$C:$E,2,FALSE),"-")</f>
        <v>-</v>
      </c>
      <c r="E519" s="135" t="str">
        <f>IFERROR(VLOOKUP($C519,'基础-供应商信息'!$C:$E,3,FALSE),"-")</f>
        <v>-</v>
      </c>
      <c r="F519" s="136" t="str">
        <f>IF(C519="","-",SUMIFS('采购录入（明细）'!K:K,'采购录入（明细）'!D:D,C519)-SUMIFS($H$3:H518,$C$3:C518,C519))</f>
        <v>-</v>
      </c>
      <c r="G519" s="126"/>
      <c r="H519" s="132"/>
      <c r="I519" s="132"/>
    </row>
    <row r="520" ht="21" customHeight="1" spans="1:9">
      <c r="A520" s="125">
        <v>517</v>
      </c>
      <c r="B520" s="126"/>
      <c r="C520" s="126"/>
      <c r="D520" s="135" t="str">
        <f>IFERROR(VLOOKUP($C520,'基础-供应商信息'!$C:$E,2,FALSE),"-")</f>
        <v>-</v>
      </c>
      <c r="E520" s="135" t="str">
        <f>IFERROR(VLOOKUP($C520,'基础-供应商信息'!$C:$E,3,FALSE),"-")</f>
        <v>-</v>
      </c>
      <c r="F520" s="136" t="str">
        <f>IF(C520="","-",SUMIFS('采购录入（明细）'!K:K,'采购录入（明细）'!D:D,C520)-SUMIFS($H$3:H519,$C$3:C519,C520))</f>
        <v>-</v>
      </c>
      <c r="G520" s="126"/>
      <c r="H520" s="132"/>
      <c r="I520" s="132"/>
    </row>
    <row r="521" ht="21" customHeight="1" spans="1:9">
      <c r="A521" s="125">
        <v>518</v>
      </c>
      <c r="B521" s="126"/>
      <c r="C521" s="126"/>
      <c r="D521" s="135" t="str">
        <f>IFERROR(VLOOKUP($C521,'基础-供应商信息'!$C:$E,2,FALSE),"-")</f>
        <v>-</v>
      </c>
      <c r="E521" s="135" t="str">
        <f>IFERROR(VLOOKUP($C521,'基础-供应商信息'!$C:$E,3,FALSE),"-")</f>
        <v>-</v>
      </c>
      <c r="F521" s="136" t="str">
        <f>IF(C521="","-",SUMIFS('采购录入（明细）'!K:K,'采购录入（明细）'!D:D,C521)-SUMIFS($H$3:H520,$C$3:C520,C521))</f>
        <v>-</v>
      </c>
      <c r="G521" s="126"/>
      <c r="H521" s="132"/>
      <c r="I521" s="132"/>
    </row>
    <row r="522" ht="21" customHeight="1" spans="1:9">
      <c r="A522" s="125">
        <v>519</v>
      </c>
      <c r="B522" s="126"/>
      <c r="C522" s="126"/>
      <c r="D522" s="135" t="str">
        <f>IFERROR(VLOOKUP($C522,'基础-供应商信息'!$C:$E,2,FALSE),"-")</f>
        <v>-</v>
      </c>
      <c r="E522" s="135" t="str">
        <f>IFERROR(VLOOKUP($C522,'基础-供应商信息'!$C:$E,3,FALSE),"-")</f>
        <v>-</v>
      </c>
      <c r="F522" s="136" t="str">
        <f>IF(C522="","-",SUMIFS('采购录入（明细）'!K:K,'采购录入（明细）'!D:D,C522)-SUMIFS($H$3:H521,$C$3:C521,C522))</f>
        <v>-</v>
      </c>
      <c r="G522" s="126"/>
      <c r="H522" s="132"/>
      <c r="I522" s="132"/>
    </row>
    <row r="523" ht="21" customHeight="1" spans="1:9">
      <c r="A523" s="125">
        <v>520</v>
      </c>
      <c r="B523" s="126"/>
      <c r="C523" s="126"/>
      <c r="D523" s="135" t="str">
        <f>IFERROR(VLOOKUP($C523,'基础-供应商信息'!$C:$E,2,FALSE),"-")</f>
        <v>-</v>
      </c>
      <c r="E523" s="135" t="str">
        <f>IFERROR(VLOOKUP($C523,'基础-供应商信息'!$C:$E,3,FALSE),"-")</f>
        <v>-</v>
      </c>
      <c r="F523" s="136" t="str">
        <f>IF(C523="","-",SUMIFS('采购录入（明细）'!K:K,'采购录入（明细）'!D:D,C523)-SUMIFS($H$3:H522,$C$3:C522,C523))</f>
        <v>-</v>
      </c>
      <c r="G523" s="126"/>
      <c r="H523" s="132"/>
      <c r="I523" s="132"/>
    </row>
    <row r="524" ht="21" customHeight="1" spans="1:9">
      <c r="A524" s="125">
        <v>521</v>
      </c>
      <c r="B524" s="126"/>
      <c r="C524" s="126"/>
      <c r="D524" s="135" t="str">
        <f>IFERROR(VLOOKUP($C524,'基础-供应商信息'!$C:$E,2,FALSE),"-")</f>
        <v>-</v>
      </c>
      <c r="E524" s="135" t="str">
        <f>IFERROR(VLOOKUP($C524,'基础-供应商信息'!$C:$E,3,FALSE),"-")</f>
        <v>-</v>
      </c>
      <c r="F524" s="136" t="str">
        <f>IF(C524="","-",SUMIFS('采购录入（明细）'!K:K,'采购录入（明细）'!D:D,C524)-SUMIFS($H$3:H523,$C$3:C523,C524))</f>
        <v>-</v>
      </c>
      <c r="G524" s="126"/>
      <c r="H524" s="132"/>
      <c r="I524" s="132"/>
    </row>
    <row r="525" ht="21" customHeight="1" spans="1:9">
      <c r="A525" s="125">
        <v>522</v>
      </c>
      <c r="B525" s="126"/>
      <c r="C525" s="126"/>
      <c r="D525" s="135" t="str">
        <f>IFERROR(VLOOKUP($C525,'基础-供应商信息'!$C:$E,2,FALSE),"-")</f>
        <v>-</v>
      </c>
      <c r="E525" s="135" t="str">
        <f>IFERROR(VLOOKUP($C525,'基础-供应商信息'!$C:$E,3,FALSE),"-")</f>
        <v>-</v>
      </c>
      <c r="F525" s="136" t="str">
        <f>IF(C525="","-",SUMIFS('采购录入（明细）'!K:K,'采购录入（明细）'!D:D,C525)-SUMIFS($H$3:H524,$C$3:C524,C525))</f>
        <v>-</v>
      </c>
      <c r="G525" s="126"/>
      <c r="H525" s="132"/>
      <c r="I525" s="132"/>
    </row>
    <row r="526" ht="21" customHeight="1" spans="1:9">
      <c r="A526" s="125">
        <v>523</v>
      </c>
      <c r="B526" s="126"/>
      <c r="C526" s="126"/>
      <c r="D526" s="135" t="str">
        <f>IFERROR(VLOOKUP($C526,'基础-供应商信息'!$C:$E,2,FALSE),"-")</f>
        <v>-</v>
      </c>
      <c r="E526" s="135" t="str">
        <f>IFERROR(VLOOKUP($C526,'基础-供应商信息'!$C:$E,3,FALSE),"-")</f>
        <v>-</v>
      </c>
      <c r="F526" s="136" t="str">
        <f>IF(C526="","-",SUMIFS('采购录入（明细）'!K:K,'采购录入（明细）'!D:D,C526)-SUMIFS($H$3:H525,$C$3:C525,C526))</f>
        <v>-</v>
      </c>
      <c r="G526" s="126"/>
      <c r="H526" s="132"/>
      <c r="I526" s="132"/>
    </row>
    <row r="527" ht="21" customHeight="1" spans="1:9">
      <c r="A527" s="125">
        <v>524</v>
      </c>
      <c r="B527" s="126"/>
      <c r="C527" s="126"/>
      <c r="D527" s="135" t="str">
        <f>IFERROR(VLOOKUP($C527,'基础-供应商信息'!$C:$E,2,FALSE),"-")</f>
        <v>-</v>
      </c>
      <c r="E527" s="135" t="str">
        <f>IFERROR(VLOOKUP($C527,'基础-供应商信息'!$C:$E,3,FALSE),"-")</f>
        <v>-</v>
      </c>
      <c r="F527" s="136" t="str">
        <f>IF(C527="","-",SUMIFS('采购录入（明细）'!K:K,'采购录入（明细）'!D:D,C527)-SUMIFS($H$3:H526,$C$3:C526,C527))</f>
        <v>-</v>
      </c>
      <c r="G527" s="126"/>
      <c r="H527" s="132"/>
      <c r="I527" s="132"/>
    </row>
    <row r="528" ht="21" customHeight="1" spans="1:9">
      <c r="A528" s="125">
        <v>525</v>
      </c>
      <c r="B528" s="126"/>
      <c r="C528" s="126"/>
      <c r="D528" s="135" t="str">
        <f>IFERROR(VLOOKUP($C528,'基础-供应商信息'!$C:$E,2,FALSE),"-")</f>
        <v>-</v>
      </c>
      <c r="E528" s="135" t="str">
        <f>IFERROR(VLOOKUP($C528,'基础-供应商信息'!$C:$E,3,FALSE),"-")</f>
        <v>-</v>
      </c>
      <c r="F528" s="136" t="str">
        <f>IF(C528="","-",SUMIFS('采购录入（明细）'!K:K,'采购录入（明细）'!D:D,C528)-SUMIFS($H$3:H527,$C$3:C527,C528))</f>
        <v>-</v>
      </c>
      <c r="G528" s="126"/>
      <c r="H528" s="132"/>
      <c r="I528" s="132"/>
    </row>
    <row r="529" ht="21" customHeight="1" spans="1:9">
      <c r="A529" s="125">
        <v>526</v>
      </c>
      <c r="B529" s="126"/>
      <c r="C529" s="126"/>
      <c r="D529" s="135" t="str">
        <f>IFERROR(VLOOKUP($C529,'基础-供应商信息'!$C:$E,2,FALSE),"-")</f>
        <v>-</v>
      </c>
      <c r="E529" s="135" t="str">
        <f>IFERROR(VLOOKUP($C529,'基础-供应商信息'!$C:$E,3,FALSE),"-")</f>
        <v>-</v>
      </c>
      <c r="F529" s="136" t="str">
        <f>IF(C529="","-",SUMIFS('采购录入（明细）'!K:K,'采购录入（明细）'!D:D,C529)-SUMIFS($H$3:H528,$C$3:C528,C529))</f>
        <v>-</v>
      </c>
      <c r="G529" s="126"/>
      <c r="H529" s="132"/>
      <c r="I529" s="132"/>
    </row>
    <row r="530" ht="21" customHeight="1" spans="1:9">
      <c r="A530" s="125">
        <v>527</v>
      </c>
      <c r="B530" s="126"/>
      <c r="C530" s="126"/>
      <c r="D530" s="135" t="str">
        <f>IFERROR(VLOOKUP($C530,'基础-供应商信息'!$C:$E,2,FALSE),"-")</f>
        <v>-</v>
      </c>
      <c r="E530" s="135" t="str">
        <f>IFERROR(VLOOKUP($C530,'基础-供应商信息'!$C:$E,3,FALSE),"-")</f>
        <v>-</v>
      </c>
      <c r="F530" s="136" t="str">
        <f>IF(C530="","-",SUMIFS('采购录入（明细）'!K:K,'采购录入（明细）'!D:D,C530)-SUMIFS($H$3:H529,$C$3:C529,C530))</f>
        <v>-</v>
      </c>
      <c r="G530" s="126"/>
      <c r="H530" s="132"/>
      <c r="I530" s="132"/>
    </row>
    <row r="531" ht="21" customHeight="1" spans="1:9">
      <c r="A531" s="125">
        <v>528</v>
      </c>
      <c r="B531" s="126"/>
      <c r="C531" s="126"/>
      <c r="D531" s="135" t="str">
        <f>IFERROR(VLOOKUP($C531,'基础-供应商信息'!$C:$E,2,FALSE),"-")</f>
        <v>-</v>
      </c>
      <c r="E531" s="135" t="str">
        <f>IFERROR(VLOOKUP($C531,'基础-供应商信息'!$C:$E,3,FALSE),"-")</f>
        <v>-</v>
      </c>
      <c r="F531" s="136" t="str">
        <f>IF(C531="","-",SUMIFS('采购录入（明细）'!K:K,'采购录入（明细）'!D:D,C531)-SUMIFS($H$3:H530,$C$3:C530,C531))</f>
        <v>-</v>
      </c>
      <c r="G531" s="126"/>
      <c r="H531" s="132"/>
      <c r="I531" s="132"/>
    </row>
    <row r="532" ht="21" customHeight="1" spans="1:9">
      <c r="A532" s="125">
        <v>529</v>
      </c>
      <c r="B532" s="126"/>
      <c r="C532" s="126"/>
      <c r="D532" s="135" t="str">
        <f>IFERROR(VLOOKUP($C532,'基础-供应商信息'!$C:$E,2,FALSE),"-")</f>
        <v>-</v>
      </c>
      <c r="E532" s="135" t="str">
        <f>IFERROR(VLOOKUP($C532,'基础-供应商信息'!$C:$E,3,FALSE),"-")</f>
        <v>-</v>
      </c>
      <c r="F532" s="136" t="str">
        <f>IF(C532="","-",SUMIFS('采购录入（明细）'!K:K,'采购录入（明细）'!D:D,C532)-SUMIFS($H$3:H531,$C$3:C531,C532))</f>
        <v>-</v>
      </c>
      <c r="G532" s="126"/>
      <c r="H532" s="132"/>
      <c r="I532" s="132"/>
    </row>
    <row r="533" ht="21" customHeight="1" spans="1:9">
      <c r="A533" s="125">
        <v>530</v>
      </c>
      <c r="B533" s="126"/>
      <c r="C533" s="126"/>
      <c r="D533" s="135" t="str">
        <f>IFERROR(VLOOKUP($C533,'基础-供应商信息'!$C:$E,2,FALSE),"-")</f>
        <v>-</v>
      </c>
      <c r="E533" s="135" t="str">
        <f>IFERROR(VLOOKUP($C533,'基础-供应商信息'!$C:$E,3,FALSE),"-")</f>
        <v>-</v>
      </c>
      <c r="F533" s="136" t="str">
        <f>IF(C533="","-",SUMIFS('采购录入（明细）'!K:K,'采购录入（明细）'!D:D,C533)-SUMIFS($H$3:H532,$C$3:C532,C533))</f>
        <v>-</v>
      </c>
      <c r="G533" s="126"/>
      <c r="H533" s="132"/>
      <c r="I533" s="132"/>
    </row>
    <row r="534" ht="21" customHeight="1" spans="1:9">
      <c r="A534" s="125">
        <v>531</v>
      </c>
      <c r="B534" s="126"/>
      <c r="C534" s="126"/>
      <c r="D534" s="135" t="str">
        <f>IFERROR(VLOOKUP($C534,'基础-供应商信息'!$C:$E,2,FALSE),"-")</f>
        <v>-</v>
      </c>
      <c r="E534" s="135" t="str">
        <f>IFERROR(VLOOKUP($C534,'基础-供应商信息'!$C:$E,3,FALSE),"-")</f>
        <v>-</v>
      </c>
      <c r="F534" s="136" t="str">
        <f>IF(C534="","-",SUMIFS('采购录入（明细）'!K:K,'采购录入（明细）'!D:D,C534)-SUMIFS($H$3:H533,$C$3:C533,C534))</f>
        <v>-</v>
      </c>
      <c r="G534" s="126"/>
      <c r="H534" s="132"/>
      <c r="I534" s="132"/>
    </row>
    <row r="535" ht="21" customHeight="1" spans="1:9">
      <c r="A535" s="125">
        <v>532</v>
      </c>
      <c r="B535" s="126"/>
      <c r="C535" s="126"/>
      <c r="D535" s="135" t="str">
        <f>IFERROR(VLOOKUP($C535,'基础-供应商信息'!$C:$E,2,FALSE),"-")</f>
        <v>-</v>
      </c>
      <c r="E535" s="135" t="str">
        <f>IFERROR(VLOOKUP($C535,'基础-供应商信息'!$C:$E,3,FALSE),"-")</f>
        <v>-</v>
      </c>
      <c r="F535" s="136" t="str">
        <f>IF(C535="","-",SUMIFS('采购录入（明细）'!K:K,'采购录入（明细）'!D:D,C535)-SUMIFS($H$3:H534,$C$3:C534,C535))</f>
        <v>-</v>
      </c>
      <c r="G535" s="126"/>
      <c r="H535" s="132"/>
      <c r="I535" s="132"/>
    </row>
    <row r="536" ht="21" customHeight="1" spans="1:9">
      <c r="A536" s="125">
        <v>533</v>
      </c>
      <c r="B536" s="126"/>
      <c r="C536" s="126"/>
      <c r="D536" s="135" t="str">
        <f>IFERROR(VLOOKUP($C536,'基础-供应商信息'!$C:$E,2,FALSE),"-")</f>
        <v>-</v>
      </c>
      <c r="E536" s="135" t="str">
        <f>IFERROR(VLOOKUP($C536,'基础-供应商信息'!$C:$E,3,FALSE),"-")</f>
        <v>-</v>
      </c>
      <c r="F536" s="136" t="str">
        <f>IF(C536="","-",SUMIFS('采购录入（明细）'!K:K,'采购录入（明细）'!D:D,C536)-SUMIFS($H$3:H535,$C$3:C535,C536))</f>
        <v>-</v>
      </c>
      <c r="G536" s="126"/>
      <c r="H536" s="132"/>
      <c r="I536" s="132"/>
    </row>
    <row r="537" ht="21" customHeight="1" spans="1:9">
      <c r="A537" s="125">
        <v>534</v>
      </c>
      <c r="B537" s="126"/>
      <c r="C537" s="126"/>
      <c r="D537" s="135" t="str">
        <f>IFERROR(VLOOKUP($C537,'基础-供应商信息'!$C:$E,2,FALSE),"-")</f>
        <v>-</v>
      </c>
      <c r="E537" s="135" t="str">
        <f>IFERROR(VLOOKUP($C537,'基础-供应商信息'!$C:$E,3,FALSE),"-")</f>
        <v>-</v>
      </c>
      <c r="F537" s="136" t="str">
        <f>IF(C537="","-",SUMIFS('采购录入（明细）'!K:K,'采购录入（明细）'!D:D,C537)-SUMIFS($H$3:H536,$C$3:C536,C537))</f>
        <v>-</v>
      </c>
      <c r="G537" s="126"/>
      <c r="H537" s="132"/>
      <c r="I537" s="132"/>
    </row>
    <row r="538" ht="21" customHeight="1" spans="1:9">
      <c r="A538" s="125">
        <v>535</v>
      </c>
      <c r="B538" s="126"/>
      <c r="C538" s="126"/>
      <c r="D538" s="135" t="str">
        <f>IFERROR(VLOOKUP($C538,'基础-供应商信息'!$C:$E,2,FALSE),"-")</f>
        <v>-</v>
      </c>
      <c r="E538" s="135" t="str">
        <f>IFERROR(VLOOKUP($C538,'基础-供应商信息'!$C:$E,3,FALSE),"-")</f>
        <v>-</v>
      </c>
      <c r="F538" s="136" t="str">
        <f>IF(C538="","-",SUMIFS('采购录入（明细）'!K:K,'采购录入（明细）'!D:D,C538)-SUMIFS($H$3:H537,$C$3:C537,C538))</f>
        <v>-</v>
      </c>
      <c r="G538" s="126"/>
      <c r="H538" s="132"/>
      <c r="I538" s="132"/>
    </row>
    <row r="539" ht="21" customHeight="1" spans="1:9">
      <c r="A539" s="125">
        <v>536</v>
      </c>
      <c r="B539" s="126"/>
      <c r="C539" s="126"/>
      <c r="D539" s="135" t="str">
        <f>IFERROR(VLOOKUP($C539,'基础-供应商信息'!$C:$E,2,FALSE),"-")</f>
        <v>-</v>
      </c>
      <c r="E539" s="135" t="str">
        <f>IFERROR(VLOOKUP($C539,'基础-供应商信息'!$C:$E,3,FALSE),"-")</f>
        <v>-</v>
      </c>
      <c r="F539" s="136" t="str">
        <f>IF(C539="","-",SUMIFS('采购录入（明细）'!K:K,'采购录入（明细）'!D:D,C539)-SUMIFS($H$3:H538,$C$3:C538,C539))</f>
        <v>-</v>
      </c>
      <c r="G539" s="126"/>
      <c r="H539" s="132"/>
      <c r="I539" s="132"/>
    </row>
    <row r="540" ht="21" customHeight="1" spans="1:9">
      <c r="A540" s="125">
        <v>537</v>
      </c>
      <c r="B540" s="126"/>
      <c r="C540" s="126"/>
      <c r="D540" s="135" t="str">
        <f>IFERROR(VLOOKUP($C540,'基础-供应商信息'!$C:$E,2,FALSE),"-")</f>
        <v>-</v>
      </c>
      <c r="E540" s="135" t="str">
        <f>IFERROR(VLOOKUP($C540,'基础-供应商信息'!$C:$E,3,FALSE),"-")</f>
        <v>-</v>
      </c>
      <c r="F540" s="136" t="str">
        <f>IF(C540="","-",SUMIFS('采购录入（明细）'!K:K,'采购录入（明细）'!D:D,C540)-SUMIFS($H$3:H539,$C$3:C539,C540))</f>
        <v>-</v>
      </c>
      <c r="G540" s="126"/>
      <c r="H540" s="132"/>
      <c r="I540" s="132"/>
    </row>
    <row r="541" ht="21" customHeight="1" spans="1:9">
      <c r="A541" s="125">
        <v>538</v>
      </c>
      <c r="B541" s="126"/>
      <c r="C541" s="126"/>
      <c r="D541" s="135" t="str">
        <f>IFERROR(VLOOKUP($C541,'基础-供应商信息'!$C:$E,2,FALSE),"-")</f>
        <v>-</v>
      </c>
      <c r="E541" s="135" t="str">
        <f>IFERROR(VLOOKUP($C541,'基础-供应商信息'!$C:$E,3,FALSE),"-")</f>
        <v>-</v>
      </c>
      <c r="F541" s="136" t="str">
        <f>IF(C541="","-",SUMIFS('采购录入（明细）'!K:K,'采购录入（明细）'!D:D,C541)-SUMIFS($H$3:H540,$C$3:C540,C541))</f>
        <v>-</v>
      </c>
      <c r="G541" s="126"/>
      <c r="H541" s="132"/>
      <c r="I541" s="132"/>
    </row>
    <row r="542" ht="21" customHeight="1" spans="1:9">
      <c r="A542" s="125">
        <v>539</v>
      </c>
      <c r="B542" s="126"/>
      <c r="C542" s="126"/>
      <c r="D542" s="135" t="str">
        <f>IFERROR(VLOOKUP($C542,'基础-供应商信息'!$C:$E,2,FALSE),"-")</f>
        <v>-</v>
      </c>
      <c r="E542" s="135" t="str">
        <f>IFERROR(VLOOKUP($C542,'基础-供应商信息'!$C:$E,3,FALSE),"-")</f>
        <v>-</v>
      </c>
      <c r="F542" s="136" t="str">
        <f>IF(C542="","-",SUMIFS('采购录入（明细）'!K:K,'采购录入（明细）'!D:D,C542)-SUMIFS($H$3:H541,$C$3:C541,C542))</f>
        <v>-</v>
      </c>
      <c r="G542" s="126"/>
      <c r="H542" s="132"/>
      <c r="I542" s="132"/>
    </row>
    <row r="543" ht="21" customHeight="1" spans="1:9">
      <c r="A543" s="125">
        <v>540</v>
      </c>
      <c r="B543" s="126"/>
      <c r="C543" s="126"/>
      <c r="D543" s="135" t="str">
        <f>IFERROR(VLOOKUP($C543,'基础-供应商信息'!$C:$E,2,FALSE),"-")</f>
        <v>-</v>
      </c>
      <c r="E543" s="135" t="str">
        <f>IFERROR(VLOOKUP($C543,'基础-供应商信息'!$C:$E,3,FALSE),"-")</f>
        <v>-</v>
      </c>
      <c r="F543" s="136" t="str">
        <f>IF(C543="","-",SUMIFS('采购录入（明细）'!K:K,'采购录入（明细）'!D:D,C543)-SUMIFS($H$3:H542,$C$3:C542,C543))</f>
        <v>-</v>
      </c>
      <c r="G543" s="126"/>
      <c r="H543" s="132"/>
      <c r="I543" s="132"/>
    </row>
    <row r="544" ht="21" customHeight="1" spans="1:9">
      <c r="A544" s="125">
        <v>541</v>
      </c>
      <c r="B544" s="126"/>
      <c r="C544" s="126"/>
      <c r="D544" s="135" t="str">
        <f>IFERROR(VLOOKUP($C544,'基础-供应商信息'!$C:$E,2,FALSE),"-")</f>
        <v>-</v>
      </c>
      <c r="E544" s="135" t="str">
        <f>IFERROR(VLOOKUP($C544,'基础-供应商信息'!$C:$E,3,FALSE),"-")</f>
        <v>-</v>
      </c>
      <c r="F544" s="136" t="str">
        <f>IF(C544="","-",SUMIFS('采购录入（明细）'!K:K,'采购录入（明细）'!D:D,C544)-SUMIFS($H$3:H543,$C$3:C543,C544))</f>
        <v>-</v>
      </c>
      <c r="G544" s="126"/>
      <c r="H544" s="132"/>
      <c r="I544" s="132"/>
    </row>
    <row r="545" ht="21" customHeight="1" spans="1:9">
      <c r="A545" s="125">
        <v>542</v>
      </c>
      <c r="B545" s="126"/>
      <c r="C545" s="126"/>
      <c r="D545" s="135" t="str">
        <f>IFERROR(VLOOKUP($C545,'基础-供应商信息'!$C:$E,2,FALSE),"-")</f>
        <v>-</v>
      </c>
      <c r="E545" s="135" t="str">
        <f>IFERROR(VLOOKUP($C545,'基础-供应商信息'!$C:$E,3,FALSE),"-")</f>
        <v>-</v>
      </c>
      <c r="F545" s="136" t="str">
        <f>IF(C545="","-",SUMIFS('采购录入（明细）'!K:K,'采购录入（明细）'!D:D,C545)-SUMIFS($H$3:H544,$C$3:C544,C545))</f>
        <v>-</v>
      </c>
      <c r="G545" s="126"/>
      <c r="H545" s="132"/>
      <c r="I545" s="132"/>
    </row>
    <row r="546" ht="21" customHeight="1" spans="1:9">
      <c r="A546" s="125">
        <v>543</v>
      </c>
      <c r="B546" s="126"/>
      <c r="C546" s="126"/>
      <c r="D546" s="135" t="str">
        <f>IFERROR(VLOOKUP($C546,'基础-供应商信息'!$C:$E,2,FALSE),"-")</f>
        <v>-</v>
      </c>
      <c r="E546" s="135" t="str">
        <f>IFERROR(VLOOKUP($C546,'基础-供应商信息'!$C:$E,3,FALSE),"-")</f>
        <v>-</v>
      </c>
      <c r="F546" s="136" t="str">
        <f>IF(C546="","-",SUMIFS('采购录入（明细）'!K:K,'采购录入（明细）'!D:D,C546)-SUMIFS($H$3:H545,$C$3:C545,C546))</f>
        <v>-</v>
      </c>
      <c r="G546" s="126"/>
      <c r="H546" s="132"/>
      <c r="I546" s="132"/>
    </row>
    <row r="547" ht="21" customHeight="1" spans="1:9">
      <c r="A547" s="125">
        <v>544</v>
      </c>
      <c r="B547" s="126"/>
      <c r="C547" s="126"/>
      <c r="D547" s="135" t="str">
        <f>IFERROR(VLOOKUP($C547,'基础-供应商信息'!$C:$E,2,FALSE),"-")</f>
        <v>-</v>
      </c>
      <c r="E547" s="135" t="str">
        <f>IFERROR(VLOOKUP($C547,'基础-供应商信息'!$C:$E,3,FALSE),"-")</f>
        <v>-</v>
      </c>
      <c r="F547" s="136" t="str">
        <f>IF(C547="","-",SUMIFS('采购录入（明细）'!K:K,'采购录入（明细）'!D:D,C547)-SUMIFS($H$3:H546,$C$3:C546,C547))</f>
        <v>-</v>
      </c>
      <c r="G547" s="126"/>
      <c r="H547" s="132"/>
      <c r="I547" s="132"/>
    </row>
    <row r="548" ht="21" customHeight="1" spans="1:9">
      <c r="A548" s="125">
        <v>545</v>
      </c>
      <c r="B548" s="126"/>
      <c r="C548" s="126"/>
      <c r="D548" s="135" t="str">
        <f>IFERROR(VLOOKUP($C548,'基础-供应商信息'!$C:$E,2,FALSE),"-")</f>
        <v>-</v>
      </c>
      <c r="E548" s="135" t="str">
        <f>IFERROR(VLOOKUP($C548,'基础-供应商信息'!$C:$E,3,FALSE),"-")</f>
        <v>-</v>
      </c>
      <c r="F548" s="136" t="str">
        <f>IF(C548="","-",SUMIFS('采购录入（明细）'!K:K,'采购录入（明细）'!D:D,C548)-SUMIFS($H$3:H547,$C$3:C547,C548))</f>
        <v>-</v>
      </c>
      <c r="G548" s="126"/>
      <c r="H548" s="132"/>
      <c r="I548" s="132"/>
    </row>
    <row r="549" ht="21" customHeight="1" spans="1:9">
      <c r="A549" s="125">
        <v>546</v>
      </c>
      <c r="B549" s="126"/>
      <c r="C549" s="126"/>
      <c r="D549" s="135" t="str">
        <f>IFERROR(VLOOKUP($C549,'基础-供应商信息'!$C:$E,2,FALSE),"-")</f>
        <v>-</v>
      </c>
      <c r="E549" s="135" t="str">
        <f>IFERROR(VLOOKUP($C549,'基础-供应商信息'!$C:$E,3,FALSE),"-")</f>
        <v>-</v>
      </c>
      <c r="F549" s="136" t="str">
        <f>IF(C549="","-",SUMIFS('采购录入（明细）'!K:K,'采购录入（明细）'!D:D,C549)-SUMIFS($H$3:H548,$C$3:C548,C549))</f>
        <v>-</v>
      </c>
      <c r="G549" s="126"/>
      <c r="H549" s="132"/>
      <c r="I549" s="132"/>
    </row>
    <row r="550" ht="21" customHeight="1" spans="1:9">
      <c r="A550" s="125">
        <v>547</v>
      </c>
      <c r="B550" s="126"/>
      <c r="C550" s="126"/>
      <c r="D550" s="135" t="str">
        <f>IFERROR(VLOOKUP($C550,'基础-供应商信息'!$C:$E,2,FALSE),"-")</f>
        <v>-</v>
      </c>
      <c r="E550" s="135" t="str">
        <f>IFERROR(VLOOKUP($C550,'基础-供应商信息'!$C:$E,3,FALSE),"-")</f>
        <v>-</v>
      </c>
      <c r="F550" s="136" t="str">
        <f>IF(C550="","-",SUMIFS('采购录入（明细）'!K:K,'采购录入（明细）'!D:D,C550)-SUMIFS($H$3:H549,$C$3:C549,C550))</f>
        <v>-</v>
      </c>
      <c r="G550" s="126"/>
      <c r="H550" s="132"/>
      <c r="I550" s="132"/>
    </row>
    <row r="551" ht="21" customHeight="1" spans="1:9">
      <c r="A551" s="125">
        <v>548</v>
      </c>
      <c r="B551" s="126"/>
      <c r="C551" s="126"/>
      <c r="D551" s="135" t="str">
        <f>IFERROR(VLOOKUP($C551,'基础-供应商信息'!$C:$E,2,FALSE),"-")</f>
        <v>-</v>
      </c>
      <c r="E551" s="135" t="str">
        <f>IFERROR(VLOOKUP($C551,'基础-供应商信息'!$C:$E,3,FALSE),"-")</f>
        <v>-</v>
      </c>
      <c r="F551" s="136" t="str">
        <f>IF(C551="","-",SUMIFS('采购录入（明细）'!K:K,'采购录入（明细）'!D:D,C551)-SUMIFS($H$3:H550,$C$3:C550,C551))</f>
        <v>-</v>
      </c>
      <c r="G551" s="126"/>
      <c r="H551" s="132"/>
      <c r="I551" s="132"/>
    </row>
    <row r="552" ht="21" customHeight="1" spans="1:9">
      <c r="A552" s="125">
        <v>549</v>
      </c>
      <c r="B552" s="126"/>
      <c r="C552" s="126"/>
      <c r="D552" s="135" t="str">
        <f>IFERROR(VLOOKUP($C552,'基础-供应商信息'!$C:$E,2,FALSE),"-")</f>
        <v>-</v>
      </c>
      <c r="E552" s="135" t="str">
        <f>IFERROR(VLOOKUP($C552,'基础-供应商信息'!$C:$E,3,FALSE),"-")</f>
        <v>-</v>
      </c>
      <c r="F552" s="136" t="str">
        <f>IF(C552="","-",SUMIFS('采购录入（明细）'!K:K,'采购录入（明细）'!D:D,C552)-SUMIFS($H$3:H551,$C$3:C551,C552))</f>
        <v>-</v>
      </c>
      <c r="G552" s="126"/>
      <c r="H552" s="132"/>
      <c r="I552" s="132"/>
    </row>
    <row r="553" ht="21" customHeight="1" spans="1:9">
      <c r="A553" s="125">
        <v>550</v>
      </c>
      <c r="B553" s="126"/>
      <c r="C553" s="126"/>
      <c r="D553" s="135" t="str">
        <f>IFERROR(VLOOKUP($C553,'基础-供应商信息'!$C:$E,2,FALSE),"-")</f>
        <v>-</v>
      </c>
      <c r="E553" s="135" t="str">
        <f>IFERROR(VLOOKUP($C553,'基础-供应商信息'!$C:$E,3,FALSE),"-")</f>
        <v>-</v>
      </c>
      <c r="F553" s="136" t="str">
        <f>IF(C553="","-",SUMIFS('采购录入（明细）'!K:K,'采购录入（明细）'!D:D,C553)-SUMIFS($H$3:H552,$C$3:C552,C553))</f>
        <v>-</v>
      </c>
      <c r="G553" s="126"/>
      <c r="H553" s="132"/>
      <c r="I553" s="132"/>
    </row>
    <row r="554" ht="21" customHeight="1" spans="1:9">
      <c r="A554" s="125">
        <v>551</v>
      </c>
      <c r="B554" s="126"/>
      <c r="C554" s="126"/>
      <c r="D554" s="135" t="str">
        <f>IFERROR(VLOOKUP($C554,'基础-供应商信息'!$C:$E,2,FALSE),"-")</f>
        <v>-</v>
      </c>
      <c r="E554" s="135" t="str">
        <f>IFERROR(VLOOKUP($C554,'基础-供应商信息'!$C:$E,3,FALSE),"-")</f>
        <v>-</v>
      </c>
      <c r="F554" s="136" t="str">
        <f>IF(C554="","-",SUMIFS('采购录入（明细）'!K:K,'采购录入（明细）'!D:D,C554)-SUMIFS($H$3:H553,$C$3:C553,C554))</f>
        <v>-</v>
      </c>
      <c r="G554" s="126"/>
      <c r="H554" s="132"/>
      <c r="I554" s="132"/>
    </row>
    <row r="555" ht="21" customHeight="1" spans="1:9">
      <c r="A555" s="125">
        <v>552</v>
      </c>
      <c r="B555" s="126"/>
      <c r="C555" s="126"/>
      <c r="D555" s="135" t="str">
        <f>IFERROR(VLOOKUP($C555,'基础-供应商信息'!$C:$E,2,FALSE),"-")</f>
        <v>-</v>
      </c>
      <c r="E555" s="135" t="str">
        <f>IFERROR(VLOOKUP($C555,'基础-供应商信息'!$C:$E,3,FALSE),"-")</f>
        <v>-</v>
      </c>
      <c r="F555" s="136" t="str">
        <f>IF(C555="","-",SUMIFS('采购录入（明细）'!K:K,'采购录入（明细）'!D:D,C555)-SUMIFS($H$3:H554,$C$3:C554,C555))</f>
        <v>-</v>
      </c>
      <c r="G555" s="126"/>
      <c r="H555" s="132"/>
      <c r="I555" s="132"/>
    </row>
    <row r="556" ht="21" customHeight="1" spans="1:9">
      <c r="A556" s="125">
        <v>553</v>
      </c>
      <c r="B556" s="126"/>
      <c r="C556" s="126"/>
      <c r="D556" s="135" t="str">
        <f>IFERROR(VLOOKUP($C556,'基础-供应商信息'!$C:$E,2,FALSE),"-")</f>
        <v>-</v>
      </c>
      <c r="E556" s="135" t="str">
        <f>IFERROR(VLOOKUP($C556,'基础-供应商信息'!$C:$E,3,FALSE),"-")</f>
        <v>-</v>
      </c>
      <c r="F556" s="136" t="str">
        <f>IF(C556="","-",SUMIFS('采购录入（明细）'!K:K,'采购录入（明细）'!D:D,C556)-SUMIFS($H$3:H555,$C$3:C555,C556))</f>
        <v>-</v>
      </c>
      <c r="G556" s="126"/>
      <c r="H556" s="132"/>
      <c r="I556" s="132"/>
    </row>
    <row r="557" ht="21" customHeight="1" spans="1:9">
      <c r="A557" s="125">
        <v>554</v>
      </c>
      <c r="B557" s="126"/>
      <c r="C557" s="126"/>
      <c r="D557" s="135" t="str">
        <f>IFERROR(VLOOKUP($C557,'基础-供应商信息'!$C:$E,2,FALSE),"-")</f>
        <v>-</v>
      </c>
      <c r="E557" s="135" t="str">
        <f>IFERROR(VLOOKUP($C557,'基础-供应商信息'!$C:$E,3,FALSE),"-")</f>
        <v>-</v>
      </c>
      <c r="F557" s="136" t="str">
        <f>IF(C557="","-",SUMIFS('采购录入（明细）'!K:K,'采购录入（明细）'!D:D,C557)-SUMIFS($H$3:H556,$C$3:C556,C557))</f>
        <v>-</v>
      </c>
      <c r="G557" s="126"/>
      <c r="H557" s="132"/>
      <c r="I557" s="132"/>
    </row>
    <row r="558" ht="21" customHeight="1" spans="1:9">
      <c r="A558" s="125">
        <v>555</v>
      </c>
      <c r="B558" s="126"/>
      <c r="C558" s="126"/>
      <c r="D558" s="135" t="str">
        <f>IFERROR(VLOOKUP($C558,'基础-供应商信息'!$C:$E,2,FALSE),"-")</f>
        <v>-</v>
      </c>
      <c r="E558" s="135" t="str">
        <f>IFERROR(VLOOKUP($C558,'基础-供应商信息'!$C:$E,3,FALSE),"-")</f>
        <v>-</v>
      </c>
      <c r="F558" s="136" t="str">
        <f>IF(C558="","-",SUMIFS('采购录入（明细）'!K:K,'采购录入（明细）'!D:D,C558)-SUMIFS($H$3:H557,$C$3:C557,C558))</f>
        <v>-</v>
      </c>
      <c r="G558" s="126"/>
      <c r="H558" s="132"/>
      <c r="I558" s="132"/>
    </row>
    <row r="559" ht="21" customHeight="1" spans="1:9">
      <c r="A559" s="125">
        <v>556</v>
      </c>
      <c r="B559" s="126"/>
      <c r="C559" s="126"/>
      <c r="D559" s="135" t="str">
        <f>IFERROR(VLOOKUP($C559,'基础-供应商信息'!$C:$E,2,FALSE),"-")</f>
        <v>-</v>
      </c>
      <c r="E559" s="135" t="str">
        <f>IFERROR(VLOOKUP($C559,'基础-供应商信息'!$C:$E,3,FALSE),"-")</f>
        <v>-</v>
      </c>
      <c r="F559" s="136" t="str">
        <f>IF(C559="","-",SUMIFS('采购录入（明细）'!K:K,'采购录入（明细）'!D:D,C559)-SUMIFS($H$3:H558,$C$3:C558,C559))</f>
        <v>-</v>
      </c>
      <c r="G559" s="126"/>
      <c r="H559" s="132"/>
      <c r="I559" s="132"/>
    </row>
    <row r="560" ht="21" customHeight="1" spans="1:9">
      <c r="A560" s="125">
        <v>557</v>
      </c>
      <c r="B560" s="126"/>
      <c r="C560" s="126"/>
      <c r="D560" s="135" t="str">
        <f>IFERROR(VLOOKUP($C560,'基础-供应商信息'!$C:$E,2,FALSE),"-")</f>
        <v>-</v>
      </c>
      <c r="E560" s="135" t="str">
        <f>IFERROR(VLOOKUP($C560,'基础-供应商信息'!$C:$E,3,FALSE),"-")</f>
        <v>-</v>
      </c>
      <c r="F560" s="136" t="str">
        <f>IF(C560="","-",SUMIFS('采购录入（明细）'!K:K,'采购录入（明细）'!D:D,C560)-SUMIFS($H$3:H559,$C$3:C559,C560))</f>
        <v>-</v>
      </c>
      <c r="G560" s="126"/>
      <c r="H560" s="132"/>
      <c r="I560" s="132"/>
    </row>
    <row r="561" ht="21" customHeight="1" spans="1:9">
      <c r="A561" s="125">
        <v>558</v>
      </c>
      <c r="B561" s="126"/>
      <c r="C561" s="126"/>
      <c r="D561" s="135" t="str">
        <f>IFERROR(VLOOKUP($C561,'基础-供应商信息'!$C:$E,2,FALSE),"-")</f>
        <v>-</v>
      </c>
      <c r="E561" s="135" t="str">
        <f>IFERROR(VLOOKUP($C561,'基础-供应商信息'!$C:$E,3,FALSE),"-")</f>
        <v>-</v>
      </c>
      <c r="F561" s="136" t="str">
        <f>IF(C561="","-",SUMIFS('采购录入（明细）'!K:K,'采购录入（明细）'!D:D,C561)-SUMIFS($H$3:H560,$C$3:C560,C561))</f>
        <v>-</v>
      </c>
      <c r="G561" s="126"/>
      <c r="H561" s="132"/>
      <c r="I561" s="132"/>
    </row>
    <row r="562" ht="21" customHeight="1" spans="1:9">
      <c r="A562" s="125">
        <v>559</v>
      </c>
      <c r="B562" s="126"/>
      <c r="C562" s="126"/>
      <c r="D562" s="135" t="str">
        <f>IFERROR(VLOOKUP($C562,'基础-供应商信息'!$C:$E,2,FALSE),"-")</f>
        <v>-</v>
      </c>
      <c r="E562" s="135" t="str">
        <f>IFERROR(VLOOKUP($C562,'基础-供应商信息'!$C:$E,3,FALSE),"-")</f>
        <v>-</v>
      </c>
      <c r="F562" s="136" t="str">
        <f>IF(C562="","-",SUMIFS('采购录入（明细）'!K:K,'采购录入（明细）'!D:D,C562)-SUMIFS($H$3:H561,$C$3:C561,C562))</f>
        <v>-</v>
      </c>
      <c r="G562" s="126"/>
      <c r="H562" s="132"/>
      <c r="I562" s="132"/>
    </row>
    <row r="563" ht="21" customHeight="1" spans="1:9">
      <c r="A563" s="125">
        <v>560</v>
      </c>
      <c r="B563" s="126"/>
      <c r="C563" s="126"/>
      <c r="D563" s="135" t="str">
        <f>IFERROR(VLOOKUP($C563,'基础-供应商信息'!$C:$E,2,FALSE),"-")</f>
        <v>-</v>
      </c>
      <c r="E563" s="135" t="str">
        <f>IFERROR(VLOOKUP($C563,'基础-供应商信息'!$C:$E,3,FALSE),"-")</f>
        <v>-</v>
      </c>
      <c r="F563" s="136" t="str">
        <f>IF(C563="","-",SUMIFS('采购录入（明细）'!K:K,'采购录入（明细）'!D:D,C563)-SUMIFS($H$3:H562,$C$3:C562,C563))</f>
        <v>-</v>
      </c>
      <c r="G563" s="126"/>
      <c r="H563" s="132"/>
      <c r="I563" s="132"/>
    </row>
    <row r="564" ht="21" customHeight="1" spans="1:9">
      <c r="A564" s="125">
        <v>561</v>
      </c>
      <c r="B564" s="126"/>
      <c r="C564" s="126"/>
      <c r="D564" s="135" t="str">
        <f>IFERROR(VLOOKUP($C564,'基础-供应商信息'!$C:$E,2,FALSE),"-")</f>
        <v>-</v>
      </c>
      <c r="E564" s="135" t="str">
        <f>IFERROR(VLOOKUP($C564,'基础-供应商信息'!$C:$E,3,FALSE),"-")</f>
        <v>-</v>
      </c>
      <c r="F564" s="136" t="str">
        <f>IF(C564="","-",SUMIFS('采购录入（明细）'!K:K,'采购录入（明细）'!D:D,C564)-SUMIFS($H$3:H563,$C$3:C563,C564))</f>
        <v>-</v>
      </c>
      <c r="G564" s="126"/>
      <c r="H564" s="132"/>
      <c r="I564" s="132"/>
    </row>
    <row r="565" ht="21" customHeight="1" spans="1:9">
      <c r="A565" s="125">
        <v>562</v>
      </c>
      <c r="B565" s="126"/>
      <c r="C565" s="126"/>
      <c r="D565" s="135" t="str">
        <f>IFERROR(VLOOKUP($C565,'基础-供应商信息'!$C:$E,2,FALSE),"-")</f>
        <v>-</v>
      </c>
      <c r="E565" s="135" t="str">
        <f>IFERROR(VLOOKUP($C565,'基础-供应商信息'!$C:$E,3,FALSE),"-")</f>
        <v>-</v>
      </c>
      <c r="F565" s="136" t="str">
        <f>IF(C565="","-",SUMIFS('采购录入（明细）'!K:K,'采购录入（明细）'!D:D,C565)-SUMIFS($H$3:H564,$C$3:C564,C565))</f>
        <v>-</v>
      </c>
      <c r="G565" s="126"/>
      <c r="H565" s="132"/>
      <c r="I565" s="132"/>
    </row>
    <row r="566" ht="21" customHeight="1" spans="1:9">
      <c r="A566" s="125">
        <v>563</v>
      </c>
      <c r="B566" s="126"/>
      <c r="C566" s="126"/>
      <c r="D566" s="135" t="str">
        <f>IFERROR(VLOOKUP($C566,'基础-供应商信息'!$C:$E,2,FALSE),"-")</f>
        <v>-</v>
      </c>
      <c r="E566" s="135" t="str">
        <f>IFERROR(VLOOKUP($C566,'基础-供应商信息'!$C:$E,3,FALSE),"-")</f>
        <v>-</v>
      </c>
      <c r="F566" s="136" t="str">
        <f>IF(C566="","-",SUMIFS('采购录入（明细）'!K:K,'采购录入（明细）'!D:D,C566)-SUMIFS($H$3:H565,$C$3:C565,C566))</f>
        <v>-</v>
      </c>
      <c r="G566" s="126"/>
      <c r="H566" s="132"/>
      <c r="I566" s="132"/>
    </row>
    <row r="567" ht="21" customHeight="1" spans="1:9">
      <c r="A567" s="125">
        <v>564</v>
      </c>
      <c r="B567" s="126"/>
      <c r="C567" s="126"/>
      <c r="D567" s="135" t="str">
        <f>IFERROR(VLOOKUP($C567,'基础-供应商信息'!$C:$E,2,FALSE),"-")</f>
        <v>-</v>
      </c>
      <c r="E567" s="135" t="str">
        <f>IFERROR(VLOOKUP($C567,'基础-供应商信息'!$C:$E,3,FALSE),"-")</f>
        <v>-</v>
      </c>
      <c r="F567" s="136" t="str">
        <f>IF(C567="","-",SUMIFS('采购录入（明细）'!K:K,'采购录入（明细）'!D:D,C567)-SUMIFS($H$3:H566,$C$3:C566,C567))</f>
        <v>-</v>
      </c>
      <c r="G567" s="126"/>
      <c r="H567" s="132"/>
      <c r="I567" s="132"/>
    </row>
    <row r="568" ht="21" customHeight="1" spans="1:9">
      <c r="A568" s="125">
        <v>565</v>
      </c>
      <c r="B568" s="126"/>
      <c r="C568" s="126"/>
      <c r="D568" s="135" t="str">
        <f>IFERROR(VLOOKUP($C568,'基础-供应商信息'!$C:$E,2,FALSE),"-")</f>
        <v>-</v>
      </c>
      <c r="E568" s="135" t="str">
        <f>IFERROR(VLOOKUP($C568,'基础-供应商信息'!$C:$E,3,FALSE),"-")</f>
        <v>-</v>
      </c>
      <c r="F568" s="136" t="str">
        <f>IF(C568="","-",SUMIFS('采购录入（明细）'!K:K,'采购录入（明细）'!D:D,C568)-SUMIFS($H$3:H567,$C$3:C567,C568))</f>
        <v>-</v>
      </c>
      <c r="G568" s="126"/>
      <c r="H568" s="132"/>
      <c r="I568" s="132"/>
    </row>
    <row r="569" ht="21" customHeight="1" spans="1:9">
      <c r="A569" s="125">
        <v>566</v>
      </c>
      <c r="B569" s="126"/>
      <c r="C569" s="126"/>
      <c r="D569" s="135" t="str">
        <f>IFERROR(VLOOKUP($C569,'基础-供应商信息'!$C:$E,2,FALSE),"-")</f>
        <v>-</v>
      </c>
      <c r="E569" s="135" t="str">
        <f>IFERROR(VLOOKUP($C569,'基础-供应商信息'!$C:$E,3,FALSE),"-")</f>
        <v>-</v>
      </c>
      <c r="F569" s="136" t="str">
        <f>IF(C569="","-",SUMIFS('采购录入（明细）'!K:K,'采购录入（明细）'!D:D,C569)-SUMIFS($H$3:H568,$C$3:C568,C569))</f>
        <v>-</v>
      </c>
      <c r="G569" s="126"/>
      <c r="H569" s="132"/>
      <c r="I569" s="132"/>
    </row>
    <row r="570" ht="21" customHeight="1" spans="1:9">
      <c r="A570" s="125">
        <v>567</v>
      </c>
      <c r="B570" s="126"/>
      <c r="C570" s="126"/>
      <c r="D570" s="135" t="str">
        <f>IFERROR(VLOOKUP($C570,'基础-供应商信息'!$C:$E,2,FALSE),"-")</f>
        <v>-</v>
      </c>
      <c r="E570" s="135" t="str">
        <f>IFERROR(VLOOKUP($C570,'基础-供应商信息'!$C:$E,3,FALSE),"-")</f>
        <v>-</v>
      </c>
      <c r="F570" s="136" t="str">
        <f>IF(C570="","-",SUMIFS('采购录入（明细）'!K:K,'采购录入（明细）'!D:D,C570)-SUMIFS($H$3:H569,$C$3:C569,C570))</f>
        <v>-</v>
      </c>
      <c r="G570" s="126"/>
      <c r="H570" s="132"/>
      <c r="I570" s="132"/>
    </row>
    <row r="571" ht="21" customHeight="1" spans="1:9">
      <c r="A571" s="125">
        <v>568</v>
      </c>
      <c r="B571" s="126"/>
      <c r="C571" s="126"/>
      <c r="D571" s="135" t="str">
        <f>IFERROR(VLOOKUP($C571,'基础-供应商信息'!$C:$E,2,FALSE),"-")</f>
        <v>-</v>
      </c>
      <c r="E571" s="135" t="str">
        <f>IFERROR(VLOOKUP($C571,'基础-供应商信息'!$C:$E,3,FALSE),"-")</f>
        <v>-</v>
      </c>
      <c r="F571" s="136" t="str">
        <f>IF(C571="","-",SUMIFS('采购录入（明细）'!K:K,'采购录入（明细）'!D:D,C571)-SUMIFS($H$3:H570,$C$3:C570,C571))</f>
        <v>-</v>
      </c>
      <c r="G571" s="126"/>
      <c r="H571" s="132"/>
      <c r="I571" s="132"/>
    </row>
    <row r="572" ht="21" customHeight="1" spans="1:9">
      <c r="A572" s="125">
        <v>569</v>
      </c>
      <c r="B572" s="126"/>
      <c r="C572" s="126"/>
      <c r="D572" s="135" t="str">
        <f>IFERROR(VLOOKUP($C572,'基础-供应商信息'!$C:$E,2,FALSE),"-")</f>
        <v>-</v>
      </c>
      <c r="E572" s="135" t="str">
        <f>IFERROR(VLOOKUP($C572,'基础-供应商信息'!$C:$E,3,FALSE),"-")</f>
        <v>-</v>
      </c>
      <c r="F572" s="136" t="str">
        <f>IF(C572="","-",SUMIFS('采购录入（明细）'!K:K,'采购录入（明细）'!D:D,C572)-SUMIFS($H$3:H571,$C$3:C571,C572))</f>
        <v>-</v>
      </c>
      <c r="G572" s="126"/>
      <c r="H572" s="132"/>
      <c r="I572" s="132"/>
    </row>
    <row r="573" ht="21" customHeight="1" spans="1:9">
      <c r="A573" s="125">
        <v>570</v>
      </c>
      <c r="B573" s="126"/>
      <c r="C573" s="126"/>
      <c r="D573" s="135" t="str">
        <f>IFERROR(VLOOKUP($C573,'基础-供应商信息'!$C:$E,2,FALSE),"-")</f>
        <v>-</v>
      </c>
      <c r="E573" s="135" t="str">
        <f>IFERROR(VLOOKUP($C573,'基础-供应商信息'!$C:$E,3,FALSE),"-")</f>
        <v>-</v>
      </c>
      <c r="F573" s="136" t="str">
        <f>IF(C573="","-",SUMIFS('采购录入（明细）'!K:K,'采购录入（明细）'!D:D,C573)-SUMIFS($H$3:H572,$C$3:C572,C573))</f>
        <v>-</v>
      </c>
      <c r="G573" s="126"/>
      <c r="H573" s="132"/>
      <c r="I573" s="132"/>
    </row>
    <row r="574" ht="21" customHeight="1" spans="1:9">
      <c r="A574" s="125">
        <v>571</v>
      </c>
      <c r="B574" s="126"/>
      <c r="C574" s="126"/>
      <c r="D574" s="135" t="str">
        <f>IFERROR(VLOOKUP($C574,'基础-供应商信息'!$C:$E,2,FALSE),"-")</f>
        <v>-</v>
      </c>
      <c r="E574" s="135" t="str">
        <f>IFERROR(VLOOKUP($C574,'基础-供应商信息'!$C:$E,3,FALSE),"-")</f>
        <v>-</v>
      </c>
      <c r="F574" s="136" t="str">
        <f>IF(C574="","-",SUMIFS('采购录入（明细）'!K:K,'采购录入（明细）'!D:D,C574)-SUMIFS($H$3:H573,$C$3:C573,C574))</f>
        <v>-</v>
      </c>
      <c r="G574" s="126"/>
      <c r="H574" s="132"/>
      <c r="I574" s="132"/>
    </row>
    <row r="575" ht="21" customHeight="1" spans="1:9">
      <c r="A575" s="125">
        <v>572</v>
      </c>
      <c r="B575" s="126"/>
      <c r="C575" s="126"/>
      <c r="D575" s="135" t="str">
        <f>IFERROR(VLOOKUP($C575,'基础-供应商信息'!$C:$E,2,FALSE),"-")</f>
        <v>-</v>
      </c>
      <c r="E575" s="135" t="str">
        <f>IFERROR(VLOOKUP($C575,'基础-供应商信息'!$C:$E,3,FALSE),"-")</f>
        <v>-</v>
      </c>
      <c r="F575" s="136" t="str">
        <f>IF(C575="","-",SUMIFS('采购录入（明细）'!K:K,'采购录入（明细）'!D:D,C575)-SUMIFS($H$3:H574,$C$3:C574,C575))</f>
        <v>-</v>
      </c>
      <c r="G575" s="126"/>
      <c r="H575" s="132"/>
      <c r="I575" s="132"/>
    </row>
    <row r="576" ht="21" customHeight="1" spans="1:9">
      <c r="A576" s="125">
        <v>573</v>
      </c>
      <c r="B576" s="126"/>
      <c r="C576" s="126"/>
      <c r="D576" s="135" t="str">
        <f>IFERROR(VLOOKUP($C576,'基础-供应商信息'!$C:$E,2,FALSE),"-")</f>
        <v>-</v>
      </c>
      <c r="E576" s="135" t="str">
        <f>IFERROR(VLOOKUP($C576,'基础-供应商信息'!$C:$E,3,FALSE),"-")</f>
        <v>-</v>
      </c>
      <c r="F576" s="136" t="str">
        <f>IF(C576="","-",SUMIFS('采购录入（明细）'!K:K,'采购录入（明细）'!D:D,C576)-SUMIFS($H$3:H575,$C$3:C575,C576))</f>
        <v>-</v>
      </c>
      <c r="G576" s="126"/>
      <c r="H576" s="132"/>
      <c r="I576" s="132"/>
    </row>
    <row r="577" ht="21" customHeight="1" spans="1:9">
      <c r="A577" s="125">
        <v>574</v>
      </c>
      <c r="B577" s="126"/>
      <c r="C577" s="126"/>
      <c r="D577" s="135" t="str">
        <f>IFERROR(VLOOKUP($C577,'基础-供应商信息'!$C:$E,2,FALSE),"-")</f>
        <v>-</v>
      </c>
      <c r="E577" s="135" t="str">
        <f>IFERROR(VLOOKUP($C577,'基础-供应商信息'!$C:$E,3,FALSE),"-")</f>
        <v>-</v>
      </c>
      <c r="F577" s="136" t="str">
        <f>IF(C577="","-",SUMIFS('采购录入（明细）'!K:K,'采购录入（明细）'!D:D,C577)-SUMIFS($H$3:H576,$C$3:C576,C577))</f>
        <v>-</v>
      </c>
      <c r="G577" s="126"/>
      <c r="H577" s="132"/>
      <c r="I577" s="132"/>
    </row>
    <row r="578" ht="21" customHeight="1" spans="1:9">
      <c r="A578" s="125">
        <v>575</v>
      </c>
      <c r="B578" s="126"/>
      <c r="C578" s="126"/>
      <c r="D578" s="135" t="str">
        <f>IFERROR(VLOOKUP($C578,'基础-供应商信息'!$C:$E,2,FALSE),"-")</f>
        <v>-</v>
      </c>
      <c r="E578" s="135" t="str">
        <f>IFERROR(VLOOKUP($C578,'基础-供应商信息'!$C:$E,3,FALSE),"-")</f>
        <v>-</v>
      </c>
      <c r="F578" s="136" t="str">
        <f>IF(C578="","-",SUMIFS('采购录入（明细）'!K:K,'采购录入（明细）'!D:D,C578)-SUMIFS($H$3:H577,$C$3:C577,C578))</f>
        <v>-</v>
      </c>
      <c r="G578" s="126"/>
      <c r="H578" s="132"/>
      <c r="I578" s="132"/>
    </row>
    <row r="579" ht="21" customHeight="1" spans="1:9">
      <c r="A579" s="125">
        <v>576</v>
      </c>
      <c r="B579" s="126"/>
      <c r="C579" s="126"/>
      <c r="D579" s="135" t="str">
        <f>IFERROR(VLOOKUP($C579,'基础-供应商信息'!$C:$E,2,FALSE),"-")</f>
        <v>-</v>
      </c>
      <c r="E579" s="135" t="str">
        <f>IFERROR(VLOOKUP($C579,'基础-供应商信息'!$C:$E,3,FALSE),"-")</f>
        <v>-</v>
      </c>
      <c r="F579" s="136" t="str">
        <f>IF(C579="","-",SUMIFS('采购录入（明细）'!K:K,'采购录入（明细）'!D:D,C579)-SUMIFS($H$3:H578,$C$3:C578,C579))</f>
        <v>-</v>
      </c>
      <c r="G579" s="126"/>
      <c r="H579" s="132"/>
      <c r="I579" s="132"/>
    </row>
    <row r="580" ht="21" customHeight="1" spans="1:9">
      <c r="A580" s="125">
        <v>577</v>
      </c>
      <c r="B580" s="126"/>
      <c r="C580" s="126"/>
      <c r="D580" s="135" t="str">
        <f>IFERROR(VLOOKUP($C580,'基础-供应商信息'!$C:$E,2,FALSE),"-")</f>
        <v>-</v>
      </c>
      <c r="E580" s="135" t="str">
        <f>IFERROR(VLOOKUP($C580,'基础-供应商信息'!$C:$E,3,FALSE),"-")</f>
        <v>-</v>
      </c>
      <c r="F580" s="136" t="str">
        <f>IF(C580="","-",SUMIFS('采购录入（明细）'!K:K,'采购录入（明细）'!D:D,C580)-SUMIFS($H$3:H579,$C$3:C579,C580))</f>
        <v>-</v>
      </c>
      <c r="G580" s="126"/>
      <c r="H580" s="132"/>
      <c r="I580" s="132"/>
    </row>
    <row r="581" ht="21" customHeight="1" spans="1:9">
      <c r="A581" s="125">
        <v>578</v>
      </c>
      <c r="B581" s="126"/>
      <c r="C581" s="126"/>
      <c r="D581" s="135" t="str">
        <f>IFERROR(VLOOKUP($C581,'基础-供应商信息'!$C:$E,2,FALSE),"-")</f>
        <v>-</v>
      </c>
      <c r="E581" s="135" t="str">
        <f>IFERROR(VLOOKUP($C581,'基础-供应商信息'!$C:$E,3,FALSE),"-")</f>
        <v>-</v>
      </c>
      <c r="F581" s="136" t="str">
        <f>IF(C581="","-",SUMIFS('采购录入（明细）'!K:K,'采购录入（明细）'!D:D,C581)-SUMIFS($H$3:H580,$C$3:C580,C581))</f>
        <v>-</v>
      </c>
      <c r="G581" s="126"/>
      <c r="H581" s="132"/>
      <c r="I581" s="132"/>
    </row>
    <row r="582" ht="21" customHeight="1" spans="1:9">
      <c r="A582" s="125">
        <v>579</v>
      </c>
      <c r="B582" s="126"/>
      <c r="C582" s="126"/>
      <c r="D582" s="135" t="str">
        <f>IFERROR(VLOOKUP($C582,'基础-供应商信息'!$C:$E,2,FALSE),"-")</f>
        <v>-</v>
      </c>
      <c r="E582" s="135" t="str">
        <f>IFERROR(VLOOKUP($C582,'基础-供应商信息'!$C:$E,3,FALSE),"-")</f>
        <v>-</v>
      </c>
      <c r="F582" s="136" t="str">
        <f>IF(C582="","-",SUMIFS('采购录入（明细）'!K:K,'采购录入（明细）'!D:D,C582)-SUMIFS($H$3:H581,$C$3:C581,C582))</f>
        <v>-</v>
      </c>
      <c r="G582" s="126"/>
      <c r="H582" s="132"/>
      <c r="I582" s="132"/>
    </row>
    <row r="583" ht="21" customHeight="1" spans="1:9">
      <c r="A583" s="125">
        <v>580</v>
      </c>
      <c r="B583" s="126"/>
      <c r="C583" s="126"/>
      <c r="D583" s="135" t="str">
        <f>IFERROR(VLOOKUP($C583,'基础-供应商信息'!$C:$E,2,FALSE),"-")</f>
        <v>-</v>
      </c>
      <c r="E583" s="135" t="str">
        <f>IFERROR(VLOOKUP($C583,'基础-供应商信息'!$C:$E,3,FALSE),"-")</f>
        <v>-</v>
      </c>
      <c r="F583" s="136" t="str">
        <f>IF(C583="","-",SUMIFS('采购录入（明细）'!K:K,'采购录入（明细）'!D:D,C583)-SUMIFS($H$3:H582,$C$3:C582,C583))</f>
        <v>-</v>
      </c>
      <c r="G583" s="126"/>
      <c r="H583" s="132"/>
      <c r="I583" s="132"/>
    </row>
    <row r="584" ht="21" customHeight="1" spans="1:9">
      <c r="A584" s="125">
        <v>581</v>
      </c>
      <c r="B584" s="126"/>
      <c r="C584" s="126"/>
      <c r="D584" s="135" t="str">
        <f>IFERROR(VLOOKUP($C584,'基础-供应商信息'!$C:$E,2,FALSE),"-")</f>
        <v>-</v>
      </c>
      <c r="E584" s="135" t="str">
        <f>IFERROR(VLOOKUP($C584,'基础-供应商信息'!$C:$E,3,FALSE),"-")</f>
        <v>-</v>
      </c>
      <c r="F584" s="136" t="str">
        <f>IF(C584="","-",SUMIFS('采购录入（明细）'!K:K,'采购录入（明细）'!D:D,C584)-SUMIFS($H$3:H583,$C$3:C583,C584))</f>
        <v>-</v>
      </c>
      <c r="G584" s="126"/>
      <c r="H584" s="132"/>
      <c r="I584" s="132"/>
    </row>
    <row r="585" ht="21" customHeight="1" spans="1:9">
      <c r="A585" s="125">
        <v>582</v>
      </c>
      <c r="B585" s="126"/>
      <c r="C585" s="126"/>
      <c r="D585" s="135" t="str">
        <f>IFERROR(VLOOKUP($C585,'基础-供应商信息'!$C:$E,2,FALSE),"-")</f>
        <v>-</v>
      </c>
      <c r="E585" s="135" t="str">
        <f>IFERROR(VLOOKUP($C585,'基础-供应商信息'!$C:$E,3,FALSE),"-")</f>
        <v>-</v>
      </c>
      <c r="F585" s="136" t="str">
        <f>IF(C585="","-",SUMIFS('采购录入（明细）'!K:K,'采购录入（明细）'!D:D,C585)-SUMIFS($H$3:H584,$C$3:C584,C585))</f>
        <v>-</v>
      </c>
      <c r="G585" s="126"/>
      <c r="H585" s="132"/>
      <c r="I585" s="132"/>
    </row>
    <row r="586" ht="21" customHeight="1" spans="1:9">
      <c r="A586" s="125">
        <v>583</v>
      </c>
      <c r="B586" s="126"/>
      <c r="C586" s="126"/>
      <c r="D586" s="135" t="str">
        <f>IFERROR(VLOOKUP($C586,'基础-供应商信息'!$C:$E,2,FALSE),"-")</f>
        <v>-</v>
      </c>
      <c r="E586" s="135" t="str">
        <f>IFERROR(VLOOKUP($C586,'基础-供应商信息'!$C:$E,3,FALSE),"-")</f>
        <v>-</v>
      </c>
      <c r="F586" s="136" t="str">
        <f>IF(C586="","-",SUMIFS('采购录入（明细）'!K:K,'采购录入（明细）'!D:D,C586)-SUMIFS($H$3:H585,$C$3:C585,C586))</f>
        <v>-</v>
      </c>
      <c r="G586" s="126"/>
      <c r="H586" s="132"/>
      <c r="I586" s="132"/>
    </row>
    <row r="587" ht="21" customHeight="1" spans="1:9">
      <c r="A587" s="125">
        <v>584</v>
      </c>
      <c r="B587" s="126"/>
      <c r="C587" s="126"/>
      <c r="D587" s="135" t="str">
        <f>IFERROR(VLOOKUP($C587,'基础-供应商信息'!$C:$E,2,FALSE),"-")</f>
        <v>-</v>
      </c>
      <c r="E587" s="135" t="str">
        <f>IFERROR(VLOOKUP($C587,'基础-供应商信息'!$C:$E,3,FALSE),"-")</f>
        <v>-</v>
      </c>
      <c r="F587" s="136" t="str">
        <f>IF(C587="","-",SUMIFS('采购录入（明细）'!K:K,'采购录入（明细）'!D:D,C587)-SUMIFS($H$3:H586,$C$3:C586,C587))</f>
        <v>-</v>
      </c>
      <c r="G587" s="126"/>
      <c r="H587" s="132"/>
      <c r="I587" s="132"/>
    </row>
    <row r="588" ht="21" customHeight="1" spans="1:9">
      <c r="A588" s="125">
        <v>585</v>
      </c>
      <c r="B588" s="126"/>
      <c r="C588" s="126"/>
      <c r="D588" s="135" t="str">
        <f>IFERROR(VLOOKUP($C588,'基础-供应商信息'!$C:$E,2,FALSE),"-")</f>
        <v>-</v>
      </c>
      <c r="E588" s="135" t="str">
        <f>IFERROR(VLOOKUP($C588,'基础-供应商信息'!$C:$E,3,FALSE),"-")</f>
        <v>-</v>
      </c>
      <c r="F588" s="136" t="str">
        <f>IF(C588="","-",SUMIFS('采购录入（明细）'!K:K,'采购录入（明细）'!D:D,C588)-SUMIFS($H$3:H587,$C$3:C587,C588))</f>
        <v>-</v>
      </c>
      <c r="G588" s="126"/>
      <c r="H588" s="132"/>
      <c r="I588" s="132"/>
    </row>
    <row r="589" ht="21" customHeight="1" spans="1:9">
      <c r="A589" s="125">
        <v>586</v>
      </c>
      <c r="B589" s="126"/>
      <c r="C589" s="126"/>
      <c r="D589" s="135" t="str">
        <f>IFERROR(VLOOKUP($C589,'基础-供应商信息'!$C:$E,2,FALSE),"-")</f>
        <v>-</v>
      </c>
      <c r="E589" s="135" t="str">
        <f>IFERROR(VLOOKUP($C589,'基础-供应商信息'!$C:$E,3,FALSE),"-")</f>
        <v>-</v>
      </c>
      <c r="F589" s="136" t="str">
        <f>IF(C589="","-",SUMIFS('采购录入（明细）'!K:K,'采购录入（明细）'!D:D,C589)-SUMIFS($H$3:H588,$C$3:C588,C589))</f>
        <v>-</v>
      </c>
      <c r="G589" s="126"/>
      <c r="H589" s="132"/>
      <c r="I589" s="132"/>
    </row>
    <row r="590" ht="21" customHeight="1" spans="1:9">
      <c r="A590" s="125">
        <v>587</v>
      </c>
      <c r="B590" s="126"/>
      <c r="C590" s="126"/>
      <c r="D590" s="135" t="str">
        <f>IFERROR(VLOOKUP($C590,'基础-供应商信息'!$C:$E,2,FALSE),"-")</f>
        <v>-</v>
      </c>
      <c r="E590" s="135" t="str">
        <f>IFERROR(VLOOKUP($C590,'基础-供应商信息'!$C:$E,3,FALSE),"-")</f>
        <v>-</v>
      </c>
      <c r="F590" s="136" t="str">
        <f>IF(C590="","-",SUMIFS('采购录入（明细）'!K:K,'采购录入（明细）'!D:D,C590)-SUMIFS($H$3:H589,$C$3:C589,C590))</f>
        <v>-</v>
      </c>
      <c r="G590" s="126"/>
      <c r="H590" s="132"/>
      <c r="I590" s="132"/>
    </row>
    <row r="591" ht="21" customHeight="1" spans="1:9">
      <c r="A591" s="125">
        <v>588</v>
      </c>
      <c r="B591" s="126"/>
      <c r="C591" s="126"/>
      <c r="D591" s="135" t="str">
        <f>IFERROR(VLOOKUP($C591,'基础-供应商信息'!$C:$E,2,FALSE),"-")</f>
        <v>-</v>
      </c>
      <c r="E591" s="135" t="str">
        <f>IFERROR(VLOOKUP($C591,'基础-供应商信息'!$C:$E,3,FALSE),"-")</f>
        <v>-</v>
      </c>
      <c r="F591" s="136" t="str">
        <f>IF(C591="","-",SUMIFS('采购录入（明细）'!K:K,'采购录入（明细）'!D:D,C591)-SUMIFS($H$3:H590,$C$3:C590,C591))</f>
        <v>-</v>
      </c>
      <c r="G591" s="126"/>
      <c r="H591" s="132"/>
      <c r="I591" s="132"/>
    </row>
    <row r="592" ht="21" customHeight="1" spans="1:9">
      <c r="A592" s="125">
        <v>589</v>
      </c>
      <c r="B592" s="126"/>
      <c r="C592" s="126"/>
      <c r="D592" s="135" t="str">
        <f>IFERROR(VLOOKUP($C592,'基础-供应商信息'!$C:$E,2,FALSE),"-")</f>
        <v>-</v>
      </c>
      <c r="E592" s="135" t="str">
        <f>IFERROR(VLOOKUP($C592,'基础-供应商信息'!$C:$E,3,FALSE),"-")</f>
        <v>-</v>
      </c>
      <c r="F592" s="136" t="str">
        <f>IF(C592="","-",SUMIFS('采购录入（明细）'!K:K,'采购录入（明细）'!D:D,C592)-SUMIFS($H$3:H591,$C$3:C591,C592))</f>
        <v>-</v>
      </c>
      <c r="G592" s="126"/>
      <c r="H592" s="132"/>
      <c r="I592" s="132"/>
    </row>
    <row r="593" ht="21" customHeight="1" spans="1:9">
      <c r="A593" s="125">
        <v>590</v>
      </c>
      <c r="B593" s="126"/>
      <c r="C593" s="126"/>
      <c r="D593" s="135" t="str">
        <f>IFERROR(VLOOKUP($C593,'基础-供应商信息'!$C:$E,2,FALSE),"-")</f>
        <v>-</v>
      </c>
      <c r="E593" s="135" t="str">
        <f>IFERROR(VLOOKUP($C593,'基础-供应商信息'!$C:$E,3,FALSE),"-")</f>
        <v>-</v>
      </c>
      <c r="F593" s="136" t="str">
        <f>IF(C593="","-",SUMIFS('采购录入（明细）'!K:K,'采购录入（明细）'!D:D,C593)-SUMIFS($H$3:H592,$C$3:C592,C593))</f>
        <v>-</v>
      </c>
      <c r="G593" s="126"/>
      <c r="H593" s="132"/>
      <c r="I593" s="132"/>
    </row>
    <row r="594" ht="21" customHeight="1" spans="1:9">
      <c r="A594" s="125">
        <v>591</v>
      </c>
      <c r="B594" s="126"/>
      <c r="C594" s="126"/>
      <c r="D594" s="135" t="str">
        <f>IFERROR(VLOOKUP($C594,'基础-供应商信息'!$C:$E,2,FALSE),"-")</f>
        <v>-</v>
      </c>
      <c r="E594" s="135" t="str">
        <f>IFERROR(VLOOKUP($C594,'基础-供应商信息'!$C:$E,3,FALSE),"-")</f>
        <v>-</v>
      </c>
      <c r="F594" s="136" t="str">
        <f>IF(C594="","-",SUMIFS('采购录入（明细）'!K:K,'采购录入（明细）'!D:D,C594)-SUMIFS($H$3:H593,$C$3:C593,C594))</f>
        <v>-</v>
      </c>
      <c r="G594" s="126"/>
      <c r="H594" s="132"/>
      <c r="I594" s="132"/>
    </row>
    <row r="595" ht="21" customHeight="1" spans="1:9">
      <c r="A595" s="125">
        <v>592</v>
      </c>
      <c r="B595" s="126"/>
      <c r="C595" s="126"/>
      <c r="D595" s="135" t="str">
        <f>IFERROR(VLOOKUP($C595,'基础-供应商信息'!$C:$E,2,FALSE),"-")</f>
        <v>-</v>
      </c>
      <c r="E595" s="135" t="str">
        <f>IFERROR(VLOOKUP($C595,'基础-供应商信息'!$C:$E,3,FALSE),"-")</f>
        <v>-</v>
      </c>
      <c r="F595" s="136" t="str">
        <f>IF(C595="","-",SUMIFS('采购录入（明细）'!K:K,'采购录入（明细）'!D:D,C595)-SUMIFS($H$3:H594,$C$3:C594,C595))</f>
        <v>-</v>
      </c>
      <c r="G595" s="126"/>
      <c r="H595" s="132"/>
      <c r="I595" s="132"/>
    </row>
    <row r="596" ht="21" customHeight="1" spans="1:9">
      <c r="A596" s="125">
        <v>593</v>
      </c>
      <c r="B596" s="126"/>
      <c r="C596" s="126"/>
      <c r="D596" s="135" t="str">
        <f>IFERROR(VLOOKUP($C596,'基础-供应商信息'!$C:$E,2,FALSE),"-")</f>
        <v>-</v>
      </c>
      <c r="E596" s="135" t="str">
        <f>IFERROR(VLOOKUP($C596,'基础-供应商信息'!$C:$E,3,FALSE),"-")</f>
        <v>-</v>
      </c>
      <c r="F596" s="136" t="str">
        <f>IF(C596="","-",SUMIFS('采购录入（明细）'!K:K,'采购录入（明细）'!D:D,C596)-SUMIFS($H$3:H595,$C$3:C595,C596))</f>
        <v>-</v>
      </c>
      <c r="G596" s="126"/>
      <c r="H596" s="132"/>
      <c r="I596" s="132"/>
    </row>
    <row r="597" ht="21" customHeight="1" spans="1:9">
      <c r="A597" s="125">
        <v>594</v>
      </c>
      <c r="B597" s="126"/>
      <c r="C597" s="126"/>
      <c r="D597" s="135" t="str">
        <f>IFERROR(VLOOKUP($C597,'基础-供应商信息'!$C:$E,2,FALSE),"-")</f>
        <v>-</v>
      </c>
      <c r="E597" s="135" t="str">
        <f>IFERROR(VLOOKUP($C597,'基础-供应商信息'!$C:$E,3,FALSE),"-")</f>
        <v>-</v>
      </c>
      <c r="F597" s="136" t="str">
        <f>IF(C597="","-",SUMIFS('采购录入（明细）'!K:K,'采购录入（明细）'!D:D,C597)-SUMIFS($H$3:H596,$C$3:C596,C597))</f>
        <v>-</v>
      </c>
      <c r="G597" s="126"/>
      <c r="H597" s="132"/>
      <c r="I597" s="132"/>
    </row>
    <row r="598" ht="21" customHeight="1" spans="1:9">
      <c r="A598" s="125">
        <v>595</v>
      </c>
      <c r="B598" s="126"/>
      <c r="C598" s="126"/>
      <c r="D598" s="135" t="str">
        <f>IFERROR(VLOOKUP($C598,'基础-供应商信息'!$C:$E,2,FALSE),"-")</f>
        <v>-</v>
      </c>
      <c r="E598" s="135" t="str">
        <f>IFERROR(VLOOKUP($C598,'基础-供应商信息'!$C:$E,3,FALSE),"-")</f>
        <v>-</v>
      </c>
      <c r="F598" s="136" t="str">
        <f>IF(C598="","-",SUMIFS('采购录入（明细）'!K:K,'采购录入（明细）'!D:D,C598)-SUMIFS($H$3:H597,$C$3:C597,C598))</f>
        <v>-</v>
      </c>
      <c r="G598" s="126"/>
      <c r="H598" s="132"/>
      <c r="I598" s="132"/>
    </row>
    <row r="599" ht="21" customHeight="1" spans="1:9">
      <c r="A599" s="125">
        <v>596</v>
      </c>
      <c r="B599" s="126"/>
      <c r="C599" s="126"/>
      <c r="D599" s="135" t="str">
        <f>IFERROR(VLOOKUP($C599,'基础-供应商信息'!$C:$E,2,FALSE),"-")</f>
        <v>-</v>
      </c>
      <c r="E599" s="135" t="str">
        <f>IFERROR(VLOOKUP($C599,'基础-供应商信息'!$C:$E,3,FALSE),"-")</f>
        <v>-</v>
      </c>
      <c r="F599" s="136" t="str">
        <f>IF(C599="","-",SUMIFS('采购录入（明细）'!K:K,'采购录入（明细）'!D:D,C599)-SUMIFS($H$3:H598,$C$3:C598,C599))</f>
        <v>-</v>
      </c>
      <c r="G599" s="126"/>
      <c r="H599" s="132"/>
      <c r="I599" s="132"/>
    </row>
    <row r="600" ht="21" customHeight="1" spans="1:9">
      <c r="A600" s="125">
        <v>597</v>
      </c>
      <c r="B600" s="126"/>
      <c r="C600" s="126"/>
      <c r="D600" s="135" t="str">
        <f>IFERROR(VLOOKUP($C600,'基础-供应商信息'!$C:$E,2,FALSE),"-")</f>
        <v>-</v>
      </c>
      <c r="E600" s="135" t="str">
        <f>IFERROR(VLOOKUP($C600,'基础-供应商信息'!$C:$E,3,FALSE),"-")</f>
        <v>-</v>
      </c>
      <c r="F600" s="136" t="str">
        <f>IF(C600="","-",SUMIFS('采购录入（明细）'!K:K,'采购录入（明细）'!D:D,C600)-SUMIFS($H$3:H599,$C$3:C599,C600))</f>
        <v>-</v>
      </c>
      <c r="G600" s="126"/>
      <c r="H600" s="132"/>
      <c r="I600" s="132"/>
    </row>
    <row r="601" ht="21" customHeight="1" spans="1:9">
      <c r="A601" s="125">
        <v>598</v>
      </c>
      <c r="B601" s="126"/>
      <c r="C601" s="126"/>
      <c r="D601" s="135" t="str">
        <f>IFERROR(VLOOKUP($C601,'基础-供应商信息'!$C:$E,2,FALSE),"-")</f>
        <v>-</v>
      </c>
      <c r="E601" s="135" t="str">
        <f>IFERROR(VLOOKUP($C601,'基础-供应商信息'!$C:$E,3,FALSE),"-")</f>
        <v>-</v>
      </c>
      <c r="F601" s="136" t="str">
        <f>IF(C601="","-",SUMIFS('采购录入（明细）'!K:K,'采购录入（明细）'!D:D,C601)-SUMIFS($H$3:H600,$C$3:C600,C601))</f>
        <v>-</v>
      </c>
      <c r="G601" s="126"/>
      <c r="H601" s="132"/>
      <c r="I601" s="132"/>
    </row>
    <row r="602" ht="21" customHeight="1" spans="1:9">
      <c r="A602" s="125">
        <v>599</v>
      </c>
      <c r="B602" s="126"/>
      <c r="C602" s="126"/>
      <c r="D602" s="135" t="str">
        <f>IFERROR(VLOOKUP($C602,'基础-供应商信息'!$C:$E,2,FALSE),"-")</f>
        <v>-</v>
      </c>
      <c r="E602" s="135" t="str">
        <f>IFERROR(VLOOKUP($C602,'基础-供应商信息'!$C:$E,3,FALSE),"-")</f>
        <v>-</v>
      </c>
      <c r="F602" s="136" t="str">
        <f>IF(C602="","-",SUMIFS('采购录入（明细）'!K:K,'采购录入（明细）'!D:D,C602)-SUMIFS($H$3:H601,$C$3:C601,C602))</f>
        <v>-</v>
      </c>
      <c r="G602" s="126"/>
      <c r="H602" s="132"/>
      <c r="I602" s="132"/>
    </row>
    <row r="603" ht="21" customHeight="1" spans="1:9">
      <c r="A603" s="125">
        <v>600</v>
      </c>
      <c r="B603" s="126"/>
      <c r="C603" s="126"/>
      <c r="D603" s="135" t="str">
        <f>IFERROR(VLOOKUP($C603,'基础-供应商信息'!$C:$E,2,FALSE),"-")</f>
        <v>-</v>
      </c>
      <c r="E603" s="135" t="str">
        <f>IFERROR(VLOOKUP($C603,'基础-供应商信息'!$C:$E,3,FALSE),"-")</f>
        <v>-</v>
      </c>
      <c r="F603" s="136" t="str">
        <f>IF(C603="","-",SUMIFS('采购录入（明细）'!K:K,'采购录入（明细）'!D:D,C603)-SUMIFS($H$3:H602,$C$3:C602,C603))</f>
        <v>-</v>
      </c>
      <c r="G603" s="126"/>
      <c r="H603" s="132"/>
      <c r="I603" s="132"/>
    </row>
    <row r="604" ht="21" customHeight="1" spans="1:9">
      <c r="A604" s="125">
        <v>601</v>
      </c>
      <c r="B604" s="126"/>
      <c r="C604" s="126"/>
      <c r="D604" s="135" t="str">
        <f>IFERROR(VLOOKUP($C604,'基础-供应商信息'!$C:$E,2,FALSE),"-")</f>
        <v>-</v>
      </c>
      <c r="E604" s="135" t="str">
        <f>IFERROR(VLOOKUP($C604,'基础-供应商信息'!$C:$E,3,FALSE),"-")</f>
        <v>-</v>
      </c>
      <c r="F604" s="136" t="str">
        <f>IF(C604="","-",SUMIFS('采购录入（明细）'!K:K,'采购录入（明细）'!D:D,C604)-SUMIFS($H$3:H603,$C$3:C603,C604))</f>
        <v>-</v>
      </c>
      <c r="G604" s="126"/>
      <c r="H604" s="132"/>
      <c r="I604" s="132"/>
    </row>
    <row r="605" ht="21" customHeight="1" spans="1:9">
      <c r="A605" s="125">
        <v>602</v>
      </c>
      <c r="B605" s="126"/>
      <c r="C605" s="126"/>
      <c r="D605" s="135" t="str">
        <f>IFERROR(VLOOKUP($C605,'基础-供应商信息'!$C:$E,2,FALSE),"-")</f>
        <v>-</v>
      </c>
      <c r="E605" s="135" t="str">
        <f>IFERROR(VLOOKUP($C605,'基础-供应商信息'!$C:$E,3,FALSE),"-")</f>
        <v>-</v>
      </c>
      <c r="F605" s="136" t="str">
        <f>IF(C605="","-",SUMIFS('采购录入（明细）'!K:K,'采购录入（明细）'!D:D,C605)-SUMIFS($H$3:H604,$C$3:C604,C605))</f>
        <v>-</v>
      </c>
      <c r="G605" s="126"/>
      <c r="H605" s="132"/>
      <c r="I605" s="132"/>
    </row>
    <row r="606" ht="21" customHeight="1" spans="1:9">
      <c r="A606" s="125">
        <v>603</v>
      </c>
      <c r="B606" s="126"/>
      <c r="C606" s="126"/>
      <c r="D606" s="135" t="str">
        <f>IFERROR(VLOOKUP($C606,'基础-供应商信息'!$C:$E,2,FALSE),"-")</f>
        <v>-</v>
      </c>
      <c r="E606" s="135" t="str">
        <f>IFERROR(VLOOKUP($C606,'基础-供应商信息'!$C:$E,3,FALSE),"-")</f>
        <v>-</v>
      </c>
      <c r="F606" s="136" t="str">
        <f>IF(C606="","-",SUMIFS('采购录入（明细）'!K:K,'采购录入（明细）'!D:D,C606)-SUMIFS($H$3:H605,$C$3:C605,C606))</f>
        <v>-</v>
      </c>
      <c r="G606" s="126"/>
      <c r="H606" s="132"/>
      <c r="I606" s="132"/>
    </row>
    <row r="607" ht="21" customHeight="1" spans="1:9">
      <c r="A607" s="125">
        <v>604</v>
      </c>
      <c r="B607" s="126"/>
      <c r="C607" s="126"/>
      <c r="D607" s="135" t="str">
        <f>IFERROR(VLOOKUP($C607,'基础-供应商信息'!$C:$E,2,FALSE),"-")</f>
        <v>-</v>
      </c>
      <c r="E607" s="135" t="str">
        <f>IFERROR(VLOOKUP($C607,'基础-供应商信息'!$C:$E,3,FALSE),"-")</f>
        <v>-</v>
      </c>
      <c r="F607" s="136" t="str">
        <f>IF(C607="","-",SUMIFS('采购录入（明细）'!K:K,'采购录入（明细）'!D:D,C607)-SUMIFS($H$3:H606,$C$3:C606,C607))</f>
        <v>-</v>
      </c>
      <c r="G607" s="126"/>
      <c r="H607" s="132"/>
      <c r="I607" s="132"/>
    </row>
    <row r="608" ht="21" customHeight="1" spans="1:9">
      <c r="A608" s="125">
        <v>605</v>
      </c>
      <c r="B608" s="126"/>
      <c r="C608" s="126"/>
      <c r="D608" s="135" t="str">
        <f>IFERROR(VLOOKUP($C608,'基础-供应商信息'!$C:$E,2,FALSE),"-")</f>
        <v>-</v>
      </c>
      <c r="E608" s="135" t="str">
        <f>IFERROR(VLOOKUP($C608,'基础-供应商信息'!$C:$E,3,FALSE),"-")</f>
        <v>-</v>
      </c>
      <c r="F608" s="136" t="str">
        <f>IF(C608="","-",SUMIFS('采购录入（明细）'!K:K,'采购录入（明细）'!D:D,C608)-SUMIFS($H$3:H607,$C$3:C607,C608))</f>
        <v>-</v>
      </c>
      <c r="G608" s="126"/>
      <c r="H608" s="132"/>
      <c r="I608" s="132"/>
    </row>
    <row r="609" ht="21" customHeight="1" spans="1:9">
      <c r="A609" s="125">
        <v>606</v>
      </c>
      <c r="B609" s="126"/>
      <c r="C609" s="126"/>
      <c r="D609" s="135" t="str">
        <f>IFERROR(VLOOKUP($C609,'基础-供应商信息'!$C:$E,2,FALSE),"-")</f>
        <v>-</v>
      </c>
      <c r="E609" s="135" t="str">
        <f>IFERROR(VLOOKUP($C609,'基础-供应商信息'!$C:$E,3,FALSE),"-")</f>
        <v>-</v>
      </c>
      <c r="F609" s="136" t="str">
        <f>IF(C609="","-",SUMIFS('采购录入（明细）'!K:K,'采购录入（明细）'!D:D,C609)-SUMIFS($H$3:H608,$C$3:C608,C609))</f>
        <v>-</v>
      </c>
      <c r="G609" s="126"/>
      <c r="H609" s="132"/>
      <c r="I609" s="132"/>
    </row>
    <row r="610" ht="21" customHeight="1" spans="1:9">
      <c r="A610" s="125">
        <v>607</v>
      </c>
      <c r="B610" s="126"/>
      <c r="C610" s="126"/>
      <c r="D610" s="135" t="str">
        <f>IFERROR(VLOOKUP($C610,'基础-供应商信息'!$C:$E,2,FALSE),"-")</f>
        <v>-</v>
      </c>
      <c r="E610" s="135" t="str">
        <f>IFERROR(VLOOKUP($C610,'基础-供应商信息'!$C:$E,3,FALSE),"-")</f>
        <v>-</v>
      </c>
      <c r="F610" s="136" t="str">
        <f>IF(C610="","-",SUMIFS('采购录入（明细）'!K:K,'采购录入（明细）'!D:D,C610)-SUMIFS($H$3:H609,$C$3:C609,C610))</f>
        <v>-</v>
      </c>
      <c r="G610" s="126"/>
      <c r="H610" s="132"/>
      <c r="I610" s="132"/>
    </row>
    <row r="611" ht="21" customHeight="1" spans="1:9">
      <c r="A611" s="125">
        <v>608</v>
      </c>
      <c r="B611" s="126"/>
      <c r="C611" s="126"/>
      <c r="D611" s="135" t="str">
        <f>IFERROR(VLOOKUP($C611,'基础-供应商信息'!$C:$E,2,FALSE),"-")</f>
        <v>-</v>
      </c>
      <c r="E611" s="135" t="str">
        <f>IFERROR(VLOOKUP($C611,'基础-供应商信息'!$C:$E,3,FALSE),"-")</f>
        <v>-</v>
      </c>
      <c r="F611" s="136" t="str">
        <f>IF(C611="","-",SUMIFS('采购录入（明细）'!K:K,'采购录入（明细）'!D:D,C611)-SUMIFS($H$3:H610,$C$3:C610,C611))</f>
        <v>-</v>
      </c>
      <c r="G611" s="126"/>
      <c r="H611" s="132"/>
      <c r="I611" s="132"/>
    </row>
    <row r="612" ht="21" customHeight="1" spans="1:9">
      <c r="A612" s="125">
        <v>609</v>
      </c>
      <c r="B612" s="126"/>
      <c r="C612" s="126"/>
      <c r="D612" s="135" t="str">
        <f>IFERROR(VLOOKUP($C612,'基础-供应商信息'!$C:$E,2,FALSE),"-")</f>
        <v>-</v>
      </c>
      <c r="E612" s="135" t="str">
        <f>IFERROR(VLOOKUP($C612,'基础-供应商信息'!$C:$E,3,FALSE),"-")</f>
        <v>-</v>
      </c>
      <c r="F612" s="136" t="str">
        <f>IF(C612="","-",SUMIFS('采购录入（明细）'!K:K,'采购录入（明细）'!D:D,C612)-SUMIFS($H$3:H611,$C$3:C611,C612))</f>
        <v>-</v>
      </c>
      <c r="G612" s="126"/>
      <c r="H612" s="132"/>
      <c r="I612" s="132"/>
    </row>
    <row r="613" ht="21" customHeight="1" spans="1:9">
      <c r="A613" s="125">
        <v>610</v>
      </c>
      <c r="B613" s="126"/>
      <c r="C613" s="126"/>
      <c r="D613" s="135" t="str">
        <f>IFERROR(VLOOKUP($C613,'基础-供应商信息'!$C:$E,2,FALSE),"-")</f>
        <v>-</v>
      </c>
      <c r="E613" s="135" t="str">
        <f>IFERROR(VLOOKUP($C613,'基础-供应商信息'!$C:$E,3,FALSE),"-")</f>
        <v>-</v>
      </c>
      <c r="F613" s="136" t="str">
        <f>IF(C613="","-",SUMIFS('采购录入（明细）'!K:K,'采购录入（明细）'!D:D,C613)-SUMIFS($H$3:H612,$C$3:C612,C613))</f>
        <v>-</v>
      </c>
      <c r="G613" s="126"/>
      <c r="H613" s="132"/>
      <c r="I613" s="132"/>
    </row>
    <row r="614" ht="21" customHeight="1" spans="1:9">
      <c r="A614" s="125">
        <v>611</v>
      </c>
      <c r="B614" s="126"/>
      <c r="C614" s="126"/>
      <c r="D614" s="135" t="str">
        <f>IFERROR(VLOOKUP($C614,'基础-供应商信息'!$C:$E,2,FALSE),"-")</f>
        <v>-</v>
      </c>
      <c r="E614" s="135" t="str">
        <f>IFERROR(VLOOKUP($C614,'基础-供应商信息'!$C:$E,3,FALSE),"-")</f>
        <v>-</v>
      </c>
      <c r="F614" s="136" t="str">
        <f>IF(C614="","-",SUMIFS('采购录入（明细）'!K:K,'采购录入（明细）'!D:D,C614)-SUMIFS($H$3:H613,$C$3:C613,C614))</f>
        <v>-</v>
      </c>
      <c r="G614" s="126"/>
      <c r="H614" s="132"/>
      <c r="I614" s="132"/>
    </row>
    <row r="615" ht="21" customHeight="1" spans="1:9">
      <c r="A615" s="125">
        <v>612</v>
      </c>
      <c r="B615" s="126"/>
      <c r="C615" s="126"/>
      <c r="D615" s="135" t="str">
        <f>IFERROR(VLOOKUP($C615,'基础-供应商信息'!$C:$E,2,FALSE),"-")</f>
        <v>-</v>
      </c>
      <c r="E615" s="135" t="str">
        <f>IFERROR(VLOOKUP($C615,'基础-供应商信息'!$C:$E,3,FALSE),"-")</f>
        <v>-</v>
      </c>
      <c r="F615" s="136" t="str">
        <f>IF(C615="","-",SUMIFS('采购录入（明细）'!K:K,'采购录入（明细）'!D:D,C615)-SUMIFS($H$3:H614,$C$3:C614,C615))</f>
        <v>-</v>
      </c>
      <c r="G615" s="126"/>
      <c r="H615" s="132"/>
      <c r="I615" s="132"/>
    </row>
    <row r="616" ht="21" customHeight="1" spans="1:9">
      <c r="A616" s="125">
        <v>613</v>
      </c>
      <c r="B616" s="126"/>
      <c r="C616" s="126"/>
      <c r="D616" s="135" t="str">
        <f>IFERROR(VLOOKUP($C616,'基础-供应商信息'!$C:$E,2,FALSE),"-")</f>
        <v>-</v>
      </c>
      <c r="E616" s="135" t="str">
        <f>IFERROR(VLOOKUP($C616,'基础-供应商信息'!$C:$E,3,FALSE),"-")</f>
        <v>-</v>
      </c>
      <c r="F616" s="136" t="str">
        <f>IF(C616="","-",SUMIFS('采购录入（明细）'!K:K,'采购录入（明细）'!D:D,C616)-SUMIFS($H$3:H615,$C$3:C615,C616))</f>
        <v>-</v>
      </c>
      <c r="G616" s="126"/>
      <c r="H616" s="132"/>
      <c r="I616" s="132"/>
    </row>
    <row r="617" ht="21" customHeight="1" spans="1:9">
      <c r="A617" s="125">
        <v>614</v>
      </c>
      <c r="B617" s="126"/>
      <c r="C617" s="126"/>
      <c r="D617" s="135" t="str">
        <f>IFERROR(VLOOKUP($C617,'基础-供应商信息'!$C:$E,2,FALSE),"-")</f>
        <v>-</v>
      </c>
      <c r="E617" s="135" t="str">
        <f>IFERROR(VLOOKUP($C617,'基础-供应商信息'!$C:$E,3,FALSE),"-")</f>
        <v>-</v>
      </c>
      <c r="F617" s="136" t="str">
        <f>IF(C617="","-",SUMIFS('采购录入（明细）'!K:K,'采购录入（明细）'!D:D,C617)-SUMIFS($H$3:H616,$C$3:C616,C617))</f>
        <v>-</v>
      </c>
      <c r="G617" s="126"/>
      <c r="H617" s="132"/>
      <c r="I617" s="132"/>
    </row>
    <row r="618" ht="21" customHeight="1" spans="1:9">
      <c r="A618" s="125">
        <v>615</v>
      </c>
      <c r="B618" s="126"/>
      <c r="C618" s="126"/>
      <c r="D618" s="135" t="str">
        <f>IFERROR(VLOOKUP($C618,'基础-供应商信息'!$C:$E,2,FALSE),"-")</f>
        <v>-</v>
      </c>
      <c r="E618" s="135" t="str">
        <f>IFERROR(VLOOKUP($C618,'基础-供应商信息'!$C:$E,3,FALSE),"-")</f>
        <v>-</v>
      </c>
      <c r="F618" s="136" t="str">
        <f>IF(C618="","-",SUMIFS('采购录入（明细）'!K:K,'采购录入（明细）'!D:D,C618)-SUMIFS($H$3:H617,$C$3:C617,C618))</f>
        <v>-</v>
      </c>
      <c r="G618" s="126"/>
      <c r="H618" s="132"/>
      <c r="I618" s="132"/>
    </row>
    <row r="619" ht="21" customHeight="1" spans="1:9">
      <c r="A619" s="125">
        <v>616</v>
      </c>
      <c r="B619" s="126"/>
      <c r="C619" s="126"/>
      <c r="D619" s="135" t="str">
        <f>IFERROR(VLOOKUP($C619,'基础-供应商信息'!$C:$E,2,FALSE),"-")</f>
        <v>-</v>
      </c>
      <c r="E619" s="135" t="str">
        <f>IFERROR(VLOOKUP($C619,'基础-供应商信息'!$C:$E,3,FALSE),"-")</f>
        <v>-</v>
      </c>
      <c r="F619" s="136" t="str">
        <f>IF(C619="","-",SUMIFS('采购录入（明细）'!K:K,'采购录入（明细）'!D:D,C619)-SUMIFS($H$3:H618,$C$3:C618,C619))</f>
        <v>-</v>
      </c>
      <c r="G619" s="126"/>
      <c r="H619" s="132"/>
      <c r="I619" s="132"/>
    </row>
    <row r="620" ht="21" customHeight="1" spans="1:9">
      <c r="A620" s="125">
        <v>617</v>
      </c>
      <c r="B620" s="126"/>
      <c r="C620" s="126"/>
      <c r="D620" s="135" t="str">
        <f>IFERROR(VLOOKUP($C620,'基础-供应商信息'!$C:$E,2,FALSE),"-")</f>
        <v>-</v>
      </c>
      <c r="E620" s="135" t="str">
        <f>IFERROR(VLOOKUP($C620,'基础-供应商信息'!$C:$E,3,FALSE),"-")</f>
        <v>-</v>
      </c>
      <c r="F620" s="136" t="str">
        <f>IF(C620="","-",SUMIFS('采购录入（明细）'!K:K,'采购录入（明细）'!D:D,C620)-SUMIFS($H$3:H619,$C$3:C619,C620))</f>
        <v>-</v>
      </c>
      <c r="G620" s="126"/>
      <c r="H620" s="132"/>
      <c r="I620" s="132"/>
    </row>
    <row r="621" ht="21" customHeight="1" spans="1:9">
      <c r="A621" s="125">
        <v>618</v>
      </c>
      <c r="B621" s="126"/>
      <c r="C621" s="126"/>
      <c r="D621" s="135" t="str">
        <f>IFERROR(VLOOKUP($C621,'基础-供应商信息'!$C:$E,2,FALSE),"-")</f>
        <v>-</v>
      </c>
      <c r="E621" s="135" t="str">
        <f>IFERROR(VLOOKUP($C621,'基础-供应商信息'!$C:$E,3,FALSE),"-")</f>
        <v>-</v>
      </c>
      <c r="F621" s="136" t="str">
        <f>IF(C621="","-",SUMIFS('采购录入（明细）'!K:K,'采购录入（明细）'!D:D,C621)-SUMIFS($H$3:H620,$C$3:C620,C621))</f>
        <v>-</v>
      </c>
      <c r="G621" s="126"/>
      <c r="H621" s="132"/>
      <c r="I621" s="132"/>
    </row>
    <row r="622" ht="21" customHeight="1" spans="1:9">
      <c r="A622" s="125">
        <v>619</v>
      </c>
      <c r="B622" s="126"/>
      <c r="C622" s="126"/>
      <c r="D622" s="135" t="str">
        <f>IFERROR(VLOOKUP($C622,'基础-供应商信息'!$C:$E,2,FALSE),"-")</f>
        <v>-</v>
      </c>
      <c r="E622" s="135" t="str">
        <f>IFERROR(VLOOKUP($C622,'基础-供应商信息'!$C:$E,3,FALSE),"-")</f>
        <v>-</v>
      </c>
      <c r="F622" s="136" t="str">
        <f>IF(C622="","-",SUMIFS('采购录入（明细）'!K:K,'采购录入（明细）'!D:D,C622)-SUMIFS($H$3:H621,$C$3:C621,C622))</f>
        <v>-</v>
      </c>
      <c r="G622" s="126"/>
      <c r="H622" s="132"/>
      <c r="I622" s="132"/>
    </row>
    <row r="623" ht="21" customHeight="1" spans="1:9">
      <c r="A623" s="125">
        <v>620</v>
      </c>
      <c r="B623" s="126"/>
      <c r="C623" s="126"/>
      <c r="D623" s="135" t="str">
        <f>IFERROR(VLOOKUP($C623,'基础-供应商信息'!$C:$E,2,FALSE),"-")</f>
        <v>-</v>
      </c>
      <c r="E623" s="135" t="str">
        <f>IFERROR(VLOOKUP($C623,'基础-供应商信息'!$C:$E,3,FALSE),"-")</f>
        <v>-</v>
      </c>
      <c r="F623" s="136" t="str">
        <f>IF(C623="","-",SUMIFS('采购录入（明细）'!K:K,'采购录入（明细）'!D:D,C623)-SUMIFS($H$3:H622,$C$3:C622,C623))</f>
        <v>-</v>
      </c>
      <c r="G623" s="126"/>
      <c r="H623" s="132"/>
      <c r="I623" s="132"/>
    </row>
    <row r="624" ht="21" customHeight="1" spans="1:9">
      <c r="A624" s="125">
        <v>621</v>
      </c>
      <c r="B624" s="126"/>
      <c r="C624" s="126"/>
      <c r="D624" s="135" t="str">
        <f>IFERROR(VLOOKUP($C624,'基础-供应商信息'!$C:$E,2,FALSE),"-")</f>
        <v>-</v>
      </c>
      <c r="E624" s="135" t="str">
        <f>IFERROR(VLOOKUP($C624,'基础-供应商信息'!$C:$E,3,FALSE),"-")</f>
        <v>-</v>
      </c>
      <c r="F624" s="136" t="str">
        <f>IF(C624="","-",SUMIFS('采购录入（明细）'!K:K,'采购录入（明细）'!D:D,C624)-SUMIFS($H$3:H623,$C$3:C623,C624))</f>
        <v>-</v>
      </c>
      <c r="G624" s="126"/>
      <c r="H624" s="132"/>
      <c r="I624" s="132"/>
    </row>
    <row r="625" ht="21" customHeight="1" spans="1:9">
      <c r="A625" s="125">
        <v>622</v>
      </c>
      <c r="B625" s="126"/>
      <c r="C625" s="126"/>
      <c r="D625" s="135" t="str">
        <f>IFERROR(VLOOKUP($C625,'基础-供应商信息'!$C:$E,2,FALSE),"-")</f>
        <v>-</v>
      </c>
      <c r="E625" s="135" t="str">
        <f>IFERROR(VLOOKUP($C625,'基础-供应商信息'!$C:$E,3,FALSE),"-")</f>
        <v>-</v>
      </c>
      <c r="F625" s="136" t="str">
        <f>IF(C625="","-",SUMIFS('采购录入（明细）'!K:K,'采购录入（明细）'!D:D,C625)-SUMIFS($H$3:H624,$C$3:C624,C625))</f>
        <v>-</v>
      </c>
      <c r="G625" s="126"/>
      <c r="H625" s="132"/>
      <c r="I625" s="132"/>
    </row>
    <row r="626" ht="21" customHeight="1" spans="1:9">
      <c r="A626" s="125">
        <v>623</v>
      </c>
      <c r="B626" s="126"/>
      <c r="C626" s="126"/>
      <c r="D626" s="135" t="str">
        <f>IFERROR(VLOOKUP($C626,'基础-供应商信息'!$C:$E,2,FALSE),"-")</f>
        <v>-</v>
      </c>
      <c r="E626" s="135" t="str">
        <f>IFERROR(VLOOKUP($C626,'基础-供应商信息'!$C:$E,3,FALSE),"-")</f>
        <v>-</v>
      </c>
      <c r="F626" s="136" t="str">
        <f>IF(C626="","-",SUMIFS('采购录入（明细）'!K:K,'采购录入（明细）'!D:D,C626)-SUMIFS($H$3:H625,$C$3:C625,C626))</f>
        <v>-</v>
      </c>
      <c r="G626" s="126"/>
      <c r="H626" s="132"/>
      <c r="I626" s="132"/>
    </row>
    <row r="627" ht="21" customHeight="1" spans="1:9">
      <c r="A627" s="125">
        <v>624</v>
      </c>
      <c r="B627" s="126"/>
      <c r="C627" s="126"/>
      <c r="D627" s="135" t="str">
        <f>IFERROR(VLOOKUP($C627,'基础-供应商信息'!$C:$E,2,FALSE),"-")</f>
        <v>-</v>
      </c>
      <c r="E627" s="135" t="str">
        <f>IFERROR(VLOOKUP($C627,'基础-供应商信息'!$C:$E,3,FALSE),"-")</f>
        <v>-</v>
      </c>
      <c r="F627" s="136" t="str">
        <f>IF(C627="","-",SUMIFS('采购录入（明细）'!K:K,'采购录入（明细）'!D:D,C627)-SUMIFS($H$3:H626,$C$3:C626,C627))</f>
        <v>-</v>
      </c>
      <c r="G627" s="126"/>
      <c r="H627" s="132"/>
      <c r="I627" s="132"/>
    </row>
    <row r="628" ht="21" customHeight="1" spans="1:9">
      <c r="A628" s="125">
        <v>625</v>
      </c>
      <c r="B628" s="126"/>
      <c r="C628" s="126"/>
      <c r="D628" s="135" t="str">
        <f>IFERROR(VLOOKUP($C628,'基础-供应商信息'!$C:$E,2,FALSE),"-")</f>
        <v>-</v>
      </c>
      <c r="E628" s="135" t="str">
        <f>IFERROR(VLOOKUP($C628,'基础-供应商信息'!$C:$E,3,FALSE),"-")</f>
        <v>-</v>
      </c>
      <c r="F628" s="136" t="str">
        <f>IF(C628="","-",SUMIFS('采购录入（明细）'!K:K,'采购录入（明细）'!D:D,C628)-SUMIFS($H$3:H627,$C$3:C627,C628))</f>
        <v>-</v>
      </c>
      <c r="G628" s="126"/>
      <c r="H628" s="132"/>
      <c r="I628" s="132"/>
    </row>
    <row r="629" ht="21" customHeight="1" spans="1:9">
      <c r="A629" s="125">
        <v>626</v>
      </c>
      <c r="B629" s="126"/>
      <c r="C629" s="126"/>
      <c r="D629" s="135" t="str">
        <f>IFERROR(VLOOKUP($C629,'基础-供应商信息'!$C:$E,2,FALSE),"-")</f>
        <v>-</v>
      </c>
      <c r="E629" s="135" t="str">
        <f>IFERROR(VLOOKUP($C629,'基础-供应商信息'!$C:$E,3,FALSE),"-")</f>
        <v>-</v>
      </c>
      <c r="F629" s="136" t="str">
        <f>IF(C629="","-",SUMIFS('采购录入（明细）'!K:K,'采购录入（明细）'!D:D,C629)-SUMIFS($H$3:H628,$C$3:C628,C629))</f>
        <v>-</v>
      </c>
      <c r="G629" s="126"/>
      <c r="H629" s="132"/>
      <c r="I629" s="132"/>
    </row>
    <row r="630" ht="21" customHeight="1" spans="1:9">
      <c r="A630" s="125">
        <v>627</v>
      </c>
      <c r="B630" s="126"/>
      <c r="C630" s="126"/>
      <c r="D630" s="135" t="str">
        <f>IFERROR(VLOOKUP($C630,'基础-供应商信息'!$C:$E,2,FALSE),"-")</f>
        <v>-</v>
      </c>
      <c r="E630" s="135" t="str">
        <f>IFERROR(VLOOKUP($C630,'基础-供应商信息'!$C:$E,3,FALSE),"-")</f>
        <v>-</v>
      </c>
      <c r="F630" s="136" t="str">
        <f>IF(C630="","-",SUMIFS('采购录入（明细）'!K:K,'采购录入（明细）'!D:D,C630)-SUMIFS($H$3:H629,$C$3:C629,C630))</f>
        <v>-</v>
      </c>
      <c r="G630" s="126"/>
      <c r="H630" s="132"/>
      <c r="I630" s="132"/>
    </row>
    <row r="631" ht="21" customHeight="1" spans="1:9">
      <c r="A631" s="125">
        <v>628</v>
      </c>
      <c r="B631" s="126"/>
      <c r="C631" s="126"/>
      <c r="D631" s="135" t="str">
        <f>IFERROR(VLOOKUP($C631,'基础-供应商信息'!$C:$E,2,FALSE),"-")</f>
        <v>-</v>
      </c>
      <c r="E631" s="135" t="str">
        <f>IFERROR(VLOOKUP($C631,'基础-供应商信息'!$C:$E,3,FALSE),"-")</f>
        <v>-</v>
      </c>
      <c r="F631" s="136" t="str">
        <f>IF(C631="","-",SUMIFS('采购录入（明细）'!K:K,'采购录入（明细）'!D:D,C631)-SUMIFS($H$3:H630,$C$3:C630,C631))</f>
        <v>-</v>
      </c>
      <c r="G631" s="126"/>
      <c r="H631" s="132"/>
      <c r="I631" s="132"/>
    </row>
    <row r="632" ht="21" customHeight="1" spans="1:9">
      <c r="A632" s="125">
        <v>629</v>
      </c>
      <c r="B632" s="126"/>
      <c r="C632" s="126"/>
      <c r="D632" s="135" t="str">
        <f>IFERROR(VLOOKUP($C632,'基础-供应商信息'!$C:$E,2,FALSE),"-")</f>
        <v>-</v>
      </c>
      <c r="E632" s="135" t="str">
        <f>IFERROR(VLOOKUP($C632,'基础-供应商信息'!$C:$E,3,FALSE),"-")</f>
        <v>-</v>
      </c>
      <c r="F632" s="136" t="str">
        <f>IF(C632="","-",SUMIFS('采购录入（明细）'!K:K,'采购录入（明细）'!D:D,C632)-SUMIFS($H$3:H631,$C$3:C631,C632))</f>
        <v>-</v>
      </c>
      <c r="G632" s="126"/>
      <c r="H632" s="132"/>
      <c r="I632" s="132"/>
    </row>
    <row r="633" ht="21" customHeight="1" spans="1:9">
      <c r="A633" s="125">
        <v>630</v>
      </c>
      <c r="B633" s="126"/>
      <c r="C633" s="126"/>
      <c r="D633" s="135" t="str">
        <f>IFERROR(VLOOKUP($C633,'基础-供应商信息'!$C:$E,2,FALSE),"-")</f>
        <v>-</v>
      </c>
      <c r="E633" s="135" t="str">
        <f>IFERROR(VLOOKUP($C633,'基础-供应商信息'!$C:$E,3,FALSE),"-")</f>
        <v>-</v>
      </c>
      <c r="F633" s="136" t="str">
        <f>IF(C633="","-",SUMIFS('采购录入（明细）'!K:K,'采购录入（明细）'!D:D,C633)-SUMIFS($H$3:H632,$C$3:C632,C633))</f>
        <v>-</v>
      </c>
      <c r="G633" s="126"/>
      <c r="H633" s="132"/>
      <c r="I633" s="132"/>
    </row>
    <row r="634" ht="21" customHeight="1" spans="1:9">
      <c r="A634" s="125">
        <v>631</v>
      </c>
      <c r="B634" s="126"/>
      <c r="C634" s="126"/>
      <c r="D634" s="135" t="str">
        <f>IFERROR(VLOOKUP($C634,'基础-供应商信息'!$C:$E,2,FALSE),"-")</f>
        <v>-</v>
      </c>
      <c r="E634" s="135" t="str">
        <f>IFERROR(VLOOKUP($C634,'基础-供应商信息'!$C:$E,3,FALSE),"-")</f>
        <v>-</v>
      </c>
      <c r="F634" s="136" t="str">
        <f>IF(C634="","-",SUMIFS('采购录入（明细）'!K:K,'采购录入（明细）'!D:D,C634)-SUMIFS($H$3:H633,$C$3:C633,C634))</f>
        <v>-</v>
      </c>
      <c r="G634" s="126"/>
      <c r="H634" s="132"/>
      <c r="I634" s="132"/>
    </row>
    <row r="635" ht="21" customHeight="1" spans="1:9">
      <c r="A635" s="125">
        <v>632</v>
      </c>
      <c r="B635" s="126"/>
      <c r="C635" s="126"/>
      <c r="D635" s="135" t="str">
        <f>IFERROR(VLOOKUP($C635,'基础-供应商信息'!$C:$E,2,FALSE),"-")</f>
        <v>-</v>
      </c>
      <c r="E635" s="135" t="str">
        <f>IFERROR(VLOOKUP($C635,'基础-供应商信息'!$C:$E,3,FALSE),"-")</f>
        <v>-</v>
      </c>
      <c r="F635" s="136" t="str">
        <f>IF(C635="","-",SUMIFS('采购录入（明细）'!K:K,'采购录入（明细）'!D:D,C635)-SUMIFS($H$3:H634,$C$3:C634,C635))</f>
        <v>-</v>
      </c>
      <c r="G635" s="126"/>
      <c r="H635" s="132"/>
      <c r="I635" s="132"/>
    </row>
    <row r="636" ht="21" customHeight="1" spans="1:9">
      <c r="A636" s="125">
        <v>633</v>
      </c>
      <c r="B636" s="126"/>
      <c r="C636" s="126"/>
      <c r="D636" s="135" t="str">
        <f>IFERROR(VLOOKUP($C636,'基础-供应商信息'!$C:$E,2,FALSE),"-")</f>
        <v>-</v>
      </c>
      <c r="E636" s="135" t="str">
        <f>IFERROR(VLOOKUP($C636,'基础-供应商信息'!$C:$E,3,FALSE),"-")</f>
        <v>-</v>
      </c>
      <c r="F636" s="136" t="str">
        <f>IF(C636="","-",SUMIFS('采购录入（明细）'!K:K,'采购录入（明细）'!D:D,C636)-SUMIFS($H$3:H635,$C$3:C635,C636))</f>
        <v>-</v>
      </c>
      <c r="G636" s="126"/>
      <c r="H636" s="132"/>
      <c r="I636" s="132"/>
    </row>
    <row r="637" ht="21" customHeight="1" spans="1:9">
      <c r="A637" s="125">
        <v>634</v>
      </c>
      <c r="B637" s="126"/>
      <c r="C637" s="126"/>
      <c r="D637" s="135" t="str">
        <f>IFERROR(VLOOKUP($C637,'基础-供应商信息'!$C:$E,2,FALSE),"-")</f>
        <v>-</v>
      </c>
      <c r="E637" s="135" t="str">
        <f>IFERROR(VLOOKUP($C637,'基础-供应商信息'!$C:$E,3,FALSE),"-")</f>
        <v>-</v>
      </c>
      <c r="F637" s="136" t="str">
        <f>IF(C637="","-",SUMIFS('采购录入（明细）'!K:K,'采购录入（明细）'!D:D,C637)-SUMIFS($H$3:H636,$C$3:C636,C637))</f>
        <v>-</v>
      </c>
      <c r="G637" s="126"/>
      <c r="H637" s="132"/>
      <c r="I637" s="132"/>
    </row>
    <row r="638" ht="21" customHeight="1" spans="1:9">
      <c r="A638" s="125">
        <v>635</v>
      </c>
      <c r="B638" s="126"/>
      <c r="C638" s="126"/>
      <c r="D638" s="135" t="str">
        <f>IFERROR(VLOOKUP($C638,'基础-供应商信息'!$C:$E,2,FALSE),"-")</f>
        <v>-</v>
      </c>
      <c r="E638" s="135" t="str">
        <f>IFERROR(VLOOKUP($C638,'基础-供应商信息'!$C:$E,3,FALSE),"-")</f>
        <v>-</v>
      </c>
      <c r="F638" s="136" t="str">
        <f>IF(C638="","-",SUMIFS('采购录入（明细）'!K:K,'采购录入（明细）'!D:D,C638)-SUMIFS($H$3:H637,$C$3:C637,C638))</f>
        <v>-</v>
      </c>
      <c r="G638" s="126"/>
      <c r="H638" s="132"/>
      <c r="I638" s="132"/>
    </row>
    <row r="639" ht="21" customHeight="1" spans="1:9">
      <c r="A639" s="125">
        <v>636</v>
      </c>
      <c r="B639" s="126"/>
      <c r="C639" s="126"/>
      <c r="D639" s="135" t="str">
        <f>IFERROR(VLOOKUP($C639,'基础-供应商信息'!$C:$E,2,FALSE),"-")</f>
        <v>-</v>
      </c>
      <c r="E639" s="135" t="str">
        <f>IFERROR(VLOOKUP($C639,'基础-供应商信息'!$C:$E,3,FALSE),"-")</f>
        <v>-</v>
      </c>
      <c r="F639" s="136" t="str">
        <f>IF(C639="","-",SUMIFS('采购录入（明细）'!K:K,'采购录入（明细）'!D:D,C639)-SUMIFS($H$3:H638,$C$3:C638,C639))</f>
        <v>-</v>
      </c>
      <c r="G639" s="126"/>
      <c r="H639" s="132"/>
      <c r="I639" s="132"/>
    </row>
    <row r="640" ht="21" customHeight="1" spans="1:9">
      <c r="A640" s="125">
        <v>637</v>
      </c>
      <c r="B640" s="126"/>
      <c r="C640" s="126"/>
      <c r="D640" s="135" t="str">
        <f>IFERROR(VLOOKUP($C640,'基础-供应商信息'!$C:$E,2,FALSE),"-")</f>
        <v>-</v>
      </c>
      <c r="E640" s="135" t="str">
        <f>IFERROR(VLOOKUP($C640,'基础-供应商信息'!$C:$E,3,FALSE),"-")</f>
        <v>-</v>
      </c>
      <c r="F640" s="136" t="str">
        <f>IF(C640="","-",SUMIFS('采购录入（明细）'!K:K,'采购录入（明细）'!D:D,C640)-SUMIFS($H$3:H639,$C$3:C639,C640))</f>
        <v>-</v>
      </c>
      <c r="G640" s="126"/>
      <c r="H640" s="132"/>
      <c r="I640" s="132"/>
    </row>
    <row r="641" ht="21" customHeight="1" spans="1:9">
      <c r="A641" s="125">
        <v>638</v>
      </c>
      <c r="B641" s="126"/>
      <c r="C641" s="126"/>
      <c r="D641" s="135" t="str">
        <f>IFERROR(VLOOKUP($C641,'基础-供应商信息'!$C:$E,2,FALSE),"-")</f>
        <v>-</v>
      </c>
      <c r="E641" s="135" t="str">
        <f>IFERROR(VLOOKUP($C641,'基础-供应商信息'!$C:$E,3,FALSE),"-")</f>
        <v>-</v>
      </c>
      <c r="F641" s="136" t="str">
        <f>IF(C641="","-",SUMIFS('采购录入（明细）'!K:K,'采购录入（明细）'!D:D,C641)-SUMIFS($H$3:H640,$C$3:C640,C641))</f>
        <v>-</v>
      </c>
      <c r="G641" s="126"/>
      <c r="H641" s="132"/>
      <c r="I641" s="132"/>
    </row>
    <row r="642" ht="21" customHeight="1" spans="1:9">
      <c r="A642" s="125">
        <v>639</v>
      </c>
      <c r="B642" s="126"/>
      <c r="C642" s="126"/>
      <c r="D642" s="135" t="str">
        <f>IFERROR(VLOOKUP($C642,'基础-供应商信息'!$C:$E,2,FALSE),"-")</f>
        <v>-</v>
      </c>
      <c r="E642" s="135" t="str">
        <f>IFERROR(VLOOKUP($C642,'基础-供应商信息'!$C:$E,3,FALSE),"-")</f>
        <v>-</v>
      </c>
      <c r="F642" s="136" t="str">
        <f>IF(C642="","-",SUMIFS('采购录入（明细）'!K:K,'采购录入（明细）'!D:D,C642)-SUMIFS($H$3:H641,$C$3:C641,C642))</f>
        <v>-</v>
      </c>
      <c r="G642" s="126"/>
      <c r="H642" s="132"/>
      <c r="I642" s="132"/>
    </row>
    <row r="643" ht="21" customHeight="1" spans="1:9">
      <c r="A643" s="125">
        <v>640</v>
      </c>
      <c r="B643" s="126"/>
      <c r="C643" s="126"/>
      <c r="D643" s="135" t="str">
        <f>IFERROR(VLOOKUP($C643,'基础-供应商信息'!$C:$E,2,FALSE),"-")</f>
        <v>-</v>
      </c>
      <c r="E643" s="135" t="str">
        <f>IFERROR(VLOOKUP($C643,'基础-供应商信息'!$C:$E,3,FALSE),"-")</f>
        <v>-</v>
      </c>
      <c r="F643" s="136" t="str">
        <f>IF(C643="","-",SUMIFS('采购录入（明细）'!K:K,'采购录入（明细）'!D:D,C643)-SUMIFS($H$3:H642,$C$3:C642,C643))</f>
        <v>-</v>
      </c>
      <c r="G643" s="126"/>
      <c r="H643" s="132"/>
      <c r="I643" s="132"/>
    </row>
    <row r="644" ht="21" customHeight="1" spans="1:9">
      <c r="A644" s="125">
        <v>641</v>
      </c>
      <c r="B644" s="126"/>
      <c r="C644" s="126"/>
      <c r="D644" s="135" t="str">
        <f>IFERROR(VLOOKUP($C644,'基础-供应商信息'!$C:$E,2,FALSE),"-")</f>
        <v>-</v>
      </c>
      <c r="E644" s="135" t="str">
        <f>IFERROR(VLOOKUP($C644,'基础-供应商信息'!$C:$E,3,FALSE),"-")</f>
        <v>-</v>
      </c>
      <c r="F644" s="136" t="str">
        <f>IF(C644="","-",SUMIFS('采购录入（明细）'!K:K,'采购录入（明细）'!D:D,C644)-SUMIFS($H$3:H643,$C$3:C643,C644))</f>
        <v>-</v>
      </c>
      <c r="G644" s="126"/>
      <c r="H644" s="132"/>
      <c r="I644" s="132"/>
    </row>
    <row r="645" ht="21" customHeight="1" spans="1:9">
      <c r="A645" s="125">
        <v>642</v>
      </c>
      <c r="B645" s="126"/>
      <c r="C645" s="126"/>
      <c r="D645" s="135" t="str">
        <f>IFERROR(VLOOKUP($C645,'基础-供应商信息'!$C:$E,2,FALSE),"-")</f>
        <v>-</v>
      </c>
      <c r="E645" s="135" t="str">
        <f>IFERROR(VLOOKUP($C645,'基础-供应商信息'!$C:$E,3,FALSE),"-")</f>
        <v>-</v>
      </c>
      <c r="F645" s="136" t="str">
        <f>IF(C645="","-",SUMIFS('采购录入（明细）'!K:K,'采购录入（明细）'!D:D,C645)-SUMIFS($H$3:H644,$C$3:C644,C645))</f>
        <v>-</v>
      </c>
      <c r="G645" s="126"/>
      <c r="H645" s="132"/>
      <c r="I645" s="132"/>
    </row>
    <row r="646" ht="21" customHeight="1" spans="1:9">
      <c r="A646" s="125">
        <v>643</v>
      </c>
      <c r="B646" s="126"/>
      <c r="C646" s="126"/>
      <c r="D646" s="135" t="str">
        <f>IFERROR(VLOOKUP($C646,'基础-供应商信息'!$C:$E,2,FALSE),"-")</f>
        <v>-</v>
      </c>
      <c r="E646" s="135" t="str">
        <f>IFERROR(VLOOKUP($C646,'基础-供应商信息'!$C:$E,3,FALSE),"-")</f>
        <v>-</v>
      </c>
      <c r="F646" s="136" t="str">
        <f>IF(C646="","-",SUMIFS('采购录入（明细）'!K:K,'采购录入（明细）'!D:D,C646)-SUMIFS($H$3:H645,$C$3:C645,C646))</f>
        <v>-</v>
      </c>
      <c r="G646" s="126"/>
      <c r="H646" s="132"/>
      <c r="I646" s="132"/>
    </row>
    <row r="647" ht="21" customHeight="1" spans="1:9">
      <c r="A647" s="125">
        <v>644</v>
      </c>
      <c r="B647" s="126"/>
      <c r="C647" s="126"/>
      <c r="D647" s="135" t="str">
        <f>IFERROR(VLOOKUP($C647,'基础-供应商信息'!$C:$E,2,FALSE),"-")</f>
        <v>-</v>
      </c>
      <c r="E647" s="135" t="str">
        <f>IFERROR(VLOOKUP($C647,'基础-供应商信息'!$C:$E,3,FALSE),"-")</f>
        <v>-</v>
      </c>
      <c r="F647" s="136" t="str">
        <f>IF(C647="","-",SUMIFS('采购录入（明细）'!K:K,'采购录入（明细）'!D:D,C647)-SUMIFS($H$3:H646,$C$3:C646,C647))</f>
        <v>-</v>
      </c>
      <c r="G647" s="126"/>
      <c r="H647" s="132"/>
      <c r="I647" s="132"/>
    </row>
    <row r="648" ht="21" customHeight="1" spans="1:9">
      <c r="A648" s="125">
        <v>645</v>
      </c>
      <c r="B648" s="126"/>
      <c r="C648" s="126"/>
      <c r="D648" s="135" t="str">
        <f>IFERROR(VLOOKUP($C648,'基础-供应商信息'!$C:$E,2,FALSE),"-")</f>
        <v>-</v>
      </c>
      <c r="E648" s="135" t="str">
        <f>IFERROR(VLOOKUP($C648,'基础-供应商信息'!$C:$E,3,FALSE),"-")</f>
        <v>-</v>
      </c>
      <c r="F648" s="136" t="str">
        <f>IF(C648="","-",SUMIFS('采购录入（明细）'!K:K,'采购录入（明细）'!D:D,C648)-SUMIFS($H$3:H647,$C$3:C647,C648))</f>
        <v>-</v>
      </c>
      <c r="G648" s="126"/>
      <c r="H648" s="132"/>
      <c r="I648" s="132"/>
    </row>
    <row r="649" ht="21" customHeight="1" spans="1:9">
      <c r="A649" s="125">
        <v>646</v>
      </c>
      <c r="B649" s="126"/>
      <c r="C649" s="126"/>
      <c r="D649" s="135" t="str">
        <f>IFERROR(VLOOKUP($C649,'基础-供应商信息'!$C:$E,2,FALSE),"-")</f>
        <v>-</v>
      </c>
      <c r="E649" s="135" t="str">
        <f>IFERROR(VLOOKUP($C649,'基础-供应商信息'!$C:$E,3,FALSE),"-")</f>
        <v>-</v>
      </c>
      <c r="F649" s="136" t="str">
        <f>IF(C649="","-",SUMIFS('采购录入（明细）'!K:K,'采购录入（明细）'!D:D,C649)-SUMIFS($H$3:H648,$C$3:C648,C649))</f>
        <v>-</v>
      </c>
      <c r="G649" s="126"/>
      <c r="H649" s="132"/>
      <c r="I649" s="132"/>
    </row>
    <row r="650" ht="21" customHeight="1" spans="1:9">
      <c r="A650" s="125">
        <v>647</v>
      </c>
      <c r="B650" s="126"/>
      <c r="C650" s="126"/>
      <c r="D650" s="135" t="str">
        <f>IFERROR(VLOOKUP($C650,'基础-供应商信息'!$C:$E,2,FALSE),"-")</f>
        <v>-</v>
      </c>
      <c r="E650" s="135" t="str">
        <f>IFERROR(VLOOKUP($C650,'基础-供应商信息'!$C:$E,3,FALSE),"-")</f>
        <v>-</v>
      </c>
      <c r="F650" s="136" t="str">
        <f>IF(C650="","-",SUMIFS('采购录入（明细）'!K:K,'采购录入（明细）'!D:D,C650)-SUMIFS($H$3:H649,$C$3:C649,C650))</f>
        <v>-</v>
      </c>
      <c r="G650" s="126"/>
      <c r="H650" s="132"/>
      <c r="I650" s="132"/>
    </row>
    <row r="651" ht="21" customHeight="1" spans="1:9">
      <c r="A651" s="125">
        <v>648</v>
      </c>
      <c r="B651" s="126"/>
      <c r="C651" s="126"/>
      <c r="D651" s="135" t="str">
        <f>IFERROR(VLOOKUP($C651,'基础-供应商信息'!$C:$E,2,FALSE),"-")</f>
        <v>-</v>
      </c>
      <c r="E651" s="135" t="str">
        <f>IFERROR(VLOOKUP($C651,'基础-供应商信息'!$C:$E,3,FALSE),"-")</f>
        <v>-</v>
      </c>
      <c r="F651" s="136" t="str">
        <f>IF(C651="","-",SUMIFS('采购录入（明细）'!K:K,'采购录入（明细）'!D:D,C651)-SUMIFS($H$3:H650,$C$3:C650,C651))</f>
        <v>-</v>
      </c>
      <c r="G651" s="126"/>
      <c r="H651" s="132"/>
      <c r="I651" s="132"/>
    </row>
    <row r="652" ht="21" customHeight="1" spans="1:9">
      <c r="A652" s="125">
        <v>649</v>
      </c>
      <c r="B652" s="126"/>
      <c r="C652" s="126"/>
      <c r="D652" s="135" t="str">
        <f>IFERROR(VLOOKUP($C652,'基础-供应商信息'!$C:$E,2,FALSE),"-")</f>
        <v>-</v>
      </c>
      <c r="E652" s="135" t="str">
        <f>IFERROR(VLOOKUP($C652,'基础-供应商信息'!$C:$E,3,FALSE),"-")</f>
        <v>-</v>
      </c>
      <c r="F652" s="136" t="str">
        <f>IF(C652="","-",SUMIFS('采购录入（明细）'!K:K,'采购录入（明细）'!D:D,C652)-SUMIFS($H$3:H651,$C$3:C651,C652))</f>
        <v>-</v>
      </c>
      <c r="G652" s="126"/>
      <c r="H652" s="132"/>
      <c r="I652" s="132"/>
    </row>
    <row r="653" ht="21" customHeight="1" spans="1:9">
      <c r="A653" s="125">
        <v>650</v>
      </c>
      <c r="B653" s="126"/>
      <c r="C653" s="126"/>
      <c r="D653" s="135" t="str">
        <f>IFERROR(VLOOKUP($C653,'基础-供应商信息'!$C:$E,2,FALSE),"-")</f>
        <v>-</v>
      </c>
      <c r="E653" s="135" t="str">
        <f>IFERROR(VLOOKUP($C653,'基础-供应商信息'!$C:$E,3,FALSE),"-")</f>
        <v>-</v>
      </c>
      <c r="F653" s="136" t="str">
        <f>IF(C653="","-",SUMIFS('采购录入（明细）'!K:K,'采购录入（明细）'!D:D,C653)-SUMIFS($H$3:H652,$C$3:C652,C653))</f>
        <v>-</v>
      </c>
      <c r="G653" s="126"/>
      <c r="H653" s="132"/>
      <c r="I653" s="132"/>
    </row>
    <row r="654" ht="21" customHeight="1" spans="1:9">
      <c r="A654" s="125">
        <v>651</v>
      </c>
      <c r="B654" s="126"/>
      <c r="C654" s="126"/>
      <c r="D654" s="135" t="str">
        <f>IFERROR(VLOOKUP($C654,'基础-供应商信息'!$C:$E,2,FALSE),"-")</f>
        <v>-</v>
      </c>
      <c r="E654" s="135" t="str">
        <f>IFERROR(VLOOKUP($C654,'基础-供应商信息'!$C:$E,3,FALSE),"-")</f>
        <v>-</v>
      </c>
      <c r="F654" s="136" t="str">
        <f>IF(C654="","-",SUMIFS('采购录入（明细）'!K:K,'采购录入（明细）'!D:D,C654)-SUMIFS($H$3:H653,$C$3:C653,C654))</f>
        <v>-</v>
      </c>
      <c r="G654" s="126"/>
      <c r="H654" s="132"/>
      <c r="I654" s="132"/>
    </row>
    <row r="655" ht="21" customHeight="1" spans="1:9">
      <c r="A655" s="125">
        <v>652</v>
      </c>
      <c r="B655" s="126"/>
      <c r="C655" s="126"/>
      <c r="D655" s="135" t="str">
        <f>IFERROR(VLOOKUP($C655,'基础-供应商信息'!$C:$E,2,FALSE),"-")</f>
        <v>-</v>
      </c>
      <c r="E655" s="135" t="str">
        <f>IFERROR(VLOOKUP($C655,'基础-供应商信息'!$C:$E,3,FALSE),"-")</f>
        <v>-</v>
      </c>
      <c r="F655" s="136" t="str">
        <f>IF(C655="","-",SUMIFS('采购录入（明细）'!K:K,'采购录入（明细）'!D:D,C655)-SUMIFS($H$3:H654,$C$3:C654,C655))</f>
        <v>-</v>
      </c>
      <c r="G655" s="126"/>
      <c r="H655" s="132"/>
      <c r="I655" s="132"/>
    </row>
    <row r="656" ht="21" customHeight="1" spans="1:9">
      <c r="A656" s="125">
        <v>653</v>
      </c>
      <c r="B656" s="126"/>
      <c r="C656" s="126"/>
      <c r="D656" s="135" t="str">
        <f>IFERROR(VLOOKUP($C656,'基础-供应商信息'!$C:$E,2,FALSE),"-")</f>
        <v>-</v>
      </c>
      <c r="E656" s="135" t="str">
        <f>IFERROR(VLOOKUP($C656,'基础-供应商信息'!$C:$E,3,FALSE),"-")</f>
        <v>-</v>
      </c>
      <c r="F656" s="136" t="str">
        <f>IF(C656="","-",SUMIFS('采购录入（明细）'!K:K,'采购录入（明细）'!D:D,C656)-SUMIFS($H$3:H655,$C$3:C655,C656))</f>
        <v>-</v>
      </c>
      <c r="G656" s="126"/>
      <c r="H656" s="132"/>
      <c r="I656" s="132"/>
    </row>
    <row r="657" ht="21" customHeight="1" spans="1:9">
      <c r="A657" s="125">
        <v>654</v>
      </c>
      <c r="B657" s="126"/>
      <c r="C657" s="126"/>
      <c r="D657" s="135" t="str">
        <f>IFERROR(VLOOKUP($C657,'基础-供应商信息'!$C:$E,2,FALSE),"-")</f>
        <v>-</v>
      </c>
      <c r="E657" s="135" t="str">
        <f>IFERROR(VLOOKUP($C657,'基础-供应商信息'!$C:$E,3,FALSE),"-")</f>
        <v>-</v>
      </c>
      <c r="F657" s="136" t="str">
        <f>IF(C657="","-",SUMIFS('采购录入（明细）'!K:K,'采购录入（明细）'!D:D,C657)-SUMIFS($H$3:H656,$C$3:C656,C657))</f>
        <v>-</v>
      </c>
      <c r="G657" s="126"/>
      <c r="H657" s="132"/>
      <c r="I657" s="132"/>
    </row>
    <row r="658" ht="21" customHeight="1" spans="1:9">
      <c r="A658" s="125">
        <v>655</v>
      </c>
      <c r="B658" s="126"/>
      <c r="C658" s="126"/>
      <c r="D658" s="135" t="str">
        <f>IFERROR(VLOOKUP($C658,'基础-供应商信息'!$C:$E,2,FALSE),"-")</f>
        <v>-</v>
      </c>
      <c r="E658" s="135" t="str">
        <f>IFERROR(VLOOKUP($C658,'基础-供应商信息'!$C:$E,3,FALSE),"-")</f>
        <v>-</v>
      </c>
      <c r="F658" s="136" t="str">
        <f>IF(C658="","-",SUMIFS('采购录入（明细）'!K:K,'采购录入（明细）'!D:D,C658)-SUMIFS($H$3:H657,$C$3:C657,C658))</f>
        <v>-</v>
      </c>
      <c r="G658" s="126"/>
      <c r="H658" s="132"/>
      <c r="I658" s="132"/>
    </row>
    <row r="659" ht="21" customHeight="1" spans="1:9">
      <c r="A659" s="125">
        <v>656</v>
      </c>
      <c r="B659" s="126"/>
      <c r="C659" s="126"/>
      <c r="D659" s="135" t="str">
        <f>IFERROR(VLOOKUP($C659,'基础-供应商信息'!$C:$E,2,FALSE),"-")</f>
        <v>-</v>
      </c>
      <c r="E659" s="135" t="str">
        <f>IFERROR(VLOOKUP($C659,'基础-供应商信息'!$C:$E,3,FALSE),"-")</f>
        <v>-</v>
      </c>
      <c r="F659" s="136" t="str">
        <f>IF(C659="","-",SUMIFS('采购录入（明细）'!K:K,'采购录入（明细）'!D:D,C659)-SUMIFS($H$3:H658,$C$3:C658,C659))</f>
        <v>-</v>
      </c>
      <c r="G659" s="126"/>
      <c r="H659" s="132"/>
      <c r="I659" s="132"/>
    </row>
    <row r="660" ht="21" customHeight="1" spans="1:9">
      <c r="A660" s="125">
        <v>657</v>
      </c>
      <c r="B660" s="126"/>
      <c r="C660" s="126"/>
      <c r="D660" s="135" t="str">
        <f>IFERROR(VLOOKUP($C660,'基础-供应商信息'!$C:$E,2,FALSE),"-")</f>
        <v>-</v>
      </c>
      <c r="E660" s="135" t="str">
        <f>IFERROR(VLOOKUP($C660,'基础-供应商信息'!$C:$E,3,FALSE),"-")</f>
        <v>-</v>
      </c>
      <c r="F660" s="136" t="str">
        <f>IF(C660="","-",SUMIFS('采购录入（明细）'!K:K,'采购录入（明细）'!D:D,C660)-SUMIFS($H$3:H659,$C$3:C659,C660))</f>
        <v>-</v>
      </c>
      <c r="G660" s="126"/>
      <c r="H660" s="132"/>
      <c r="I660" s="132"/>
    </row>
    <row r="661" ht="21" customHeight="1" spans="1:9">
      <c r="A661" s="125">
        <v>658</v>
      </c>
      <c r="B661" s="126"/>
      <c r="C661" s="126"/>
      <c r="D661" s="135" t="str">
        <f>IFERROR(VLOOKUP($C661,'基础-供应商信息'!$C:$E,2,FALSE),"-")</f>
        <v>-</v>
      </c>
      <c r="E661" s="135" t="str">
        <f>IFERROR(VLOOKUP($C661,'基础-供应商信息'!$C:$E,3,FALSE),"-")</f>
        <v>-</v>
      </c>
      <c r="F661" s="136" t="str">
        <f>IF(C661="","-",SUMIFS('采购录入（明细）'!K:K,'采购录入（明细）'!D:D,C661)-SUMIFS($H$3:H660,$C$3:C660,C661))</f>
        <v>-</v>
      </c>
      <c r="G661" s="126"/>
      <c r="H661" s="132"/>
      <c r="I661" s="132"/>
    </row>
    <row r="662" ht="21" customHeight="1" spans="1:9">
      <c r="A662" s="125">
        <v>659</v>
      </c>
      <c r="B662" s="126"/>
      <c r="C662" s="126"/>
      <c r="D662" s="135" t="str">
        <f>IFERROR(VLOOKUP($C662,'基础-供应商信息'!$C:$E,2,FALSE),"-")</f>
        <v>-</v>
      </c>
      <c r="E662" s="135" t="str">
        <f>IFERROR(VLOOKUP($C662,'基础-供应商信息'!$C:$E,3,FALSE),"-")</f>
        <v>-</v>
      </c>
      <c r="F662" s="136" t="str">
        <f>IF(C662="","-",SUMIFS('采购录入（明细）'!K:K,'采购录入（明细）'!D:D,C662)-SUMIFS($H$3:H661,$C$3:C661,C662))</f>
        <v>-</v>
      </c>
      <c r="G662" s="126"/>
      <c r="H662" s="132"/>
      <c r="I662" s="132"/>
    </row>
    <row r="663" ht="21" customHeight="1" spans="1:9">
      <c r="A663" s="125">
        <v>660</v>
      </c>
      <c r="B663" s="126"/>
      <c r="C663" s="126"/>
      <c r="D663" s="135" t="str">
        <f>IFERROR(VLOOKUP($C663,'基础-供应商信息'!$C:$E,2,FALSE),"-")</f>
        <v>-</v>
      </c>
      <c r="E663" s="135" t="str">
        <f>IFERROR(VLOOKUP($C663,'基础-供应商信息'!$C:$E,3,FALSE),"-")</f>
        <v>-</v>
      </c>
      <c r="F663" s="136" t="str">
        <f>IF(C663="","-",SUMIFS('采购录入（明细）'!K:K,'采购录入（明细）'!D:D,C663)-SUMIFS($H$3:H662,$C$3:C662,C663))</f>
        <v>-</v>
      </c>
      <c r="G663" s="126"/>
      <c r="H663" s="132"/>
      <c r="I663" s="132"/>
    </row>
    <row r="664" ht="21" customHeight="1" spans="1:9">
      <c r="A664" s="125">
        <v>661</v>
      </c>
      <c r="B664" s="126"/>
      <c r="C664" s="126"/>
      <c r="D664" s="135" t="str">
        <f>IFERROR(VLOOKUP($C664,'基础-供应商信息'!$C:$E,2,FALSE),"-")</f>
        <v>-</v>
      </c>
      <c r="E664" s="135" t="str">
        <f>IFERROR(VLOOKUP($C664,'基础-供应商信息'!$C:$E,3,FALSE),"-")</f>
        <v>-</v>
      </c>
      <c r="F664" s="136" t="str">
        <f>IF(C664="","-",SUMIFS('采购录入（明细）'!K:K,'采购录入（明细）'!D:D,C664)-SUMIFS($H$3:H663,$C$3:C663,C664))</f>
        <v>-</v>
      </c>
      <c r="G664" s="126"/>
      <c r="H664" s="132"/>
      <c r="I664" s="132"/>
    </row>
    <row r="665" ht="21" customHeight="1" spans="1:9">
      <c r="A665" s="125">
        <v>662</v>
      </c>
      <c r="B665" s="126"/>
      <c r="C665" s="126"/>
      <c r="D665" s="135" t="str">
        <f>IFERROR(VLOOKUP($C665,'基础-供应商信息'!$C:$E,2,FALSE),"-")</f>
        <v>-</v>
      </c>
      <c r="E665" s="135" t="str">
        <f>IFERROR(VLOOKUP($C665,'基础-供应商信息'!$C:$E,3,FALSE),"-")</f>
        <v>-</v>
      </c>
      <c r="F665" s="136" t="str">
        <f>IF(C665="","-",SUMIFS('采购录入（明细）'!K:K,'采购录入（明细）'!D:D,C665)-SUMIFS($H$3:H664,$C$3:C664,C665))</f>
        <v>-</v>
      </c>
      <c r="G665" s="126"/>
      <c r="H665" s="132"/>
      <c r="I665" s="132"/>
    </row>
    <row r="666" ht="21" customHeight="1" spans="1:9">
      <c r="A666" s="125">
        <v>663</v>
      </c>
      <c r="B666" s="126"/>
      <c r="C666" s="126"/>
      <c r="D666" s="135" t="str">
        <f>IFERROR(VLOOKUP($C666,'基础-供应商信息'!$C:$E,2,FALSE),"-")</f>
        <v>-</v>
      </c>
      <c r="E666" s="135" t="str">
        <f>IFERROR(VLOOKUP($C666,'基础-供应商信息'!$C:$E,3,FALSE),"-")</f>
        <v>-</v>
      </c>
      <c r="F666" s="136" t="str">
        <f>IF(C666="","-",SUMIFS('采购录入（明细）'!K:K,'采购录入（明细）'!D:D,C666)-SUMIFS($H$3:H665,$C$3:C665,C666))</f>
        <v>-</v>
      </c>
      <c r="G666" s="126"/>
      <c r="H666" s="132"/>
      <c r="I666" s="132"/>
    </row>
    <row r="667" ht="21" customHeight="1" spans="1:9">
      <c r="A667" s="125">
        <v>664</v>
      </c>
      <c r="B667" s="126"/>
      <c r="C667" s="126"/>
      <c r="D667" s="135" t="str">
        <f>IFERROR(VLOOKUP($C667,'基础-供应商信息'!$C:$E,2,FALSE),"-")</f>
        <v>-</v>
      </c>
      <c r="E667" s="135" t="str">
        <f>IFERROR(VLOOKUP($C667,'基础-供应商信息'!$C:$E,3,FALSE),"-")</f>
        <v>-</v>
      </c>
      <c r="F667" s="136" t="str">
        <f>IF(C667="","-",SUMIFS('采购录入（明细）'!K:K,'采购录入（明细）'!D:D,C667)-SUMIFS($H$3:H666,$C$3:C666,C667))</f>
        <v>-</v>
      </c>
      <c r="G667" s="126"/>
      <c r="H667" s="132"/>
      <c r="I667" s="132"/>
    </row>
    <row r="668" ht="21" customHeight="1" spans="1:9">
      <c r="A668" s="125">
        <v>665</v>
      </c>
      <c r="B668" s="126"/>
      <c r="C668" s="126"/>
      <c r="D668" s="135" t="str">
        <f>IFERROR(VLOOKUP($C668,'基础-供应商信息'!$C:$E,2,FALSE),"-")</f>
        <v>-</v>
      </c>
      <c r="E668" s="135" t="str">
        <f>IFERROR(VLOOKUP($C668,'基础-供应商信息'!$C:$E,3,FALSE),"-")</f>
        <v>-</v>
      </c>
      <c r="F668" s="136" t="str">
        <f>IF(C668="","-",SUMIFS('采购录入（明细）'!K:K,'采购录入（明细）'!D:D,C668)-SUMIFS($H$3:H667,$C$3:C667,C668))</f>
        <v>-</v>
      </c>
      <c r="G668" s="126"/>
      <c r="H668" s="132"/>
      <c r="I668" s="132"/>
    </row>
    <row r="669" ht="21" customHeight="1" spans="1:9">
      <c r="A669" s="125">
        <v>666</v>
      </c>
      <c r="B669" s="126"/>
      <c r="C669" s="126"/>
      <c r="D669" s="135" t="str">
        <f>IFERROR(VLOOKUP($C669,'基础-供应商信息'!$C:$E,2,FALSE),"-")</f>
        <v>-</v>
      </c>
      <c r="E669" s="135" t="str">
        <f>IFERROR(VLOOKUP($C669,'基础-供应商信息'!$C:$E,3,FALSE),"-")</f>
        <v>-</v>
      </c>
      <c r="F669" s="136" t="str">
        <f>IF(C669="","-",SUMIFS('采购录入（明细）'!K:K,'采购录入（明细）'!D:D,C669)-SUMIFS($H$3:H668,$C$3:C668,C669))</f>
        <v>-</v>
      </c>
      <c r="G669" s="126"/>
      <c r="H669" s="132"/>
      <c r="I669" s="132"/>
    </row>
    <row r="670" ht="21" customHeight="1" spans="1:9">
      <c r="A670" s="125">
        <v>667</v>
      </c>
      <c r="B670" s="126"/>
      <c r="C670" s="126"/>
      <c r="D670" s="135" t="str">
        <f>IFERROR(VLOOKUP($C670,'基础-供应商信息'!$C:$E,2,FALSE),"-")</f>
        <v>-</v>
      </c>
      <c r="E670" s="135" t="str">
        <f>IFERROR(VLOOKUP($C670,'基础-供应商信息'!$C:$E,3,FALSE),"-")</f>
        <v>-</v>
      </c>
      <c r="F670" s="136" t="str">
        <f>IF(C670="","-",SUMIFS('采购录入（明细）'!K:K,'采购录入（明细）'!D:D,C670)-SUMIFS($H$3:H669,$C$3:C669,C670))</f>
        <v>-</v>
      </c>
      <c r="G670" s="126"/>
      <c r="H670" s="132"/>
      <c r="I670" s="132"/>
    </row>
    <row r="671" ht="21" customHeight="1" spans="1:9">
      <c r="A671" s="125">
        <v>668</v>
      </c>
      <c r="B671" s="126"/>
      <c r="C671" s="126"/>
      <c r="D671" s="135" t="str">
        <f>IFERROR(VLOOKUP($C671,'基础-供应商信息'!$C:$E,2,FALSE),"-")</f>
        <v>-</v>
      </c>
      <c r="E671" s="135" t="str">
        <f>IFERROR(VLOOKUP($C671,'基础-供应商信息'!$C:$E,3,FALSE),"-")</f>
        <v>-</v>
      </c>
      <c r="F671" s="136" t="str">
        <f>IF(C671="","-",SUMIFS('采购录入（明细）'!K:K,'采购录入（明细）'!D:D,C671)-SUMIFS($H$3:H670,$C$3:C670,C671))</f>
        <v>-</v>
      </c>
      <c r="G671" s="126"/>
      <c r="H671" s="132"/>
      <c r="I671" s="132"/>
    </row>
    <row r="672" ht="21" customHeight="1" spans="1:9">
      <c r="A672" s="125">
        <v>669</v>
      </c>
      <c r="B672" s="126"/>
      <c r="C672" s="126"/>
      <c r="D672" s="135" t="str">
        <f>IFERROR(VLOOKUP($C672,'基础-供应商信息'!$C:$E,2,FALSE),"-")</f>
        <v>-</v>
      </c>
      <c r="E672" s="135" t="str">
        <f>IFERROR(VLOOKUP($C672,'基础-供应商信息'!$C:$E,3,FALSE),"-")</f>
        <v>-</v>
      </c>
      <c r="F672" s="136" t="str">
        <f>IF(C672="","-",SUMIFS('采购录入（明细）'!K:K,'采购录入（明细）'!D:D,C672)-SUMIFS($H$3:H671,$C$3:C671,C672))</f>
        <v>-</v>
      </c>
      <c r="G672" s="126"/>
      <c r="H672" s="132"/>
      <c r="I672" s="132"/>
    </row>
    <row r="673" ht="21" customHeight="1" spans="1:9">
      <c r="A673" s="125">
        <v>670</v>
      </c>
      <c r="B673" s="126"/>
      <c r="C673" s="126"/>
      <c r="D673" s="135" t="str">
        <f>IFERROR(VLOOKUP($C673,'基础-供应商信息'!$C:$E,2,FALSE),"-")</f>
        <v>-</v>
      </c>
      <c r="E673" s="135" t="str">
        <f>IFERROR(VLOOKUP($C673,'基础-供应商信息'!$C:$E,3,FALSE),"-")</f>
        <v>-</v>
      </c>
      <c r="F673" s="136" t="str">
        <f>IF(C673="","-",SUMIFS('采购录入（明细）'!K:K,'采购录入（明细）'!D:D,C673)-SUMIFS($H$3:H672,$C$3:C672,C673))</f>
        <v>-</v>
      </c>
      <c r="G673" s="126"/>
      <c r="H673" s="132"/>
      <c r="I673" s="132"/>
    </row>
    <row r="674" ht="21" customHeight="1" spans="1:9">
      <c r="A674" s="125">
        <v>671</v>
      </c>
      <c r="B674" s="126"/>
      <c r="C674" s="126"/>
      <c r="D674" s="135" t="str">
        <f>IFERROR(VLOOKUP($C674,'基础-供应商信息'!$C:$E,2,FALSE),"-")</f>
        <v>-</v>
      </c>
      <c r="E674" s="135" t="str">
        <f>IFERROR(VLOOKUP($C674,'基础-供应商信息'!$C:$E,3,FALSE),"-")</f>
        <v>-</v>
      </c>
      <c r="F674" s="136" t="str">
        <f>IF(C674="","-",SUMIFS('采购录入（明细）'!K:K,'采购录入（明细）'!D:D,C674)-SUMIFS($H$3:H673,$C$3:C673,C674))</f>
        <v>-</v>
      </c>
      <c r="G674" s="126"/>
      <c r="H674" s="132"/>
      <c r="I674" s="132"/>
    </row>
    <row r="675" ht="21" customHeight="1" spans="1:9">
      <c r="A675" s="125">
        <v>672</v>
      </c>
      <c r="B675" s="126"/>
      <c r="C675" s="126"/>
      <c r="D675" s="135" t="str">
        <f>IFERROR(VLOOKUP($C675,'基础-供应商信息'!$C:$E,2,FALSE),"-")</f>
        <v>-</v>
      </c>
      <c r="E675" s="135" t="str">
        <f>IFERROR(VLOOKUP($C675,'基础-供应商信息'!$C:$E,3,FALSE),"-")</f>
        <v>-</v>
      </c>
      <c r="F675" s="136" t="str">
        <f>IF(C675="","-",SUMIFS('采购录入（明细）'!K:K,'采购录入（明细）'!D:D,C675)-SUMIFS($H$3:H674,$C$3:C674,C675))</f>
        <v>-</v>
      </c>
      <c r="G675" s="126"/>
      <c r="H675" s="132"/>
      <c r="I675" s="132"/>
    </row>
    <row r="676" ht="21" customHeight="1" spans="1:9">
      <c r="A676" s="125">
        <v>673</v>
      </c>
      <c r="B676" s="126"/>
      <c r="C676" s="126"/>
      <c r="D676" s="135" t="str">
        <f>IFERROR(VLOOKUP($C676,'基础-供应商信息'!$C:$E,2,FALSE),"-")</f>
        <v>-</v>
      </c>
      <c r="E676" s="135" t="str">
        <f>IFERROR(VLOOKUP($C676,'基础-供应商信息'!$C:$E,3,FALSE),"-")</f>
        <v>-</v>
      </c>
      <c r="F676" s="136" t="str">
        <f>IF(C676="","-",SUMIFS('采购录入（明细）'!K:K,'采购录入（明细）'!D:D,C676)-SUMIFS($H$3:H675,$C$3:C675,C676))</f>
        <v>-</v>
      </c>
      <c r="G676" s="126"/>
      <c r="H676" s="132"/>
      <c r="I676" s="132"/>
    </row>
    <row r="677" ht="21" customHeight="1" spans="1:9">
      <c r="A677" s="125">
        <v>674</v>
      </c>
      <c r="B677" s="126"/>
      <c r="C677" s="126"/>
      <c r="D677" s="135" t="str">
        <f>IFERROR(VLOOKUP($C677,'基础-供应商信息'!$C:$E,2,FALSE),"-")</f>
        <v>-</v>
      </c>
      <c r="E677" s="135" t="str">
        <f>IFERROR(VLOOKUP($C677,'基础-供应商信息'!$C:$E,3,FALSE),"-")</f>
        <v>-</v>
      </c>
      <c r="F677" s="136" t="str">
        <f>IF(C677="","-",SUMIFS('采购录入（明细）'!K:K,'采购录入（明细）'!D:D,C677)-SUMIFS($H$3:H676,$C$3:C676,C677))</f>
        <v>-</v>
      </c>
      <c r="G677" s="126"/>
      <c r="H677" s="132"/>
      <c r="I677" s="132"/>
    </row>
    <row r="678" ht="21" customHeight="1" spans="1:9">
      <c r="A678" s="125">
        <v>675</v>
      </c>
      <c r="B678" s="126"/>
      <c r="C678" s="126"/>
      <c r="D678" s="135" t="str">
        <f>IFERROR(VLOOKUP($C678,'基础-供应商信息'!$C:$E,2,FALSE),"-")</f>
        <v>-</v>
      </c>
      <c r="E678" s="135" t="str">
        <f>IFERROR(VLOOKUP($C678,'基础-供应商信息'!$C:$E,3,FALSE),"-")</f>
        <v>-</v>
      </c>
      <c r="F678" s="136" t="str">
        <f>IF(C678="","-",SUMIFS('采购录入（明细）'!K:K,'采购录入（明细）'!D:D,C678)-SUMIFS($H$3:H677,$C$3:C677,C678))</f>
        <v>-</v>
      </c>
      <c r="G678" s="126"/>
      <c r="H678" s="132"/>
      <c r="I678" s="132"/>
    </row>
    <row r="679" ht="21" customHeight="1" spans="1:9">
      <c r="A679" s="125">
        <v>676</v>
      </c>
      <c r="B679" s="126"/>
      <c r="C679" s="126"/>
      <c r="D679" s="135" t="str">
        <f>IFERROR(VLOOKUP($C679,'基础-供应商信息'!$C:$E,2,FALSE),"-")</f>
        <v>-</v>
      </c>
      <c r="E679" s="135" t="str">
        <f>IFERROR(VLOOKUP($C679,'基础-供应商信息'!$C:$E,3,FALSE),"-")</f>
        <v>-</v>
      </c>
      <c r="F679" s="136" t="str">
        <f>IF(C679="","-",SUMIFS('采购录入（明细）'!K:K,'采购录入（明细）'!D:D,C679)-SUMIFS($H$3:H678,$C$3:C678,C679))</f>
        <v>-</v>
      </c>
      <c r="G679" s="126"/>
      <c r="H679" s="132"/>
      <c r="I679" s="132"/>
    </row>
    <row r="680" ht="21" customHeight="1" spans="1:9">
      <c r="A680" s="125">
        <v>677</v>
      </c>
      <c r="B680" s="126"/>
      <c r="C680" s="126"/>
      <c r="D680" s="135" t="str">
        <f>IFERROR(VLOOKUP($C680,'基础-供应商信息'!$C:$E,2,FALSE),"-")</f>
        <v>-</v>
      </c>
      <c r="E680" s="135" t="str">
        <f>IFERROR(VLOOKUP($C680,'基础-供应商信息'!$C:$E,3,FALSE),"-")</f>
        <v>-</v>
      </c>
      <c r="F680" s="136" t="str">
        <f>IF(C680="","-",SUMIFS('采购录入（明细）'!K:K,'采购录入（明细）'!D:D,C680)-SUMIFS($H$3:H679,$C$3:C679,C680))</f>
        <v>-</v>
      </c>
      <c r="G680" s="126"/>
      <c r="H680" s="132"/>
      <c r="I680" s="132"/>
    </row>
    <row r="681" ht="21" customHeight="1" spans="1:9">
      <c r="A681" s="125">
        <v>678</v>
      </c>
      <c r="B681" s="126"/>
      <c r="C681" s="126"/>
      <c r="D681" s="135" t="str">
        <f>IFERROR(VLOOKUP($C681,'基础-供应商信息'!$C:$E,2,FALSE),"-")</f>
        <v>-</v>
      </c>
      <c r="E681" s="135" t="str">
        <f>IFERROR(VLOOKUP($C681,'基础-供应商信息'!$C:$E,3,FALSE),"-")</f>
        <v>-</v>
      </c>
      <c r="F681" s="136" t="str">
        <f>IF(C681="","-",SUMIFS('采购录入（明细）'!K:K,'采购录入（明细）'!D:D,C681)-SUMIFS($H$3:H680,$C$3:C680,C681))</f>
        <v>-</v>
      </c>
      <c r="G681" s="126"/>
      <c r="H681" s="132"/>
      <c r="I681" s="132"/>
    </row>
    <row r="682" ht="21" customHeight="1" spans="1:9">
      <c r="A682" s="125">
        <v>679</v>
      </c>
      <c r="B682" s="126"/>
      <c r="C682" s="126"/>
      <c r="D682" s="135" t="str">
        <f>IFERROR(VLOOKUP($C682,'基础-供应商信息'!$C:$E,2,FALSE),"-")</f>
        <v>-</v>
      </c>
      <c r="E682" s="135" t="str">
        <f>IFERROR(VLOOKUP($C682,'基础-供应商信息'!$C:$E,3,FALSE),"-")</f>
        <v>-</v>
      </c>
      <c r="F682" s="136" t="str">
        <f>IF(C682="","-",SUMIFS('采购录入（明细）'!K:K,'采购录入（明细）'!D:D,C682)-SUMIFS($H$3:H681,$C$3:C681,C682))</f>
        <v>-</v>
      </c>
      <c r="G682" s="126"/>
      <c r="H682" s="132"/>
      <c r="I682" s="132"/>
    </row>
    <row r="683" ht="21" customHeight="1" spans="1:9">
      <c r="A683" s="125">
        <v>680</v>
      </c>
      <c r="B683" s="126"/>
      <c r="C683" s="126"/>
      <c r="D683" s="135" t="str">
        <f>IFERROR(VLOOKUP($C683,'基础-供应商信息'!$C:$E,2,FALSE),"-")</f>
        <v>-</v>
      </c>
      <c r="E683" s="135" t="str">
        <f>IFERROR(VLOOKUP($C683,'基础-供应商信息'!$C:$E,3,FALSE),"-")</f>
        <v>-</v>
      </c>
      <c r="F683" s="136" t="str">
        <f>IF(C683="","-",SUMIFS('采购录入（明细）'!K:K,'采购录入（明细）'!D:D,C683)-SUMIFS($H$3:H682,$C$3:C682,C683))</f>
        <v>-</v>
      </c>
      <c r="G683" s="126"/>
      <c r="H683" s="132"/>
      <c r="I683" s="132"/>
    </row>
    <row r="684" ht="21" customHeight="1" spans="1:9">
      <c r="A684" s="125">
        <v>681</v>
      </c>
      <c r="B684" s="126"/>
      <c r="C684" s="126"/>
      <c r="D684" s="135" t="str">
        <f>IFERROR(VLOOKUP($C684,'基础-供应商信息'!$C:$E,2,FALSE),"-")</f>
        <v>-</v>
      </c>
      <c r="E684" s="135" t="str">
        <f>IFERROR(VLOOKUP($C684,'基础-供应商信息'!$C:$E,3,FALSE),"-")</f>
        <v>-</v>
      </c>
      <c r="F684" s="136" t="str">
        <f>IF(C684="","-",SUMIFS('采购录入（明细）'!K:K,'采购录入（明细）'!D:D,C684)-SUMIFS($H$3:H683,$C$3:C683,C684))</f>
        <v>-</v>
      </c>
      <c r="G684" s="126"/>
      <c r="H684" s="132"/>
      <c r="I684" s="132"/>
    </row>
    <row r="685" ht="21" customHeight="1" spans="1:9">
      <c r="A685" s="125">
        <v>682</v>
      </c>
      <c r="B685" s="126"/>
      <c r="C685" s="126"/>
      <c r="D685" s="135" t="str">
        <f>IFERROR(VLOOKUP($C685,'基础-供应商信息'!$C:$E,2,FALSE),"-")</f>
        <v>-</v>
      </c>
      <c r="E685" s="135" t="str">
        <f>IFERROR(VLOOKUP($C685,'基础-供应商信息'!$C:$E,3,FALSE),"-")</f>
        <v>-</v>
      </c>
      <c r="F685" s="136" t="str">
        <f>IF(C685="","-",SUMIFS('采购录入（明细）'!K:K,'采购录入（明细）'!D:D,C685)-SUMIFS($H$3:H684,$C$3:C684,C685))</f>
        <v>-</v>
      </c>
      <c r="G685" s="126"/>
      <c r="H685" s="132"/>
      <c r="I685" s="132"/>
    </row>
    <row r="686" ht="21" customHeight="1" spans="1:9">
      <c r="A686" s="125">
        <v>683</v>
      </c>
      <c r="B686" s="126"/>
      <c r="C686" s="126"/>
      <c r="D686" s="135" t="str">
        <f>IFERROR(VLOOKUP($C686,'基础-供应商信息'!$C:$E,2,FALSE),"-")</f>
        <v>-</v>
      </c>
      <c r="E686" s="135" t="str">
        <f>IFERROR(VLOOKUP($C686,'基础-供应商信息'!$C:$E,3,FALSE),"-")</f>
        <v>-</v>
      </c>
      <c r="F686" s="136" t="str">
        <f>IF(C686="","-",SUMIFS('采购录入（明细）'!K:K,'采购录入（明细）'!D:D,C686)-SUMIFS($H$3:H685,$C$3:C685,C686))</f>
        <v>-</v>
      </c>
      <c r="G686" s="126"/>
      <c r="H686" s="132"/>
      <c r="I686" s="132"/>
    </row>
    <row r="687" ht="21" customHeight="1" spans="1:9">
      <c r="A687" s="125">
        <v>684</v>
      </c>
      <c r="B687" s="126"/>
      <c r="C687" s="126"/>
      <c r="D687" s="135" t="str">
        <f>IFERROR(VLOOKUP($C687,'基础-供应商信息'!$C:$E,2,FALSE),"-")</f>
        <v>-</v>
      </c>
      <c r="E687" s="135" t="str">
        <f>IFERROR(VLOOKUP($C687,'基础-供应商信息'!$C:$E,3,FALSE),"-")</f>
        <v>-</v>
      </c>
      <c r="F687" s="136" t="str">
        <f>IF(C687="","-",SUMIFS('采购录入（明细）'!K:K,'采购录入（明细）'!D:D,C687)-SUMIFS($H$3:H686,$C$3:C686,C687))</f>
        <v>-</v>
      </c>
      <c r="G687" s="126"/>
      <c r="H687" s="132"/>
      <c r="I687" s="132"/>
    </row>
    <row r="688" ht="21" customHeight="1" spans="1:9">
      <c r="A688" s="125">
        <v>685</v>
      </c>
      <c r="B688" s="126"/>
      <c r="C688" s="126"/>
      <c r="D688" s="135" t="str">
        <f>IFERROR(VLOOKUP($C688,'基础-供应商信息'!$C:$E,2,FALSE),"-")</f>
        <v>-</v>
      </c>
      <c r="E688" s="135" t="str">
        <f>IFERROR(VLOOKUP($C688,'基础-供应商信息'!$C:$E,3,FALSE),"-")</f>
        <v>-</v>
      </c>
      <c r="F688" s="136" t="str">
        <f>IF(C688="","-",SUMIFS('采购录入（明细）'!K:K,'采购录入（明细）'!D:D,C688)-SUMIFS($H$3:H687,$C$3:C687,C688))</f>
        <v>-</v>
      </c>
      <c r="G688" s="126"/>
      <c r="H688" s="132"/>
      <c r="I688" s="132"/>
    </row>
    <row r="689" ht="21" customHeight="1" spans="1:9">
      <c r="A689" s="125">
        <v>686</v>
      </c>
      <c r="B689" s="126"/>
      <c r="C689" s="126"/>
      <c r="D689" s="135" t="str">
        <f>IFERROR(VLOOKUP($C689,'基础-供应商信息'!$C:$E,2,FALSE),"-")</f>
        <v>-</v>
      </c>
      <c r="E689" s="135" t="str">
        <f>IFERROR(VLOOKUP($C689,'基础-供应商信息'!$C:$E,3,FALSE),"-")</f>
        <v>-</v>
      </c>
      <c r="F689" s="136" t="str">
        <f>IF(C689="","-",SUMIFS('采购录入（明细）'!K:K,'采购录入（明细）'!D:D,C689)-SUMIFS($H$3:H688,$C$3:C688,C689))</f>
        <v>-</v>
      </c>
      <c r="G689" s="126"/>
      <c r="H689" s="132"/>
      <c r="I689" s="132"/>
    </row>
    <row r="690" ht="21" customHeight="1" spans="1:9">
      <c r="A690" s="125">
        <v>687</v>
      </c>
      <c r="B690" s="126"/>
      <c r="C690" s="126"/>
      <c r="D690" s="135" t="str">
        <f>IFERROR(VLOOKUP($C690,'基础-供应商信息'!$C:$E,2,FALSE),"-")</f>
        <v>-</v>
      </c>
      <c r="E690" s="135" t="str">
        <f>IFERROR(VLOOKUP($C690,'基础-供应商信息'!$C:$E,3,FALSE),"-")</f>
        <v>-</v>
      </c>
      <c r="F690" s="136" t="str">
        <f>IF(C690="","-",SUMIFS('采购录入（明细）'!K:K,'采购录入（明细）'!D:D,C690)-SUMIFS($H$3:H689,$C$3:C689,C690))</f>
        <v>-</v>
      </c>
      <c r="G690" s="126"/>
      <c r="H690" s="132"/>
      <c r="I690" s="132"/>
    </row>
    <row r="691" ht="21" customHeight="1" spans="1:9">
      <c r="A691" s="125">
        <v>688</v>
      </c>
      <c r="B691" s="126"/>
      <c r="C691" s="126"/>
      <c r="D691" s="135" t="str">
        <f>IFERROR(VLOOKUP($C691,'基础-供应商信息'!$C:$E,2,FALSE),"-")</f>
        <v>-</v>
      </c>
      <c r="E691" s="135" t="str">
        <f>IFERROR(VLOOKUP($C691,'基础-供应商信息'!$C:$E,3,FALSE),"-")</f>
        <v>-</v>
      </c>
      <c r="F691" s="136" t="str">
        <f>IF(C691="","-",SUMIFS('采购录入（明细）'!K:K,'采购录入（明细）'!D:D,C691)-SUMIFS($H$3:H690,$C$3:C690,C691))</f>
        <v>-</v>
      </c>
      <c r="G691" s="126"/>
      <c r="H691" s="132"/>
      <c r="I691" s="132"/>
    </row>
    <row r="692" ht="21" customHeight="1" spans="1:9">
      <c r="A692" s="125">
        <v>689</v>
      </c>
      <c r="B692" s="126"/>
      <c r="C692" s="126"/>
      <c r="D692" s="135" t="str">
        <f>IFERROR(VLOOKUP($C692,'基础-供应商信息'!$C:$E,2,FALSE),"-")</f>
        <v>-</v>
      </c>
      <c r="E692" s="135" t="str">
        <f>IFERROR(VLOOKUP($C692,'基础-供应商信息'!$C:$E,3,FALSE),"-")</f>
        <v>-</v>
      </c>
      <c r="F692" s="136" t="str">
        <f>IF(C692="","-",SUMIFS('采购录入（明细）'!K:K,'采购录入（明细）'!D:D,C692)-SUMIFS($H$3:H691,$C$3:C691,C692))</f>
        <v>-</v>
      </c>
      <c r="G692" s="126"/>
      <c r="H692" s="132"/>
      <c r="I692" s="132"/>
    </row>
    <row r="693" ht="21" customHeight="1" spans="1:9">
      <c r="A693" s="125">
        <v>690</v>
      </c>
      <c r="B693" s="126"/>
      <c r="C693" s="126"/>
      <c r="D693" s="135" t="str">
        <f>IFERROR(VLOOKUP($C693,'基础-供应商信息'!$C:$E,2,FALSE),"-")</f>
        <v>-</v>
      </c>
      <c r="E693" s="135" t="str">
        <f>IFERROR(VLOOKUP($C693,'基础-供应商信息'!$C:$E,3,FALSE),"-")</f>
        <v>-</v>
      </c>
      <c r="F693" s="136" t="str">
        <f>IF(C693="","-",SUMIFS('采购录入（明细）'!K:K,'采购录入（明细）'!D:D,C693)-SUMIFS($H$3:H692,$C$3:C692,C693))</f>
        <v>-</v>
      </c>
      <c r="G693" s="126"/>
      <c r="H693" s="132"/>
      <c r="I693" s="132"/>
    </row>
    <row r="694" ht="21" customHeight="1" spans="1:9">
      <c r="A694" s="125">
        <v>691</v>
      </c>
      <c r="B694" s="126"/>
      <c r="C694" s="126"/>
      <c r="D694" s="135" t="str">
        <f>IFERROR(VLOOKUP($C694,'基础-供应商信息'!$C:$E,2,FALSE),"-")</f>
        <v>-</v>
      </c>
      <c r="E694" s="135" t="str">
        <f>IFERROR(VLOOKUP($C694,'基础-供应商信息'!$C:$E,3,FALSE),"-")</f>
        <v>-</v>
      </c>
      <c r="F694" s="136" t="str">
        <f>IF(C694="","-",SUMIFS('采购录入（明细）'!K:K,'采购录入（明细）'!D:D,C694)-SUMIFS($H$3:H693,$C$3:C693,C694))</f>
        <v>-</v>
      </c>
      <c r="G694" s="126"/>
      <c r="H694" s="132"/>
      <c r="I694" s="132"/>
    </row>
    <row r="695" ht="21" customHeight="1" spans="1:9">
      <c r="A695" s="125">
        <v>692</v>
      </c>
      <c r="B695" s="126"/>
      <c r="C695" s="126"/>
      <c r="D695" s="135" t="str">
        <f>IFERROR(VLOOKUP($C695,'基础-供应商信息'!$C:$E,2,FALSE),"-")</f>
        <v>-</v>
      </c>
      <c r="E695" s="135" t="str">
        <f>IFERROR(VLOOKUP($C695,'基础-供应商信息'!$C:$E,3,FALSE),"-")</f>
        <v>-</v>
      </c>
      <c r="F695" s="136" t="str">
        <f>IF(C695="","-",SUMIFS('采购录入（明细）'!K:K,'采购录入（明细）'!D:D,C695)-SUMIFS($H$3:H694,$C$3:C694,C695))</f>
        <v>-</v>
      </c>
      <c r="G695" s="126"/>
      <c r="H695" s="132"/>
      <c r="I695" s="132"/>
    </row>
    <row r="696" ht="21" customHeight="1" spans="1:9">
      <c r="A696" s="125">
        <v>693</v>
      </c>
      <c r="B696" s="126"/>
      <c r="C696" s="126"/>
      <c r="D696" s="135" t="str">
        <f>IFERROR(VLOOKUP($C696,'基础-供应商信息'!$C:$E,2,FALSE),"-")</f>
        <v>-</v>
      </c>
      <c r="E696" s="135" t="str">
        <f>IFERROR(VLOOKUP($C696,'基础-供应商信息'!$C:$E,3,FALSE),"-")</f>
        <v>-</v>
      </c>
      <c r="F696" s="136" t="str">
        <f>IF(C696="","-",SUMIFS('采购录入（明细）'!K:K,'采购录入（明细）'!D:D,C696)-SUMIFS($H$3:H695,$C$3:C695,C696))</f>
        <v>-</v>
      </c>
      <c r="G696" s="126"/>
      <c r="H696" s="132"/>
      <c r="I696" s="132"/>
    </row>
    <row r="697" ht="21" customHeight="1" spans="1:9">
      <c r="A697" s="125">
        <v>694</v>
      </c>
      <c r="B697" s="126"/>
      <c r="C697" s="126"/>
      <c r="D697" s="135" t="str">
        <f>IFERROR(VLOOKUP($C697,'基础-供应商信息'!$C:$E,2,FALSE),"-")</f>
        <v>-</v>
      </c>
      <c r="E697" s="135" t="str">
        <f>IFERROR(VLOOKUP($C697,'基础-供应商信息'!$C:$E,3,FALSE),"-")</f>
        <v>-</v>
      </c>
      <c r="F697" s="136" t="str">
        <f>IF(C697="","-",SUMIFS('采购录入（明细）'!K:K,'采购录入（明细）'!D:D,C697)-SUMIFS($H$3:H696,$C$3:C696,C697))</f>
        <v>-</v>
      </c>
      <c r="G697" s="126"/>
      <c r="H697" s="132"/>
      <c r="I697" s="132"/>
    </row>
    <row r="698" ht="21" customHeight="1" spans="1:9">
      <c r="A698" s="125">
        <v>695</v>
      </c>
      <c r="B698" s="126"/>
      <c r="C698" s="126"/>
      <c r="D698" s="135" t="str">
        <f>IFERROR(VLOOKUP($C698,'基础-供应商信息'!$C:$E,2,FALSE),"-")</f>
        <v>-</v>
      </c>
      <c r="E698" s="135" t="str">
        <f>IFERROR(VLOOKUP($C698,'基础-供应商信息'!$C:$E,3,FALSE),"-")</f>
        <v>-</v>
      </c>
      <c r="F698" s="136" t="str">
        <f>IF(C698="","-",SUMIFS('采购录入（明细）'!K:K,'采购录入（明细）'!D:D,C698)-SUMIFS($H$3:H697,$C$3:C697,C698))</f>
        <v>-</v>
      </c>
      <c r="G698" s="126"/>
      <c r="H698" s="132"/>
      <c r="I698" s="132"/>
    </row>
    <row r="699" ht="21" customHeight="1" spans="1:9">
      <c r="A699" s="125">
        <v>696</v>
      </c>
      <c r="B699" s="126"/>
      <c r="C699" s="126"/>
      <c r="D699" s="135" t="str">
        <f>IFERROR(VLOOKUP($C699,'基础-供应商信息'!$C:$E,2,FALSE),"-")</f>
        <v>-</v>
      </c>
      <c r="E699" s="135" t="str">
        <f>IFERROR(VLOOKUP($C699,'基础-供应商信息'!$C:$E,3,FALSE),"-")</f>
        <v>-</v>
      </c>
      <c r="F699" s="136" t="str">
        <f>IF(C699="","-",SUMIFS('采购录入（明细）'!K:K,'采购录入（明细）'!D:D,C699)-SUMIFS($H$3:H698,$C$3:C698,C699))</f>
        <v>-</v>
      </c>
      <c r="G699" s="126"/>
      <c r="H699" s="132"/>
      <c r="I699" s="132"/>
    </row>
    <row r="700" ht="21" customHeight="1" spans="1:9">
      <c r="A700" s="125">
        <v>697</v>
      </c>
      <c r="B700" s="126"/>
      <c r="C700" s="126"/>
      <c r="D700" s="135" t="str">
        <f>IFERROR(VLOOKUP($C700,'基础-供应商信息'!$C:$E,2,FALSE),"-")</f>
        <v>-</v>
      </c>
      <c r="E700" s="135" t="str">
        <f>IFERROR(VLOOKUP($C700,'基础-供应商信息'!$C:$E,3,FALSE),"-")</f>
        <v>-</v>
      </c>
      <c r="F700" s="136" t="str">
        <f>IF(C700="","-",SUMIFS('采购录入（明细）'!K:K,'采购录入（明细）'!D:D,C700)-SUMIFS($H$3:H699,$C$3:C699,C700))</f>
        <v>-</v>
      </c>
      <c r="G700" s="126"/>
      <c r="H700" s="132"/>
      <c r="I700" s="132"/>
    </row>
    <row r="701" ht="21" customHeight="1" spans="1:9">
      <c r="A701" s="125">
        <v>698</v>
      </c>
      <c r="B701" s="126"/>
      <c r="C701" s="126"/>
      <c r="D701" s="135" t="str">
        <f>IFERROR(VLOOKUP($C701,'基础-供应商信息'!$C:$E,2,FALSE),"-")</f>
        <v>-</v>
      </c>
      <c r="E701" s="135" t="str">
        <f>IFERROR(VLOOKUP($C701,'基础-供应商信息'!$C:$E,3,FALSE),"-")</f>
        <v>-</v>
      </c>
      <c r="F701" s="136" t="str">
        <f>IF(C701="","-",SUMIFS('采购录入（明细）'!K:K,'采购录入（明细）'!D:D,C701)-SUMIFS($H$3:H700,$C$3:C700,C701))</f>
        <v>-</v>
      </c>
      <c r="G701" s="126"/>
      <c r="H701" s="132"/>
      <c r="I701" s="132"/>
    </row>
    <row r="702" ht="21" customHeight="1" spans="1:9">
      <c r="A702" s="125">
        <v>699</v>
      </c>
      <c r="B702" s="126"/>
      <c r="C702" s="126"/>
      <c r="D702" s="135" t="str">
        <f>IFERROR(VLOOKUP($C702,'基础-供应商信息'!$C:$E,2,FALSE),"-")</f>
        <v>-</v>
      </c>
      <c r="E702" s="135" t="str">
        <f>IFERROR(VLOOKUP($C702,'基础-供应商信息'!$C:$E,3,FALSE),"-")</f>
        <v>-</v>
      </c>
      <c r="F702" s="136" t="str">
        <f>IF(C702="","-",SUMIFS('采购录入（明细）'!K:K,'采购录入（明细）'!D:D,C702)-SUMIFS($H$3:H701,$C$3:C701,C702))</f>
        <v>-</v>
      </c>
      <c r="G702" s="126"/>
      <c r="H702" s="132"/>
      <c r="I702" s="132"/>
    </row>
    <row r="703" ht="21" customHeight="1" spans="1:9">
      <c r="A703" s="125">
        <v>700</v>
      </c>
      <c r="B703" s="126"/>
      <c r="C703" s="126"/>
      <c r="D703" s="135" t="str">
        <f>IFERROR(VLOOKUP($C703,'基础-供应商信息'!$C:$E,2,FALSE),"-")</f>
        <v>-</v>
      </c>
      <c r="E703" s="135" t="str">
        <f>IFERROR(VLOOKUP($C703,'基础-供应商信息'!$C:$E,3,FALSE),"-")</f>
        <v>-</v>
      </c>
      <c r="F703" s="136" t="str">
        <f>IF(C703="","-",SUMIFS('采购录入（明细）'!K:K,'采购录入（明细）'!D:D,C703)-SUMIFS($H$3:H702,$C$3:C702,C703))</f>
        <v>-</v>
      </c>
      <c r="G703" s="126"/>
      <c r="H703" s="132"/>
      <c r="I703" s="132"/>
    </row>
    <row r="704" ht="21" customHeight="1" spans="1:9">
      <c r="A704" s="125">
        <v>701</v>
      </c>
      <c r="B704" s="126"/>
      <c r="C704" s="126"/>
      <c r="D704" s="135" t="str">
        <f>IFERROR(VLOOKUP($C704,'基础-供应商信息'!$C:$E,2,FALSE),"-")</f>
        <v>-</v>
      </c>
      <c r="E704" s="135" t="str">
        <f>IFERROR(VLOOKUP($C704,'基础-供应商信息'!$C:$E,3,FALSE),"-")</f>
        <v>-</v>
      </c>
      <c r="F704" s="136" t="str">
        <f>IF(C704="","-",SUMIFS('采购录入（明细）'!K:K,'采购录入（明细）'!D:D,C704)-SUMIFS($H$3:H703,$C$3:C703,C704))</f>
        <v>-</v>
      </c>
      <c r="G704" s="126"/>
      <c r="H704" s="132"/>
      <c r="I704" s="132"/>
    </row>
    <row r="705" ht="21" customHeight="1" spans="1:9">
      <c r="A705" s="125">
        <v>702</v>
      </c>
      <c r="B705" s="126"/>
      <c r="C705" s="126"/>
      <c r="D705" s="135" t="str">
        <f>IFERROR(VLOOKUP($C705,'基础-供应商信息'!$C:$E,2,FALSE),"-")</f>
        <v>-</v>
      </c>
      <c r="E705" s="135" t="str">
        <f>IFERROR(VLOOKUP($C705,'基础-供应商信息'!$C:$E,3,FALSE),"-")</f>
        <v>-</v>
      </c>
      <c r="F705" s="136" t="str">
        <f>IF(C705="","-",SUMIFS('采购录入（明细）'!K:K,'采购录入（明细）'!D:D,C705)-SUMIFS($H$3:H704,$C$3:C704,C705))</f>
        <v>-</v>
      </c>
      <c r="G705" s="126"/>
      <c r="H705" s="132"/>
      <c r="I705" s="132"/>
    </row>
    <row r="706" ht="21" customHeight="1" spans="1:9">
      <c r="A706" s="125">
        <v>703</v>
      </c>
      <c r="B706" s="126"/>
      <c r="C706" s="126"/>
      <c r="D706" s="135" t="str">
        <f>IFERROR(VLOOKUP($C706,'基础-供应商信息'!$C:$E,2,FALSE),"-")</f>
        <v>-</v>
      </c>
      <c r="E706" s="135" t="str">
        <f>IFERROR(VLOOKUP($C706,'基础-供应商信息'!$C:$E,3,FALSE),"-")</f>
        <v>-</v>
      </c>
      <c r="F706" s="136" t="str">
        <f>IF(C706="","-",SUMIFS('采购录入（明细）'!K:K,'采购录入（明细）'!D:D,C706)-SUMIFS($H$3:H705,$C$3:C705,C706))</f>
        <v>-</v>
      </c>
      <c r="G706" s="126"/>
      <c r="H706" s="132"/>
      <c r="I706" s="132"/>
    </row>
    <row r="707" ht="21" customHeight="1" spans="1:9">
      <c r="A707" s="125">
        <v>704</v>
      </c>
      <c r="B707" s="126"/>
      <c r="C707" s="126"/>
      <c r="D707" s="135" t="str">
        <f>IFERROR(VLOOKUP($C707,'基础-供应商信息'!$C:$E,2,FALSE),"-")</f>
        <v>-</v>
      </c>
      <c r="E707" s="135" t="str">
        <f>IFERROR(VLOOKUP($C707,'基础-供应商信息'!$C:$E,3,FALSE),"-")</f>
        <v>-</v>
      </c>
      <c r="F707" s="136" t="str">
        <f>IF(C707="","-",SUMIFS('采购录入（明细）'!K:K,'采购录入（明细）'!D:D,C707)-SUMIFS($H$3:H706,$C$3:C706,C707))</f>
        <v>-</v>
      </c>
      <c r="G707" s="126"/>
      <c r="H707" s="132"/>
      <c r="I707" s="132"/>
    </row>
    <row r="708" ht="21" customHeight="1" spans="1:9">
      <c r="A708" s="125">
        <v>705</v>
      </c>
      <c r="B708" s="126"/>
      <c r="C708" s="126"/>
      <c r="D708" s="135" t="str">
        <f>IFERROR(VLOOKUP($C708,'基础-供应商信息'!$C:$E,2,FALSE),"-")</f>
        <v>-</v>
      </c>
      <c r="E708" s="135" t="str">
        <f>IFERROR(VLOOKUP($C708,'基础-供应商信息'!$C:$E,3,FALSE),"-")</f>
        <v>-</v>
      </c>
      <c r="F708" s="136" t="str">
        <f>IF(C708="","-",SUMIFS('采购录入（明细）'!K:K,'采购录入（明细）'!D:D,C708)-SUMIFS($H$3:H707,$C$3:C707,C708))</f>
        <v>-</v>
      </c>
      <c r="G708" s="126"/>
      <c r="H708" s="132"/>
      <c r="I708" s="132"/>
    </row>
    <row r="709" ht="21" customHeight="1" spans="1:9">
      <c r="A709" s="125">
        <v>706</v>
      </c>
      <c r="B709" s="126"/>
      <c r="C709" s="126"/>
      <c r="D709" s="135" t="str">
        <f>IFERROR(VLOOKUP($C709,'基础-供应商信息'!$C:$E,2,FALSE),"-")</f>
        <v>-</v>
      </c>
      <c r="E709" s="135" t="str">
        <f>IFERROR(VLOOKUP($C709,'基础-供应商信息'!$C:$E,3,FALSE),"-")</f>
        <v>-</v>
      </c>
      <c r="F709" s="136" t="str">
        <f>IF(C709="","-",SUMIFS('采购录入（明细）'!K:K,'采购录入（明细）'!D:D,C709)-SUMIFS($H$3:H708,$C$3:C708,C709))</f>
        <v>-</v>
      </c>
      <c r="G709" s="126"/>
      <c r="H709" s="132"/>
      <c r="I709" s="132"/>
    </row>
    <row r="710" ht="21" customHeight="1" spans="1:9">
      <c r="A710" s="125">
        <v>707</v>
      </c>
      <c r="B710" s="126"/>
      <c r="C710" s="126"/>
      <c r="D710" s="135" t="str">
        <f>IFERROR(VLOOKUP($C710,'基础-供应商信息'!$C:$E,2,FALSE),"-")</f>
        <v>-</v>
      </c>
      <c r="E710" s="135" t="str">
        <f>IFERROR(VLOOKUP($C710,'基础-供应商信息'!$C:$E,3,FALSE),"-")</f>
        <v>-</v>
      </c>
      <c r="F710" s="136" t="str">
        <f>IF(C710="","-",SUMIFS('采购录入（明细）'!K:K,'采购录入（明细）'!D:D,C710)-SUMIFS($H$3:H709,$C$3:C709,C710))</f>
        <v>-</v>
      </c>
      <c r="G710" s="126"/>
      <c r="H710" s="132"/>
      <c r="I710" s="132"/>
    </row>
    <row r="711" ht="21" customHeight="1" spans="1:9">
      <c r="A711" s="125">
        <v>708</v>
      </c>
      <c r="B711" s="126"/>
      <c r="C711" s="126"/>
      <c r="D711" s="135" t="str">
        <f>IFERROR(VLOOKUP($C711,'基础-供应商信息'!$C:$E,2,FALSE),"-")</f>
        <v>-</v>
      </c>
      <c r="E711" s="135" t="str">
        <f>IFERROR(VLOOKUP($C711,'基础-供应商信息'!$C:$E,3,FALSE),"-")</f>
        <v>-</v>
      </c>
      <c r="F711" s="136" t="str">
        <f>IF(C711="","-",SUMIFS('采购录入（明细）'!K:K,'采购录入（明细）'!D:D,C711)-SUMIFS($H$3:H710,$C$3:C710,C711))</f>
        <v>-</v>
      </c>
      <c r="G711" s="126"/>
      <c r="H711" s="132"/>
      <c r="I711" s="132"/>
    </row>
    <row r="712" ht="21" customHeight="1" spans="1:9">
      <c r="A712" s="125">
        <v>709</v>
      </c>
      <c r="B712" s="126"/>
      <c r="C712" s="126"/>
      <c r="D712" s="135" t="str">
        <f>IFERROR(VLOOKUP($C712,'基础-供应商信息'!$C:$E,2,FALSE),"-")</f>
        <v>-</v>
      </c>
      <c r="E712" s="135" t="str">
        <f>IFERROR(VLOOKUP($C712,'基础-供应商信息'!$C:$E,3,FALSE),"-")</f>
        <v>-</v>
      </c>
      <c r="F712" s="136" t="str">
        <f>IF(C712="","-",SUMIFS('采购录入（明细）'!K:K,'采购录入（明细）'!D:D,C712)-SUMIFS($H$3:H711,$C$3:C711,C712))</f>
        <v>-</v>
      </c>
      <c r="G712" s="126"/>
      <c r="H712" s="132"/>
      <c r="I712" s="132"/>
    </row>
    <row r="713" ht="21" customHeight="1" spans="1:9">
      <c r="A713" s="125">
        <v>710</v>
      </c>
      <c r="B713" s="126"/>
      <c r="C713" s="126"/>
      <c r="D713" s="135" t="str">
        <f>IFERROR(VLOOKUP($C713,'基础-供应商信息'!$C:$E,2,FALSE),"-")</f>
        <v>-</v>
      </c>
      <c r="E713" s="135" t="str">
        <f>IFERROR(VLOOKUP($C713,'基础-供应商信息'!$C:$E,3,FALSE),"-")</f>
        <v>-</v>
      </c>
      <c r="F713" s="136" t="str">
        <f>IF(C713="","-",SUMIFS('采购录入（明细）'!K:K,'采购录入（明细）'!D:D,C713)-SUMIFS($H$3:H712,$C$3:C712,C713))</f>
        <v>-</v>
      </c>
      <c r="G713" s="126"/>
      <c r="H713" s="132"/>
      <c r="I713" s="132"/>
    </row>
    <row r="714" ht="21" customHeight="1" spans="1:9">
      <c r="A714" s="125">
        <v>711</v>
      </c>
      <c r="B714" s="126"/>
      <c r="C714" s="126"/>
      <c r="D714" s="135" t="str">
        <f>IFERROR(VLOOKUP($C714,'基础-供应商信息'!$C:$E,2,FALSE),"-")</f>
        <v>-</v>
      </c>
      <c r="E714" s="135" t="str">
        <f>IFERROR(VLOOKUP($C714,'基础-供应商信息'!$C:$E,3,FALSE),"-")</f>
        <v>-</v>
      </c>
      <c r="F714" s="136" t="str">
        <f>IF(C714="","-",SUMIFS('采购录入（明细）'!K:K,'采购录入（明细）'!D:D,C714)-SUMIFS($H$3:H713,$C$3:C713,C714))</f>
        <v>-</v>
      </c>
      <c r="G714" s="126"/>
      <c r="H714" s="132"/>
      <c r="I714" s="132"/>
    </row>
    <row r="715" ht="21" customHeight="1" spans="1:9">
      <c r="A715" s="125">
        <v>712</v>
      </c>
      <c r="B715" s="126"/>
      <c r="C715" s="126"/>
      <c r="D715" s="135" t="str">
        <f>IFERROR(VLOOKUP($C715,'基础-供应商信息'!$C:$E,2,FALSE),"-")</f>
        <v>-</v>
      </c>
      <c r="E715" s="135" t="str">
        <f>IFERROR(VLOOKUP($C715,'基础-供应商信息'!$C:$E,3,FALSE),"-")</f>
        <v>-</v>
      </c>
      <c r="F715" s="136" t="str">
        <f>IF(C715="","-",SUMIFS('采购录入（明细）'!K:K,'采购录入（明细）'!D:D,C715)-SUMIFS($H$3:H714,$C$3:C714,C715))</f>
        <v>-</v>
      </c>
      <c r="G715" s="126"/>
      <c r="H715" s="132"/>
      <c r="I715" s="132"/>
    </row>
    <row r="716" ht="21" customHeight="1" spans="1:9">
      <c r="A716" s="125">
        <v>713</v>
      </c>
      <c r="B716" s="126"/>
      <c r="C716" s="126"/>
      <c r="D716" s="135" t="str">
        <f>IFERROR(VLOOKUP($C716,'基础-供应商信息'!$C:$E,2,FALSE),"-")</f>
        <v>-</v>
      </c>
      <c r="E716" s="135" t="str">
        <f>IFERROR(VLOOKUP($C716,'基础-供应商信息'!$C:$E,3,FALSE),"-")</f>
        <v>-</v>
      </c>
      <c r="F716" s="136" t="str">
        <f>IF(C716="","-",SUMIFS('采购录入（明细）'!K:K,'采购录入（明细）'!D:D,C716)-SUMIFS($H$3:H715,$C$3:C715,C716))</f>
        <v>-</v>
      </c>
      <c r="G716" s="126"/>
      <c r="H716" s="132"/>
      <c r="I716" s="132"/>
    </row>
    <row r="717" ht="21" customHeight="1" spans="1:9">
      <c r="A717" s="125">
        <v>714</v>
      </c>
      <c r="B717" s="126"/>
      <c r="C717" s="126"/>
      <c r="D717" s="135" t="str">
        <f>IFERROR(VLOOKUP($C717,'基础-供应商信息'!$C:$E,2,FALSE),"-")</f>
        <v>-</v>
      </c>
      <c r="E717" s="135" t="str">
        <f>IFERROR(VLOOKUP($C717,'基础-供应商信息'!$C:$E,3,FALSE),"-")</f>
        <v>-</v>
      </c>
      <c r="F717" s="136" t="str">
        <f>IF(C717="","-",SUMIFS('采购录入（明细）'!K:K,'采购录入（明细）'!D:D,C717)-SUMIFS($H$3:H716,$C$3:C716,C717))</f>
        <v>-</v>
      </c>
      <c r="G717" s="126"/>
      <c r="H717" s="132"/>
      <c r="I717" s="132"/>
    </row>
    <row r="718" ht="21" customHeight="1" spans="1:9">
      <c r="A718" s="125">
        <v>715</v>
      </c>
      <c r="B718" s="126"/>
      <c r="C718" s="126"/>
      <c r="D718" s="135" t="str">
        <f>IFERROR(VLOOKUP($C718,'基础-供应商信息'!$C:$E,2,FALSE),"-")</f>
        <v>-</v>
      </c>
      <c r="E718" s="135" t="str">
        <f>IFERROR(VLOOKUP($C718,'基础-供应商信息'!$C:$E,3,FALSE),"-")</f>
        <v>-</v>
      </c>
      <c r="F718" s="136" t="str">
        <f>IF(C718="","-",SUMIFS('采购录入（明细）'!K:K,'采购录入（明细）'!D:D,C718)-SUMIFS($H$3:H717,$C$3:C717,C718))</f>
        <v>-</v>
      </c>
      <c r="G718" s="126"/>
      <c r="H718" s="132"/>
      <c r="I718" s="132"/>
    </row>
    <row r="719" ht="21" customHeight="1" spans="1:9">
      <c r="A719" s="125">
        <v>716</v>
      </c>
      <c r="B719" s="126"/>
      <c r="C719" s="126"/>
      <c r="D719" s="135" t="str">
        <f>IFERROR(VLOOKUP($C719,'基础-供应商信息'!$C:$E,2,FALSE),"-")</f>
        <v>-</v>
      </c>
      <c r="E719" s="135" t="str">
        <f>IFERROR(VLOOKUP($C719,'基础-供应商信息'!$C:$E,3,FALSE),"-")</f>
        <v>-</v>
      </c>
      <c r="F719" s="136" t="str">
        <f>IF(C719="","-",SUMIFS('采购录入（明细）'!K:K,'采购录入（明细）'!D:D,C719)-SUMIFS($H$3:H718,$C$3:C718,C719))</f>
        <v>-</v>
      </c>
      <c r="G719" s="126"/>
      <c r="H719" s="132"/>
      <c r="I719" s="132"/>
    </row>
    <row r="720" ht="21" customHeight="1" spans="1:9">
      <c r="A720" s="125">
        <v>717</v>
      </c>
      <c r="B720" s="126"/>
      <c r="C720" s="126"/>
      <c r="D720" s="135" t="str">
        <f>IFERROR(VLOOKUP($C720,'基础-供应商信息'!$C:$E,2,FALSE),"-")</f>
        <v>-</v>
      </c>
      <c r="E720" s="135" t="str">
        <f>IFERROR(VLOOKUP($C720,'基础-供应商信息'!$C:$E,3,FALSE),"-")</f>
        <v>-</v>
      </c>
      <c r="F720" s="136" t="str">
        <f>IF(C720="","-",SUMIFS('采购录入（明细）'!K:K,'采购录入（明细）'!D:D,C720)-SUMIFS($H$3:H719,$C$3:C719,C720))</f>
        <v>-</v>
      </c>
      <c r="G720" s="126"/>
      <c r="H720" s="132"/>
      <c r="I720" s="132"/>
    </row>
    <row r="721" ht="21" customHeight="1" spans="1:9">
      <c r="A721" s="125">
        <v>718</v>
      </c>
      <c r="B721" s="126"/>
      <c r="C721" s="126"/>
      <c r="D721" s="135" t="str">
        <f>IFERROR(VLOOKUP($C721,'基础-供应商信息'!$C:$E,2,FALSE),"-")</f>
        <v>-</v>
      </c>
      <c r="E721" s="135" t="str">
        <f>IFERROR(VLOOKUP($C721,'基础-供应商信息'!$C:$E,3,FALSE),"-")</f>
        <v>-</v>
      </c>
      <c r="F721" s="136" t="str">
        <f>IF(C721="","-",SUMIFS('采购录入（明细）'!K:K,'采购录入（明细）'!D:D,C721)-SUMIFS($H$3:H720,$C$3:C720,C721))</f>
        <v>-</v>
      </c>
      <c r="G721" s="126"/>
      <c r="H721" s="132"/>
      <c r="I721" s="132"/>
    </row>
    <row r="722" ht="21" customHeight="1" spans="1:9">
      <c r="A722" s="125">
        <v>719</v>
      </c>
      <c r="B722" s="126"/>
      <c r="C722" s="126"/>
      <c r="D722" s="135" t="str">
        <f>IFERROR(VLOOKUP($C722,'基础-供应商信息'!$C:$E,2,FALSE),"-")</f>
        <v>-</v>
      </c>
      <c r="E722" s="135" t="str">
        <f>IFERROR(VLOOKUP($C722,'基础-供应商信息'!$C:$E,3,FALSE),"-")</f>
        <v>-</v>
      </c>
      <c r="F722" s="136" t="str">
        <f>IF(C722="","-",SUMIFS('采购录入（明细）'!K:K,'采购录入（明细）'!D:D,C722)-SUMIFS($H$3:H721,$C$3:C721,C722))</f>
        <v>-</v>
      </c>
      <c r="G722" s="126"/>
      <c r="H722" s="132"/>
      <c r="I722" s="132"/>
    </row>
    <row r="723" ht="21" customHeight="1" spans="1:9">
      <c r="A723" s="125">
        <v>720</v>
      </c>
      <c r="B723" s="126"/>
      <c r="C723" s="126"/>
      <c r="D723" s="135" t="str">
        <f>IFERROR(VLOOKUP($C723,'基础-供应商信息'!$C:$E,2,FALSE),"-")</f>
        <v>-</v>
      </c>
      <c r="E723" s="135" t="str">
        <f>IFERROR(VLOOKUP($C723,'基础-供应商信息'!$C:$E,3,FALSE),"-")</f>
        <v>-</v>
      </c>
      <c r="F723" s="136" t="str">
        <f>IF(C723="","-",SUMIFS('采购录入（明细）'!K:K,'采购录入（明细）'!D:D,C723)-SUMIFS($H$3:H722,$C$3:C722,C723))</f>
        <v>-</v>
      </c>
      <c r="G723" s="126"/>
      <c r="H723" s="132"/>
      <c r="I723" s="132"/>
    </row>
    <row r="724" ht="21" customHeight="1" spans="1:9">
      <c r="A724" s="125">
        <v>721</v>
      </c>
      <c r="B724" s="126"/>
      <c r="C724" s="126"/>
      <c r="D724" s="135" t="str">
        <f>IFERROR(VLOOKUP($C724,'基础-供应商信息'!$C:$E,2,FALSE),"-")</f>
        <v>-</v>
      </c>
      <c r="E724" s="135" t="str">
        <f>IFERROR(VLOOKUP($C724,'基础-供应商信息'!$C:$E,3,FALSE),"-")</f>
        <v>-</v>
      </c>
      <c r="F724" s="136" t="str">
        <f>IF(C724="","-",SUMIFS('采购录入（明细）'!K:K,'采购录入（明细）'!D:D,C724)-SUMIFS($H$3:H723,$C$3:C723,C724))</f>
        <v>-</v>
      </c>
      <c r="G724" s="126"/>
      <c r="H724" s="132"/>
      <c r="I724" s="132"/>
    </row>
    <row r="725" ht="21" customHeight="1" spans="1:9">
      <c r="A725" s="125">
        <v>722</v>
      </c>
      <c r="B725" s="126"/>
      <c r="C725" s="126"/>
      <c r="D725" s="135" t="str">
        <f>IFERROR(VLOOKUP($C725,'基础-供应商信息'!$C:$E,2,FALSE),"-")</f>
        <v>-</v>
      </c>
      <c r="E725" s="135" t="str">
        <f>IFERROR(VLOOKUP($C725,'基础-供应商信息'!$C:$E,3,FALSE),"-")</f>
        <v>-</v>
      </c>
      <c r="F725" s="136" t="str">
        <f>IF(C725="","-",SUMIFS('采购录入（明细）'!K:K,'采购录入（明细）'!D:D,C725)-SUMIFS($H$3:H724,$C$3:C724,C725))</f>
        <v>-</v>
      </c>
      <c r="G725" s="126"/>
      <c r="H725" s="132"/>
      <c r="I725" s="132"/>
    </row>
    <row r="726" ht="21" customHeight="1" spans="1:9">
      <c r="A726" s="125">
        <v>723</v>
      </c>
      <c r="B726" s="126"/>
      <c r="C726" s="126"/>
      <c r="D726" s="135" t="str">
        <f>IFERROR(VLOOKUP($C726,'基础-供应商信息'!$C:$E,2,FALSE),"-")</f>
        <v>-</v>
      </c>
      <c r="E726" s="135" t="str">
        <f>IFERROR(VLOOKUP($C726,'基础-供应商信息'!$C:$E,3,FALSE),"-")</f>
        <v>-</v>
      </c>
      <c r="F726" s="136" t="str">
        <f>IF(C726="","-",SUMIFS('采购录入（明细）'!K:K,'采购录入（明细）'!D:D,C726)-SUMIFS($H$3:H725,$C$3:C725,C726))</f>
        <v>-</v>
      </c>
      <c r="G726" s="126"/>
      <c r="H726" s="132"/>
      <c r="I726" s="132"/>
    </row>
    <row r="727" ht="21" customHeight="1" spans="1:9">
      <c r="A727" s="125">
        <v>724</v>
      </c>
      <c r="B727" s="126"/>
      <c r="C727" s="126"/>
      <c r="D727" s="135" t="str">
        <f>IFERROR(VLOOKUP($C727,'基础-供应商信息'!$C:$E,2,FALSE),"-")</f>
        <v>-</v>
      </c>
      <c r="E727" s="135" t="str">
        <f>IFERROR(VLOOKUP($C727,'基础-供应商信息'!$C:$E,3,FALSE),"-")</f>
        <v>-</v>
      </c>
      <c r="F727" s="136" t="str">
        <f>IF(C727="","-",SUMIFS('采购录入（明细）'!K:K,'采购录入（明细）'!D:D,C727)-SUMIFS($H$3:H726,$C$3:C726,C727))</f>
        <v>-</v>
      </c>
      <c r="G727" s="126"/>
      <c r="H727" s="132"/>
      <c r="I727" s="132"/>
    </row>
    <row r="728" ht="21" customHeight="1" spans="1:9">
      <c r="A728" s="125">
        <v>725</v>
      </c>
      <c r="B728" s="126"/>
      <c r="C728" s="126"/>
      <c r="D728" s="135" t="str">
        <f>IFERROR(VLOOKUP($C728,'基础-供应商信息'!$C:$E,2,FALSE),"-")</f>
        <v>-</v>
      </c>
      <c r="E728" s="135" t="str">
        <f>IFERROR(VLOOKUP($C728,'基础-供应商信息'!$C:$E,3,FALSE),"-")</f>
        <v>-</v>
      </c>
      <c r="F728" s="136" t="str">
        <f>IF(C728="","-",SUMIFS('采购录入（明细）'!K:K,'采购录入（明细）'!D:D,C728)-SUMIFS($H$3:H727,$C$3:C727,C728))</f>
        <v>-</v>
      </c>
      <c r="G728" s="126"/>
      <c r="H728" s="132"/>
      <c r="I728" s="132"/>
    </row>
    <row r="729" ht="21" customHeight="1" spans="1:9">
      <c r="A729" s="125">
        <v>726</v>
      </c>
      <c r="B729" s="126"/>
      <c r="C729" s="126"/>
      <c r="D729" s="135" t="str">
        <f>IFERROR(VLOOKUP($C729,'基础-供应商信息'!$C:$E,2,FALSE),"-")</f>
        <v>-</v>
      </c>
      <c r="E729" s="135" t="str">
        <f>IFERROR(VLOOKUP($C729,'基础-供应商信息'!$C:$E,3,FALSE),"-")</f>
        <v>-</v>
      </c>
      <c r="F729" s="136" t="str">
        <f>IF(C729="","-",SUMIFS('采购录入（明细）'!K:K,'采购录入（明细）'!D:D,C729)-SUMIFS($H$3:H728,$C$3:C728,C729))</f>
        <v>-</v>
      </c>
      <c r="G729" s="126"/>
      <c r="H729" s="132"/>
      <c r="I729" s="132"/>
    </row>
    <row r="730" ht="21" customHeight="1" spans="1:9">
      <c r="A730" s="125">
        <v>727</v>
      </c>
      <c r="B730" s="126"/>
      <c r="C730" s="126"/>
      <c r="D730" s="135" t="str">
        <f>IFERROR(VLOOKUP($C730,'基础-供应商信息'!$C:$E,2,FALSE),"-")</f>
        <v>-</v>
      </c>
      <c r="E730" s="135" t="str">
        <f>IFERROR(VLOOKUP($C730,'基础-供应商信息'!$C:$E,3,FALSE),"-")</f>
        <v>-</v>
      </c>
      <c r="F730" s="136" t="str">
        <f>IF(C730="","-",SUMIFS('采购录入（明细）'!K:K,'采购录入（明细）'!D:D,C730)-SUMIFS($H$3:H729,$C$3:C729,C730))</f>
        <v>-</v>
      </c>
      <c r="G730" s="126"/>
      <c r="H730" s="132"/>
      <c r="I730" s="132"/>
    </row>
    <row r="731" ht="21" customHeight="1" spans="1:9">
      <c r="A731" s="125">
        <v>728</v>
      </c>
      <c r="B731" s="126"/>
      <c r="C731" s="126"/>
      <c r="D731" s="135" t="str">
        <f>IFERROR(VLOOKUP($C731,'基础-供应商信息'!$C:$E,2,FALSE),"-")</f>
        <v>-</v>
      </c>
      <c r="E731" s="135" t="str">
        <f>IFERROR(VLOOKUP($C731,'基础-供应商信息'!$C:$E,3,FALSE),"-")</f>
        <v>-</v>
      </c>
      <c r="F731" s="136" t="str">
        <f>IF(C731="","-",SUMIFS('采购录入（明细）'!K:K,'采购录入（明细）'!D:D,C731)-SUMIFS($H$3:H730,$C$3:C730,C731))</f>
        <v>-</v>
      </c>
      <c r="G731" s="126"/>
      <c r="H731" s="132"/>
      <c r="I731" s="132"/>
    </row>
    <row r="732" ht="21" customHeight="1" spans="1:9">
      <c r="A732" s="125">
        <v>729</v>
      </c>
      <c r="B732" s="126"/>
      <c r="C732" s="126"/>
      <c r="D732" s="135" t="str">
        <f>IFERROR(VLOOKUP($C732,'基础-供应商信息'!$C:$E,2,FALSE),"-")</f>
        <v>-</v>
      </c>
      <c r="E732" s="135" t="str">
        <f>IFERROR(VLOOKUP($C732,'基础-供应商信息'!$C:$E,3,FALSE),"-")</f>
        <v>-</v>
      </c>
      <c r="F732" s="136" t="str">
        <f>IF(C732="","-",SUMIFS('采购录入（明细）'!K:K,'采购录入（明细）'!D:D,C732)-SUMIFS($H$3:H731,$C$3:C731,C732))</f>
        <v>-</v>
      </c>
      <c r="G732" s="126"/>
      <c r="H732" s="132"/>
      <c r="I732" s="132"/>
    </row>
    <row r="733" ht="21" customHeight="1" spans="1:9">
      <c r="A733" s="125">
        <v>730</v>
      </c>
      <c r="B733" s="126"/>
      <c r="C733" s="126"/>
      <c r="D733" s="135" t="str">
        <f>IFERROR(VLOOKUP($C733,'基础-供应商信息'!$C:$E,2,FALSE),"-")</f>
        <v>-</v>
      </c>
      <c r="E733" s="135" t="str">
        <f>IFERROR(VLOOKUP($C733,'基础-供应商信息'!$C:$E,3,FALSE),"-")</f>
        <v>-</v>
      </c>
      <c r="F733" s="136" t="str">
        <f>IF(C733="","-",SUMIFS('采购录入（明细）'!K:K,'采购录入（明细）'!D:D,C733)-SUMIFS($H$3:H732,$C$3:C732,C733))</f>
        <v>-</v>
      </c>
      <c r="G733" s="126"/>
      <c r="H733" s="132"/>
      <c r="I733" s="132"/>
    </row>
    <row r="734" ht="21" customHeight="1" spans="1:9">
      <c r="A734" s="125">
        <v>731</v>
      </c>
      <c r="B734" s="126"/>
      <c r="C734" s="126"/>
      <c r="D734" s="135" t="str">
        <f>IFERROR(VLOOKUP($C734,'基础-供应商信息'!$C:$E,2,FALSE),"-")</f>
        <v>-</v>
      </c>
      <c r="E734" s="135" t="str">
        <f>IFERROR(VLOOKUP($C734,'基础-供应商信息'!$C:$E,3,FALSE),"-")</f>
        <v>-</v>
      </c>
      <c r="F734" s="136" t="str">
        <f>IF(C734="","-",SUMIFS('采购录入（明细）'!K:K,'采购录入（明细）'!D:D,C734)-SUMIFS($H$3:H733,$C$3:C733,C734))</f>
        <v>-</v>
      </c>
      <c r="G734" s="126"/>
      <c r="H734" s="132"/>
      <c r="I734" s="132"/>
    </row>
    <row r="735" ht="21" customHeight="1" spans="1:9">
      <c r="A735" s="125">
        <v>732</v>
      </c>
      <c r="B735" s="126"/>
      <c r="C735" s="126"/>
      <c r="D735" s="135" t="str">
        <f>IFERROR(VLOOKUP($C735,'基础-供应商信息'!$C:$E,2,FALSE),"-")</f>
        <v>-</v>
      </c>
      <c r="E735" s="135" t="str">
        <f>IFERROR(VLOOKUP($C735,'基础-供应商信息'!$C:$E,3,FALSE),"-")</f>
        <v>-</v>
      </c>
      <c r="F735" s="136" t="str">
        <f>IF(C735="","-",SUMIFS('采购录入（明细）'!K:K,'采购录入（明细）'!D:D,C735)-SUMIFS($H$3:H734,$C$3:C734,C735))</f>
        <v>-</v>
      </c>
      <c r="G735" s="126"/>
      <c r="H735" s="132"/>
      <c r="I735" s="132"/>
    </row>
    <row r="736" ht="21" customHeight="1" spans="1:9">
      <c r="A736" s="125">
        <v>733</v>
      </c>
      <c r="B736" s="126"/>
      <c r="C736" s="126"/>
      <c r="D736" s="135" t="str">
        <f>IFERROR(VLOOKUP($C736,'基础-供应商信息'!$C:$E,2,FALSE),"-")</f>
        <v>-</v>
      </c>
      <c r="E736" s="135" t="str">
        <f>IFERROR(VLOOKUP($C736,'基础-供应商信息'!$C:$E,3,FALSE),"-")</f>
        <v>-</v>
      </c>
      <c r="F736" s="136" t="str">
        <f>IF(C736="","-",SUMIFS('采购录入（明细）'!K:K,'采购录入（明细）'!D:D,C736)-SUMIFS($H$3:H735,$C$3:C735,C736))</f>
        <v>-</v>
      </c>
      <c r="G736" s="126"/>
      <c r="H736" s="132"/>
      <c r="I736" s="132"/>
    </row>
    <row r="737" ht="21" customHeight="1" spans="1:9">
      <c r="A737" s="125">
        <v>734</v>
      </c>
      <c r="B737" s="126"/>
      <c r="C737" s="126"/>
      <c r="D737" s="135" t="str">
        <f>IFERROR(VLOOKUP($C737,'基础-供应商信息'!$C:$E,2,FALSE),"-")</f>
        <v>-</v>
      </c>
      <c r="E737" s="135" t="str">
        <f>IFERROR(VLOOKUP($C737,'基础-供应商信息'!$C:$E,3,FALSE),"-")</f>
        <v>-</v>
      </c>
      <c r="F737" s="136" t="str">
        <f>IF(C737="","-",SUMIFS('采购录入（明细）'!K:K,'采购录入（明细）'!D:D,C737)-SUMIFS($H$3:H736,$C$3:C736,C737))</f>
        <v>-</v>
      </c>
      <c r="G737" s="126"/>
      <c r="H737" s="132"/>
      <c r="I737" s="132"/>
    </row>
    <row r="738" ht="21" customHeight="1" spans="1:9">
      <c r="A738" s="125">
        <v>735</v>
      </c>
      <c r="B738" s="126"/>
      <c r="C738" s="126"/>
      <c r="D738" s="135" t="str">
        <f>IFERROR(VLOOKUP($C738,'基础-供应商信息'!$C:$E,2,FALSE),"-")</f>
        <v>-</v>
      </c>
      <c r="E738" s="135" t="str">
        <f>IFERROR(VLOOKUP($C738,'基础-供应商信息'!$C:$E,3,FALSE),"-")</f>
        <v>-</v>
      </c>
      <c r="F738" s="136" t="str">
        <f>IF(C738="","-",SUMIFS('采购录入（明细）'!K:K,'采购录入（明细）'!D:D,C738)-SUMIFS($H$3:H737,$C$3:C737,C738))</f>
        <v>-</v>
      </c>
      <c r="G738" s="126"/>
      <c r="H738" s="132"/>
      <c r="I738" s="132"/>
    </row>
    <row r="739" ht="21" customHeight="1" spans="1:9">
      <c r="A739" s="125">
        <v>736</v>
      </c>
      <c r="B739" s="126"/>
      <c r="C739" s="126"/>
      <c r="D739" s="135" t="str">
        <f>IFERROR(VLOOKUP($C739,'基础-供应商信息'!$C:$E,2,FALSE),"-")</f>
        <v>-</v>
      </c>
      <c r="E739" s="135" t="str">
        <f>IFERROR(VLOOKUP($C739,'基础-供应商信息'!$C:$E,3,FALSE),"-")</f>
        <v>-</v>
      </c>
      <c r="F739" s="136" t="str">
        <f>IF(C739="","-",SUMIFS('采购录入（明细）'!K:K,'采购录入（明细）'!D:D,C739)-SUMIFS($H$3:H738,$C$3:C738,C739))</f>
        <v>-</v>
      </c>
      <c r="G739" s="126"/>
      <c r="H739" s="132"/>
      <c r="I739" s="132"/>
    </row>
    <row r="740" ht="21" customHeight="1" spans="1:9">
      <c r="A740" s="125">
        <v>737</v>
      </c>
      <c r="B740" s="126"/>
      <c r="C740" s="126"/>
      <c r="D740" s="135" t="str">
        <f>IFERROR(VLOOKUP($C740,'基础-供应商信息'!$C:$E,2,FALSE),"-")</f>
        <v>-</v>
      </c>
      <c r="E740" s="135" t="str">
        <f>IFERROR(VLOOKUP($C740,'基础-供应商信息'!$C:$E,3,FALSE),"-")</f>
        <v>-</v>
      </c>
      <c r="F740" s="136" t="str">
        <f>IF(C740="","-",SUMIFS('采购录入（明细）'!K:K,'采购录入（明细）'!D:D,C740)-SUMIFS($H$3:H739,$C$3:C739,C740))</f>
        <v>-</v>
      </c>
      <c r="G740" s="126"/>
      <c r="H740" s="132"/>
      <c r="I740" s="132"/>
    </row>
    <row r="741" ht="21" customHeight="1" spans="1:9">
      <c r="A741" s="125">
        <v>738</v>
      </c>
      <c r="B741" s="126"/>
      <c r="C741" s="126"/>
      <c r="D741" s="135" t="str">
        <f>IFERROR(VLOOKUP($C741,'基础-供应商信息'!$C:$E,2,FALSE),"-")</f>
        <v>-</v>
      </c>
      <c r="E741" s="135" t="str">
        <f>IFERROR(VLOOKUP($C741,'基础-供应商信息'!$C:$E,3,FALSE),"-")</f>
        <v>-</v>
      </c>
      <c r="F741" s="136" t="str">
        <f>IF(C741="","-",SUMIFS('采购录入（明细）'!K:K,'采购录入（明细）'!D:D,C741)-SUMIFS($H$3:H740,$C$3:C740,C741))</f>
        <v>-</v>
      </c>
      <c r="G741" s="126"/>
      <c r="H741" s="132"/>
      <c r="I741" s="132"/>
    </row>
    <row r="742" ht="21" customHeight="1" spans="1:9">
      <c r="A742" s="125">
        <v>739</v>
      </c>
      <c r="B742" s="126"/>
      <c r="C742" s="126"/>
      <c r="D742" s="135" t="str">
        <f>IFERROR(VLOOKUP($C742,'基础-供应商信息'!$C:$E,2,FALSE),"-")</f>
        <v>-</v>
      </c>
      <c r="E742" s="135" t="str">
        <f>IFERROR(VLOOKUP($C742,'基础-供应商信息'!$C:$E,3,FALSE),"-")</f>
        <v>-</v>
      </c>
      <c r="F742" s="136" t="str">
        <f>IF(C742="","-",SUMIFS('采购录入（明细）'!K:K,'采购录入（明细）'!D:D,C742)-SUMIFS($H$3:H741,$C$3:C741,C742))</f>
        <v>-</v>
      </c>
      <c r="G742" s="126"/>
      <c r="H742" s="132"/>
      <c r="I742" s="132"/>
    </row>
    <row r="743" ht="21" customHeight="1" spans="1:9">
      <c r="A743" s="125">
        <v>740</v>
      </c>
      <c r="B743" s="126"/>
      <c r="C743" s="126"/>
      <c r="D743" s="135" t="str">
        <f>IFERROR(VLOOKUP($C743,'基础-供应商信息'!$C:$E,2,FALSE),"-")</f>
        <v>-</v>
      </c>
      <c r="E743" s="135" t="str">
        <f>IFERROR(VLOOKUP($C743,'基础-供应商信息'!$C:$E,3,FALSE),"-")</f>
        <v>-</v>
      </c>
      <c r="F743" s="136" t="str">
        <f>IF(C743="","-",SUMIFS('采购录入（明细）'!K:K,'采购录入（明细）'!D:D,C743)-SUMIFS($H$3:H742,$C$3:C742,C743))</f>
        <v>-</v>
      </c>
      <c r="G743" s="126"/>
      <c r="H743" s="132"/>
      <c r="I743" s="132"/>
    </row>
    <row r="744" ht="21" customHeight="1" spans="1:9">
      <c r="A744" s="125">
        <v>741</v>
      </c>
      <c r="B744" s="126"/>
      <c r="C744" s="126"/>
      <c r="D744" s="135" t="str">
        <f>IFERROR(VLOOKUP($C744,'基础-供应商信息'!$C:$E,2,FALSE),"-")</f>
        <v>-</v>
      </c>
      <c r="E744" s="135" t="str">
        <f>IFERROR(VLOOKUP($C744,'基础-供应商信息'!$C:$E,3,FALSE),"-")</f>
        <v>-</v>
      </c>
      <c r="F744" s="136" t="str">
        <f>IF(C744="","-",SUMIFS('采购录入（明细）'!K:K,'采购录入（明细）'!D:D,C744)-SUMIFS($H$3:H743,$C$3:C743,C744))</f>
        <v>-</v>
      </c>
      <c r="G744" s="126"/>
      <c r="H744" s="132"/>
      <c r="I744" s="132"/>
    </row>
    <row r="745" ht="21" customHeight="1" spans="1:9">
      <c r="A745" s="125">
        <v>742</v>
      </c>
      <c r="B745" s="126"/>
      <c r="C745" s="126"/>
      <c r="D745" s="135" t="str">
        <f>IFERROR(VLOOKUP($C745,'基础-供应商信息'!$C:$E,2,FALSE),"-")</f>
        <v>-</v>
      </c>
      <c r="E745" s="135" t="str">
        <f>IFERROR(VLOOKUP($C745,'基础-供应商信息'!$C:$E,3,FALSE),"-")</f>
        <v>-</v>
      </c>
      <c r="F745" s="136" t="str">
        <f>IF(C745="","-",SUMIFS('采购录入（明细）'!K:K,'采购录入（明细）'!D:D,C745)-SUMIFS($H$3:H744,$C$3:C744,C745))</f>
        <v>-</v>
      </c>
      <c r="G745" s="126"/>
      <c r="H745" s="132"/>
      <c r="I745" s="132"/>
    </row>
    <row r="746" ht="21" customHeight="1" spans="1:9">
      <c r="A746" s="125">
        <v>743</v>
      </c>
      <c r="B746" s="126"/>
      <c r="C746" s="126"/>
      <c r="D746" s="135" t="str">
        <f>IFERROR(VLOOKUP($C746,'基础-供应商信息'!$C:$E,2,FALSE),"-")</f>
        <v>-</v>
      </c>
      <c r="E746" s="135" t="str">
        <f>IFERROR(VLOOKUP($C746,'基础-供应商信息'!$C:$E,3,FALSE),"-")</f>
        <v>-</v>
      </c>
      <c r="F746" s="136" t="str">
        <f>IF(C746="","-",SUMIFS('采购录入（明细）'!K:K,'采购录入（明细）'!D:D,C746)-SUMIFS($H$3:H745,$C$3:C745,C746))</f>
        <v>-</v>
      </c>
      <c r="G746" s="126"/>
      <c r="H746" s="132"/>
      <c r="I746" s="132"/>
    </row>
    <row r="747" ht="21" customHeight="1" spans="1:9">
      <c r="A747" s="125">
        <v>744</v>
      </c>
      <c r="B747" s="126"/>
      <c r="C747" s="126"/>
      <c r="D747" s="135" t="str">
        <f>IFERROR(VLOOKUP($C747,'基础-供应商信息'!$C:$E,2,FALSE),"-")</f>
        <v>-</v>
      </c>
      <c r="E747" s="135" t="str">
        <f>IFERROR(VLOOKUP($C747,'基础-供应商信息'!$C:$E,3,FALSE),"-")</f>
        <v>-</v>
      </c>
      <c r="F747" s="136" t="str">
        <f>IF(C747="","-",SUMIFS('采购录入（明细）'!K:K,'采购录入（明细）'!D:D,C747)-SUMIFS($H$3:H746,$C$3:C746,C747))</f>
        <v>-</v>
      </c>
      <c r="G747" s="126"/>
      <c r="H747" s="132"/>
      <c r="I747" s="132"/>
    </row>
    <row r="748" ht="21" customHeight="1" spans="1:9">
      <c r="A748" s="125">
        <v>745</v>
      </c>
      <c r="B748" s="126"/>
      <c r="C748" s="126"/>
      <c r="D748" s="135" t="str">
        <f>IFERROR(VLOOKUP($C748,'基础-供应商信息'!$C:$E,2,FALSE),"-")</f>
        <v>-</v>
      </c>
      <c r="E748" s="135" t="str">
        <f>IFERROR(VLOOKUP($C748,'基础-供应商信息'!$C:$E,3,FALSE),"-")</f>
        <v>-</v>
      </c>
      <c r="F748" s="136" t="str">
        <f>IF(C748="","-",SUMIFS('采购录入（明细）'!K:K,'采购录入（明细）'!D:D,C748)-SUMIFS($H$3:H747,$C$3:C747,C748))</f>
        <v>-</v>
      </c>
      <c r="G748" s="126"/>
      <c r="H748" s="132"/>
      <c r="I748" s="132"/>
    </row>
    <row r="749" ht="21" customHeight="1" spans="1:9">
      <c r="A749" s="125">
        <v>746</v>
      </c>
      <c r="B749" s="126"/>
      <c r="C749" s="126"/>
      <c r="D749" s="135" t="str">
        <f>IFERROR(VLOOKUP($C749,'基础-供应商信息'!$C:$E,2,FALSE),"-")</f>
        <v>-</v>
      </c>
      <c r="E749" s="135" t="str">
        <f>IFERROR(VLOOKUP($C749,'基础-供应商信息'!$C:$E,3,FALSE),"-")</f>
        <v>-</v>
      </c>
      <c r="F749" s="136" t="str">
        <f>IF(C749="","-",SUMIFS('采购录入（明细）'!K:K,'采购录入（明细）'!D:D,C749)-SUMIFS($H$3:H748,$C$3:C748,C749))</f>
        <v>-</v>
      </c>
      <c r="G749" s="126"/>
      <c r="H749" s="132"/>
      <c r="I749" s="132"/>
    </row>
    <row r="750" ht="21" customHeight="1" spans="1:9">
      <c r="A750" s="125">
        <v>747</v>
      </c>
      <c r="B750" s="126"/>
      <c r="C750" s="126"/>
      <c r="D750" s="135" t="str">
        <f>IFERROR(VLOOKUP($C750,'基础-供应商信息'!$C:$E,2,FALSE),"-")</f>
        <v>-</v>
      </c>
      <c r="E750" s="135" t="str">
        <f>IFERROR(VLOOKUP($C750,'基础-供应商信息'!$C:$E,3,FALSE),"-")</f>
        <v>-</v>
      </c>
      <c r="F750" s="136" t="str">
        <f>IF(C750="","-",SUMIFS('采购录入（明细）'!K:K,'采购录入（明细）'!D:D,C750)-SUMIFS($H$3:H749,$C$3:C749,C750))</f>
        <v>-</v>
      </c>
      <c r="G750" s="126"/>
      <c r="H750" s="132"/>
      <c r="I750" s="132"/>
    </row>
    <row r="751" ht="21" customHeight="1" spans="1:9">
      <c r="A751" s="125">
        <v>748</v>
      </c>
      <c r="B751" s="126"/>
      <c r="C751" s="126"/>
      <c r="D751" s="135" t="str">
        <f>IFERROR(VLOOKUP($C751,'基础-供应商信息'!$C:$E,2,FALSE),"-")</f>
        <v>-</v>
      </c>
      <c r="E751" s="135" t="str">
        <f>IFERROR(VLOOKUP($C751,'基础-供应商信息'!$C:$E,3,FALSE),"-")</f>
        <v>-</v>
      </c>
      <c r="F751" s="136" t="str">
        <f>IF(C751="","-",SUMIFS('采购录入（明细）'!K:K,'采购录入（明细）'!D:D,C751)-SUMIFS($H$3:H750,$C$3:C750,C751))</f>
        <v>-</v>
      </c>
      <c r="G751" s="126"/>
      <c r="H751" s="132"/>
      <c r="I751" s="132"/>
    </row>
    <row r="752" ht="21" customHeight="1" spans="1:9">
      <c r="A752" s="125">
        <v>749</v>
      </c>
      <c r="B752" s="126"/>
      <c r="C752" s="126"/>
      <c r="D752" s="135" t="str">
        <f>IFERROR(VLOOKUP($C752,'基础-供应商信息'!$C:$E,2,FALSE),"-")</f>
        <v>-</v>
      </c>
      <c r="E752" s="135" t="str">
        <f>IFERROR(VLOOKUP($C752,'基础-供应商信息'!$C:$E,3,FALSE),"-")</f>
        <v>-</v>
      </c>
      <c r="F752" s="136" t="str">
        <f>IF(C752="","-",SUMIFS('采购录入（明细）'!K:K,'采购录入（明细）'!D:D,C752)-SUMIFS($H$3:H751,$C$3:C751,C752))</f>
        <v>-</v>
      </c>
      <c r="G752" s="126"/>
      <c r="H752" s="132"/>
      <c r="I752" s="132"/>
    </row>
    <row r="753" ht="21" customHeight="1" spans="1:9">
      <c r="A753" s="125">
        <v>750</v>
      </c>
      <c r="B753" s="126"/>
      <c r="C753" s="126"/>
      <c r="D753" s="135" t="str">
        <f>IFERROR(VLOOKUP($C753,'基础-供应商信息'!$C:$E,2,FALSE),"-")</f>
        <v>-</v>
      </c>
      <c r="E753" s="135" t="str">
        <f>IFERROR(VLOOKUP($C753,'基础-供应商信息'!$C:$E,3,FALSE),"-")</f>
        <v>-</v>
      </c>
      <c r="F753" s="136" t="str">
        <f>IF(C753="","-",SUMIFS('采购录入（明细）'!K:K,'采购录入（明细）'!D:D,C753)-SUMIFS($H$3:H752,$C$3:C752,C753))</f>
        <v>-</v>
      </c>
      <c r="G753" s="126"/>
      <c r="H753" s="132"/>
      <c r="I753" s="132"/>
    </row>
    <row r="754" ht="21" customHeight="1" spans="1:9">
      <c r="A754" s="125">
        <v>751</v>
      </c>
      <c r="B754" s="126"/>
      <c r="C754" s="126"/>
      <c r="D754" s="135" t="str">
        <f>IFERROR(VLOOKUP($C754,'基础-供应商信息'!$C:$E,2,FALSE),"-")</f>
        <v>-</v>
      </c>
      <c r="E754" s="135" t="str">
        <f>IFERROR(VLOOKUP($C754,'基础-供应商信息'!$C:$E,3,FALSE),"-")</f>
        <v>-</v>
      </c>
      <c r="F754" s="136" t="str">
        <f>IF(C754="","-",SUMIFS('采购录入（明细）'!K:K,'采购录入（明细）'!D:D,C754)-SUMIFS($H$3:H753,$C$3:C753,C754))</f>
        <v>-</v>
      </c>
      <c r="G754" s="126"/>
      <c r="H754" s="132"/>
      <c r="I754" s="132"/>
    </row>
    <row r="755" ht="21" customHeight="1" spans="1:9">
      <c r="A755" s="125">
        <v>752</v>
      </c>
      <c r="B755" s="126"/>
      <c r="C755" s="126"/>
      <c r="D755" s="135" t="str">
        <f>IFERROR(VLOOKUP($C755,'基础-供应商信息'!$C:$E,2,FALSE),"-")</f>
        <v>-</v>
      </c>
      <c r="E755" s="135" t="str">
        <f>IFERROR(VLOOKUP($C755,'基础-供应商信息'!$C:$E,3,FALSE),"-")</f>
        <v>-</v>
      </c>
      <c r="F755" s="136" t="str">
        <f>IF(C755="","-",SUMIFS('采购录入（明细）'!K:K,'采购录入（明细）'!D:D,C755)-SUMIFS($H$3:H754,$C$3:C754,C755))</f>
        <v>-</v>
      </c>
      <c r="G755" s="126"/>
      <c r="H755" s="132"/>
      <c r="I755" s="132"/>
    </row>
    <row r="756" ht="21" customHeight="1" spans="1:9">
      <c r="A756" s="125">
        <v>753</v>
      </c>
      <c r="B756" s="126"/>
      <c r="C756" s="126"/>
      <c r="D756" s="135" t="str">
        <f>IFERROR(VLOOKUP($C756,'基础-供应商信息'!$C:$E,2,FALSE),"-")</f>
        <v>-</v>
      </c>
      <c r="E756" s="135" t="str">
        <f>IFERROR(VLOOKUP($C756,'基础-供应商信息'!$C:$E,3,FALSE),"-")</f>
        <v>-</v>
      </c>
      <c r="F756" s="136" t="str">
        <f>IF(C756="","-",SUMIFS('采购录入（明细）'!K:K,'采购录入（明细）'!D:D,C756)-SUMIFS($H$3:H755,$C$3:C755,C756))</f>
        <v>-</v>
      </c>
      <c r="G756" s="126"/>
      <c r="H756" s="132"/>
      <c r="I756" s="132"/>
    </row>
    <row r="757" ht="21" customHeight="1" spans="1:9">
      <c r="A757" s="125">
        <v>754</v>
      </c>
      <c r="B757" s="126"/>
      <c r="C757" s="126"/>
      <c r="D757" s="135" t="str">
        <f>IFERROR(VLOOKUP($C757,'基础-供应商信息'!$C:$E,2,FALSE),"-")</f>
        <v>-</v>
      </c>
      <c r="E757" s="135" t="str">
        <f>IFERROR(VLOOKUP($C757,'基础-供应商信息'!$C:$E,3,FALSE),"-")</f>
        <v>-</v>
      </c>
      <c r="F757" s="136" t="str">
        <f>IF(C757="","-",SUMIFS('采购录入（明细）'!K:K,'采购录入（明细）'!D:D,C757)-SUMIFS($H$3:H756,$C$3:C756,C757))</f>
        <v>-</v>
      </c>
      <c r="G757" s="126"/>
      <c r="H757" s="132"/>
      <c r="I757" s="132"/>
    </row>
    <row r="758" ht="21" customHeight="1" spans="1:9">
      <c r="A758" s="125">
        <v>755</v>
      </c>
      <c r="B758" s="126"/>
      <c r="C758" s="126"/>
      <c r="D758" s="135" t="str">
        <f>IFERROR(VLOOKUP($C758,'基础-供应商信息'!$C:$E,2,FALSE),"-")</f>
        <v>-</v>
      </c>
      <c r="E758" s="135" t="str">
        <f>IFERROR(VLOOKUP($C758,'基础-供应商信息'!$C:$E,3,FALSE),"-")</f>
        <v>-</v>
      </c>
      <c r="F758" s="136" t="str">
        <f>IF(C758="","-",SUMIFS('采购录入（明细）'!K:K,'采购录入（明细）'!D:D,C758)-SUMIFS($H$3:H757,$C$3:C757,C758))</f>
        <v>-</v>
      </c>
      <c r="G758" s="126"/>
      <c r="H758" s="132"/>
      <c r="I758" s="132"/>
    </row>
    <row r="759" ht="21" customHeight="1" spans="1:9">
      <c r="A759" s="125">
        <v>756</v>
      </c>
      <c r="B759" s="126"/>
      <c r="C759" s="126"/>
      <c r="D759" s="135" t="str">
        <f>IFERROR(VLOOKUP($C759,'基础-供应商信息'!$C:$E,2,FALSE),"-")</f>
        <v>-</v>
      </c>
      <c r="E759" s="135" t="str">
        <f>IFERROR(VLOOKUP($C759,'基础-供应商信息'!$C:$E,3,FALSE),"-")</f>
        <v>-</v>
      </c>
      <c r="F759" s="136" t="str">
        <f>IF(C759="","-",SUMIFS('采购录入（明细）'!K:K,'采购录入（明细）'!D:D,C759)-SUMIFS($H$3:H758,$C$3:C758,C759))</f>
        <v>-</v>
      </c>
      <c r="G759" s="126"/>
      <c r="H759" s="132"/>
      <c r="I759" s="132"/>
    </row>
    <row r="760" ht="21" customHeight="1" spans="1:9">
      <c r="A760" s="125">
        <v>757</v>
      </c>
      <c r="B760" s="126"/>
      <c r="C760" s="126"/>
      <c r="D760" s="135" t="str">
        <f>IFERROR(VLOOKUP($C760,'基础-供应商信息'!$C:$E,2,FALSE),"-")</f>
        <v>-</v>
      </c>
      <c r="E760" s="135" t="str">
        <f>IFERROR(VLOOKUP($C760,'基础-供应商信息'!$C:$E,3,FALSE),"-")</f>
        <v>-</v>
      </c>
      <c r="F760" s="136" t="str">
        <f>IF(C760="","-",SUMIFS('采购录入（明细）'!K:K,'采购录入（明细）'!D:D,C760)-SUMIFS($H$3:H759,$C$3:C759,C760))</f>
        <v>-</v>
      </c>
      <c r="G760" s="126"/>
      <c r="H760" s="132"/>
      <c r="I760" s="132"/>
    </row>
    <row r="761" ht="21" customHeight="1" spans="1:9">
      <c r="A761" s="125">
        <v>758</v>
      </c>
      <c r="B761" s="126"/>
      <c r="C761" s="126"/>
      <c r="D761" s="135" t="str">
        <f>IFERROR(VLOOKUP($C761,'基础-供应商信息'!$C:$E,2,FALSE),"-")</f>
        <v>-</v>
      </c>
      <c r="E761" s="135" t="str">
        <f>IFERROR(VLOOKUP($C761,'基础-供应商信息'!$C:$E,3,FALSE),"-")</f>
        <v>-</v>
      </c>
      <c r="F761" s="136" t="str">
        <f>IF(C761="","-",SUMIFS('采购录入（明细）'!K:K,'采购录入（明细）'!D:D,C761)-SUMIFS($H$3:H760,$C$3:C760,C761))</f>
        <v>-</v>
      </c>
      <c r="G761" s="126"/>
      <c r="H761" s="132"/>
      <c r="I761" s="132"/>
    </row>
    <row r="762" ht="21" customHeight="1" spans="1:9">
      <c r="A762" s="125">
        <v>759</v>
      </c>
      <c r="B762" s="126"/>
      <c r="C762" s="126"/>
      <c r="D762" s="135" t="str">
        <f>IFERROR(VLOOKUP($C762,'基础-供应商信息'!$C:$E,2,FALSE),"-")</f>
        <v>-</v>
      </c>
      <c r="E762" s="135" t="str">
        <f>IFERROR(VLOOKUP($C762,'基础-供应商信息'!$C:$E,3,FALSE),"-")</f>
        <v>-</v>
      </c>
      <c r="F762" s="136" t="str">
        <f>IF(C762="","-",SUMIFS('采购录入（明细）'!K:K,'采购录入（明细）'!D:D,C762)-SUMIFS($H$3:H761,$C$3:C761,C762))</f>
        <v>-</v>
      </c>
      <c r="G762" s="126"/>
      <c r="H762" s="132"/>
      <c r="I762" s="132"/>
    </row>
    <row r="763" ht="21" customHeight="1" spans="1:9">
      <c r="A763" s="125">
        <v>760</v>
      </c>
      <c r="B763" s="126"/>
      <c r="C763" s="126"/>
      <c r="D763" s="135" t="str">
        <f>IFERROR(VLOOKUP($C763,'基础-供应商信息'!$C:$E,2,FALSE),"-")</f>
        <v>-</v>
      </c>
      <c r="E763" s="135" t="str">
        <f>IFERROR(VLOOKUP($C763,'基础-供应商信息'!$C:$E,3,FALSE),"-")</f>
        <v>-</v>
      </c>
      <c r="F763" s="136" t="str">
        <f>IF(C763="","-",SUMIFS('采购录入（明细）'!K:K,'采购录入（明细）'!D:D,C763)-SUMIFS($H$3:H762,$C$3:C762,C763))</f>
        <v>-</v>
      </c>
      <c r="G763" s="126"/>
      <c r="H763" s="132"/>
      <c r="I763" s="132"/>
    </row>
    <row r="764" ht="21" customHeight="1" spans="1:9">
      <c r="A764" s="125">
        <v>761</v>
      </c>
      <c r="B764" s="126"/>
      <c r="C764" s="126"/>
      <c r="D764" s="135" t="str">
        <f>IFERROR(VLOOKUP($C764,'基础-供应商信息'!$C:$E,2,FALSE),"-")</f>
        <v>-</v>
      </c>
      <c r="E764" s="135" t="str">
        <f>IFERROR(VLOOKUP($C764,'基础-供应商信息'!$C:$E,3,FALSE),"-")</f>
        <v>-</v>
      </c>
      <c r="F764" s="136" t="str">
        <f>IF(C764="","-",SUMIFS('采购录入（明细）'!K:K,'采购录入（明细）'!D:D,C764)-SUMIFS($H$3:H763,$C$3:C763,C764))</f>
        <v>-</v>
      </c>
      <c r="G764" s="126"/>
      <c r="H764" s="132"/>
      <c r="I764" s="132"/>
    </row>
    <row r="765" ht="21" customHeight="1" spans="1:9">
      <c r="A765" s="125">
        <v>762</v>
      </c>
      <c r="B765" s="126"/>
      <c r="C765" s="126"/>
      <c r="D765" s="135" t="str">
        <f>IFERROR(VLOOKUP($C765,'基础-供应商信息'!$C:$E,2,FALSE),"-")</f>
        <v>-</v>
      </c>
      <c r="E765" s="135" t="str">
        <f>IFERROR(VLOOKUP($C765,'基础-供应商信息'!$C:$E,3,FALSE),"-")</f>
        <v>-</v>
      </c>
      <c r="F765" s="136" t="str">
        <f>IF(C765="","-",SUMIFS('采购录入（明细）'!K:K,'采购录入（明细）'!D:D,C765)-SUMIFS($H$3:H764,$C$3:C764,C765))</f>
        <v>-</v>
      </c>
      <c r="G765" s="126"/>
      <c r="H765" s="132"/>
      <c r="I765" s="132"/>
    </row>
    <row r="766" ht="21" customHeight="1" spans="1:9">
      <c r="A766" s="125">
        <v>763</v>
      </c>
      <c r="B766" s="126"/>
      <c r="C766" s="126"/>
      <c r="D766" s="135" t="str">
        <f>IFERROR(VLOOKUP($C766,'基础-供应商信息'!$C:$E,2,FALSE),"-")</f>
        <v>-</v>
      </c>
      <c r="E766" s="135" t="str">
        <f>IFERROR(VLOOKUP($C766,'基础-供应商信息'!$C:$E,3,FALSE),"-")</f>
        <v>-</v>
      </c>
      <c r="F766" s="136" t="str">
        <f>IF(C766="","-",SUMIFS('采购录入（明细）'!K:K,'采购录入（明细）'!D:D,C766)-SUMIFS($H$3:H765,$C$3:C765,C766))</f>
        <v>-</v>
      </c>
      <c r="G766" s="126"/>
      <c r="H766" s="132"/>
      <c r="I766" s="132"/>
    </row>
    <row r="767" ht="21" customHeight="1" spans="1:9">
      <c r="A767" s="125">
        <v>764</v>
      </c>
      <c r="B767" s="126"/>
      <c r="C767" s="126"/>
      <c r="D767" s="135" t="str">
        <f>IFERROR(VLOOKUP($C767,'基础-供应商信息'!$C:$E,2,FALSE),"-")</f>
        <v>-</v>
      </c>
      <c r="E767" s="135" t="str">
        <f>IFERROR(VLOOKUP($C767,'基础-供应商信息'!$C:$E,3,FALSE),"-")</f>
        <v>-</v>
      </c>
      <c r="F767" s="136" t="str">
        <f>IF(C767="","-",SUMIFS('采购录入（明细）'!K:K,'采购录入（明细）'!D:D,C767)-SUMIFS($H$3:H766,$C$3:C766,C767))</f>
        <v>-</v>
      </c>
      <c r="G767" s="126"/>
      <c r="H767" s="132"/>
      <c r="I767" s="132"/>
    </row>
    <row r="768" ht="21" customHeight="1" spans="1:9">
      <c r="A768" s="125">
        <v>765</v>
      </c>
      <c r="B768" s="126"/>
      <c r="C768" s="126"/>
      <c r="D768" s="135" t="str">
        <f>IFERROR(VLOOKUP($C768,'基础-供应商信息'!$C:$E,2,FALSE),"-")</f>
        <v>-</v>
      </c>
      <c r="E768" s="135" t="str">
        <f>IFERROR(VLOOKUP($C768,'基础-供应商信息'!$C:$E,3,FALSE),"-")</f>
        <v>-</v>
      </c>
      <c r="F768" s="136" t="str">
        <f>IF(C768="","-",SUMIFS('采购录入（明细）'!K:K,'采购录入（明细）'!D:D,C768)-SUMIFS($H$3:H767,$C$3:C767,C768))</f>
        <v>-</v>
      </c>
      <c r="G768" s="126"/>
      <c r="H768" s="132"/>
      <c r="I768" s="132"/>
    </row>
    <row r="769" ht="21" customHeight="1" spans="1:9">
      <c r="A769" s="125">
        <v>766</v>
      </c>
      <c r="B769" s="126"/>
      <c r="C769" s="126"/>
      <c r="D769" s="135" t="str">
        <f>IFERROR(VLOOKUP($C769,'基础-供应商信息'!$C:$E,2,FALSE),"-")</f>
        <v>-</v>
      </c>
      <c r="E769" s="135" t="str">
        <f>IFERROR(VLOOKUP($C769,'基础-供应商信息'!$C:$E,3,FALSE),"-")</f>
        <v>-</v>
      </c>
      <c r="F769" s="136" t="str">
        <f>IF(C769="","-",SUMIFS('采购录入（明细）'!K:K,'采购录入（明细）'!D:D,C769)-SUMIFS($H$3:H768,$C$3:C768,C769))</f>
        <v>-</v>
      </c>
      <c r="G769" s="126"/>
      <c r="H769" s="132"/>
      <c r="I769" s="132"/>
    </row>
    <row r="770" ht="21" customHeight="1" spans="1:9">
      <c r="A770" s="125">
        <v>767</v>
      </c>
      <c r="B770" s="126"/>
      <c r="C770" s="126"/>
      <c r="D770" s="135" t="str">
        <f>IFERROR(VLOOKUP($C770,'基础-供应商信息'!$C:$E,2,FALSE),"-")</f>
        <v>-</v>
      </c>
      <c r="E770" s="135" t="str">
        <f>IFERROR(VLOOKUP($C770,'基础-供应商信息'!$C:$E,3,FALSE),"-")</f>
        <v>-</v>
      </c>
      <c r="F770" s="136" t="str">
        <f>IF(C770="","-",SUMIFS('采购录入（明细）'!K:K,'采购录入（明细）'!D:D,C770)-SUMIFS($H$3:H769,$C$3:C769,C770))</f>
        <v>-</v>
      </c>
      <c r="G770" s="126"/>
      <c r="H770" s="132"/>
      <c r="I770" s="132"/>
    </row>
    <row r="771" ht="21" customHeight="1" spans="1:9">
      <c r="A771" s="125">
        <v>768</v>
      </c>
      <c r="B771" s="126"/>
      <c r="C771" s="126"/>
      <c r="D771" s="135" t="str">
        <f>IFERROR(VLOOKUP($C771,'基础-供应商信息'!$C:$E,2,FALSE),"-")</f>
        <v>-</v>
      </c>
      <c r="E771" s="135" t="str">
        <f>IFERROR(VLOOKUP($C771,'基础-供应商信息'!$C:$E,3,FALSE),"-")</f>
        <v>-</v>
      </c>
      <c r="F771" s="136" t="str">
        <f>IF(C771="","-",SUMIFS('采购录入（明细）'!K:K,'采购录入（明细）'!D:D,C771)-SUMIFS($H$3:H770,$C$3:C770,C771))</f>
        <v>-</v>
      </c>
      <c r="G771" s="126"/>
      <c r="H771" s="132"/>
      <c r="I771" s="132"/>
    </row>
    <row r="772" ht="21" customHeight="1" spans="1:9">
      <c r="A772" s="125">
        <v>769</v>
      </c>
      <c r="B772" s="126"/>
      <c r="C772" s="126"/>
      <c r="D772" s="135" t="str">
        <f>IFERROR(VLOOKUP($C772,'基础-供应商信息'!$C:$E,2,FALSE),"-")</f>
        <v>-</v>
      </c>
      <c r="E772" s="135" t="str">
        <f>IFERROR(VLOOKUP($C772,'基础-供应商信息'!$C:$E,3,FALSE),"-")</f>
        <v>-</v>
      </c>
      <c r="F772" s="136" t="str">
        <f>IF(C772="","-",SUMIFS('采购录入（明细）'!K:K,'采购录入（明细）'!D:D,C772)-SUMIFS($H$3:H771,$C$3:C771,C772))</f>
        <v>-</v>
      </c>
      <c r="G772" s="126"/>
      <c r="H772" s="132"/>
      <c r="I772" s="132"/>
    </row>
    <row r="773" ht="21" customHeight="1" spans="1:9">
      <c r="A773" s="125">
        <v>770</v>
      </c>
      <c r="B773" s="126"/>
      <c r="C773" s="126"/>
      <c r="D773" s="135" t="str">
        <f>IFERROR(VLOOKUP($C773,'基础-供应商信息'!$C:$E,2,FALSE),"-")</f>
        <v>-</v>
      </c>
      <c r="E773" s="135" t="str">
        <f>IFERROR(VLOOKUP($C773,'基础-供应商信息'!$C:$E,3,FALSE),"-")</f>
        <v>-</v>
      </c>
      <c r="F773" s="136" t="str">
        <f>IF(C773="","-",SUMIFS('采购录入（明细）'!K:K,'采购录入（明细）'!D:D,C773)-SUMIFS($H$3:H772,$C$3:C772,C773))</f>
        <v>-</v>
      </c>
      <c r="G773" s="126"/>
      <c r="H773" s="132"/>
      <c r="I773" s="132"/>
    </row>
    <row r="774" ht="21" customHeight="1" spans="1:9">
      <c r="A774" s="125">
        <v>771</v>
      </c>
      <c r="B774" s="126"/>
      <c r="C774" s="126"/>
      <c r="D774" s="135" t="str">
        <f>IFERROR(VLOOKUP($C774,'基础-供应商信息'!$C:$E,2,FALSE),"-")</f>
        <v>-</v>
      </c>
      <c r="E774" s="135" t="str">
        <f>IFERROR(VLOOKUP($C774,'基础-供应商信息'!$C:$E,3,FALSE),"-")</f>
        <v>-</v>
      </c>
      <c r="F774" s="136" t="str">
        <f>IF(C774="","-",SUMIFS('采购录入（明细）'!K:K,'采购录入（明细）'!D:D,C774)-SUMIFS($H$3:H773,$C$3:C773,C774))</f>
        <v>-</v>
      </c>
      <c r="G774" s="126"/>
      <c r="H774" s="132"/>
      <c r="I774" s="132"/>
    </row>
    <row r="775" ht="21" customHeight="1" spans="1:9">
      <c r="A775" s="125">
        <v>772</v>
      </c>
      <c r="B775" s="126"/>
      <c r="C775" s="126"/>
      <c r="D775" s="135" t="str">
        <f>IFERROR(VLOOKUP($C775,'基础-供应商信息'!$C:$E,2,FALSE),"-")</f>
        <v>-</v>
      </c>
      <c r="E775" s="135" t="str">
        <f>IFERROR(VLOOKUP($C775,'基础-供应商信息'!$C:$E,3,FALSE),"-")</f>
        <v>-</v>
      </c>
      <c r="F775" s="136" t="str">
        <f>IF(C775="","-",SUMIFS('采购录入（明细）'!K:K,'采购录入（明细）'!D:D,C775)-SUMIFS($H$3:H774,$C$3:C774,C775))</f>
        <v>-</v>
      </c>
      <c r="G775" s="126"/>
      <c r="H775" s="132"/>
      <c r="I775" s="132"/>
    </row>
    <row r="776" ht="21" customHeight="1" spans="1:9">
      <c r="A776" s="125">
        <v>773</v>
      </c>
      <c r="B776" s="126"/>
      <c r="C776" s="126"/>
      <c r="D776" s="135" t="str">
        <f>IFERROR(VLOOKUP($C776,'基础-供应商信息'!$C:$E,2,FALSE),"-")</f>
        <v>-</v>
      </c>
      <c r="E776" s="135" t="str">
        <f>IFERROR(VLOOKUP($C776,'基础-供应商信息'!$C:$E,3,FALSE),"-")</f>
        <v>-</v>
      </c>
      <c r="F776" s="136" t="str">
        <f>IF(C776="","-",SUMIFS('采购录入（明细）'!K:K,'采购录入（明细）'!D:D,C776)-SUMIFS($H$3:H775,$C$3:C775,C776))</f>
        <v>-</v>
      </c>
      <c r="G776" s="126"/>
      <c r="H776" s="132"/>
      <c r="I776" s="132"/>
    </row>
    <row r="777" ht="21" customHeight="1" spans="1:9">
      <c r="A777" s="125">
        <v>774</v>
      </c>
      <c r="B777" s="126"/>
      <c r="C777" s="126"/>
      <c r="D777" s="135" t="str">
        <f>IFERROR(VLOOKUP($C777,'基础-供应商信息'!$C:$E,2,FALSE),"-")</f>
        <v>-</v>
      </c>
      <c r="E777" s="135" t="str">
        <f>IFERROR(VLOOKUP($C777,'基础-供应商信息'!$C:$E,3,FALSE),"-")</f>
        <v>-</v>
      </c>
      <c r="F777" s="136" t="str">
        <f>IF(C777="","-",SUMIFS('采购录入（明细）'!K:K,'采购录入（明细）'!D:D,C777)-SUMIFS($H$3:H776,$C$3:C776,C777))</f>
        <v>-</v>
      </c>
      <c r="G777" s="126"/>
      <c r="H777" s="132"/>
      <c r="I777" s="132"/>
    </row>
    <row r="778" ht="21" customHeight="1" spans="1:9">
      <c r="A778" s="125">
        <v>775</v>
      </c>
      <c r="B778" s="126"/>
      <c r="C778" s="126"/>
      <c r="D778" s="135" t="str">
        <f>IFERROR(VLOOKUP($C778,'基础-供应商信息'!$C:$E,2,FALSE),"-")</f>
        <v>-</v>
      </c>
      <c r="E778" s="135" t="str">
        <f>IFERROR(VLOOKUP($C778,'基础-供应商信息'!$C:$E,3,FALSE),"-")</f>
        <v>-</v>
      </c>
      <c r="F778" s="136" t="str">
        <f>IF(C778="","-",SUMIFS('采购录入（明细）'!K:K,'采购录入（明细）'!D:D,C778)-SUMIFS($H$3:H777,$C$3:C777,C778))</f>
        <v>-</v>
      </c>
      <c r="G778" s="126"/>
      <c r="H778" s="132"/>
      <c r="I778" s="132"/>
    </row>
    <row r="779" ht="21" customHeight="1" spans="1:9">
      <c r="A779" s="125">
        <v>776</v>
      </c>
      <c r="B779" s="126"/>
      <c r="C779" s="126"/>
      <c r="D779" s="135" t="str">
        <f>IFERROR(VLOOKUP($C779,'基础-供应商信息'!$C:$E,2,FALSE),"-")</f>
        <v>-</v>
      </c>
      <c r="E779" s="135" t="str">
        <f>IFERROR(VLOOKUP($C779,'基础-供应商信息'!$C:$E,3,FALSE),"-")</f>
        <v>-</v>
      </c>
      <c r="F779" s="136" t="str">
        <f>IF(C779="","-",SUMIFS('采购录入（明细）'!K:K,'采购录入（明细）'!D:D,C779)-SUMIFS($H$3:H778,$C$3:C778,C779))</f>
        <v>-</v>
      </c>
      <c r="G779" s="126"/>
      <c r="H779" s="132"/>
      <c r="I779" s="132"/>
    </row>
    <row r="780" ht="21" customHeight="1" spans="1:9">
      <c r="A780" s="125">
        <v>777</v>
      </c>
      <c r="B780" s="126"/>
      <c r="C780" s="126"/>
      <c r="D780" s="135" t="str">
        <f>IFERROR(VLOOKUP($C780,'基础-供应商信息'!$C:$E,2,FALSE),"-")</f>
        <v>-</v>
      </c>
      <c r="E780" s="135" t="str">
        <f>IFERROR(VLOOKUP($C780,'基础-供应商信息'!$C:$E,3,FALSE),"-")</f>
        <v>-</v>
      </c>
      <c r="F780" s="136" t="str">
        <f>IF(C780="","-",SUMIFS('采购录入（明细）'!K:K,'采购录入（明细）'!D:D,C780)-SUMIFS($H$3:H779,$C$3:C779,C780))</f>
        <v>-</v>
      </c>
      <c r="G780" s="126"/>
      <c r="H780" s="132"/>
      <c r="I780" s="132"/>
    </row>
    <row r="781" ht="21" customHeight="1" spans="1:9">
      <c r="A781" s="125">
        <v>778</v>
      </c>
      <c r="B781" s="126"/>
      <c r="C781" s="126"/>
      <c r="D781" s="135" t="str">
        <f>IFERROR(VLOOKUP($C781,'基础-供应商信息'!$C:$E,2,FALSE),"-")</f>
        <v>-</v>
      </c>
      <c r="E781" s="135" t="str">
        <f>IFERROR(VLOOKUP($C781,'基础-供应商信息'!$C:$E,3,FALSE),"-")</f>
        <v>-</v>
      </c>
      <c r="F781" s="136" t="str">
        <f>IF(C781="","-",SUMIFS('采购录入（明细）'!K:K,'采购录入（明细）'!D:D,C781)-SUMIFS($H$3:H780,$C$3:C780,C781))</f>
        <v>-</v>
      </c>
      <c r="G781" s="126"/>
      <c r="H781" s="132"/>
      <c r="I781" s="132"/>
    </row>
    <row r="782" ht="21" customHeight="1" spans="1:9">
      <c r="A782" s="125">
        <v>779</v>
      </c>
      <c r="B782" s="126"/>
      <c r="C782" s="126"/>
      <c r="D782" s="135" t="str">
        <f>IFERROR(VLOOKUP($C782,'基础-供应商信息'!$C:$E,2,FALSE),"-")</f>
        <v>-</v>
      </c>
      <c r="E782" s="135" t="str">
        <f>IFERROR(VLOOKUP($C782,'基础-供应商信息'!$C:$E,3,FALSE),"-")</f>
        <v>-</v>
      </c>
      <c r="F782" s="136" t="str">
        <f>IF(C782="","-",SUMIFS('采购录入（明细）'!K:K,'采购录入（明细）'!D:D,C782)-SUMIFS($H$3:H781,$C$3:C781,C782))</f>
        <v>-</v>
      </c>
      <c r="G782" s="126"/>
      <c r="H782" s="132"/>
      <c r="I782" s="132"/>
    </row>
    <row r="783" ht="21" customHeight="1" spans="1:9">
      <c r="A783" s="125">
        <v>780</v>
      </c>
      <c r="B783" s="126"/>
      <c r="C783" s="126"/>
      <c r="D783" s="135" t="str">
        <f>IFERROR(VLOOKUP($C783,'基础-供应商信息'!$C:$E,2,FALSE),"-")</f>
        <v>-</v>
      </c>
      <c r="E783" s="135" t="str">
        <f>IFERROR(VLOOKUP($C783,'基础-供应商信息'!$C:$E,3,FALSE),"-")</f>
        <v>-</v>
      </c>
      <c r="F783" s="136" t="str">
        <f>IF(C783="","-",SUMIFS('采购录入（明细）'!K:K,'采购录入（明细）'!D:D,C783)-SUMIFS($H$3:H782,$C$3:C782,C783))</f>
        <v>-</v>
      </c>
      <c r="G783" s="126"/>
      <c r="H783" s="132"/>
      <c r="I783" s="132"/>
    </row>
    <row r="784" ht="21" customHeight="1" spans="1:9">
      <c r="A784" s="125">
        <v>781</v>
      </c>
      <c r="B784" s="126"/>
      <c r="C784" s="126"/>
      <c r="D784" s="135" t="str">
        <f>IFERROR(VLOOKUP($C784,'基础-供应商信息'!$C:$E,2,FALSE),"-")</f>
        <v>-</v>
      </c>
      <c r="E784" s="135" t="str">
        <f>IFERROR(VLOOKUP($C784,'基础-供应商信息'!$C:$E,3,FALSE),"-")</f>
        <v>-</v>
      </c>
      <c r="F784" s="136" t="str">
        <f>IF(C784="","-",SUMIFS('采购录入（明细）'!K:K,'采购录入（明细）'!D:D,C784)-SUMIFS($H$3:H783,$C$3:C783,C784))</f>
        <v>-</v>
      </c>
      <c r="G784" s="126"/>
      <c r="H784" s="132"/>
      <c r="I784" s="132"/>
    </row>
    <row r="785" ht="21" customHeight="1" spans="1:9">
      <c r="A785" s="125">
        <v>782</v>
      </c>
      <c r="B785" s="126"/>
      <c r="C785" s="126"/>
      <c r="D785" s="135" t="str">
        <f>IFERROR(VLOOKUP($C785,'基础-供应商信息'!$C:$E,2,FALSE),"-")</f>
        <v>-</v>
      </c>
      <c r="E785" s="135" t="str">
        <f>IFERROR(VLOOKUP($C785,'基础-供应商信息'!$C:$E,3,FALSE),"-")</f>
        <v>-</v>
      </c>
      <c r="F785" s="136" t="str">
        <f>IF(C785="","-",SUMIFS('采购录入（明细）'!K:K,'采购录入（明细）'!D:D,C785)-SUMIFS($H$3:H784,$C$3:C784,C785))</f>
        <v>-</v>
      </c>
      <c r="G785" s="126"/>
      <c r="H785" s="132"/>
      <c r="I785" s="132"/>
    </row>
    <row r="786" ht="21" customHeight="1" spans="1:9">
      <c r="A786" s="125">
        <v>783</v>
      </c>
      <c r="B786" s="126"/>
      <c r="C786" s="126"/>
      <c r="D786" s="135" t="str">
        <f>IFERROR(VLOOKUP($C786,'基础-供应商信息'!$C:$E,2,FALSE),"-")</f>
        <v>-</v>
      </c>
      <c r="E786" s="135" t="str">
        <f>IFERROR(VLOOKUP($C786,'基础-供应商信息'!$C:$E,3,FALSE),"-")</f>
        <v>-</v>
      </c>
      <c r="F786" s="136" t="str">
        <f>IF(C786="","-",SUMIFS('采购录入（明细）'!K:K,'采购录入（明细）'!D:D,C786)-SUMIFS($H$3:H785,$C$3:C785,C786))</f>
        <v>-</v>
      </c>
      <c r="G786" s="126"/>
      <c r="H786" s="132"/>
      <c r="I786" s="132"/>
    </row>
    <row r="787" ht="21" customHeight="1" spans="1:9">
      <c r="A787" s="125">
        <v>784</v>
      </c>
      <c r="B787" s="126"/>
      <c r="C787" s="126"/>
      <c r="D787" s="135" t="str">
        <f>IFERROR(VLOOKUP($C787,'基础-供应商信息'!$C:$E,2,FALSE),"-")</f>
        <v>-</v>
      </c>
      <c r="E787" s="135" t="str">
        <f>IFERROR(VLOOKUP($C787,'基础-供应商信息'!$C:$E,3,FALSE),"-")</f>
        <v>-</v>
      </c>
      <c r="F787" s="136" t="str">
        <f>IF(C787="","-",SUMIFS('采购录入（明细）'!K:K,'采购录入（明细）'!D:D,C787)-SUMIFS($H$3:H786,$C$3:C786,C787))</f>
        <v>-</v>
      </c>
      <c r="G787" s="126"/>
      <c r="H787" s="132"/>
      <c r="I787" s="132"/>
    </row>
    <row r="788" ht="21" customHeight="1" spans="1:9">
      <c r="A788" s="125">
        <v>785</v>
      </c>
      <c r="B788" s="126"/>
      <c r="C788" s="126"/>
      <c r="D788" s="135" t="str">
        <f>IFERROR(VLOOKUP($C788,'基础-供应商信息'!$C:$E,2,FALSE),"-")</f>
        <v>-</v>
      </c>
      <c r="E788" s="135" t="str">
        <f>IFERROR(VLOOKUP($C788,'基础-供应商信息'!$C:$E,3,FALSE),"-")</f>
        <v>-</v>
      </c>
      <c r="F788" s="136" t="str">
        <f>IF(C788="","-",SUMIFS('采购录入（明细）'!K:K,'采购录入（明细）'!D:D,C788)-SUMIFS($H$3:H787,$C$3:C787,C788))</f>
        <v>-</v>
      </c>
      <c r="G788" s="126"/>
      <c r="H788" s="132"/>
      <c r="I788" s="132"/>
    </row>
    <row r="789" ht="21" customHeight="1" spans="1:9">
      <c r="A789" s="125">
        <v>786</v>
      </c>
      <c r="B789" s="126"/>
      <c r="C789" s="126"/>
      <c r="D789" s="135" t="str">
        <f>IFERROR(VLOOKUP($C789,'基础-供应商信息'!$C:$E,2,FALSE),"-")</f>
        <v>-</v>
      </c>
      <c r="E789" s="135" t="str">
        <f>IFERROR(VLOOKUP($C789,'基础-供应商信息'!$C:$E,3,FALSE),"-")</f>
        <v>-</v>
      </c>
      <c r="F789" s="136" t="str">
        <f>IF(C789="","-",SUMIFS('采购录入（明细）'!K:K,'采购录入（明细）'!D:D,C789)-SUMIFS($H$3:H788,$C$3:C788,C789))</f>
        <v>-</v>
      </c>
      <c r="G789" s="126"/>
      <c r="H789" s="132"/>
      <c r="I789" s="132"/>
    </row>
    <row r="790" ht="21" customHeight="1" spans="1:9">
      <c r="A790" s="125">
        <v>787</v>
      </c>
      <c r="B790" s="126"/>
      <c r="C790" s="126"/>
      <c r="D790" s="135" t="str">
        <f>IFERROR(VLOOKUP($C790,'基础-供应商信息'!$C:$E,2,FALSE),"-")</f>
        <v>-</v>
      </c>
      <c r="E790" s="135" t="str">
        <f>IFERROR(VLOOKUP($C790,'基础-供应商信息'!$C:$E,3,FALSE),"-")</f>
        <v>-</v>
      </c>
      <c r="F790" s="136" t="str">
        <f>IF(C790="","-",SUMIFS('采购录入（明细）'!K:K,'采购录入（明细）'!D:D,C790)-SUMIFS($H$3:H789,$C$3:C789,C790))</f>
        <v>-</v>
      </c>
      <c r="G790" s="126"/>
      <c r="H790" s="132"/>
      <c r="I790" s="132"/>
    </row>
    <row r="791" ht="21" customHeight="1" spans="1:9">
      <c r="A791" s="125">
        <v>788</v>
      </c>
      <c r="B791" s="126"/>
      <c r="C791" s="126"/>
      <c r="D791" s="135" t="str">
        <f>IFERROR(VLOOKUP($C791,'基础-供应商信息'!$C:$E,2,FALSE),"-")</f>
        <v>-</v>
      </c>
      <c r="E791" s="135" t="str">
        <f>IFERROR(VLOOKUP($C791,'基础-供应商信息'!$C:$E,3,FALSE),"-")</f>
        <v>-</v>
      </c>
      <c r="F791" s="136" t="str">
        <f>IF(C791="","-",SUMIFS('采购录入（明细）'!K:K,'采购录入（明细）'!D:D,C791)-SUMIFS($H$3:H790,$C$3:C790,C791))</f>
        <v>-</v>
      </c>
      <c r="G791" s="126"/>
      <c r="H791" s="132"/>
      <c r="I791" s="132"/>
    </row>
    <row r="792" ht="21" customHeight="1" spans="1:9">
      <c r="A792" s="125">
        <v>789</v>
      </c>
      <c r="B792" s="126"/>
      <c r="C792" s="126"/>
      <c r="D792" s="135" t="str">
        <f>IFERROR(VLOOKUP($C792,'基础-供应商信息'!$C:$E,2,FALSE),"-")</f>
        <v>-</v>
      </c>
      <c r="E792" s="135" t="str">
        <f>IFERROR(VLOOKUP($C792,'基础-供应商信息'!$C:$E,3,FALSE),"-")</f>
        <v>-</v>
      </c>
      <c r="F792" s="136" t="str">
        <f>IF(C792="","-",SUMIFS('采购录入（明细）'!K:K,'采购录入（明细）'!D:D,C792)-SUMIFS($H$3:H791,$C$3:C791,C792))</f>
        <v>-</v>
      </c>
      <c r="G792" s="126"/>
      <c r="H792" s="132"/>
      <c r="I792" s="132"/>
    </row>
    <row r="793" ht="21" customHeight="1" spans="1:9">
      <c r="A793" s="125">
        <v>790</v>
      </c>
      <c r="B793" s="126"/>
      <c r="C793" s="126"/>
      <c r="D793" s="135" t="str">
        <f>IFERROR(VLOOKUP($C793,'基础-供应商信息'!$C:$E,2,FALSE),"-")</f>
        <v>-</v>
      </c>
      <c r="E793" s="135" t="str">
        <f>IFERROR(VLOOKUP($C793,'基础-供应商信息'!$C:$E,3,FALSE),"-")</f>
        <v>-</v>
      </c>
      <c r="F793" s="136" t="str">
        <f>IF(C793="","-",SUMIFS('采购录入（明细）'!K:K,'采购录入（明细）'!D:D,C793)-SUMIFS($H$3:H792,$C$3:C792,C793))</f>
        <v>-</v>
      </c>
      <c r="G793" s="126"/>
      <c r="H793" s="132"/>
      <c r="I793" s="132"/>
    </row>
    <row r="794" ht="21" customHeight="1" spans="1:9">
      <c r="A794" s="125">
        <v>791</v>
      </c>
      <c r="B794" s="126"/>
      <c r="C794" s="126"/>
      <c r="D794" s="135" t="str">
        <f>IFERROR(VLOOKUP($C794,'基础-供应商信息'!$C:$E,2,FALSE),"-")</f>
        <v>-</v>
      </c>
      <c r="E794" s="135" t="str">
        <f>IFERROR(VLOOKUP($C794,'基础-供应商信息'!$C:$E,3,FALSE),"-")</f>
        <v>-</v>
      </c>
      <c r="F794" s="136" t="str">
        <f>IF(C794="","-",SUMIFS('采购录入（明细）'!K:K,'采购录入（明细）'!D:D,C794)-SUMIFS($H$3:H793,$C$3:C793,C794))</f>
        <v>-</v>
      </c>
      <c r="G794" s="126"/>
      <c r="H794" s="132"/>
      <c r="I794" s="132"/>
    </row>
    <row r="795" ht="21" customHeight="1" spans="1:9">
      <c r="A795" s="125">
        <v>792</v>
      </c>
      <c r="B795" s="126"/>
      <c r="C795" s="126"/>
      <c r="D795" s="135" t="str">
        <f>IFERROR(VLOOKUP($C795,'基础-供应商信息'!$C:$E,2,FALSE),"-")</f>
        <v>-</v>
      </c>
      <c r="E795" s="135" t="str">
        <f>IFERROR(VLOOKUP($C795,'基础-供应商信息'!$C:$E,3,FALSE),"-")</f>
        <v>-</v>
      </c>
      <c r="F795" s="136" t="str">
        <f>IF(C795="","-",SUMIFS('采购录入（明细）'!K:K,'采购录入（明细）'!D:D,C795)-SUMIFS($H$3:H794,$C$3:C794,C795))</f>
        <v>-</v>
      </c>
      <c r="G795" s="126"/>
      <c r="H795" s="132"/>
      <c r="I795" s="132"/>
    </row>
    <row r="796" ht="21" customHeight="1" spans="1:9">
      <c r="A796" s="125">
        <v>793</v>
      </c>
      <c r="B796" s="126"/>
      <c r="C796" s="126"/>
      <c r="D796" s="135" t="str">
        <f>IFERROR(VLOOKUP($C796,'基础-供应商信息'!$C:$E,2,FALSE),"-")</f>
        <v>-</v>
      </c>
      <c r="E796" s="135" t="str">
        <f>IFERROR(VLOOKUP($C796,'基础-供应商信息'!$C:$E,3,FALSE),"-")</f>
        <v>-</v>
      </c>
      <c r="F796" s="136" t="str">
        <f>IF(C796="","-",SUMIFS('采购录入（明细）'!K:K,'采购录入（明细）'!D:D,C796)-SUMIFS($H$3:H795,$C$3:C795,C796))</f>
        <v>-</v>
      </c>
      <c r="G796" s="126"/>
      <c r="H796" s="132"/>
      <c r="I796" s="132"/>
    </row>
    <row r="797" ht="21" customHeight="1" spans="1:9">
      <c r="A797" s="125">
        <v>794</v>
      </c>
      <c r="B797" s="126"/>
      <c r="C797" s="126"/>
      <c r="D797" s="135" t="str">
        <f>IFERROR(VLOOKUP($C797,'基础-供应商信息'!$C:$E,2,FALSE),"-")</f>
        <v>-</v>
      </c>
      <c r="E797" s="135" t="str">
        <f>IFERROR(VLOOKUP($C797,'基础-供应商信息'!$C:$E,3,FALSE),"-")</f>
        <v>-</v>
      </c>
      <c r="F797" s="136" t="str">
        <f>IF(C797="","-",SUMIFS('采购录入（明细）'!K:K,'采购录入（明细）'!D:D,C797)-SUMIFS($H$3:H796,$C$3:C796,C797))</f>
        <v>-</v>
      </c>
      <c r="G797" s="126"/>
      <c r="H797" s="132"/>
      <c r="I797" s="132"/>
    </row>
    <row r="798" ht="21" customHeight="1" spans="1:9">
      <c r="A798" s="125">
        <v>795</v>
      </c>
      <c r="B798" s="126"/>
      <c r="C798" s="126"/>
      <c r="D798" s="135" t="str">
        <f>IFERROR(VLOOKUP($C798,'基础-供应商信息'!$C:$E,2,FALSE),"-")</f>
        <v>-</v>
      </c>
      <c r="E798" s="135" t="str">
        <f>IFERROR(VLOOKUP($C798,'基础-供应商信息'!$C:$E,3,FALSE),"-")</f>
        <v>-</v>
      </c>
      <c r="F798" s="136" t="str">
        <f>IF(C798="","-",SUMIFS('采购录入（明细）'!K:K,'采购录入（明细）'!D:D,C798)-SUMIFS($H$3:H797,$C$3:C797,C798))</f>
        <v>-</v>
      </c>
      <c r="G798" s="126"/>
      <c r="H798" s="132"/>
      <c r="I798" s="132"/>
    </row>
    <row r="799" ht="21" customHeight="1" spans="1:9">
      <c r="A799" s="125">
        <v>796</v>
      </c>
      <c r="B799" s="126"/>
      <c r="C799" s="126"/>
      <c r="D799" s="135" t="str">
        <f>IFERROR(VLOOKUP($C799,'基础-供应商信息'!$C:$E,2,FALSE),"-")</f>
        <v>-</v>
      </c>
      <c r="E799" s="135" t="str">
        <f>IFERROR(VLOOKUP($C799,'基础-供应商信息'!$C:$E,3,FALSE),"-")</f>
        <v>-</v>
      </c>
      <c r="F799" s="136" t="str">
        <f>IF(C799="","-",SUMIFS('采购录入（明细）'!K:K,'采购录入（明细）'!D:D,C799)-SUMIFS($H$3:H798,$C$3:C798,C799))</f>
        <v>-</v>
      </c>
      <c r="G799" s="126"/>
      <c r="H799" s="132"/>
      <c r="I799" s="132"/>
    </row>
    <row r="800" ht="21" customHeight="1" spans="1:9">
      <c r="A800" s="125">
        <v>797</v>
      </c>
      <c r="B800" s="126"/>
      <c r="C800" s="126"/>
      <c r="D800" s="135" t="str">
        <f>IFERROR(VLOOKUP($C800,'基础-供应商信息'!$C:$E,2,FALSE),"-")</f>
        <v>-</v>
      </c>
      <c r="E800" s="135" t="str">
        <f>IFERROR(VLOOKUP($C800,'基础-供应商信息'!$C:$E,3,FALSE),"-")</f>
        <v>-</v>
      </c>
      <c r="F800" s="136" t="str">
        <f>IF(C800="","-",SUMIFS('采购录入（明细）'!K:K,'采购录入（明细）'!D:D,C800)-SUMIFS($H$3:H799,$C$3:C799,C800))</f>
        <v>-</v>
      </c>
      <c r="G800" s="126"/>
      <c r="H800" s="132"/>
      <c r="I800" s="132"/>
    </row>
    <row r="801" ht="21" customHeight="1" spans="1:9">
      <c r="A801" s="125">
        <v>798</v>
      </c>
      <c r="B801" s="126"/>
      <c r="C801" s="126"/>
      <c r="D801" s="135" t="str">
        <f>IFERROR(VLOOKUP($C801,'基础-供应商信息'!$C:$E,2,FALSE),"-")</f>
        <v>-</v>
      </c>
      <c r="E801" s="135" t="str">
        <f>IFERROR(VLOOKUP($C801,'基础-供应商信息'!$C:$E,3,FALSE),"-")</f>
        <v>-</v>
      </c>
      <c r="F801" s="136" t="str">
        <f>IF(C801="","-",SUMIFS('采购录入（明细）'!K:K,'采购录入（明细）'!D:D,C801)-SUMIFS($H$3:H800,$C$3:C800,C801))</f>
        <v>-</v>
      </c>
      <c r="G801" s="126"/>
      <c r="H801" s="132"/>
      <c r="I801" s="132"/>
    </row>
    <row r="802" ht="21" customHeight="1" spans="1:9">
      <c r="A802" s="125">
        <v>799</v>
      </c>
      <c r="B802" s="126"/>
      <c r="C802" s="126"/>
      <c r="D802" s="135" t="str">
        <f>IFERROR(VLOOKUP($C802,'基础-供应商信息'!$C:$E,2,FALSE),"-")</f>
        <v>-</v>
      </c>
      <c r="E802" s="135" t="str">
        <f>IFERROR(VLOOKUP($C802,'基础-供应商信息'!$C:$E,3,FALSE),"-")</f>
        <v>-</v>
      </c>
      <c r="F802" s="136" t="str">
        <f>IF(C802="","-",SUMIFS('采购录入（明细）'!K:K,'采购录入（明细）'!D:D,C802)-SUMIFS($H$3:H801,$C$3:C801,C802))</f>
        <v>-</v>
      </c>
      <c r="G802" s="126"/>
      <c r="H802" s="132"/>
      <c r="I802" s="132"/>
    </row>
    <row r="803" ht="21" customHeight="1" spans="1:9">
      <c r="A803" s="125">
        <v>800</v>
      </c>
      <c r="B803" s="126"/>
      <c r="C803" s="126"/>
      <c r="D803" s="135" t="str">
        <f>IFERROR(VLOOKUP($C803,'基础-供应商信息'!$C:$E,2,FALSE),"-")</f>
        <v>-</v>
      </c>
      <c r="E803" s="135" t="str">
        <f>IFERROR(VLOOKUP($C803,'基础-供应商信息'!$C:$E,3,FALSE),"-")</f>
        <v>-</v>
      </c>
      <c r="F803" s="136" t="str">
        <f>IF(C803="","-",SUMIFS('采购录入（明细）'!K:K,'采购录入（明细）'!D:D,C803)-SUMIFS($H$3:H802,$C$3:C802,C803))</f>
        <v>-</v>
      </c>
      <c r="G803" s="126"/>
      <c r="H803" s="132"/>
      <c r="I803" s="132"/>
    </row>
    <row r="804" ht="21" customHeight="1" spans="1:9">
      <c r="A804" s="125">
        <v>801</v>
      </c>
      <c r="B804" s="126"/>
      <c r="C804" s="126"/>
      <c r="D804" s="135" t="str">
        <f>IFERROR(VLOOKUP($C804,'基础-供应商信息'!$C:$E,2,FALSE),"-")</f>
        <v>-</v>
      </c>
      <c r="E804" s="135" t="str">
        <f>IFERROR(VLOOKUP($C804,'基础-供应商信息'!$C:$E,3,FALSE),"-")</f>
        <v>-</v>
      </c>
      <c r="F804" s="136" t="str">
        <f>IF(C804="","-",SUMIFS('采购录入（明细）'!K:K,'采购录入（明细）'!D:D,C804)-SUMIFS($H$3:H803,$C$3:C803,C804))</f>
        <v>-</v>
      </c>
      <c r="G804" s="126"/>
      <c r="H804" s="132"/>
      <c r="I804" s="132"/>
    </row>
    <row r="805" ht="21" customHeight="1" spans="1:9">
      <c r="A805" s="125">
        <v>802</v>
      </c>
      <c r="B805" s="126"/>
      <c r="C805" s="126"/>
      <c r="D805" s="135" t="str">
        <f>IFERROR(VLOOKUP($C805,'基础-供应商信息'!$C:$E,2,FALSE),"-")</f>
        <v>-</v>
      </c>
      <c r="E805" s="135" t="str">
        <f>IFERROR(VLOOKUP($C805,'基础-供应商信息'!$C:$E,3,FALSE),"-")</f>
        <v>-</v>
      </c>
      <c r="F805" s="136" t="str">
        <f>IF(C805="","-",SUMIFS('采购录入（明细）'!K:K,'采购录入（明细）'!D:D,C805)-SUMIFS($H$3:H804,$C$3:C804,C805))</f>
        <v>-</v>
      </c>
      <c r="G805" s="126"/>
      <c r="H805" s="132"/>
      <c r="I805" s="132"/>
    </row>
    <row r="806" ht="21" customHeight="1" spans="1:9">
      <c r="A806" s="125">
        <v>803</v>
      </c>
      <c r="B806" s="126"/>
      <c r="C806" s="126"/>
      <c r="D806" s="135" t="str">
        <f>IFERROR(VLOOKUP($C806,'基础-供应商信息'!$C:$E,2,FALSE),"-")</f>
        <v>-</v>
      </c>
      <c r="E806" s="135" t="str">
        <f>IFERROR(VLOOKUP($C806,'基础-供应商信息'!$C:$E,3,FALSE),"-")</f>
        <v>-</v>
      </c>
      <c r="F806" s="136" t="str">
        <f>IF(C806="","-",SUMIFS('采购录入（明细）'!K:K,'采购录入（明细）'!D:D,C806)-SUMIFS($H$3:H805,$C$3:C805,C806))</f>
        <v>-</v>
      </c>
      <c r="G806" s="126"/>
      <c r="H806" s="132"/>
      <c r="I806" s="132"/>
    </row>
    <row r="807" ht="21" customHeight="1" spans="1:9">
      <c r="A807" s="125">
        <v>804</v>
      </c>
      <c r="B807" s="126"/>
      <c r="C807" s="126"/>
      <c r="D807" s="135" t="str">
        <f>IFERROR(VLOOKUP($C807,'基础-供应商信息'!$C:$E,2,FALSE),"-")</f>
        <v>-</v>
      </c>
      <c r="E807" s="135" t="str">
        <f>IFERROR(VLOOKUP($C807,'基础-供应商信息'!$C:$E,3,FALSE),"-")</f>
        <v>-</v>
      </c>
      <c r="F807" s="136" t="str">
        <f>IF(C807="","-",SUMIFS('采购录入（明细）'!K:K,'采购录入（明细）'!D:D,C807)-SUMIFS($H$3:H806,$C$3:C806,C807))</f>
        <v>-</v>
      </c>
      <c r="G807" s="126"/>
      <c r="H807" s="132"/>
      <c r="I807" s="132"/>
    </row>
    <row r="808" ht="21" customHeight="1" spans="1:9">
      <c r="A808" s="125">
        <v>805</v>
      </c>
      <c r="B808" s="126"/>
      <c r="C808" s="126"/>
      <c r="D808" s="135" t="str">
        <f>IFERROR(VLOOKUP($C808,'基础-供应商信息'!$C:$E,2,FALSE),"-")</f>
        <v>-</v>
      </c>
      <c r="E808" s="135" t="str">
        <f>IFERROR(VLOOKUP($C808,'基础-供应商信息'!$C:$E,3,FALSE),"-")</f>
        <v>-</v>
      </c>
      <c r="F808" s="136" t="str">
        <f>IF(C808="","-",SUMIFS('采购录入（明细）'!K:K,'采购录入（明细）'!D:D,C808)-SUMIFS($H$3:H807,$C$3:C807,C808))</f>
        <v>-</v>
      </c>
      <c r="G808" s="126"/>
      <c r="H808" s="132"/>
      <c r="I808" s="132"/>
    </row>
    <row r="809" ht="21" customHeight="1" spans="1:9">
      <c r="A809" s="125">
        <v>806</v>
      </c>
      <c r="B809" s="126"/>
      <c r="C809" s="126"/>
      <c r="D809" s="135" t="str">
        <f>IFERROR(VLOOKUP($C809,'基础-供应商信息'!$C:$E,2,FALSE),"-")</f>
        <v>-</v>
      </c>
      <c r="E809" s="135" t="str">
        <f>IFERROR(VLOOKUP($C809,'基础-供应商信息'!$C:$E,3,FALSE),"-")</f>
        <v>-</v>
      </c>
      <c r="F809" s="136" t="str">
        <f>IF(C809="","-",SUMIFS('采购录入（明细）'!K:K,'采购录入（明细）'!D:D,C809)-SUMIFS($H$3:H808,$C$3:C808,C809))</f>
        <v>-</v>
      </c>
      <c r="G809" s="126"/>
      <c r="H809" s="132"/>
      <c r="I809" s="132"/>
    </row>
    <row r="810" ht="21" customHeight="1" spans="1:9">
      <c r="A810" s="125">
        <v>807</v>
      </c>
      <c r="B810" s="126"/>
      <c r="C810" s="126"/>
      <c r="D810" s="135" t="str">
        <f>IFERROR(VLOOKUP($C810,'基础-供应商信息'!$C:$E,2,FALSE),"-")</f>
        <v>-</v>
      </c>
      <c r="E810" s="135" t="str">
        <f>IFERROR(VLOOKUP($C810,'基础-供应商信息'!$C:$E,3,FALSE),"-")</f>
        <v>-</v>
      </c>
      <c r="F810" s="136" t="str">
        <f>IF(C810="","-",SUMIFS('采购录入（明细）'!K:K,'采购录入（明细）'!D:D,C810)-SUMIFS($H$3:H809,$C$3:C809,C810))</f>
        <v>-</v>
      </c>
      <c r="G810" s="126"/>
      <c r="H810" s="132"/>
      <c r="I810" s="132"/>
    </row>
    <row r="811" ht="21" customHeight="1" spans="1:9">
      <c r="A811" s="125">
        <v>808</v>
      </c>
      <c r="B811" s="126"/>
      <c r="C811" s="126"/>
      <c r="D811" s="135" t="str">
        <f>IFERROR(VLOOKUP($C811,'基础-供应商信息'!$C:$E,2,FALSE),"-")</f>
        <v>-</v>
      </c>
      <c r="E811" s="135" t="str">
        <f>IFERROR(VLOOKUP($C811,'基础-供应商信息'!$C:$E,3,FALSE),"-")</f>
        <v>-</v>
      </c>
      <c r="F811" s="136" t="str">
        <f>IF(C811="","-",SUMIFS('采购录入（明细）'!K:K,'采购录入（明细）'!D:D,C811)-SUMIFS($H$3:H810,$C$3:C810,C811))</f>
        <v>-</v>
      </c>
      <c r="G811" s="126"/>
      <c r="H811" s="132"/>
      <c r="I811" s="132"/>
    </row>
    <row r="812" ht="21" customHeight="1" spans="1:9">
      <c r="A812" s="125">
        <v>809</v>
      </c>
      <c r="B812" s="126"/>
      <c r="C812" s="126"/>
      <c r="D812" s="135" t="str">
        <f>IFERROR(VLOOKUP($C812,'基础-供应商信息'!$C:$E,2,FALSE),"-")</f>
        <v>-</v>
      </c>
      <c r="E812" s="135" t="str">
        <f>IFERROR(VLOOKUP($C812,'基础-供应商信息'!$C:$E,3,FALSE),"-")</f>
        <v>-</v>
      </c>
      <c r="F812" s="136" t="str">
        <f>IF(C812="","-",SUMIFS('采购录入（明细）'!K:K,'采购录入（明细）'!D:D,C812)-SUMIFS($H$3:H811,$C$3:C811,C812))</f>
        <v>-</v>
      </c>
      <c r="G812" s="126"/>
      <c r="H812" s="132"/>
      <c r="I812" s="132"/>
    </row>
    <row r="813" ht="21" customHeight="1" spans="1:9">
      <c r="A813" s="125">
        <v>810</v>
      </c>
      <c r="B813" s="126"/>
      <c r="C813" s="126"/>
      <c r="D813" s="135" t="str">
        <f>IFERROR(VLOOKUP($C813,'基础-供应商信息'!$C:$E,2,FALSE),"-")</f>
        <v>-</v>
      </c>
      <c r="E813" s="135" t="str">
        <f>IFERROR(VLOOKUP($C813,'基础-供应商信息'!$C:$E,3,FALSE),"-")</f>
        <v>-</v>
      </c>
      <c r="F813" s="136" t="str">
        <f>IF(C813="","-",SUMIFS('采购录入（明细）'!K:K,'采购录入（明细）'!D:D,C813)-SUMIFS($H$3:H812,$C$3:C812,C813))</f>
        <v>-</v>
      </c>
      <c r="G813" s="126"/>
      <c r="H813" s="132"/>
      <c r="I813" s="132"/>
    </row>
    <row r="814" ht="21" customHeight="1" spans="1:9">
      <c r="A814" s="125">
        <v>811</v>
      </c>
      <c r="B814" s="126"/>
      <c r="C814" s="126"/>
      <c r="D814" s="135" t="str">
        <f>IFERROR(VLOOKUP($C814,'基础-供应商信息'!$C:$E,2,FALSE),"-")</f>
        <v>-</v>
      </c>
      <c r="E814" s="135" t="str">
        <f>IFERROR(VLOOKUP($C814,'基础-供应商信息'!$C:$E,3,FALSE),"-")</f>
        <v>-</v>
      </c>
      <c r="F814" s="136" t="str">
        <f>IF(C814="","-",SUMIFS('采购录入（明细）'!K:K,'采购录入（明细）'!D:D,C814)-SUMIFS($H$3:H813,$C$3:C813,C814))</f>
        <v>-</v>
      </c>
      <c r="G814" s="126"/>
      <c r="H814" s="132"/>
      <c r="I814" s="132"/>
    </row>
    <row r="815" ht="21" customHeight="1" spans="1:9">
      <c r="A815" s="125">
        <v>812</v>
      </c>
      <c r="B815" s="126"/>
      <c r="C815" s="126"/>
      <c r="D815" s="135" t="str">
        <f>IFERROR(VLOOKUP($C815,'基础-供应商信息'!$C:$E,2,FALSE),"-")</f>
        <v>-</v>
      </c>
      <c r="E815" s="135" t="str">
        <f>IFERROR(VLOOKUP($C815,'基础-供应商信息'!$C:$E,3,FALSE),"-")</f>
        <v>-</v>
      </c>
      <c r="F815" s="136" t="str">
        <f>IF(C815="","-",SUMIFS('采购录入（明细）'!K:K,'采购录入（明细）'!D:D,C815)-SUMIFS($H$3:H814,$C$3:C814,C815))</f>
        <v>-</v>
      </c>
      <c r="G815" s="126"/>
      <c r="H815" s="132"/>
      <c r="I815" s="132"/>
    </row>
    <row r="816" ht="21" customHeight="1" spans="1:9">
      <c r="A816" s="125">
        <v>813</v>
      </c>
      <c r="B816" s="126"/>
      <c r="C816" s="126"/>
      <c r="D816" s="135" t="str">
        <f>IFERROR(VLOOKUP($C816,'基础-供应商信息'!$C:$E,2,FALSE),"-")</f>
        <v>-</v>
      </c>
      <c r="E816" s="135" t="str">
        <f>IFERROR(VLOOKUP($C816,'基础-供应商信息'!$C:$E,3,FALSE),"-")</f>
        <v>-</v>
      </c>
      <c r="F816" s="136" t="str">
        <f>IF(C816="","-",SUMIFS('采购录入（明细）'!K:K,'采购录入（明细）'!D:D,C816)-SUMIFS($H$3:H815,$C$3:C815,C816))</f>
        <v>-</v>
      </c>
      <c r="G816" s="126"/>
      <c r="H816" s="132"/>
      <c r="I816" s="132"/>
    </row>
    <row r="817" ht="21" customHeight="1" spans="1:9">
      <c r="A817" s="125">
        <v>814</v>
      </c>
      <c r="B817" s="126"/>
      <c r="C817" s="126"/>
      <c r="D817" s="135" t="str">
        <f>IFERROR(VLOOKUP($C817,'基础-供应商信息'!$C:$E,2,FALSE),"-")</f>
        <v>-</v>
      </c>
      <c r="E817" s="135" t="str">
        <f>IFERROR(VLOOKUP($C817,'基础-供应商信息'!$C:$E,3,FALSE),"-")</f>
        <v>-</v>
      </c>
      <c r="F817" s="136" t="str">
        <f>IF(C817="","-",SUMIFS('采购录入（明细）'!K:K,'采购录入（明细）'!D:D,C817)-SUMIFS($H$3:H816,$C$3:C816,C817))</f>
        <v>-</v>
      </c>
      <c r="G817" s="126"/>
      <c r="H817" s="132"/>
      <c r="I817" s="132"/>
    </row>
    <row r="818" ht="21" customHeight="1" spans="1:9">
      <c r="A818" s="125">
        <v>815</v>
      </c>
      <c r="B818" s="126"/>
      <c r="C818" s="126"/>
      <c r="D818" s="135" t="str">
        <f>IFERROR(VLOOKUP($C818,'基础-供应商信息'!$C:$E,2,FALSE),"-")</f>
        <v>-</v>
      </c>
      <c r="E818" s="135" t="str">
        <f>IFERROR(VLOOKUP($C818,'基础-供应商信息'!$C:$E,3,FALSE),"-")</f>
        <v>-</v>
      </c>
      <c r="F818" s="136" t="str">
        <f>IF(C818="","-",SUMIFS('采购录入（明细）'!K:K,'采购录入（明细）'!D:D,C818)-SUMIFS($H$3:H817,$C$3:C817,C818))</f>
        <v>-</v>
      </c>
      <c r="G818" s="126"/>
      <c r="H818" s="132"/>
      <c r="I818" s="132"/>
    </row>
    <row r="819" ht="21" customHeight="1" spans="1:9">
      <c r="A819" s="125">
        <v>816</v>
      </c>
      <c r="B819" s="126"/>
      <c r="C819" s="126"/>
      <c r="D819" s="135" t="str">
        <f>IFERROR(VLOOKUP($C819,'基础-供应商信息'!$C:$E,2,FALSE),"-")</f>
        <v>-</v>
      </c>
      <c r="E819" s="135" t="str">
        <f>IFERROR(VLOOKUP($C819,'基础-供应商信息'!$C:$E,3,FALSE),"-")</f>
        <v>-</v>
      </c>
      <c r="F819" s="136" t="str">
        <f>IF(C819="","-",SUMIFS('采购录入（明细）'!K:K,'采购录入（明细）'!D:D,C819)-SUMIFS($H$3:H818,$C$3:C818,C819))</f>
        <v>-</v>
      </c>
      <c r="G819" s="126"/>
      <c r="H819" s="132"/>
      <c r="I819" s="132"/>
    </row>
    <row r="820" ht="21" customHeight="1" spans="1:9">
      <c r="A820" s="125">
        <v>817</v>
      </c>
      <c r="B820" s="126"/>
      <c r="C820" s="126"/>
      <c r="D820" s="135" t="str">
        <f>IFERROR(VLOOKUP($C820,'基础-供应商信息'!$C:$E,2,FALSE),"-")</f>
        <v>-</v>
      </c>
      <c r="E820" s="135" t="str">
        <f>IFERROR(VLOOKUP($C820,'基础-供应商信息'!$C:$E,3,FALSE),"-")</f>
        <v>-</v>
      </c>
      <c r="F820" s="136" t="str">
        <f>IF(C820="","-",SUMIFS('采购录入（明细）'!K:K,'采购录入（明细）'!D:D,C820)-SUMIFS($H$3:H819,$C$3:C819,C820))</f>
        <v>-</v>
      </c>
      <c r="G820" s="126"/>
      <c r="H820" s="132"/>
      <c r="I820" s="132"/>
    </row>
    <row r="821" ht="21" customHeight="1" spans="1:9">
      <c r="A821" s="125">
        <v>818</v>
      </c>
      <c r="B821" s="126"/>
      <c r="C821" s="126"/>
      <c r="D821" s="135" t="str">
        <f>IFERROR(VLOOKUP($C821,'基础-供应商信息'!$C:$E,2,FALSE),"-")</f>
        <v>-</v>
      </c>
      <c r="E821" s="135" t="str">
        <f>IFERROR(VLOOKUP($C821,'基础-供应商信息'!$C:$E,3,FALSE),"-")</f>
        <v>-</v>
      </c>
      <c r="F821" s="136" t="str">
        <f>IF(C821="","-",SUMIFS('采购录入（明细）'!K:K,'采购录入（明细）'!D:D,C821)-SUMIFS($H$3:H820,$C$3:C820,C821))</f>
        <v>-</v>
      </c>
      <c r="G821" s="126"/>
      <c r="H821" s="132"/>
      <c r="I821" s="132"/>
    </row>
    <row r="822" ht="21" customHeight="1" spans="1:9">
      <c r="A822" s="125">
        <v>819</v>
      </c>
      <c r="B822" s="126"/>
      <c r="C822" s="126"/>
      <c r="D822" s="135" t="str">
        <f>IFERROR(VLOOKUP($C822,'基础-供应商信息'!$C:$E,2,FALSE),"-")</f>
        <v>-</v>
      </c>
      <c r="E822" s="135" t="str">
        <f>IFERROR(VLOOKUP($C822,'基础-供应商信息'!$C:$E,3,FALSE),"-")</f>
        <v>-</v>
      </c>
      <c r="F822" s="136" t="str">
        <f>IF(C822="","-",SUMIFS('采购录入（明细）'!K:K,'采购录入（明细）'!D:D,C822)-SUMIFS($H$3:H821,$C$3:C821,C822))</f>
        <v>-</v>
      </c>
      <c r="G822" s="126"/>
      <c r="H822" s="132"/>
      <c r="I822" s="132"/>
    </row>
    <row r="823" ht="21" customHeight="1" spans="1:9">
      <c r="A823" s="125">
        <v>820</v>
      </c>
      <c r="B823" s="126"/>
      <c r="C823" s="126"/>
      <c r="D823" s="135" t="str">
        <f>IFERROR(VLOOKUP($C823,'基础-供应商信息'!$C:$E,2,FALSE),"-")</f>
        <v>-</v>
      </c>
      <c r="E823" s="135" t="str">
        <f>IFERROR(VLOOKUP($C823,'基础-供应商信息'!$C:$E,3,FALSE),"-")</f>
        <v>-</v>
      </c>
      <c r="F823" s="136" t="str">
        <f>IF(C823="","-",SUMIFS('采购录入（明细）'!K:K,'采购录入（明细）'!D:D,C823)-SUMIFS($H$3:H822,$C$3:C822,C823))</f>
        <v>-</v>
      </c>
      <c r="G823" s="126"/>
      <c r="H823" s="132"/>
      <c r="I823" s="132"/>
    </row>
    <row r="824" ht="21" customHeight="1" spans="1:9">
      <c r="A824" s="125">
        <v>821</v>
      </c>
      <c r="B824" s="126"/>
      <c r="C824" s="126"/>
      <c r="D824" s="135" t="str">
        <f>IFERROR(VLOOKUP($C824,'基础-供应商信息'!$C:$E,2,FALSE),"-")</f>
        <v>-</v>
      </c>
      <c r="E824" s="135" t="str">
        <f>IFERROR(VLOOKUP($C824,'基础-供应商信息'!$C:$E,3,FALSE),"-")</f>
        <v>-</v>
      </c>
      <c r="F824" s="136" t="str">
        <f>IF(C824="","-",SUMIFS('采购录入（明细）'!K:K,'采购录入（明细）'!D:D,C824)-SUMIFS($H$3:H823,$C$3:C823,C824))</f>
        <v>-</v>
      </c>
      <c r="G824" s="126"/>
      <c r="H824" s="132"/>
      <c r="I824" s="132"/>
    </row>
    <row r="825" ht="21" customHeight="1" spans="1:9">
      <c r="A825" s="125">
        <v>822</v>
      </c>
      <c r="B825" s="126"/>
      <c r="C825" s="126"/>
      <c r="D825" s="135" t="str">
        <f>IFERROR(VLOOKUP($C825,'基础-供应商信息'!$C:$E,2,FALSE),"-")</f>
        <v>-</v>
      </c>
      <c r="E825" s="135" t="str">
        <f>IFERROR(VLOOKUP($C825,'基础-供应商信息'!$C:$E,3,FALSE),"-")</f>
        <v>-</v>
      </c>
      <c r="F825" s="136" t="str">
        <f>IF(C825="","-",SUMIFS('采购录入（明细）'!K:K,'采购录入（明细）'!D:D,C825)-SUMIFS($H$3:H824,$C$3:C824,C825))</f>
        <v>-</v>
      </c>
      <c r="G825" s="126"/>
      <c r="H825" s="132"/>
      <c r="I825" s="132"/>
    </row>
    <row r="826" ht="21" customHeight="1" spans="1:9">
      <c r="A826" s="125">
        <v>823</v>
      </c>
      <c r="B826" s="126"/>
      <c r="C826" s="126"/>
      <c r="D826" s="135" t="str">
        <f>IFERROR(VLOOKUP($C826,'基础-供应商信息'!$C:$E,2,FALSE),"-")</f>
        <v>-</v>
      </c>
      <c r="E826" s="135" t="str">
        <f>IFERROR(VLOOKUP($C826,'基础-供应商信息'!$C:$E,3,FALSE),"-")</f>
        <v>-</v>
      </c>
      <c r="F826" s="136" t="str">
        <f>IF(C826="","-",SUMIFS('采购录入（明细）'!K:K,'采购录入（明细）'!D:D,C826)-SUMIFS($H$3:H825,$C$3:C825,C826))</f>
        <v>-</v>
      </c>
      <c r="G826" s="126"/>
      <c r="H826" s="132"/>
      <c r="I826" s="132"/>
    </row>
    <row r="827" ht="21" customHeight="1" spans="1:9">
      <c r="A827" s="125">
        <v>824</v>
      </c>
      <c r="B827" s="126"/>
      <c r="C827" s="126"/>
      <c r="D827" s="135" t="str">
        <f>IFERROR(VLOOKUP($C827,'基础-供应商信息'!$C:$E,2,FALSE),"-")</f>
        <v>-</v>
      </c>
      <c r="E827" s="135" t="str">
        <f>IFERROR(VLOOKUP($C827,'基础-供应商信息'!$C:$E,3,FALSE),"-")</f>
        <v>-</v>
      </c>
      <c r="F827" s="136" t="str">
        <f>IF(C827="","-",SUMIFS('采购录入（明细）'!K:K,'采购录入（明细）'!D:D,C827)-SUMIFS($H$3:H826,$C$3:C826,C827))</f>
        <v>-</v>
      </c>
      <c r="G827" s="126"/>
      <c r="H827" s="132"/>
      <c r="I827" s="132"/>
    </row>
    <row r="828" ht="21" customHeight="1" spans="1:9">
      <c r="A828" s="125">
        <v>825</v>
      </c>
      <c r="B828" s="126"/>
      <c r="C828" s="126"/>
      <c r="D828" s="135" t="str">
        <f>IFERROR(VLOOKUP($C828,'基础-供应商信息'!$C:$E,2,FALSE),"-")</f>
        <v>-</v>
      </c>
      <c r="E828" s="135" t="str">
        <f>IFERROR(VLOOKUP($C828,'基础-供应商信息'!$C:$E,3,FALSE),"-")</f>
        <v>-</v>
      </c>
      <c r="F828" s="136" t="str">
        <f>IF(C828="","-",SUMIFS('采购录入（明细）'!K:K,'采购录入（明细）'!D:D,C828)-SUMIFS($H$3:H827,$C$3:C827,C828))</f>
        <v>-</v>
      </c>
      <c r="G828" s="126"/>
      <c r="H828" s="132"/>
      <c r="I828" s="132"/>
    </row>
    <row r="829" ht="21" customHeight="1" spans="1:9">
      <c r="A829" s="125">
        <v>826</v>
      </c>
      <c r="B829" s="126"/>
      <c r="C829" s="126"/>
      <c r="D829" s="135" t="str">
        <f>IFERROR(VLOOKUP($C829,'基础-供应商信息'!$C:$E,2,FALSE),"-")</f>
        <v>-</v>
      </c>
      <c r="E829" s="135" t="str">
        <f>IFERROR(VLOOKUP($C829,'基础-供应商信息'!$C:$E,3,FALSE),"-")</f>
        <v>-</v>
      </c>
      <c r="F829" s="136" t="str">
        <f>IF(C829="","-",SUMIFS('采购录入（明细）'!K:K,'采购录入（明细）'!D:D,C829)-SUMIFS($H$3:H828,$C$3:C828,C829))</f>
        <v>-</v>
      </c>
      <c r="G829" s="126"/>
      <c r="H829" s="132"/>
      <c r="I829" s="132"/>
    </row>
    <row r="830" ht="21" customHeight="1" spans="1:9">
      <c r="A830" s="125">
        <v>827</v>
      </c>
      <c r="B830" s="126"/>
      <c r="C830" s="126"/>
      <c r="D830" s="135" t="str">
        <f>IFERROR(VLOOKUP($C830,'基础-供应商信息'!$C:$E,2,FALSE),"-")</f>
        <v>-</v>
      </c>
      <c r="E830" s="135" t="str">
        <f>IFERROR(VLOOKUP($C830,'基础-供应商信息'!$C:$E,3,FALSE),"-")</f>
        <v>-</v>
      </c>
      <c r="F830" s="136" t="str">
        <f>IF(C830="","-",SUMIFS('采购录入（明细）'!K:K,'采购录入（明细）'!D:D,C830)-SUMIFS($H$3:H829,$C$3:C829,C830))</f>
        <v>-</v>
      </c>
      <c r="G830" s="126"/>
      <c r="H830" s="132"/>
      <c r="I830" s="132"/>
    </row>
    <row r="831" ht="21" customHeight="1" spans="1:9">
      <c r="A831" s="125">
        <v>828</v>
      </c>
      <c r="B831" s="126"/>
      <c r="C831" s="126"/>
      <c r="D831" s="135" t="str">
        <f>IFERROR(VLOOKUP($C831,'基础-供应商信息'!$C:$E,2,FALSE),"-")</f>
        <v>-</v>
      </c>
      <c r="E831" s="135" t="str">
        <f>IFERROR(VLOOKUP($C831,'基础-供应商信息'!$C:$E,3,FALSE),"-")</f>
        <v>-</v>
      </c>
      <c r="F831" s="136" t="str">
        <f>IF(C831="","-",SUMIFS('采购录入（明细）'!K:K,'采购录入（明细）'!D:D,C831)-SUMIFS($H$3:H830,$C$3:C830,C831))</f>
        <v>-</v>
      </c>
      <c r="G831" s="126"/>
      <c r="H831" s="132"/>
      <c r="I831" s="132"/>
    </row>
    <row r="832" ht="21" customHeight="1" spans="1:9">
      <c r="A832" s="125">
        <v>829</v>
      </c>
      <c r="B832" s="126"/>
      <c r="C832" s="126"/>
      <c r="D832" s="135" t="str">
        <f>IFERROR(VLOOKUP($C832,'基础-供应商信息'!$C:$E,2,FALSE),"-")</f>
        <v>-</v>
      </c>
      <c r="E832" s="135" t="str">
        <f>IFERROR(VLOOKUP($C832,'基础-供应商信息'!$C:$E,3,FALSE),"-")</f>
        <v>-</v>
      </c>
      <c r="F832" s="136" t="str">
        <f>IF(C832="","-",SUMIFS('采购录入（明细）'!K:K,'采购录入（明细）'!D:D,C832)-SUMIFS($H$3:H831,$C$3:C831,C832))</f>
        <v>-</v>
      </c>
      <c r="G832" s="126"/>
      <c r="H832" s="132"/>
      <c r="I832" s="132"/>
    </row>
    <row r="833" ht="21" customHeight="1" spans="1:9">
      <c r="A833" s="125">
        <v>830</v>
      </c>
      <c r="B833" s="126"/>
      <c r="C833" s="126"/>
      <c r="D833" s="135" t="str">
        <f>IFERROR(VLOOKUP($C833,'基础-供应商信息'!$C:$E,2,FALSE),"-")</f>
        <v>-</v>
      </c>
      <c r="E833" s="135" t="str">
        <f>IFERROR(VLOOKUP($C833,'基础-供应商信息'!$C:$E,3,FALSE),"-")</f>
        <v>-</v>
      </c>
      <c r="F833" s="136" t="str">
        <f>IF(C833="","-",SUMIFS('采购录入（明细）'!K:K,'采购录入（明细）'!D:D,C833)-SUMIFS($H$3:H832,$C$3:C832,C833))</f>
        <v>-</v>
      </c>
      <c r="G833" s="126"/>
      <c r="H833" s="132"/>
      <c r="I833" s="132"/>
    </row>
    <row r="834" ht="21" customHeight="1" spans="1:9">
      <c r="A834" s="125">
        <v>831</v>
      </c>
      <c r="B834" s="126"/>
      <c r="C834" s="126"/>
      <c r="D834" s="135" t="str">
        <f>IFERROR(VLOOKUP($C834,'基础-供应商信息'!$C:$E,2,FALSE),"-")</f>
        <v>-</v>
      </c>
      <c r="E834" s="135" t="str">
        <f>IFERROR(VLOOKUP($C834,'基础-供应商信息'!$C:$E,3,FALSE),"-")</f>
        <v>-</v>
      </c>
      <c r="F834" s="136" t="str">
        <f>IF(C834="","-",SUMIFS('采购录入（明细）'!K:K,'采购录入（明细）'!D:D,C834)-SUMIFS($H$3:H833,$C$3:C833,C834))</f>
        <v>-</v>
      </c>
      <c r="G834" s="126"/>
      <c r="H834" s="132"/>
      <c r="I834" s="132"/>
    </row>
    <row r="835" ht="21" customHeight="1" spans="1:9">
      <c r="A835" s="125">
        <v>832</v>
      </c>
      <c r="B835" s="126"/>
      <c r="C835" s="126"/>
      <c r="D835" s="135" t="str">
        <f>IFERROR(VLOOKUP($C835,'基础-供应商信息'!$C:$E,2,FALSE),"-")</f>
        <v>-</v>
      </c>
      <c r="E835" s="135" t="str">
        <f>IFERROR(VLOOKUP($C835,'基础-供应商信息'!$C:$E,3,FALSE),"-")</f>
        <v>-</v>
      </c>
      <c r="F835" s="136" t="str">
        <f>IF(C835="","-",SUMIFS('采购录入（明细）'!K:K,'采购录入（明细）'!D:D,C835)-SUMIFS($H$3:H834,$C$3:C834,C835))</f>
        <v>-</v>
      </c>
      <c r="G835" s="126"/>
      <c r="H835" s="132"/>
      <c r="I835" s="132"/>
    </row>
    <row r="836" ht="21" customHeight="1" spans="1:9">
      <c r="A836" s="125">
        <v>833</v>
      </c>
      <c r="B836" s="126"/>
      <c r="C836" s="126"/>
      <c r="D836" s="135" t="str">
        <f>IFERROR(VLOOKUP($C836,'基础-供应商信息'!$C:$E,2,FALSE),"-")</f>
        <v>-</v>
      </c>
      <c r="E836" s="135" t="str">
        <f>IFERROR(VLOOKUP($C836,'基础-供应商信息'!$C:$E,3,FALSE),"-")</f>
        <v>-</v>
      </c>
      <c r="F836" s="136" t="str">
        <f>IF(C836="","-",SUMIFS('采购录入（明细）'!K:K,'采购录入（明细）'!D:D,C836)-SUMIFS($H$3:H835,$C$3:C835,C836))</f>
        <v>-</v>
      </c>
      <c r="G836" s="126"/>
      <c r="H836" s="132"/>
      <c r="I836" s="132"/>
    </row>
    <row r="837" ht="21" customHeight="1" spans="1:9">
      <c r="A837" s="125">
        <v>834</v>
      </c>
      <c r="B837" s="126"/>
      <c r="C837" s="126"/>
      <c r="D837" s="135" t="str">
        <f>IFERROR(VLOOKUP($C837,'基础-供应商信息'!$C:$E,2,FALSE),"-")</f>
        <v>-</v>
      </c>
      <c r="E837" s="135" t="str">
        <f>IFERROR(VLOOKUP($C837,'基础-供应商信息'!$C:$E,3,FALSE),"-")</f>
        <v>-</v>
      </c>
      <c r="F837" s="136" t="str">
        <f>IF(C837="","-",SUMIFS('采购录入（明细）'!K:K,'采购录入（明细）'!D:D,C837)-SUMIFS($H$3:H836,$C$3:C836,C837))</f>
        <v>-</v>
      </c>
      <c r="G837" s="126"/>
      <c r="H837" s="132"/>
      <c r="I837" s="132"/>
    </row>
    <row r="838" ht="21" customHeight="1" spans="1:9">
      <c r="A838" s="125">
        <v>835</v>
      </c>
      <c r="B838" s="126"/>
      <c r="C838" s="126"/>
      <c r="D838" s="135" t="str">
        <f>IFERROR(VLOOKUP($C838,'基础-供应商信息'!$C:$E,2,FALSE),"-")</f>
        <v>-</v>
      </c>
      <c r="E838" s="135" t="str">
        <f>IFERROR(VLOOKUP($C838,'基础-供应商信息'!$C:$E,3,FALSE),"-")</f>
        <v>-</v>
      </c>
      <c r="F838" s="136" t="str">
        <f>IF(C838="","-",SUMIFS('采购录入（明细）'!K:K,'采购录入（明细）'!D:D,C838)-SUMIFS($H$3:H837,$C$3:C837,C838))</f>
        <v>-</v>
      </c>
      <c r="G838" s="126"/>
      <c r="H838" s="132"/>
      <c r="I838" s="132"/>
    </row>
    <row r="839" ht="21" customHeight="1" spans="1:9">
      <c r="A839" s="125">
        <v>836</v>
      </c>
      <c r="B839" s="126"/>
      <c r="C839" s="126"/>
      <c r="D839" s="135" t="str">
        <f>IFERROR(VLOOKUP($C839,'基础-供应商信息'!$C:$E,2,FALSE),"-")</f>
        <v>-</v>
      </c>
      <c r="E839" s="135" t="str">
        <f>IFERROR(VLOOKUP($C839,'基础-供应商信息'!$C:$E,3,FALSE),"-")</f>
        <v>-</v>
      </c>
      <c r="F839" s="136" t="str">
        <f>IF(C839="","-",SUMIFS('采购录入（明细）'!K:K,'采购录入（明细）'!D:D,C839)-SUMIFS($H$3:H838,$C$3:C838,C839))</f>
        <v>-</v>
      </c>
      <c r="G839" s="126"/>
      <c r="H839" s="132"/>
      <c r="I839" s="132"/>
    </row>
    <row r="840" ht="21" customHeight="1" spans="1:9">
      <c r="A840" s="125">
        <v>837</v>
      </c>
      <c r="B840" s="126"/>
      <c r="C840" s="126"/>
      <c r="D840" s="135" t="str">
        <f>IFERROR(VLOOKUP($C840,'基础-供应商信息'!$C:$E,2,FALSE),"-")</f>
        <v>-</v>
      </c>
      <c r="E840" s="135" t="str">
        <f>IFERROR(VLOOKUP($C840,'基础-供应商信息'!$C:$E,3,FALSE),"-")</f>
        <v>-</v>
      </c>
      <c r="F840" s="136" t="str">
        <f>IF(C840="","-",SUMIFS('采购录入（明细）'!K:K,'采购录入（明细）'!D:D,C840)-SUMIFS($H$3:H839,$C$3:C839,C840))</f>
        <v>-</v>
      </c>
      <c r="G840" s="126"/>
      <c r="H840" s="132"/>
      <c r="I840" s="132"/>
    </row>
    <row r="841" ht="21" customHeight="1" spans="1:9">
      <c r="A841" s="125">
        <v>838</v>
      </c>
      <c r="B841" s="126"/>
      <c r="C841" s="126"/>
      <c r="D841" s="135" t="str">
        <f>IFERROR(VLOOKUP($C841,'基础-供应商信息'!$C:$E,2,FALSE),"-")</f>
        <v>-</v>
      </c>
      <c r="E841" s="135" t="str">
        <f>IFERROR(VLOOKUP($C841,'基础-供应商信息'!$C:$E,3,FALSE),"-")</f>
        <v>-</v>
      </c>
      <c r="F841" s="136" t="str">
        <f>IF(C841="","-",SUMIFS('采购录入（明细）'!K:K,'采购录入（明细）'!D:D,C841)-SUMIFS($H$3:H840,$C$3:C840,C841))</f>
        <v>-</v>
      </c>
      <c r="G841" s="126"/>
      <c r="H841" s="132"/>
      <c r="I841" s="132"/>
    </row>
    <row r="842" ht="21" customHeight="1" spans="1:9">
      <c r="A842" s="125">
        <v>839</v>
      </c>
      <c r="B842" s="126"/>
      <c r="C842" s="126"/>
      <c r="D842" s="135" t="str">
        <f>IFERROR(VLOOKUP($C842,'基础-供应商信息'!$C:$E,2,FALSE),"-")</f>
        <v>-</v>
      </c>
      <c r="E842" s="135" t="str">
        <f>IFERROR(VLOOKUP($C842,'基础-供应商信息'!$C:$E,3,FALSE),"-")</f>
        <v>-</v>
      </c>
      <c r="F842" s="136" t="str">
        <f>IF(C842="","-",SUMIFS('采购录入（明细）'!K:K,'采购录入（明细）'!D:D,C842)-SUMIFS($H$3:H841,$C$3:C841,C842))</f>
        <v>-</v>
      </c>
      <c r="G842" s="126"/>
      <c r="H842" s="132"/>
      <c r="I842" s="132"/>
    </row>
    <row r="843" ht="21" customHeight="1" spans="1:9">
      <c r="A843" s="125">
        <v>840</v>
      </c>
      <c r="B843" s="126"/>
      <c r="C843" s="126"/>
      <c r="D843" s="135" t="str">
        <f>IFERROR(VLOOKUP($C843,'基础-供应商信息'!$C:$E,2,FALSE),"-")</f>
        <v>-</v>
      </c>
      <c r="E843" s="135" t="str">
        <f>IFERROR(VLOOKUP($C843,'基础-供应商信息'!$C:$E,3,FALSE),"-")</f>
        <v>-</v>
      </c>
      <c r="F843" s="136" t="str">
        <f>IF(C843="","-",SUMIFS('采购录入（明细）'!K:K,'采购录入（明细）'!D:D,C843)-SUMIFS($H$3:H842,$C$3:C842,C843))</f>
        <v>-</v>
      </c>
      <c r="G843" s="126"/>
      <c r="H843" s="132"/>
      <c r="I843" s="132"/>
    </row>
    <row r="844" ht="21" customHeight="1" spans="1:9">
      <c r="A844" s="125">
        <v>841</v>
      </c>
      <c r="B844" s="126"/>
      <c r="C844" s="126"/>
      <c r="D844" s="135" t="str">
        <f>IFERROR(VLOOKUP($C844,'基础-供应商信息'!$C:$E,2,FALSE),"-")</f>
        <v>-</v>
      </c>
      <c r="E844" s="135" t="str">
        <f>IFERROR(VLOOKUP($C844,'基础-供应商信息'!$C:$E,3,FALSE),"-")</f>
        <v>-</v>
      </c>
      <c r="F844" s="136" t="str">
        <f>IF(C844="","-",SUMIFS('采购录入（明细）'!K:K,'采购录入（明细）'!D:D,C844)-SUMIFS($H$3:H843,$C$3:C843,C844))</f>
        <v>-</v>
      </c>
      <c r="G844" s="126"/>
      <c r="H844" s="132"/>
      <c r="I844" s="132"/>
    </row>
    <row r="845" ht="21" customHeight="1" spans="1:9">
      <c r="A845" s="125">
        <v>842</v>
      </c>
      <c r="B845" s="126"/>
      <c r="C845" s="126"/>
      <c r="D845" s="135" t="str">
        <f>IFERROR(VLOOKUP($C845,'基础-供应商信息'!$C:$E,2,FALSE),"-")</f>
        <v>-</v>
      </c>
      <c r="E845" s="135" t="str">
        <f>IFERROR(VLOOKUP($C845,'基础-供应商信息'!$C:$E,3,FALSE),"-")</f>
        <v>-</v>
      </c>
      <c r="F845" s="136" t="str">
        <f>IF(C845="","-",SUMIFS('采购录入（明细）'!K:K,'采购录入（明细）'!D:D,C845)-SUMIFS($H$3:H844,$C$3:C844,C845))</f>
        <v>-</v>
      </c>
      <c r="G845" s="126"/>
      <c r="H845" s="132"/>
      <c r="I845" s="132"/>
    </row>
    <row r="846" ht="21" customHeight="1" spans="1:9">
      <c r="A846" s="125">
        <v>843</v>
      </c>
      <c r="B846" s="126"/>
      <c r="C846" s="126"/>
      <c r="D846" s="135" t="str">
        <f>IFERROR(VLOOKUP($C846,'基础-供应商信息'!$C:$E,2,FALSE),"-")</f>
        <v>-</v>
      </c>
      <c r="E846" s="135" t="str">
        <f>IFERROR(VLOOKUP($C846,'基础-供应商信息'!$C:$E,3,FALSE),"-")</f>
        <v>-</v>
      </c>
      <c r="F846" s="136" t="str">
        <f>IF(C846="","-",SUMIFS('采购录入（明细）'!K:K,'采购录入（明细）'!D:D,C846)-SUMIFS($H$3:H845,$C$3:C845,C846))</f>
        <v>-</v>
      </c>
      <c r="G846" s="126"/>
      <c r="H846" s="132"/>
      <c r="I846" s="132"/>
    </row>
    <row r="847" ht="21" customHeight="1" spans="1:9">
      <c r="A847" s="125">
        <v>844</v>
      </c>
      <c r="B847" s="126"/>
      <c r="C847" s="126"/>
      <c r="D847" s="135" t="str">
        <f>IFERROR(VLOOKUP($C847,'基础-供应商信息'!$C:$E,2,FALSE),"-")</f>
        <v>-</v>
      </c>
      <c r="E847" s="135" t="str">
        <f>IFERROR(VLOOKUP($C847,'基础-供应商信息'!$C:$E,3,FALSE),"-")</f>
        <v>-</v>
      </c>
      <c r="F847" s="136" t="str">
        <f>IF(C847="","-",SUMIFS('采购录入（明细）'!K:K,'采购录入（明细）'!D:D,C847)-SUMIFS($H$3:H846,$C$3:C846,C847))</f>
        <v>-</v>
      </c>
      <c r="G847" s="126"/>
      <c r="H847" s="132"/>
      <c r="I847" s="132"/>
    </row>
    <row r="848" ht="21" customHeight="1" spans="1:9">
      <c r="A848" s="125">
        <v>845</v>
      </c>
      <c r="B848" s="126"/>
      <c r="C848" s="126"/>
      <c r="D848" s="135" t="str">
        <f>IFERROR(VLOOKUP($C848,'基础-供应商信息'!$C:$E,2,FALSE),"-")</f>
        <v>-</v>
      </c>
      <c r="E848" s="135" t="str">
        <f>IFERROR(VLOOKUP($C848,'基础-供应商信息'!$C:$E,3,FALSE),"-")</f>
        <v>-</v>
      </c>
      <c r="F848" s="136" t="str">
        <f>IF(C848="","-",SUMIFS('采购录入（明细）'!K:K,'采购录入（明细）'!D:D,C848)-SUMIFS($H$3:H847,$C$3:C847,C848))</f>
        <v>-</v>
      </c>
      <c r="G848" s="126"/>
      <c r="H848" s="132"/>
      <c r="I848" s="132"/>
    </row>
    <row r="849" ht="21" customHeight="1" spans="1:9">
      <c r="A849" s="125">
        <v>846</v>
      </c>
      <c r="B849" s="126"/>
      <c r="C849" s="126"/>
      <c r="D849" s="135" t="str">
        <f>IFERROR(VLOOKUP($C849,'基础-供应商信息'!$C:$E,2,FALSE),"-")</f>
        <v>-</v>
      </c>
      <c r="E849" s="135" t="str">
        <f>IFERROR(VLOOKUP($C849,'基础-供应商信息'!$C:$E,3,FALSE),"-")</f>
        <v>-</v>
      </c>
      <c r="F849" s="136" t="str">
        <f>IF(C849="","-",SUMIFS('采购录入（明细）'!K:K,'采购录入（明细）'!D:D,C849)-SUMIFS($H$3:H848,$C$3:C848,C849))</f>
        <v>-</v>
      </c>
      <c r="G849" s="126"/>
      <c r="H849" s="132"/>
      <c r="I849" s="132"/>
    </row>
    <row r="850" ht="21" customHeight="1" spans="1:9">
      <c r="A850" s="125">
        <v>847</v>
      </c>
      <c r="B850" s="126"/>
      <c r="C850" s="126"/>
      <c r="D850" s="135" t="str">
        <f>IFERROR(VLOOKUP($C850,'基础-供应商信息'!$C:$E,2,FALSE),"-")</f>
        <v>-</v>
      </c>
      <c r="E850" s="135" t="str">
        <f>IFERROR(VLOOKUP($C850,'基础-供应商信息'!$C:$E,3,FALSE),"-")</f>
        <v>-</v>
      </c>
      <c r="F850" s="136" t="str">
        <f>IF(C850="","-",SUMIFS('采购录入（明细）'!K:K,'采购录入（明细）'!D:D,C850)-SUMIFS($H$3:H849,$C$3:C849,C850))</f>
        <v>-</v>
      </c>
      <c r="G850" s="126"/>
      <c r="H850" s="132"/>
      <c r="I850" s="132"/>
    </row>
    <row r="851" ht="21" customHeight="1" spans="1:9">
      <c r="A851" s="125">
        <v>848</v>
      </c>
      <c r="B851" s="126"/>
      <c r="C851" s="126"/>
      <c r="D851" s="135" t="str">
        <f>IFERROR(VLOOKUP($C851,'基础-供应商信息'!$C:$E,2,FALSE),"-")</f>
        <v>-</v>
      </c>
      <c r="E851" s="135" t="str">
        <f>IFERROR(VLOOKUP($C851,'基础-供应商信息'!$C:$E,3,FALSE),"-")</f>
        <v>-</v>
      </c>
      <c r="F851" s="136" t="str">
        <f>IF(C851="","-",SUMIFS('采购录入（明细）'!K:K,'采购录入（明细）'!D:D,C851)-SUMIFS($H$3:H850,$C$3:C850,C851))</f>
        <v>-</v>
      </c>
      <c r="G851" s="126"/>
      <c r="H851" s="132"/>
      <c r="I851" s="132"/>
    </row>
    <row r="852" ht="21" customHeight="1" spans="1:9">
      <c r="A852" s="125">
        <v>849</v>
      </c>
      <c r="B852" s="126"/>
      <c r="C852" s="126"/>
      <c r="D852" s="135" t="str">
        <f>IFERROR(VLOOKUP($C852,'基础-供应商信息'!$C:$E,2,FALSE),"-")</f>
        <v>-</v>
      </c>
      <c r="E852" s="135" t="str">
        <f>IFERROR(VLOOKUP($C852,'基础-供应商信息'!$C:$E,3,FALSE),"-")</f>
        <v>-</v>
      </c>
      <c r="F852" s="136" t="str">
        <f>IF(C852="","-",SUMIFS('采购录入（明细）'!K:K,'采购录入（明细）'!D:D,C852)-SUMIFS($H$3:H851,$C$3:C851,C852))</f>
        <v>-</v>
      </c>
      <c r="G852" s="126"/>
      <c r="H852" s="132"/>
      <c r="I852" s="132"/>
    </row>
    <row r="853" ht="21" customHeight="1" spans="1:9">
      <c r="A853" s="125">
        <v>850</v>
      </c>
      <c r="B853" s="126"/>
      <c r="C853" s="126"/>
      <c r="D853" s="135" t="str">
        <f>IFERROR(VLOOKUP($C853,'基础-供应商信息'!$C:$E,2,FALSE),"-")</f>
        <v>-</v>
      </c>
      <c r="E853" s="135" t="str">
        <f>IFERROR(VLOOKUP($C853,'基础-供应商信息'!$C:$E,3,FALSE),"-")</f>
        <v>-</v>
      </c>
      <c r="F853" s="136" t="str">
        <f>IF(C853="","-",SUMIFS('采购录入（明细）'!K:K,'采购录入（明细）'!D:D,C853)-SUMIFS($H$3:H852,$C$3:C852,C853))</f>
        <v>-</v>
      </c>
      <c r="G853" s="126"/>
      <c r="H853" s="132"/>
      <c r="I853" s="132"/>
    </row>
    <row r="854" ht="21" customHeight="1" spans="1:9">
      <c r="A854" s="125">
        <v>851</v>
      </c>
      <c r="B854" s="126"/>
      <c r="C854" s="126"/>
      <c r="D854" s="135" t="str">
        <f>IFERROR(VLOOKUP($C854,'基础-供应商信息'!$C:$E,2,FALSE),"-")</f>
        <v>-</v>
      </c>
      <c r="E854" s="135" t="str">
        <f>IFERROR(VLOOKUP($C854,'基础-供应商信息'!$C:$E,3,FALSE),"-")</f>
        <v>-</v>
      </c>
      <c r="F854" s="136" t="str">
        <f>IF(C854="","-",SUMIFS('采购录入（明细）'!K:K,'采购录入（明细）'!D:D,C854)-SUMIFS($H$3:H853,$C$3:C853,C854))</f>
        <v>-</v>
      </c>
      <c r="G854" s="126"/>
      <c r="H854" s="132"/>
      <c r="I854" s="132"/>
    </row>
    <row r="855" ht="21" customHeight="1" spans="1:9">
      <c r="A855" s="125">
        <v>852</v>
      </c>
      <c r="B855" s="126"/>
      <c r="C855" s="126"/>
      <c r="D855" s="135" t="str">
        <f>IFERROR(VLOOKUP($C855,'基础-供应商信息'!$C:$E,2,FALSE),"-")</f>
        <v>-</v>
      </c>
      <c r="E855" s="135" t="str">
        <f>IFERROR(VLOOKUP($C855,'基础-供应商信息'!$C:$E,3,FALSE),"-")</f>
        <v>-</v>
      </c>
      <c r="F855" s="136" t="str">
        <f>IF(C855="","-",SUMIFS('采购录入（明细）'!K:K,'采购录入（明细）'!D:D,C855)-SUMIFS($H$3:H854,$C$3:C854,C855))</f>
        <v>-</v>
      </c>
      <c r="G855" s="126"/>
      <c r="H855" s="132"/>
      <c r="I855" s="132"/>
    </row>
    <row r="856" ht="21" customHeight="1" spans="1:9">
      <c r="A856" s="125">
        <v>853</v>
      </c>
      <c r="B856" s="126"/>
      <c r="C856" s="126"/>
      <c r="D856" s="135" t="str">
        <f>IFERROR(VLOOKUP($C856,'基础-供应商信息'!$C:$E,2,FALSE),"-")</f>
        <v>-</v>
      </c>
      <c r="E856" s="135" t="str">
        <f>IFERROR(VLOOKUP($C856,'基础-供应商信息'!$C:$E,3,FALSE),"-")</f>
        <v>-</v>
      </c>
      <c r="F856" s="136" t="str">
        <f>IF(C856="","-",SUMIFS('采购录入（明细）'!K:K,'采购录入（明细）'!D:D,C856)-SUMIFS($H$3:H855,$C$3:C855,C856))</f>
        <v>-</v>
      </c>
      <c r="G856" s="126"/>
      <c r="H856" s="132"/>
      <c r="I856" s="132"/>
    </row>
    <row r="857" ht="21" customHeight="1" spans="1:9">
      <c r="A857" s="125">
        <v>854</v>
      </c>
      <c r="B857" s="126"/>
      <c r="C857" s="126"/>
      <c r="D857" s="135" t="str">
        <f>IFERROR(VLOOKUP($C857,'基础-供应商信息'!$C:$E,2,FALSE),"-")</f>
        <v>-</v>
      </c>
      <c r="E857" s="135" t="str">
        <f>IFERROR(VLOOKUP($C857,'基础-供应商信息'!$C:$E,3,FALSE),"-")</f>
        <v>-</v>
      </c>
      <c r="F857" s="136" t="str">
        <f>IF(C857="","-",SUMIFS('采购录入（明细）'!K:K,'采购录入（明细）'!D:D,C857)-SUMIFS($H$3:H856,$C$3:C856,C857))</f>
        <v>-</v>
      </c>
      <c r="G857" s="126"/>
      <c r="H857" s="132"/>
      <c r="I857" s="132"/>
    </row>
    <row r="858" ht="21" customHeight="1" spans="1:9">
      <c r="A858" s="125">
        <v>855</v>
      </c>
      <c r="B858" s="126"/>
      <c r="C858" s="126"/>
      <c r="D858" s="135" t="str">
        <f>IFERROR(VLOOKUP($C858,'基础-供应商信息'!$C:$E,2,FALSE),"-")</f>
        <v>-</v>
      </c>
      <c r="E858" s="135" t="str">
        <f>IFERROR(VLOOKUP($C858,'基础-供应商信息'!$C:$E,3,FALSE),"-")</f>
        <v>-</v>
      </c>
      <c r="F858" s="136" t="str">
        <f>IF(C858="","-",SUMIFS('采购录入（明细）'!K:K,'采购录入（明细）'!D:D,C858)-SUMIFS($H$3:H857,$C$3:C857,C858))</f>
        <v>-</v>
      </c>
      <c r="G858" s="126"/>
      <c r="H858" s="132"/>
      <c r="I858" s="132"/>
    </row>
    <row r="859" ht="21" customHeight="1" spans="1:9">
      <c r="A859" s="125">
        <v>856</v>
      </c>
      <c r="B859" s="126"/>
      <c r="C859" s="126"/>
      <c r="D859" s="135" t="str">
        <f>IFERROR(VLOOKUP($C859,'基础-供应商信息'!$C:$E,2,FALSE),"-")</f>
        <v>-</v>
      </c>
      <c r="E859" s="135" t="str">
        <f>IFERROR(VLOOKUP($C859,'基础-供应商信息'!$C:$E,3,FALSE),"-")</f>
        <v>-</v>
      </c>
      <c r="F859" s="136" t="str">
        <f>IF(C859="","-",SUMIFS('采购录入（明细）'!K:K,'采购录入（明细）'!D:D,C859)-SUMIFS($H$3:H858,$C$3:C858,C859))</f>
        <v>-</v>
      </c>
      <c r="G859" s="126"/>
      <c r="H859" s="132"/>
      <c r="I859" s="132"/>
    </row>
    <row r="860" ht="21" customHeight="1" spans="1:9">
      <c r="A860" s="125">
        <v>857</v>
      </c>
      <c r="B860" s="126"/>
      <c r="C860" s="126"/>
      <c r="D860" s="135" t="str">
        <f>IFERROR(VLOOKUP($C860,'基础-供应商信息'!$C:$E,2,FALSE),"-")</f>
        <v>-</v>
      </c>
      <c r="E860" s="135" t="str">
        <f>IFERROR(VLOOKUP($C860,'基础-供应商信息'!$C:$E,3,FALSE),"-")</f>
        <v>-</v>
      </c>
      <c r="F860" s="136" t="str">
        <f>IF(C860="","-",SUMIFS('采购录入（明细）'!K:K,'采购录入（明细）'!D:D,C860)-SUMIFS($H$3:H859,$C$3:C859,C860))</f>
        <v>-</v>
      </c>
      <c r="G860" s="126"/>
      <c r="H860" s="132"/>
      <c r="I860" s="132"/>
    </row>
    <row r="861" ht="21" customHeight="1" spans="1:9">
      <c r="A861" s="125">
        <v>858</v>
      </c>
      <c r="B861" s="126"/>
      <c r="C861" s="126"/>
      <c r="D861" s="135" t="str">
        <f>IFERROR(VLOOKUP($C861,'基础-供应商信息'!$C:$E,2,FALSE),"-")</f>
        <v>-</v>
      </c>
      <c r="E861" s="135" t="str">
        <f>IFERROR(VLOOKUP($C861,'基础-供应商信息'!$C:$E,3,FALSE),"-")</f>
        <v>-</v>
      </c>
      <c r="F861" s="136" t="str">
        <f>IF(C861="","-",SUMIFS('采购录入（明细）'!K:K,'采购录入（明细）'!D:D,C861)-SUMIFS($H$3:H860,$C$3:C860,C861))</f>
        <v>-</v>
      </c>
      <c r="G861" s="126"/>
      <c r="H861" s="132"/>
      <c r="I861" s="132"/>
    </row>
    <row r="862" ht="21" customHeight="1" spans="1:9">
      <c r="A862" s="125">
        <v>859</v>
      </c>
      <c r="B862" s="126"/>
      <c r="C862" s="126"/>
      <c r="D862" s="135" t="str">
        <f>IFERROR(VLOOKUP($C862,'基础-供应商信息'!$C:$E,2,FALSE),"-")</f>
        <v>-</v>
      </c>
      <c r="E862" s="135" t="str">
        <f>IFERROR(VLOOKUP($C862,'基础-供应商信息'!$C:$E,3,FALSE),"-")</f>
        <v>-</v>
      </c>
      <c r="F862" s="136" t="str">
        <f>IF(C862="","-",SUMIFS('采购录入（明细）'!K:K,'采购录入（明细）'!D:D,C862)-SUMIFS($H$3:H861,$C$3:C861,C862))</f>
        <v>-</v>
      </c>
      <c r="G862" s="126"/>
      <c r="H862" s="132"/>
      <c r="I862" s="132"/>
    </row>
    <row r="863" ht="21" customHeight="1" spans="1:9">
      <c r="A863" s="125">
        <v>860</v>
      </c>
      <c r="B863" s="126"/>
      <c r="C863" s="126"/>
      <c r="D863" s="135" t="str">
        <f>IFERROR(VLOOKUP($C863,'基础-供应商信息'!$C:$E,2,FALSE),"-")</f>
        <v>-</v>
      </c>
      <c r="E863" s="135" t="str">
        <f>IFERROR(VLOOKUP($C863,'基础-供应商信息'!$C:$E,3,FALSE),"-")</f>
        <v>-</v>
      </c>
      <c r="F863" s="136" t="str">
        <f>IF(C863="","-",SUMIFS('采购录入（明细）'!K:K,'采购录入（明细）'!D:D,C863)-SUMIFS($H$3:H862,$C$3:C862,C863))</f>
        <v>-</v>
      </c>
      <c r="G863" s="126"/>
      <c r="H863" s="132"/>
      <c r="I863" s="132"/>
    </row>
    <row r="864" ht="21" customHeight="1" spans="1:9">
      <c r="A864" s="125">
        <v>861</v>
      </c>
      <c r="B864" s="126"/>
      <c r="C864" s="126"/>
      <c r="D864" s="135" t="str">
        <f>IFERROR(VLOOKUP($C864,'基础-供应商信息'!$C:$E,2,FALSE),"-")</f>
        <v>-</v>
      </c>
      <c r="E864" s="135" t="str">
        <f>IFERROR(VLOOKUP($C864,'基础-供应商信息'!$C:$E,3,FALSE),"-")</f>
        <v>-</v>
      </c>
      <c r="F864" s="136" t="str">
        <f>IF(C864="","-",SUMIFS('采购录入（明细）'!K:K,'采购录入（明细）'!D:D,C864)-SUMIFS($H$3:H863,$C$3:C863,C864))</f>
        <v>-</v>
      </c>
      <c r="G864" s="126"/>
      <c r="H864" s="132"/>
      <c r="I864" s="132"/>
    </row>
    <row r="865" ht="21" customHeight="1" spans="1:9">
      <c r="A865" s="125">
        <v>862</v>
      </c>
      <c r="B865" s="126"/>
      <c r="C865" s="126"/>
      <c r="D865" s="135" t="str">
        <f>IFERROR(VLOOKUP($C865,'基础-供应商信息'!$C:$E,2,FALSE),"-")</f>
        <v>-</v>
      </c>
      <c r="E865" s="135" t="str">
        <f>IFERROR(VLOOKUP($C865,'基础-供应商信息'!$C:$E,3,FALSE),"-")</f>
        <v>-</v>
      </c>
      <c r="F865" s="136" t="str">
        <f>IF(C865="","-",SUMIFS('采购录入（明细）'!K:K,'采购录入（明细）'!D:D,C865)-SUMIFS($H$3:H864,$C$3:C864,C865))</f>
        <v>-</v>
      </c>
      <c r="G865" s="126"/>
      <c r="H865" s="132"/>
      <c r="I865" s="132"/>
    </row>
    <row r="866" ht="21" customHeight="1" spans="1:9">
      <c r="A866" s="125">
        <v>863</v>
      </c>
      <c r="B866" s="126"/>
      <c r="C866" s="126"/>
      <c r="D866" s="135" t="str">
        <f>IFERROR(VLOOKUP($C866,'基础-供应商信息'!$C:$E,2,FALSE),"-")</f>
        <v>-</v>
      </c>
      <c r="E866" s="135" t="str">
        <f>IFERROR(VLOOKUP($C866,'基础-供应商信息'!$C:$E,3,FALSE),"-")</f>
        <v>-</v>
      </c>
      <c r="F866" s="136" t="str">
        <f>IF(C866="","-",SUMIFS('采购录入（明细）'!K:K,'采购录入（明细）'!D:D,C866)-SUMIFS($H$3:H865,$C$3:C865,C866))</f>
        <v>-</v>
      </c>
      <c r="G866" s="126"/>
      <c r="H866" s="132"/>
      <c r="I866" s="132"/>
    </row>
    <row r="867" ht="21" customHeight="1" spans="1:9">
      <c r="A867" s="125">
        <v>864</v>
      </c>
      <c r="B867" s="126"/>
      <c r="C867" s="126"/>
      <c r="D867" s="135" t="str">
        <f>IFERROR(VLOOKUP($C867,'基础-供应商信息'!$C:$E,2,FALSE),"-")</f>
        <v>-</v>
      </c>
      <c r="E867" s="135" t="str">
        <f>IFERROR(VLOOKUP($C867,'基础-供应商信息'!$C:$E,3,FALSE),"-")</f>
        <v>-</v>
      </c>
      <c r="F867" s="136" t="str">
        <f>IF(C867="","-",SUMIFS('采购录入（明细）'!K:K,'采购录入（明细）'!D:D,C867)-SUMIFS($H$3:H866,$C$3:C866,C867))</f>
        <v>-</v>
      </c>
      <c r="G867" s="126"/>
      <c r="H867" s="132"/>
      <c r="I867" s="132"/>
    </row>
    <row r="868" ht="21" customHeight="1" spans="1:9">
      <c r="A868" s="125">
        <v>865</v>
      </c>
      <c r="B868" s="126"/>
      <c r="C868" s="126"/>
      <c r="D868" s="135" t="str">
        <f>IFERROR(VLOOKUP($C868,'基础-供应商信息'!$C:$E,2,FALSE),"-")</f>
        <v>-</v>
      </c>
      <c r="E868" s="135" t="str">
        <f>IFERROR(VLOOKUP($C868,'基础-供应商信息'!$C:$E,3,FALSE),"-")</f>
        <v>-</v>
      </c>
      <c r="F868" s="136" t="str">
        <f>IF(C868="","-",SUMIFS('采购录入（明细）'!K:K,'采购录入（明细）'!D:D,C868)-SUMIFS($H$3:H867,$C$3:C867,C868))</f>
        <v>-</v>
      </c>
      <c r="G868" s="126"/>
      <c r="H868" s="132"/>
      <c r="I868" s="132"/>
    </row>
    <row r="869" ht="21" customHeight="1" spans="1:9">
      <c r="A869" s="125">
        <v>866</v>
      </c>
      <c r="B869" s="126"/>
      <c r="C869" s="126"/>
      <c r="D869" s="135" t="str">
        <f>IFERROR(VLOOKUP($C869,'基础-供应商信息'!$C:$E,2,FALSE),"-")</f>
        <v>-</v>
      </c>
      <c r="E869" s="135" t="str">
        <f>IFERROR(VLOOKUP($C869,'基础-供应商信息'!$C:$E,3,FALSE),"-")</f>
        <v>-</v>
      </c>
      <c r="F869" s="136" t="str">
        <f>IF(C869="","-",SUMIFS('采购录入（明细）'!K:K,'采购录入（明细）'!D:D,C869)-SUMIFS($H$3:H868,$C$3:C868,C869))</f>
        <v>-</v>
      </c>
      <c r="G869" s="126"/>
      <c r="H869" s="132"/>
      <c r="I869" s="132"/>
    </row>
    <row r="870" ht="21" customHeight="1" spans="1:9">
      <c r="A870" s="125">
        <v>867</v>
      </c>
      <c r="B870" s="126"/>
      <c r="C870" s="126"/>
      <c r="D870" s="135" t="str">
        <f>IFERROR(VLOOKUP($C870,'基础-供应商信息'!$C:$E,2,FALSE),"-")</f>
        <v>-</v>
      </c>
      <c r="E870" s="135" t="str">
        <f>IFERROR(VLOOKUP($C870,'基础-供应商信息'!$C:$E,3,FALSE),"-")</f>
        <v>-</v>
      </c>
      <c r="F870" s="136" t="str">
        <f>IF(C870="","-",SUMIFS('采购录入（明细）'!K:K,'采购录入（明细）'!D:D,C870)-SUMIFS($H$3:H869,$C$3:C869,C870))</f>
        <v>-</v>
      </c>
      <c r="G870" s="126"/>
      <c r="H870" s="132"/>
      <c r="I870" s="132"/>
    </row>
    <row r="871" ht="21" customHeight="1" spans="1:9">
      <c r="A871" s="125">
        <v>868</v>
      </c>
      <c r="B871" s="126"/>
      <c r="C871" s="126"/>
      <c r="D871" s="135" t="str">
        <f>IFERROR(VLOOKUP($C871,'基础-供应商信息'!$C:$E,2,FALSE),"-")</f>
        <v>-</v>
      </c>
      <c r="E871" s="135" t="str">
        <f>IFERROR(VLOOKUP($C871,'基础-供应商信息'!$C:$E,3,FALSE),"-")</f>
        <v>-</v>
      </c>
      <c r="F871" s="136" t="str">
        <f>IF(C871="","-",SUMIFS('采购录入（明细）'!K:K,'采购录入（明细）'!D:D,C871)-SUMIFS($H$3:H870,$C$3:C870,C871))</f>
        <v>-</v>
      </c>
      <c r="G871" s="126"/>
      <c r="H871" s="132"/>
      <c r="I871" s="132"/>
    </row>
    <row r="872" ht="21" customHeight="1" spans="1:9">
      <c r="A872" s="125">
        <v>869</v>
      </c>
      <c r="B872" s="126"/>
      <c r="C872" s="126"/>
      <c r="D872" s="135" t="str">
        <f>IFERROR(VLOOKUP($C872,'基础-供应商信息'!$C:$E,2,FALSE),"-")</f>
        <v>-</v>
      </c>
      <c r="E872" s="135" t="str">
        <f>IFERROR(VLOOKUP($C872,'基础-供应商信息'!$C:$E,3,FALSE),"-")</f>
        <v>-</v>
      </c>
      <c r="F872" s="136" t="str">
        <f>IF(C872="","-",SUMIFS('采购录入（明细）'!K:K,'采购录入（明细）'!D:D,C872)-SUMIFS($H$3:H871,$C$3:C871,C872))</f>
        <v>-</v>
      </c>
      <c r="G872" s="126"/>
      <c r="H872" s="132"/>
      <c r="I872" s="132"/>
    </row>
    <row r="873" ht="21" customHeight="1" spans="1:9">
      <c r="A873" s="125">
        <v>870</v>
      </c>
      <c r="B873" s="126"/>
      <c r="C873" s="126"/>
      <c r="D873" s="135" t="str">
        <f>IFERROR(VLOOKUP($C873,'基础-供应商信息'!$C:$E,2,FALSE),"-")</f>
        <v>-</v>
      </c>
      <c r="E873" s="135" t="str">
        <f>IFERROR(VLOOKUP($C873,'基础-供应商信息'!$C:$E,3,FALSE),"-")</f>
        <v>-</v>
      </c>
      <c r="F873" s="136" t="str">
        <f>IF(C873="","-",SUMIFS('采购录入（明细）'!K:K,'采购录入（明细）'!D:D,C873)-SUMIFS($H$3:H872,$C$3:C872,C873))</f>
        <v>-</v>
      </c>
      <c r="G873" s="126"/>
      <c r="H873" s="132"/>
      <c r="I873" s="132"/>
    </row>
    <row r="874" ht="21" customHeight="1" spans="1:9">
      <c r="A874" s="125">
        <v>871</v>
      </c>
      <c r="B874" s="126"/>
      <c r="C874" s="126"/>
      <c r="D874" s="135" t="str">
        <f>IFERROR(VLOOKUP($C874,'基础-供应商信息'!$C:$E,2,FALSE),"-")</f>
        <v>-</v>
      </c>
      <c r="E874" s="135" t="str">
        <f>IFERROR(VLOOKUP($C874,'基础-供应商信息'!$C:$E,3,FALSE),"-")</f>
        <v>-</v>
      </c>
      <c r="F874" s="136" t="str">
        <f>IF(C874="","-",SUMIFS('采购录入（明细）'!K:K,'采购录入（明细）'!D:D,C874)-SUMIFS($H$3:H873,$C$3:C873,C874))</f>
        <v>-</v>
      </c>
      <c r="G874" s="126"/>
      <c r="H874" s="132"/>
      <c r="I874" s="132"/>
    </row>
    <row r="875" ht="21" customHeight="1" spans="1:9">
      <c r="A875" s="125">
        <v>872</v>
      </c>
      <c r="B875" s="126"/>
      <c r="C875" s="126"/>
      <c r="D875" s="135" t="str">
        <f>IFERROR(VLOOKUP($C875,'基础-供应商信息'!$C:$E,2,FALSE),"-")</f>
        <v>-</v>
      </c>
      <c r="E875" s="135" t="str">
        <f>IFERROR(VLOOKUP($C875,'基础-供应商信息'!$C:$E,3,FALSE),"-")</f>
        <v>-</v>
      </c>
      <c r="F875" s="136" t="str">
        <f>IF(C875="","-",SUMIFS('采购录入（明细）'!K:K,'采购录入（明细）'!D:D,C875)-SUMIFS($H$3:H874,$C$3:C874,C875))</f>
        <v>-</v>
      </c>
      <c r="G875" s="126"/>
      <c r="H875" s="132"/>
      <c r="I875" s="132"/>
    </row>
    <row r="876" ht="21" customHeight="1" spans="1:9">
      <c r="A876" s="125">
        <v>873</v>
      </c>
      <c r="B876" s="126"/>
      <c r="C876" s="126"/>
      <c r="D876" s="135" t="str">
        <f>IFERROR(VLOOKUP($C876,'基础-供应商信息'!$C:$E,2,FALSE),"-")</f>
        <v>-</v>
      </c>
      <c r="E876" s="135" t="str">
        <f>IFERROR(VLOOKUP($C876,'基础-供应商信息'!$C:$E,3,FALSE),"-")</f>
        <v>-</v>
      </c>
      <c r="F876" s="136" t="str">
        <f>IF(C876="","-",SUMIFS('采购录入（明细）'!K:K,'采购录入（明细）'!D:D,C876)-SUMIFS($H$3:H875,$C$3:C875,C876))</f>
        <v>-</v>
      </c>
      <c r="G876" s="126"/>
      <c r="H876" s="132"/>
      <c r="I876" s="132"/>
    </row>
    <row r="877" ht="21" customHeight="1" spans="1:9">
      <c r="A877" s="125">
        <v>874</v>
      </c>
      <c r="B877" s="126"/>
      <c r="C877" s="126"/>
      <c r="D877" s="135" t="str">
        <f>IFERROR(VLOOKUP($C877,'基础-供应商信息'!$C:$E,2,FALSE),"-")</f>
        <v>-</v>
      </c>
      <c r="E877" s="135" t="str">
        <f>IFERROR(VLOOKUP($C877,'基础-供应商信息'!$C:$E,3,FALSE),"-")</f>
        <v>-</v>
      </c>
      <c r="F877" s="136" t="str">
        <f>IF(C877="","-",SUMIFS('采购录入（明细）'!K:K,'采购录入（明细）'!D:D,C877)-SUMIFS($H$3:H876,$C$3:C876,C877))</f>
        <v>-</v>
      </c>
      <c r="G877" s="126"/>
      <c r="H877" s="132"/>
      <c r="I877" s="132"/>
    </row>
    <row r="878" ht="21" customHeight="1" spans="1:9">
      <c r="A878" s="125">
        <v>875</v>
      </c>
      <c r="B878" s="126"/>
      <c r="C878" s="126"/>
      <c r="D878" s="135" t="str">
        <f>IFERROR(VLOOKUP($C878,'基础-供应商信息'!$C:$E,2,FALSE),"-")</f>
        <v>-</v>
      </c>
      <c r="E878" s="135" t="str">
        <f>IFERROR(VLOOKUP($C878,'基础-供应商信息'!$C:$E,3,FALSE),"-")</f>
        <v>-</v>
      </c>
      <c r="F878" s="136" t="str">
        <f>IF(C878="","-",SUMIFS('采购录入（明细）'!K:K,'采购录入（明细）'!D:D,C878)-SUMIFS($H$3:H877,$C$3:C877,C878))</f>
        <v>-</v>
      </c>
      <c r="G878" s="126"/>
      <c r="H878" s="132"/>
      <c r="I878" s="132"/>
    </row>
    <row r="879" ht="21" customHeight="1" spans="1:9">
      <c r="A879" s="125">
        <v>876</v>
      </c>
      <c r="B879" s="126"/>
      <c r="C879" s="126"/>
      <c r="D879" s="135" t="str">
        <f>IFERROR(VLOOKUP($C879,'基础-供应商信息'!$C:$E,2,FALSE),"-")</f>
        <v>-</v>
      </c>
      <c r="E879" s="135" t="str">
        <f>IFERROR(VLOOKUP($C879,'基础-供应商信息'!$C:$E,3,FALSE),"-")</f>
        <v>-</v>
      </c>
      <c r="F879" s="136" t="str">
        <f>IF(C879="","-",SUMIFS('采购录入（明细）'!K:K,'采购录入（明细）'!D:D,C879)-SUMIFS($H$3:H878,$C$3:C878,C879))</f>
        <v>-</v>
      </c>
      <c r="G879" s="126"/>
      <c r="H879" s="132"/>
      <c r="I879" s="132"/>
    </row>
    <row r="880" ht="21" customHeight="1" spans="1:9">
      <c r="A880" s="125">
        <v>877</v>
      </c>
      <c r="B880" s="126"/>
      <c r="C880" s="126"/>
      <c r="D880" s="135" t="str">
        <f>IFERROR(VLOOKUP($C880,'基础-供应商信息'!$C:$E,2,FALSE),"-")</f>
        <v>-</v>
      </c>
      <c r="E880" s="135" t="str">
        <f>IFERROR(VLOOKUP($C880,'基础-供应商信息'!$C:$E,3,FALSE),"-")</f>
        <v>-</v>
      </c>
      <c r="F880" s="136" t="str">
        <f>IF(C880="","-",SUMIFS('采购录入（明细）'!K:K,'采购录入（明细）'!D:D,C880)-SUMIFS($H$3:H879,$C$3:C879,C880))</f>
        <v>-</v>
      </c>
      <c r="G880" s="126"/>
      <c r="H880" s="132"/>
      <c r="I880" s="132"/>
    </row>
    <row r="881" ht="21" customHeight="1" spans="1:9">
      <c r="A881" s="125">
        <v>878</v>
      </c>
      <c r="B881" s="126"/>
      <c r="C881" s="126"/>
      <c r="D881" s="135" t="str">
        <f>IFERROR(VLOOKUP($C881,'基础-供应商信息'!$C:$E,2,FALSE),"-")</f>
        <v>-</v>
      </c>
      <c r="E881" s="135" t="str">
        <f>IFERROR(VLOOKUP($C881,'基础-供应商信息'!$C:$E,3,FALSE),"-")</f>
        <v>-</v>
      </c>
      <c r="F881" s="136" t="str">
        <f>IF(C881="","-",SUMIFS('采购录入（明细）'!K:K,'采购录入（明细）'!D:D,C881)-SUMIFS($H$3:H880,$C$3:C880,C881))</f>
        <v>-</v>
      </c>
      <c r="G881" s="126"/>
      <c r="H881" s="132"/>
      <c r="I881" s="132"/>
    </row>
    <row r="882" ht="21" customHeight="1" spans="1:9">
      <c r="A882" s="125">
        <v>879</v>
      </c>
      <c r="B882" s="126"/>
      <c r="C882" s="126"/>
      <c r="D882" s="135" t="str">
        <f>IFERROR(VLOOKUP($C882,'基础-供应商信息'!$C:$E,2,FALSE),"-")</f>
        <v>-</v>
      </c>
      <c r="E882" s="135" t="str">
        <f>IFERROR(VLOOKUP($C882,'基础-供应商信息'!$C:$E,3,FALSE),"-")</f>
        <v>-</v>
      </c>
      <c r="F882" s="136" t="str">
        <f>IF(C882="","-",SUMIFS('采购录入（明细）'!K:K,'采购录入（明细）'!D:D,C882)-SUMIFS($H$3:H881,$C$3:C881,C882))</f>
        <v>-</v>
      </c>
      <c r="G882" s="126"/>
      <c r="H882" s="132"/>
      <c r="I882" s="132"/>
    </row>
    <row r="883" ht="21" customHeight="1" spans="1:9">
      <c r="A883" s="125">
        <v>880</v>
      </c>
      <c r="B883" s="126"/>
      <c r="C883" s="126"/>
      <c r="D883" s="135" t="str">
        <f>IFERROR(VLOOKUP($C883,'基础-供应商信息'!$C:$E,2,FALSE),"-")</f>
        <v>-</v>
      </c>
      <c r="E883" s="135" t="str">
        <f>IFERROR(VLOOKUP($C883,'基础-供应商信息'!$C:$E,3,FALSE),"-")</f>
        <v>-</v>
      </c>
      <c r="F883" s="136" t="str">
        <f>IF(C883="","-",SUMIFS('采购录入（明细）'!K:K,'采购录入（明细）'!D:D,C883)-SUMIFS($H$3:H882,$C$3:C882,C883))</f>
        <v>-</v>
      </c>
      <c r="G883" s="126"/>
      <c r="H883" s="132"/>
      <c r="I883" s="132"/>
    </row>
    <row r="884" ht="21" customHeight="1" spans="1:9">
      <c r="A884" s="125">
        <v>881</v>
      </c>
      <c r="B884" s="126"/>
      <c r="C884" s="126"/>
      <c r="D884" s="135" t="str">
        <f>IFERROR(VLOOKUP($C884,'基础-供应商信息'!$C:$E,2,FALSE),"-")</f>
        <v>-</v>
      </c>
      <c r="E884" s="135" t="str">
        <f>IFERROR(VLOOKUP($C884,'基础-供应商信息'!$C:$E,3,FALSE),"-")</f>
        <v>-</v>
      </c>
      <c r="F884" s="136" t="str">
        <f>IF(C884="","-",SUMIFS('采购录入（明细）'!K:K,'采购录入（明细）'!D:D,C884)-SUMIFS($H$3:H883,$C$3:C883,C884))</f>
        <v>-</v>
      </c>
      <c r="G884" s="126"/>
      <c r="H884" s="132"/>
      <c r="I884" s="132"/>
    </row>
    <row r="885" ht="21" customHeight="1" spans="1:9">
      <c r="A885" s="125">
        <v>882</v>
      </c>
      <c r="B885" s="126"/>
      <c r="C885" s="126"/>
      <c r="D885" s="135" t="str">
        <f>IFERROR(VLOOKUP($C885,'基础-供应商信息'!$C:$E,2,FALSE),"-")</f>
        <v>-</v>
      </c>
      <c r="E885" s="135" t="str">
        <f>IFERROR(VLOOKUP($C885,'基础-供应商信息'!$C:$E,3,FALSE),"-")</f>
        <v>-</v>
      </c>
      <c r="F885" s="136" t="str">
        <f>IF(C885="","-",SUMIFS('采购录入（明细）'!K:K,'采购录入（明细）'!D:D,C885)-SUMIFS($H$3:H884,$C$3:C884,C885))</f>
        <v>-</v>
      </c>
      <c r="G885" s="126"/>
      <c r="H885" s="132"/>
      <c r="I885" s="132"/>
    </row>
    <row r="886" ht="21" customHeight="1" spans="1:9">
      <c r="A886" s="125">
        <v>883</v>
      </c>
      <c r="B886" s="126"/>
      <c r="C886" s="126"/>
      <c r="D886" s="135" t="str">
        <f>IFERROR(VLOOKUP($C886,'基础-供应商信息'!$C:$E,2,FALSE),"-")</f>
        <v>-</v>
      </c>
      <c r="E886" s="135" t="str">
        <f>IFERROR(VLOOKUP($C886,'基础-供应商信息'!$C:$E,3,FALSE),"-")</f>
        <v>-</v>
      </c>
      <c r="F886" s="136" t="str">
        <f>IF(C886="","-",SUMIFS('采购录入（明细）'!K:K,'采购录入（明细）'!D:D,C886)-SUMIFS($H$3:H885,$C$3:C885,C886))</f>
        <v>-</v>
      </c>
      <c r="G886" s="126"/>
      <c r="H886" s="132"/>
      <c r="I886" s="132"/>
    </row>
    <row r="887" ht="21" customHeight="1" spans="1:9">
      <c r="A887" s="125">
        <v>884</v>
      </c>
      <c r="B887" s="126"/>
      <c r="C887" s="126"/>
      <c r="D887" s="135" t="str">
        <f>IFERROR(VLOOKUP($C887,'基础-供应商信息'!$C:$E,2,FALSE),"-")</f>
        <v>-</v>
      </c>
      <c r="E887" s="135" t="str">
        <f>IFERROR(VLOOKUP($C887,'基础-供应商信息'!$C:$E,3,FALSE),"-")</f>
        <v>-</v>
      </c>
      <c r="F887" s="136" t="str">
        <f>IF(C887="","-",SUMIFS('采购录入（明细）'!K:K,'采购录入（明细）'!D:D,C887)-SUMIFS($H$3:H886,$C$3:C886,C887))</f>
        <v>-</v>
      </c>
      <c r="G887" s="126"/>
      <c r="H887" s="132"/>
      <c r="I887" s="132"/>
    </row>
    <row r="888" ht="21" customHeight="1" spans="1:9">
      <c r="A888" s="125">
        <v>885</v>
      </c>
      <c r="B888" s="126"/>
      <c r="C888" s="126"/>
      <c r="D888" s="135" t="str">
        <f>IFERROR(VLOOKUP($C888,'基础-供应商信息'!$C:$E,2,FALSE),"-")</f>
        <v>-</v>
      </c>
      <c r="E888" s="135" t="str">
        <f>IFERROR(VLOOKUP($C888,'基础-供应商信息'!$C:$E,3,FALSE),"-")</f>
        <v>-</v>
      </c>
      <c r="F888" s="136" t="str">
        <f>IF(C888="","-",SUMIFS('采购录入（明细）'!K:K,'采购录入（明细）'!D:D,C888)-SUMIFS($H$3:H887,$C$3:C887,C888))</f>
        <v>-</v>
      </c>
      <c r="G888" s="126"/>
      <c r="H888" s="132"/>
      <c r="I888" s="132"/>
    </row>
    <row r="889" ht="21" customHeight="1" spans="1:9">
      <c r="A889" s="125">
        <v>886</v>
      </c>
      <c r="B889" s="126"/>
      <c r="C889" s="126"/>
      <c r="D889" s="135" t="str">
        <f>IFERROR(VLOOKUP($C889,'基础-供应商信息'!$C:$E,2,FALSE),"-")</f>
        <v>-</v>
      </c>
      <c r="E889" s="135" t="str">
        <f>IFERROR(VLOOKUP($C889,'基础-供应商信息'!$C:$E,3,FALSE),"-")</f>
        <v>-</v>
      </c>
      <c r="F889" s="136" t="str">
        <f>IF(C889="","-",SUMIFS('采购录入（明细）'!K:K,'采购录入（明细）'!D:D,C889)-SUMIFS($H$3:H888,$C$3:C888,C889))</f>
        <v>-</v>
      </c>
      <c r="G889" s="126"/>
      <c r="H889" s="132"/>
      <c r="I889" s="132"/>
    </row>
    <row r="890" ht="21" customHeight="1" spans="1:9">
      <c r="A890" s="125">
        <v>887</v>
      </c>
      <c r="B890" s="126"/>
      <c r="C890" s="126"/>
      <c r="D890" s="135" t="str">
        <f>IFERROR(VLOOKUP($C890,'基础-供应商信息'!$C:$E,2,FALSE),"-")</f>
        <v>-</v>
      </c>
      <c r="E890" s="135" t="str">
        <f>IFERROR(VLOOKUP($C890,'基础-供应商信息'!$C:$E,3,FALSE),"-")</f>
        <v>-</v>
      </c>
      <c r="F890" s="136" t="str">
        <f>IF(C890="","-",SUMIFS('采购录入（明细）'!K:K,'采购录入（明细）'!D:D,C890)-SUMIFS($H$3:H889,$C$3:C889,C890))</f>
        <v>-</v>
      </c>
      <c r="G890" s="126"/>
      <c r="H890" s="132"/>
      <c r="I890" s="132"/>
    </row>
    <row r="891" ht="21" customHeight="1" spans="1:9">
      <c r="A891" s="125">
        <v>888</v>
      </c>
      <c r="B891" s="126"/>
      <c r="C891" s="126"/>
      <c r="D891" s="135" t="str">
        <f>IFERROR(VLOOKUP($C891,'基础-供应商信息'!$C:$E,2,FALSE),"-")</f>
        <v>-</v>
      </c>
      <c r="E891" s="135" t="str">
        <f>IFERROR(VLOOKUP($C891,'基础-供应商信息'!$C:$E,3,FALSE),"-")</f>
        <v>-</v>
      </c>
      <c r="F891" s="136" t="str">
        <f>IF(C891="","-",SUMIFS('采购录入（明细）'!K:K,'采购录入（明细）'!D:D,C891)-SUMIFS($H$3:H890,$C$3:C890,C891))</f>
        <v>-</v>
      </c>
      <c r="G891" s="126"/>
      <c r="H891" s="132"/>
      <c r="I891" s="132"/>
    </row>
    <row r="892" ht="21" customHeight="1" spans="1:9">
      <c r="A892" s="125">
        <v>889</v>
      </c>
      <c r="B892" s="126"/>
      <c r="C892" s="126"/>
      <c r="D892" s="135" t="str">
        <f>IFERROR(VLOOKUP($C892,'基础-供应商信息'!$C:$E,2,FALSE),"-")</f>
        <v>-</v>
      </c>
      <c r="E892" s="135" t="str">
        <f>IFERROR(VLOOKUP($C892,'基础-供应商信息'!$C:$E,3,FALSE),"-")</f>
        <v>-</v>
      </c>
      <c r="F892" s="136" t="str">
        <f>IF(C892="","-",SUMIFS('采购录入（明细）'!K:K,'采购录入（明细）'!D:D,C892)-SUMIFS($H$3:H891,$C$3:C891,C892))</f>
        <v>-</v>
      </c>
      <c r="G892" s="126"/>
      <c r="H892" s="132"/>
      <c r="I892" s="132"/>
    </row>
    <row r="893" ht="21" customHeight="1" spans="1:9">
      <c r="A893" s="125">
        <v>890</v>
      </c>
      <c r="B893" s="126"/>
      <c r="C893" s="126"/>
      <c r="D893" s="135" t="str">
        <f>IFERROR(VLOOKUP($C893,'基础-供应商信息'!$C:$E,2,FALSE),"-")</f>
        <v>-</v>
      </c>
      <c r="E893" s="135" t="str">
        <f>IFERROR(VLOOKUP($C893,'基础-供应商信息'!$C:$E,3,FALSE),"-")</f>
        <v>-</v>
      </c>
      <c r="F893" s="136" t="str">
        <f>IF(C893="","-",SUMIFS('采购录入（明细）'!K:K,'采购录入（明细）'!D:D,C893)-SUMIFS($H$3:H892,$C$3:C892,C893))</f>
        <v>-</v>
      </c>
      <c r="G893" s="126"/>
      <c r="H893" s="132"/>
      <c r="I893" s="132"/>
    </row>
    <row r="894" ht="21" customHeight="1" spans="1:9">
      <c r="A894" s="125">
        <v>891</v>
      </c>
      <c r="B894" s="126"/>
      <c r="C894" s="126"/>
      <c r="D894" s="135" t="str">
        <f>IFERROR(VLOOKUP($C894,'基础-供应商信息'!$C:$E,2,FALSE),"-")</f>
        <v>-</v>
      </c>
      <c r="E894" s="135" t="str">
        <f>IFERROR(VLOOKUP($C894,'基础-供应商信息'!$C:$E,3,FALSE),"-")</f>
        <v>-</v>
      </c>
      <c r="F894" s="136" t="str">
        <f>IF(C894="","-",SUMIFS('采购录入（明细）'!K:K,'采购录入（明细）'!D:D,C894)-SUMIFS($H$3:H893,$C$3:C893,C894))</f>
        <v>-</v>
      </c>
      <c r="G894" s="126"/>
      <c r="H894" s="132"/>
      <c r="I894" s="132"/>
    </row>
    <row r="895" ht="21" customHeight="1" spans="1:9">
      <c r="A895" s="125">
        <v>892</v>
      </c>
      <c r="B895" s="126"/>
      <c r="C895" s="126"/>
      <c r="D895" s="135" t="str">
        <f>IFERROR(VLOOKUP($C895,'基础-供应商信息'!$C:$E,2,FALSE),"-")</f>
        <v>-</v>
      </c>
      <c r="E895" s="135" t="str">
        <f>IFERROR(VLOOKUP($C895,'基础-供应商信息'!$C:$E,3,FALSE),"-")</f>
        <v>-</v>
      </c>
      <c r="F895" s="136" t="str">
        <f>IF(C895="","-",SUMIFS('采购录入（明细）'!K:K,'采购录入（明细）'!D:D,C895)-SUMIFS($H$3:H894,$C$3:C894,C895))</f>
        <v>-</v>
      </c>
      <c r="G895" s="126"/>
      <c r="H895" s="132"/>
      <c r="I895" s="132"/>
    </row>
    <row r="896" ht="21" customHeight="1" spans="1:9">
      <c r="A896" s="125">
        <v>893</v>
      </c>
      <c r="B896" s="126"/>
      <c r="C896" s="126"/>
      <c r="D896" s="135" t="str">
        <f>IFERROR(VLOOKUP($C896,'基础-供应商信息'!$C:$E,2,FALSE),"-")</f>
        <v>-</v>
      </c>
      <c r="E896" s="135" t="str">
        <f>IFERROR(VLOOKUP($C896,'基础-供应商信息'!$C:$E,3,FALSE),"-")</f>
        <v>-</v>
      </c>
      <c r="F896" s="136" t="str">
        <f>IF(C896="","-",SUMIFS('采购录入（明细）'!K:K,'采购录入（明细）'!D:D,C896)-SUMIFS($H$3:H895,$C$3:C895,C896))</f>
        <v>-</v>
      </c>
      <c r="G896" s="126"/>
      <c r="H896" s="132"/>
      <c r="I896" s="132"/>
    </row>
    <row r="897" ht="21" customHeight="1" spans="1:9">
      <c r="A897" s="125">
        <v>894</v>
      </c>
      <c r="B897" s="126"/>
      <c r="C897" s="126"/>
      <c r="D897" s="135" t="str">
        <f>IFERROR(VLOOKUP($C897,'基础-供应商信息'!$C:$E,2,FALSE),"-")</f>
        <v>-</v>
      </c>
      <c r="E897" s="135" t="str">
        <f>IFERROR(VLOOKUP($C897,'基础-供应商信息'!$C:$E,3,FALSE),"-")</f>
        <v>-</v>
      </c>
      <c r="F897" s="136" t="str">
        <f>IF(C897="","-",SUMIFS('采购录入（明细）'!K:K,'采购录入（明细）'!D:D,C897)-SUMIFS($H$3:H896,$C$3:C896,C897))</f>
        <v>-</v>
      </c>
      <c r="G897" s="126"/>
      <c r="H897" s="132"/>
      <c r="I897" s="132"/>
    </row>
    <row r="898" ht="21" customHeight="1" spans="1:9">
      <c r="A898" s="125">
        <v>895</v>
      </c>
      <c r="B898" s="126"/>
      <c r="C898" s="126"/>
      <c r="D898" s="135" t="str">
        <f>IFERROR(VLOOKUP($C898,'基础-供应商信息'!$C:$E,2,FALSE),"-")</f>
        <v>-</v>
      </c>
      <c r="E898" s="135" t="str">
        <f>IFERROR(VLOOKUP($C898,'基础-供应商信息'!$C:$E,3,FALSE),"-")</f>
        <v>-</v>
      </c>
      <c r="F898" s="136" t="str">
        <f>IF(C898="","-",SUMIFS('采购录入（明细）'!K:K,'采购录入（明细）'!D:D,C898)-SUMIFS($H$3:H897,$C$3:C897,C898))</f>
        <v>-</v>
      </c>
      <c r="G898" s="126"/>
      <c r="H898" s="132"/>
      <c r="I898" s="132"/>
    </row>
    <row r="899" ht="21" customHeight="1" spans="1:9">
      <c r="A899" s="125">
        <v>896</v>
      </c>
      <c r="B899" s="126"/>
      <c r="C899" s="126"/>
      <c r="D899" s="135" t="str">
        <f>IFERROR(VLOOKUP($C899,'基础-供应商信息'!$C:$E,2,FALSE),"-")</f>
        <v>-</v>
      </c>
      <c r="E899" s="135" t="str">
        <f>IFERROR(VLOOKUP($C899,'基础-供应商信息'!$C:$E,3,FALSE),"-")</f>
        <v>-</v>
      </c>
      <c r="F899" s="136" t="str">
        <f>IF(C899="","-",SUMIFS('采购录入（明细）'!K:K,'采购录入（明细）'!D:D,C899)-SUMIFS($H$3:H898,$C$3:C898,C899))</f>
        <v>-</v>
      </c>
      <c r="G899" s="126"/>
      <c r="H899" s="132"/>
      <c r="I899" s="132"/>
    </row>
    <row r="900" ht="21" customHeight="1" spans="1:9">
      <c r="A900" s="125">
        <v>897</v>
      </c>
      <c r="B900" s="126"/>
      <c r="C900" s="126"/>
      <c r="D900" s="135" t="str">
        <f>IFERROR(VLOOKUP($C900,'基础-供应商信息'!$C:$E,2,FALSE),"-")</f>
        <v>-</v>
      </c>
      <c r="E900" s="135" t="str">
        <f>IFERROR(VLOOKUP($C900,'基础-供应商信息'!$C:$E,3,FALSE),"-")</f>
        <v>-</v>
      </c>
      <c r="F900" s="136" t="str">
        <f>IF(C900="","-",SUMIFS('采购录入（明细）'!K:K,'采购录入（明细）'!D:D,C900)-SUMIFS($H$3:H899,$C$3:C899,C900))</f>
        <v>-</v>
      </c>
      <c r="G900" s="126"/>
      <c r="H900" s="132"/>
      <c r="I900" s="132"/>
    </row>
    <row r="901" ht="21" customHeight="1" spans="1:9">
      <c r="A901" s="125">
        <v>898</v>
      </c>
      <c r="B901" s="126"/>
      <c r="C901" s="126"/>
      <c r="D901" s="135" t="str">
        <f>IFERROR(VLOOKUP($C901,'基础-供应商信息'!$C:$E,2,FALSE),"-")</f>
        <v>-</v>
      </c>
      <c r="E901" s="135" t="str">
        <f>IFERROR(VLOOKUP($C901,'基础-供应商信息'!$C:$E,3,FALSE),"-")</f>
        <v>-</v>
      </c>
      <c r="F901" s="136" t="str">
        <f>IF(C901="","-",SUMIFS('采购录入（明细）'!K:K,'采购录入（明细）'!D:D,C901)-SUMIFS($H$3:H900,$C$3:C900,C901))</f>
        <v>-</v>
      </c>
      <c r="G901" s="126"/>
      <c r="H901" s="132"/>
      <c r="I901" s="132"/>
    </row>
    <row r="902" ht="21" customHeight="1" spans="1:9">
      <c r="A902" s="125">
        <v>899</v>
      </c>
      <c r="B902" s="126"/>
      <c r="C902" s="126"/>
      <c r="D902" s="135" t="str">
        <f>IFERROR(VLOOKUP($C902,'基础-供应商信息'!$C:$E,2,FALSE),"-")</f>
        <v>-</v>
      </c>
      <c r="E902" s="135" t="str">
        <f>IFERROR(VLOOKUP($C902,'基础-供应商信息'!$C:$E,3,FALSE),"-")</f>
        <v>-</v>
      </c>
      <c r="F902" s="136" t="str">
        <f>IF(C902="","-",SUMIFS('采购录入（明细）'!K:K,'采购录入（明细）'!D:D,C902)-SUMIFS($H$3:H901,$C$3:C901,C902))</f>
        <v>-</v>
      </c>
      <c r="G902" s="126"/>
      <c r="H902" s="132"/>
      <c r="I902" s="132"/>
    </row>
    <row r="903" ht="21" customHeight="1" spans="1:9">
      <c r="A903" s="125">
        <v>900</v>
      </c>
      <c r="B903" s="126"/>
      <c r="C903" s="126"/>
      <c r="D903" s="135" t="str">
        <f>IFERROR(VLOOKUP($C903,'基础-供应商信息'!$C:$E,2,FALSE),"-")</f>
        <v>-</v>
      </c>
      <c r="E903" s="135" t="str">
        <f>IFERROR(VLOOKUP($C903,'基础-供应商信息'!$C:$E,3,FALSE),"-")</f>
        <v>-</v>
      </c>
      <c r="F903" s="136" t="str">
        <f>IF(C903="","-",SUMIFS('采购录入（明细）'!K:K,'采购录入（明细）'!D:D,C903)-SUMIFS($H$3:H902,$C$3:C902,C903))</f>
        <v>-</v>
      </c>
      <c r="G903" s="126"/>
      <c r="H903" s="132"/>
      <c r="I903" s="132"/>
    </row>
    <row r="904" ht="21" customHeight="1" spans="1:9">
      <c r="A904" s="125">
        <v>901</v>
      </c>
      <c r="B904" s="126"/>
      <c r="C904" s="126"/>
      <c r="D904" s="135" t="str">
        <f>IFERROR(VLOOKUP($C904,'基础-供应商信息'!$C:$E,2,FALSE),"-")</f>
        <v>-</v>
      </c>
      <c r="E904" s="135" t="str">
        <f>IFERROR(VLOOKUP($C904,'基础-供应商信息'!$C:$E,3,FALSE),"-")</f>
        <v>-</v>
      </c>
      <c r="F904" s="136" t="str">
        <f>IF(C904="","-",SUMIFS('采购录入（明细）'!K:K,'采购录入（明细）'!D:D,C904)-SUMIFS($H$3:H903,$C$3:C903,C904))</f>
        <v>-</v>
      </c>
      <c r="G904" s="126"/>
      <c r="H904" s="132"/>
      <c r="I904" s="132"/>
    </row>
    <row r="905" ht="21" customHeight="1" spans="1:9">
      <c r="A905" s="125">
        <v>902</v>
      </c>
      <c r="B905" s="126"/>
      <c r="C905" s="126"/>
      <c r="D905" s="135" t="str">
        <f>IFERROR(VLOOKUP($C905,'基础-供应商信息'!$C:$E,2,FALSE),"-")</f>
        <v>-</v>
      </c>
      <c r="E905" s="135" t="str">
        <f>IFERROR(VLOOKUP($C905,'基础-供应商信息'!$C:$E,3,FALSE),"-")</f>
        <v>-</v>
      </c>
      <c r="F905" s="136" t="str">
        <f>IF(C905="","-",SUMIFS('采购录入（明细）'!K:K,'采购录入（明细）'!D:D,C905)-SUMIFS($H$3:H904,$C$3:C904,C905))</f>
        <v>-</v>
      </c>
      <c r="G905" s="126"/>
      <c r="H905" s="132"/>
      <c r="I905" s="132"/>
    </row>
    <row r="906" ht="21" customHeight="1" spans="1:9">
      <c r="A906" s="125">
        <v>903</v>
      </c>
      <c r="B906" s="126"/>
      <c r="C906" s="126"/>
      <c r="D906" s="135" t="str">
        <f>IFERROR(VLOOKUP($C906,'基础-供应商信息'!$C:$E,2,FALSE),"-")</f>
        <v>-</v>
      </c>
      <c r="E906" s="135" t="str">
        <f>IFERROR(VLOOKUP($C906,'基础-供应商信息'!$C:$E,3,FALSE),"-")</f>
        <v>-</v>
      </c>
      <c r="F906" s="136" t="str">
        <f>IF(C906="","-",SUMIFS('采购录入（明细）'!K:K,'采购录入（明细）'!D:D,C906)-SUMIFS($H$3:H905,$C$3:C905,C906))</f>
        <v>-</v>
      </c>
      <c r="G906" s="126"/>
      <c r="H906" s="132"/>
      <c r="I906" s="132"/>
    </row>
    <row r="907" ht="21" customHeight="1" spans="1:9">
      <c r="A907" s="125">
        <v>904</v>
      </c>
      <c r="B907" s="126"/>
      <c r="C907" s="126"/>
      <c r="D907" s="135" t="str">
        <f>IFERROR(VLOOKUP($C907,'基础-供应商信息'!$C:$E,2,FALSE),"-")</f>
        <v>-</v>
      </c>
      <c r="E907" s="135" t="str">
        <f>IFERROR(VLOOKUP($C907,'基础-供应商信息'!$C:$E,3,FALSE),"-")</f>
        <v>-</v>
      </c>
      <c r="F907" s="136" t="str">
        <f>IF(C907="","-",SUMIFS('采购录入（明细）'!K:K,'采购录入（明细）'!D:D,C907)-SUMIFS($H$3:H906,$C$3:C906,C907))</f>
        <v>-</v>
      </c>
      <c r="G907" s="126"/>
      <c r="H907" s="132"/>
      <c r="I907" s="132"/>
    </row>
    <row r="908" ht="21" customHeight="1" spans="1:9">
      <c r="A908" s="125">
        <v>905</v>
      </c>
      <c r="B908" s="126"/>
      <c r="C908" s="126"/>
      <c r="D908" s="135" t="str">
        <f>IFERROR(VLOOKUP($C908,'基础-供应商信息'!$C:$E,2,FALSE),"-")</f>
        <v>-</v>
      </c>
      <c r="E908" s="135" t="str">
        <f>IFERROR(VLOOKUP($C908,'基础-供应商信息'!$C:$E,3,FALSE),"-")</f>
        <v>-</v>
      </c>
      <c r="F908" s="136" t="str">
        <f>IF(C908="","-",SUMIFS('采购录入（明细）'!K:K,'采购录入（明细）'!D:D,C908)-SUMIFS($H$3:H907,$C$3:C907,C908))</f>
        <v>-</v>
      </c>
      <c r="G908" s="126"/>
      <c r="H908" s="132"/>
      <c r="I908" s="132"/>
    </row>
    <row r="909" ht="21" customHeight="1" spans="1:9">
      <c r="A909" s="125">
        <v>906</v>
      </c>
      <c r="B909" s="126"/>
      <c r="C909" s="126"/>
      <c r="D909" s="135" t="str">
        <f>IFERROR(VLOOKUP($C909,'基础-供应商信息'!$C:$E,2,FALSE),"-")</f>
        <v>-</v>
      </c>
      <c r="E909" s="135" t="str">
        <f>IFERROR(VLOOKUP($C909,'基础-供应商信息'!$C:$E,3,FALSE),"-")</f>
        <v>-</v>
      </c>
      <c r="F909" s="136" t="str">
        <f>IF(C909="","-",SUMIFS('采购录入（明细）'!K:K,'采购录入（明细）'!D:D,C909)-SUMIFS($H$3:H908,$C$3:C908,C909))</f>
        <v>-</v>
      </c>
      <c r="G909" s="126"/>
      <c r="H909" s="132"/>
      <c r="I909" s="132"/>
    </row>
    <row r="910" ht="21" customHeight="1" spans="1:9">
      <c r="A910" s="125">
        <v>907</v>
      </c>
      <c r="B910" s="126"/>
      <c r="C910" s="126"/>
      <c r="D910" s="135" t="str">
        <f>IFERROR(VLOOKUP($C910,'基础-供应商信息'!$C:$E,2,FALSE),"-")</f>
        <v>-</v>
      </c>
      <c r="E910" s="135" t="str">
        <f>IFERROR(VLOOKUP($C910,'基础-供应商信息'!$C:$E,3,FALSE),"-")</f>
        <v>-</v>
      </c>
      <c r="F910" s="136" t="str">
        <f>IF(C910="","-",SUMIFS('采购录入（明细）'!K:K,'采购录入（明细）'!D:D,C910)-SUMIFS($H$3:H909,$C$3:C909,C910))</f>
        <v>-</v>
      </c>
      <c r="G910" s="126"/>
      <c r="H910" s="132"/>
      <c r="I910" s="132"/>
    </row>
    <row r="911" ht="21" customHeight="1" spans="1:9">
      <c r="A911" s="125">
        <v>908</v>
      </c>
      <c r="B911" s="126"/>
      <c r="C911" s="126"/>
      <c r="D911" s="135" t="str">
        <f>IFERROR(VLOOKUP($C911,'基础-供应商信息'!$C:$E,2,FALSE),"-")</f>
        <v>-</v>
      </c>
      <c r="E911" s="135" t="str">
        <f>IFERROR(VLOOKUP($C911,'基础-供应商信息'!$C:$E,3,FALSE),"-")</f>
        <v>-</v>
      </c>
      <c r="F911" s="136" t="str">
        <f>IF(C911="","-",SUMIFS('采购录入（明细）'!K:K,'采购录入（明细）'!D:D,C911)-SUMIFS($H$3:H910,$C$3:C910,C911))</f>
        <v>-</v>
      </c>
      <c r="G911" s="126"/>
      <c r="H911" s="132"/>
      <c r="I911" s="132"/>
    </row>
    <row r="912" ht="21" customHeight="1" spans="1:9">
      <c r="A912" s="125">
        <v>909</v>
      </c>
      <c r="B912" s="126"/>
      <c r="C912" s="126"/>
      <c r="D912" s="135" t="str">
        <f>IFERROR(VLOOKUP($C912,'基础-供应商信息'!$C:$E,2,FALSE),"-")</f>
        <v>-</v>
      </c>
      <c r="E912" s="135" t="str">
        <f>IFERROR(VLOOKUP($C912,'基础-供应商信息'!$C:$E,3,FALSE),"-")</f>
        <v>-</v>
      </c>
      <c r="F912" s="136" t="str">
        <f>IF(C912="","-",SUMIFS('采购录入（明细）'!K:K,'采购录入（明细）'!D:D,C912)-SUMIFS($H$3:H911,$C$3:C911,C912))</f>
        <v>-</v>
      </c>
      <c r="G912" s="126"/>
      <c r="H912" s="132"/>
      <c r="I912" s="132"/>
    </row>
    <row r="913" ht="21" customHeight="1" spans="1:9">
      <c r="A913" s="125">
        <v>910</v>
      </c>
      <c r="B913" s="126"/>
      <c r="C913" s="126"/>
      <c r="D913" s="135" t="str">
        <f>IFERROR(VLOOKUP($C913,'基础-供应商信息'!$C:$E,2,FALSE),"-")</f>
        <v>-</v>
      </c>
      <c r="E913" s="135" t="str">
        <f>IFERROR(VLOOKUP($C913,'基础-供应商信息'!$C:$E,3,FALSE),"-")</f>
        <v>-</v>
      </c>
      <c r="F913" s="136" t="str">
        <f>IF(C913="","-",SUMIFS('采购录入（明细）'!K:K,'采购录入（明细）'!D:D,C913)-SUMIFS($H$3:H912,$C$3:C912,C913))</f>
        <v>-</v>
      </c>
      <c r="G913" s="126"/>
      <c r="H913" s="132"/>
      <c r="I913" s="132"/>
    </row>
    <row r="914" ht="21" customHeight="1" spans="1:9">
      <c r="A914" s="125">
        <v>911</v>
      </c>
      <c r="B914" s="126"/>
      <c r="C914" s="126"/>
      <c r="D914" s="135" t="str">
        <f>IFERROR(VLOOKUP($C914,'基础-供应商信息'!$C:$E,2,FALSE),"-")</f>
        <v>-</v>
      </c>
      <c r="E914" s="135" t="str">
        <f>IFERROR(VLOOKUP($C914,'基础-供应商信息'!$C:$E,3,FALSE),"-")</f>
        <v>-</v>
      </c>
      <c r="F914" s="136" t="str">
        <f>IF(C914="","-",SUMIFS('采购录入（明细）'!K:K,'采购录入（明细）'!D:D,C914)-SUMIFS($H$3:H913,$C$3:C913,C914))</f>
        <v>-</v>
      </c>
      <c r="G914" s="126"/>
      <c r="H914" s="132"/>
      <c r="I914" s="132"/>
    </row>
    <row r="915" ht="21" customHeight="1" spans="1:9">
      <c r="A915" s="125">
        <v>912</v>
      </c>
      <c r="B915" s="126"/>
      <c r="C915" s="126"/>
      <c r="D915" s="135" t="str">
        <f>IFERROR(VLOOKUP($C915,'基础-供应商信息'!$C:$E,2,FALSE),"-")</f>
        <v>-</v>
      </c>
      <c r="E915" s="135" t="str">
        <f>IFERROR(VLOOKUP($C915,'基础-供应商信息'!$C:$E,3,FALSE),"-")</f>
        <v>-</v>
      </c>
      <c r="F915" s="136" t="str">
        <f>IF(C915="","-",SUMIFS('采购录入（明细）'!K:K,'采购录入（明细）'!D:D,C915)-SUMIFS($H$3:H914,$C$3:C914,C915))</f>
        <v>-</v>
      </c>
      <c r="G915" s="126"/>
      <c r="H915" s="132"/>
      <c r="I915" s="132"/>
    </row>
    <row r="916" ht="21" customHeight="1" spans="1:9">
      <c r="A916" s="125">
        <v>913</v>
      </c>
      <c r="B916" s="126"/>
      <c r="C916" s="126"/>
      <c r="D916" s="135" t="str">
        <f>IFERROR(VLOOKUP($C916,'基础-供应商信息'!$C:$E,2,FALSE),"-")</f>
        <v>-</v>
      </c>
      <c r="E916" s="135" t="str">
        <f>IFERROR(VLOOKUP($C916,'基础-供应商信息'!$C:$E,3,FALSE),"-")</f>
        <v>-</v>
      </c>
      <c r="F916" s="136" t="str">
        <f>IF(C916="","-",SUMIFS('采购录入（明细）'!K:K,'采购录入（明细）'!D:D,C916)-SUMIFS($H$3:H915,$C$3:C915,C916))</f>
        <v>-</v>
      </c>
      <c r="G916" s="126"/>
      <c r="H916" s="132"/>
      <c r="I916" s="132"/>
    </row>
    <row r="917" ht="21" customHeight="1" spans="1:9">
      <c r="A917" s="125">
        <v>914</v>
      </c>
      <c r="B917" s="126"/>
      <c r="C917" s="126"/>
      <c r="D917" s="135" t="str">
        <f>IFERROR(VLOOKUP($C917,'基础-供应商信息'!$C:$E,2,FALSE),"-")</f>
        <v>-</v>
      </c>
      <c r="E917" s="135" t="str">
        <f>IFERROR(VLOOKUP($C917,'基础-供应商信息'!$C:$E,3,FALSE),"-")</f>
        <v>-</v>
      </c>
      <c r="F917" s="136" t="str">
        <f>IF(C917="","-",SUMIFS('采购录入（明细）'!K:K,'采购录入（明细）'!D:D,C917)-SUMIFS($H$3:H916,$C$3:C916,C917))</f>
        <v>-</v>
      </c>
      <c r="G917" s="126"/>
      <c r="H917" s="132"/>
      <c r="I917" s="132"/>
    </row>
    <row r="918" ht="21" customHeight="1" spans="1:9">
      <c r="A918" s="125">
        <v>915</v>
      </c>
      <c r="B918" s="126"/>
      <c r="C918" s="126"/>
      <c r="D918" s="135" t="str">
        <f>IFERROR(VLOOKUP($C918,'基础-供应商信息'!$C:$E,2,FALSE),"-")</f>
        <v>-</v>
      </c>
      <c r="E918" s="135" t="str">
        <f>IFERROR(VLOOKUP($C918,'基础-供应商信息'!$C:$E,3,FALSE),"-")</f>
        <v>-</v>
      </c>
      <c r="F918" s="136" t="str">
        <f>IF(C918="","-",SUMIFS('采购录入（明细）'!K:K,'采购录入（明细）'!D:D,C918)-SUMIFS($H$3:H917,$C$3:C917,C918))</f>
        <v>-</v>
      </c>
      <c r="G918" s="126"/>
      <c r="H918" s="132"/>
      <c r="I918" s="132"/>
    </row>
    <row r="919" ht="21" customHeight="1" spans="1:9">
      <c r="A919" s="125">
        <v>916</v>
      </c>
      <c r="B919" s="126"/>
      <c r="C919" s="126"/>
      <c r="D919" s="135" t="str">
        <f>IFERROR(VLOOKUP($C919,'基础-供应商信息'!$C:$E,2,FALSE),"-")</f>
        <v>-</v>
      </c>
      <c r="E919" s="135" t="str">
        <f>IFERROR(VLOOKUP($C919,'基础-供应商信息'!$C:$E,3,FALSE),"-")</f>
        <v>-</v>
      </c>
      <c r="F919" s="136" t="str">
        <f>IF(C919="","-",SUMIFS('采购录入（明细）'!K:K,'采购录入（明细）'!D:D,C919)-SUMIFS($H$3:H918,$C$3:C918,C919))</f>
        <v>-</v>
      </c>
      <c r="G919" s="126"/>
      <c r="H919" s="132"/>
      <c r="I919" s="132"/>
    </row>
    <row r="920" ht="21" customHeight="1" spans="1:9">
      <c r="A920" s="125">
        <v>917</v>
      </c>
      <c r="B920" s="126"/>
      <c r="C920" s="126"/>
      <c r="D920" s="135" t="str">
        <f>IFERROR(VLOOKUP($C920,'基础-供应商信息'!$C:$E,2,FALSE),"-")</f>
        <v>-</v>
      </c>
      <c r="E920" s="135" t="str">
        <f>IFERROR(VLOOKUP($C920,'基础-供应商信息'!$C:$E,3,FALSE),"-")</f>
        <v>-</v>
      </c>
      <c r="F920" s="136" t="str">
        <f>IF(C920="","-",SUMIFS('采购录入（明细）'!K:K,'采购录入（明细）'!D:D,C920)-SUMIFS($H$3:H919,$C$3:C919,C920))</f>
        <v>-</v>
      </c>
      <c r="G920" s="126"/>
      <c r="H920" s="132"/>
      <c r="I920" s="132"/>
    </row>
    <row r="921" ht="21" customHeight="1" spans="1:9">
      <c r="A921" s="125">
        <v>918</v>
      </c>
      <c r="B921" s="126"/>
      <c r="C921" s="126"/>
      <c r="D921" s="135" t="str">
        <f>IFERROR(VLOOKUP($C921,'基础-供应商信息'!$C:$E,2,FALSE),"-")</f>
        <v>-</v>
      </c>
      <c r="E921" s="135" t="str">
        <f>IFERROR(VLOOKUP($C921,'基础-供应商信息'!$C:$E,3,FALSE),"-")</f>
        <v>-</v>
      </c>
      <c r="F921" s="136" t="str">
        <f>IF(C921="","-",SUMIFS('采购录入（明细）'!K:K,'采购录入（明细）'!D:D,C921)-SUMIFS($H$3:H920,$C$3:C920,C921))</f>
        <v>-</v>
      </c>
      <c r="G921" s="126"/>
      <c r="H921" s="132"/>
      <c r="I921" s="132"/>
    </row>
    <row r="922" ht="21" customHeight="1" spans="1:9">
      <c r="A922" s="125">
        <v>919</v>
      </c>
      <c r="B922" s="126"/>
      <c r="C922" s="126"/>
      <c r="D922" s="135" t="str">
        <f>IFERROR(VLOOKUP($C922,'基础-供应商信息'!$C:$E,2,FALSE),"-")</f>
        <v>-</v>
      </c>
      <c r="E922" s="135" t="str">
        <f>IFERROR(VLOOKUP($C922,'基础-供应商信息'!$C:$E,3,FALSE),"-")</f>
        <v>-</v>
      </c>
      <c r="F922" s="136" t="str">
        <f>IF(C922="","-",SUMIFS('采购录入（明细）'!K:K,'采购录入（明细）'!D:D,C922)-SUMIFS($H$3:H921,$C$3:C921,C922))</f>
        <v>-</v>
      </c>
      <c r="G922" s="126"/>
      <c r="H922" s="132"/>
      <c r="I922" s="132"/>
    </row>
    <row r="923" ht="21" customHeight="1" spans="1:9">
      <c r="A923" s="125">
        <v>920</v>
      </c>
      <c r="B923" s="126"/>
      <c r="C923" s="126"/>
      <c r="D923" s="135" t="str">
        <f>IFERROR(VLOOKUP($C923,'基础-供应商信息'!$C:$E,2,FALSE),"-")</f>
        <v>-</v>
      </c>
      <c r="E923" s="135" t="str">
        <f>IFERROR(VLOOKUP($C923,'基础-供应商信息'!$C:$E,3,FALSE),"-")</f>
        <v>-</v>
      </c>
      <c r="F923" s="136" t="str">
        <f>IF(C923="","-",SUMIFS('采购录入（明细）'!K:K,'采购录入（明细）'!D:D,C923)-SUMIFS($H$3:H922,$C$3:C922,C923))</f>
        <v>-</v>
      </c>
      <c r="G923" s="126"/>
      <c r="H923" s="132"/>
      <c r="I923" s="132"/>
    </row>
    <row r="924" ht="21" customHeight="1" spans="1:9">
      <c r="A924" s="125">
        <v>921</v>
      </c>
      <c r="B924" s="126"/>
      <c r="C924" s="126"/>
      <c r="D924" s="135" t="str">
        <f>IFERROR(VLOOKUP($C924,'基础-供应商信息'!$C:$E,2,FALSE),"-")</f>
        <v>-</v>
      </c>
      <c r="E924" s="135" t="str">
        <f>IFERROR(VLOOKUP($C924,'基础-供应商信息'!$C:$E,3,FALSE),"-")</f>
        <v>-</v>
      </c>
      <c r="F924" s="136" t="str">
        <f>IF(C924="","-",SUMIFS('采购录入（明细）'!K:K,'采购录入（明细）'!D:D,C924)-SUMIFS($H$3:H923,$C$3:C923,C924))</f>
        <v>-</v>
      </c>
      <c r="G924" s="126"/>
      <c r="H924" s="132"/>
      <c r="I924" s="132"/>
    </row>
    <row r="925" ht="21" customHeight="1" spans="1:9">
      <c r="A925" s="125">
        <v>922</v>
      </c>
      <c r="B925" s="126"/>
      <c r="C925" s="126"/>
      <c r="D925" s="135" t="str">
        <f>IFERROR(VLOOKUP($C925,'基础-供应商信息'!$C:$E,2,FALSE),"-")</f>
        <v>-</v>
      </c>
      <c r="E925" s="135" t="str">
        <f>IFERROR(VLOOKUP($C925,'基础-供应商信息'!$C:$E,3,FALSE),"-")</f>
        <v>-</v>
      </c>
      <c r="F925" s="136" t="str">
        <f>IF(C925="","-",SUMIFS('采购录入（明细）'!K:K,'采购录入（明细）'!D:D,C925)-SUMIFS($H$3:H924,$C$3:C924,C925))</f>
        <v>-</v>
      </c>
      <c r="G925" s="126"/>
      <c r="H925" s="132"/>
      <c r="I925" s="132"/>
    </row>
    <row r="926" ht="21" customHeight="1" spans="1:9">
      <c r="A926" s="125">
        <v>923</v>
      </c>
      <c r="B926" s="126"/>
      <c r="C926" s="126"/>
      <c r="D926" s="135" t="str">
        <f>IFERROR(VLOOKUP($C926,'基础-供应商信息'!$C:$E,2,FALSE),"-")</f>
        <v>-</v>
      </c>
      <c r="E926" s="135" t="str">
        <f>IFERROR(VLOOKUP($C926,'基础-供应商信息'!$C:$E,3,FALSE),"-")</f>
        <v>-</v>
      </c>
      <c r="F926" s="136" t="str">
        <f>IF(C926="","-",SUMIFS('采购录入（明细）'!K:K,'采购录入（明细）'!D:D,C926)-SUMIFS($H$3:H925,$C$3:C925,C926))</f>
        <v>-</v>
      </c>
      <c r="G926" s="126"/>
      <c r="H926" s="132"/>
      <c r="I926" s="132"/>
    </row>
    <row r="927" ht="21" customHeight="1" spans="1:9">
      <c r="A927" s="125">
        <v>924</v>
      </c>
      <c r="B927" s="126"/>
      <c r="C927" s="126"/>
      <c r="D927" s="135" t="str">
        <f>IFERROR(VLOOKUP($C927,'基础-供应商信息'!$C:$E,2,FALSE),"-")</f>
        <v>-</v>
      </c>
      <c r="E927" s="135" t="str">
        <f>IFERROR(VLOOKUP($C927,'基础-供应商信息'!$C:$E,3,FALSE),"-")</f>
        <v>-</v>
      </c>
      <c r="F927" s="136" t="str">
        <f>IF(C927="","-",SUMIFS('采购录入（明细）'!K:K,'采购录入（明细）'!D:D,C927)-SUMIFS($H$3:H926,$C$3:C926,C927))</f>
        <v>-</v>
      </c>
      <c r="G927" s="126"/>
      <c r="H927" s="132"/>
      <c r="I927" s="132"/>
    </row>
    <row r="928" ht="21" customHeight="1" spans="1:9">
      <c r="A928" s="125">
        <v>925</v>
      </c>
      <c r="B928" s="126"/>
      <c r="C928" s="126"/>
      <c r="D928" s="135" t="str">
        <f>IFERROR(VLOOKUP($C928,'基础-供应商信息'!$C:$E,2,FALSE),"-")</f>
        <v>-</v>
      </c>
      <c r="E928" s="135" t="str">
        <f>IFERROR(VLOOKUP($C928,'基础-供应商信息'!$C:$E,3,FALSE),"-")</f>
        <v>-</v>
      </c>
      <c r="F928" s="136" t="str">
        <f>IF(C928="","-",SUMIFS('采购录入（明细）'!K:K,'采购录入（明细）'!D:D,C928)-SUMIFS($H$3:H927,$C$3:C927,C928))</f>
        <v>-</v>
      </c>
      <c r="G928" s="126"/>
      <c r="H928" s="132"/>
      <c r="I928" s="132"/>
    </row>
    <row r="929" ht="21" customHeight="1" spans="1:9">
      <c r="A929" s="125">
        <v>926</v>
      </c>
      <c r="B929" s="126"/>
      <c r="C929" s="126"/>
      <c r="D929" s="135" t="str">
        <f>IFERROR(VLOOKUP($C929,'基础-供应商信息'!$C:$E,2,FALSE),"-")</f>
        <v>-</v>
      </c>
      <c r="E929" s="135" t="str">
        <f>IFERROR(VLOOKUP($C929,'基础-供应商信息'!$C:$E,3,FALSE),"-")</f>
        <v>-</v>
      </c>
      <c r="F929" s="136" t="str">
        <f>IF(C929="","-",SUMIFS('采购录入（明细）'!K:K,'采购录入（明细）'!D:D,C929)-SUMIFS($H$3:H928,$C$3:C928,C929))</f>
        <v>-</v>
      </c>
      <c r="G929" s="126"/>
      <c r="H929" s="132"/>
      <c r="I929" s="132"/>
    </row>
    <row r="930" ht="21" customHeight="1" spans="1:9">
      <c r="A930" s="125">
        <v>927</v>
      </c>
      <c r="B930" s="126"/>
      <c r="C930" s="126"/>
      <c r="D930" s="135" t="str">
        <f>IFERROR(VLOOKUP($C930,'基础-供应商信息'!$C:$E,2,FALSE),"-")</f>
        <v>-</v>
      </c>
      <c r="E930" s="135" t="str">
        <f>IFERROR(VLOOKUP($C930,'基础-供应商信息'!$C:$E,3,FALSE),"-")</f>
        <v>-</v>
      </c>
      <c r="F930" s="136" t="str">
        <f>IF(C930="","-",SUMIFS('采购录入（明细）'!K:K,'采购录入（明细）'!D:D,C930)-SUMIFS($H$3:H929,$C$3:C929,C930))</f>
        <v>-</v>
      </c>
      <c r="G930" s="126"/>
      <c r="H930" s="132"/>
      <c r="I930" s="132"/>
    </row>
    <row r="931" ht="21" customHeight="1" spans="1:9">
      <c r="A931" s="125">
        <v>928</v>
      </c>
      <c r="B931" s="126"/>
      <c r="C931" s="126"/>
      <c r="D931" s="135" t="str">
        <f>IFERROR(VLOOKUP($C931,'基础-供应商信息'!$C:$E,2,FALSE),"-")</f>
        <v>-</v>
      </c>
      <c r="E931" s="135" t="str">
        <f>IFERROR(VLOOKUP($C931,'基础-供应商信息'!$C:$E,3,FALSE),"-")</f>
        <v>-</v>
      </c>
      <c r="F931" s="136" t="str">
        <f>IF(C931="","-",SUMIFS('采购录入（明细）'!K:K,'采购录入（明细）'!D:D,C931)-SUMIFS($H$3:H930,$C$3:C930,C931))</f>
        <v>-</v>
      </c>
      <c r="G931" s="126"/>
      <c r="H931" s="132"/>
      <c r="I931" s="132"/>
    </row>
    <row r="932" ht="21" customHeight="1" spans="1:9">
      <c r="A932" s="125">
        <v>929</v>
      </c>
      <c r="B932" s="126"/>
      <c r="C932" s="126"/>
      <c r="D932" s="135" t="str">
        <f>IFERROR(VLOOKUP($C932,'基础-供应商信息'!$C:$E,2,FALSE),"-")</f>
        <v>-</v>
      </c>
      <c r="E932" s="135" t="str">
        <f>IFERROR(VLOOKUP($C932,'基础-供应商信息'!$C:$E,3,FALSE),"-")</f>
        <v>-</v>
      </c>
      <c r="F932" s="136" t="str">
        <f>IF(C932="","-",SUMIFS('采购录入（明细）'!K:K,'采购录入（明细）'!D:D,C932)-SUMIFS($H$3:H931,$C$3:C931,C932))</f>
        <v>-</v>
      </c>
      <c r="G932" s="126"/>
      <c r="H932" s="132"/>
      <c r="I932" s="132"/>
    </row>
    <row r="933" ht="21" customHeight="1" spans="1:9">
      <c r="A933" s="125">
        <v>930</v>
      </c>
      <c r="B933" s="126"/>
      <c r="C933" s="126"/>
      <c r="D933" s="135" t="str">
        <f>IFERROR(VLOOKUP($C933,'基础-供应商信息'!$C:$E,2,FALSE),"-")</f>
        <v>-</v>
      </c>
      <c r="E933" s="135" t="str">
        <f>IFERROR(VLOOKUP($C933,'基础-供应商信息'!$C:$E,3,FALSE),"-")</f>
        <v>-</v>
      </c>
      <c r="F933" s="136" t="str">
        <f>IF(C933="","-",SUMIFS('采购录入（明细）'!K:K,'采购录入（明细）'!D:D,C933)-SUMIFS($H$3:H932,$C$3:C932,C933))</f>
        <v>-</v>
      </c>
      <c r="G933" s="126"/>
      <c r="H933" s="132"/>
      <c r="I933" s="132"/>
    </row>
    <row r="934" ht="21" customHeight="1" spans="1:9">
      <c r="A934" s="125">
        <v>931</v>
      </c>
      <c r="B934" s="126"/>
      <c r="C934" s="126"/>
      <c r="D934" s="135" t="str">
        <f>IFERROR(VLOOKUP($C934,'基础-供应商信息'!$C:$E,2,FALSE),"-")</f>
        <v>-</v>
      </c>
      <c r="E934" s="135" t="str">
        <f>IFERROR(VLOOKUP($C934,'基础-供应商信息'!$C:$E,3,FALSE),"-")</f>
        <v>-</v>
      </c>
      <c r="F934" s="136" t="str">
        <f>IF(C934="","-",SUMIFS('采购录入（明细）'!K:K,'采购录入（明细）'!D:D,C934)-SUMIFS($H$3:H933,$C$3:C933,C934))</f>
        <v>-</v>
      </c>
      <c r="G934" s="126"/>
      <c r="H934" s="132"/>
      <c r="I934" s="132"/>
    </row>
    <row r="935" ht="21" customHeight="1" spans="1:9">
      <c r="A935" s="125">
        <v>932</v>
      </c>
      <c r="B935" s="126"/>
      <c r="C935" s="126"/>
      <c r="D935" s="135" t="str">
        <f>IFERROR(VLOOKUP($C935,'基础-供应商信息'!$C:$E,2,FALSE),"-")</f>
        <v>-</v>
      </c>
      <c r="E935" s="135" t="str">
        <f>IFERROR(VLOOKUP($C935,'基础-供应商信息'!$C:$E,3,FALSE),"-")</f>
        <v>-</v>
      </c>
      <c r="F935" s="136" t="str">
        <f>IF(C935="","-",SUMIFS('采购录入（明细）'!K:K,'采购录入（明细）'!D:D,C935)-SUMIFS($H$3:H934,$C$3:C934,C935))</f>
        <v>-</v>
      </c>
      <c r="G935" s="126"/>
      <c r="H935" s="132"/>
      <c r="I935" s="132"/>
    </row>
    <row r="936" ht="21" customHeight="1" spans="1:9">
      <c r="A936" s="125">
        <v>933</v>
      </c>
      <c r="B936" s="126"/>
      <c r="C936" s="126"/>
      <c r="D936" s="135" t="str">
        <f>IFERROR(VLOOKUP($C936,'基础-供应商信息'!$C:$E,2,FALSE),"-")</f>
        <v>-</v>
      </c>
      <c r="E936" s="135" t="str">
        <f>IFERROR(VLOOKUP($C936,'基础-供应商信息'!$C:$E,3,FALSE),"-")</f>
        <v>-</v>
      </c>
      <c r="F936" s="136" t="str">
        <f>IF(C936="","-",SUMIFS('采购录入（明细）'!K:K,'采购录入（明细）'!D:D,C936)-SUMIFS($H$3:H935,$C$3:C935,C936))</f>
        <v>-</v>
      </c>
      <c r="G936" s="126"/>
      <c r="H936" s="132"/>
      <c r="I936" s="132"/>
    </row>
    <row r="937" ht="21" customHeight="1" spans="1:9">
      <c r="A937" s="125">
        <v>934</v>
      </c>
      <c r="B937" s="126"/>
      <c r="C937" s="126"/>
      <c r="D937" s="135" t="str">
        <f>IFERROR(VLOOKUP($C937,'基础-供应商信息'!$C:$E,2,FALSE),"-")</f>
        <v>-</v>
      </c>
      <c r="E937" s="135" t="str">
        <f>IFERROR(VLOOKUP($C937,'基础-供应商信息'!$C:$E,3,FALSE),"-")</f>
        <v>-</v>
      </c>
      <c r="F937" s="136" t="str">
        <f>IF(C937="","-",SUMIFS('采购录入（明细）'!K:K,'采购录入（明细）'!D:D,C937)-SUMIFS($H$3:H936,$C$3:C936,C937))</f>
        <v>-</v>
      </c>
      <c r="G937" s="126"/>
      <c r="H937" s="132"/>
      <c r="I937" s="132"/>
    </row>
    <row r="938" ht="21" customHeight="1" spans="1:9">
      <c r="A938" s="125">
        <v>935</v>
      </c>
      <c r="B938" s="126"/>
      <c r="C938" s="126"/>
      <c r="D938" s="135" t="str">
        <f>IFERROR(VLOOKUP($C938,'基础-供应商信息'!$C:$E,2,FALSE),"-")</f>
        <v>-</v>
      </c>
      <c r="E938" s="135" t="str">
        <f>IFERROR(VLOOKUP($C938,'基础-供应商信息'!$C:$E,3,FALSE),"-")</f>
        <v>-</v>
      </c>
      <c r="F938" s="136" t="str">
        <f>IF(C938="","-",SUMIFS('采购录入（明细）'!K:K,'采购录入（明细）'!D:D,C938)-SUMIFS($H$3:H937,$C$3:C937,C938))</f>
        <v>-</v>
      </c>
      <c r="G938" s="126"/>
      <c r="H938" s="132"/>
      <c r="I938" s="132"/>
    </row>
    <row r="939" ht="21" customHeight="1" spans="1:9">
      <c r="A939" s="125">
        <v>936</v>
      </c>
      <c r="B939" s="126"/>
      <c r="C939" s="126"/>
      <c r="D939" s="135" t="str">
        <f>IFERROR(VLOOKUP($C939,'基础-供应商信息'!$C:$E,2,FALSE),"-")</f>
        <v>-</v>
      </c>
      <c r="E939" s="135" t="str">
        <f>IFERROR(VLOOKUP($C939,'基础-供应商信息'!$C:$E,3,FALSE),"-")</f>
        <v>-</v>
      </c>
      <c r="F939" s="136" t="str">
        <f>IF(C939="","-",SUMIFS('采购录入（明细）'!K:K,'采购录入（明细）'!D:D,C939)-SUMIFS($H$3:H938,$C$3:C938,C939))</f>
        <v>-</v>
      </c>
      <c r="G939" s="126"/>
      <c r="H939" s="132"/>
      <c r="I939" s="132"/>
    </row>
    <row r="940" ht="21" customHeight="1" spans="1:9">
      <c r="A940" s="125">
        <v>937</v>
      </c>
      <c r="B940" s="126"/>
      <c r="C940" s="126"/>
      <c r="D940" s="135" t="str">
        <f>IFERROR(VLOOKUP($C940,'基础-供应商信息'!$C:$E,2,FALSE),"-")</f>
        <v>-</v>
      </c>
      <c r="E940" s="135" t="str">
        <f>IFERROR(VLOOKUP($C940,'基础-供应商信息'!$C:$E,3,FALSE),"-")</f>
        <v>-</v>
      </c>
      <c r="F940" s="136" t="str">
        <f>IF(C940="","-",SUMIFS('采购录入（明细）'!K:K,'采购录入（明细）'!D:D,C940)-SUMIFS($H$3:H939,$C$3:C939,C940))</f>
        <v>-</v>
      </c>
      <c r="G940" s="126"/>
      <c r="H940" s="132"/>
      <c r="I940" s="132"/>
    </row>
    <row r="941" ht="21" customHeight="1" spans="1:9">
      <c r="A941" s="125">
        <v>938</v>
      </c>
      <c r="B941" s="126"/>
      <c r="C941" s="126"/>
      <c r="D941" s="135" t="str">
        <f>IFERROR(VLOOKUP($C941,'基础-供应商信息'!$C:$E,2,FALSE),"-")</f>
        <v>-</v>
      </c>
      <c r="E941" s="135" t="str">
        <f>IFERROR(VLOOKUP($C941,'基础-供应商信息'!$C:$E,3,FALSE),"-")</f>
        <v>-</v>
      </c>
      <c r="F941" s="136" t="str">
        <f>IF(C941="","-",SUMIFS('采购录入（明细）'!K:K,'采购录入（明细）'!D:D,C941)-SUMIFS($H$3:H940,$C$3:C940,C941))</f>
        <v>-</v>
      </c>
      <c r="G941" s="126"/>
      <c r="H941" s="132"/>
      <c r="I941" s="132"/>
    </row>
    <row r="942" ht="21" customHeight="1" spans="1:9">
      <c r="A942" s="125">
        <v>939</v>
      </c>
      <c r="B942" s="126"/>
      <c r="C942" s="126"/>
      <c r="D942" s="135" t="str">
        <f>IFERROR(VLOOKUP($C942,'基础-供应商信息'!$C:$E,2,FALSE),"-")</f>
        <v>-</v>
      </c>
      <c r="E942" s="135" t="str">
        <f>IFERROR(VLOOKUP($C942,'基础-供应商信息'!$C:$E,3,FALSE),"-")</f>
        <v>-</v>
      </c>
      <c r="F942" s="136" t="str">
        <f>IF(C942="","-",SUMIFS('采购录入（明细）'!K:K,'采购录入（明细）'!D:D,C942)-SUMIFS($H$3:H941,$C$3:C941,C942))</f>
        <v>-</v>
      </c>
      <c r="G942" s="126"/>
      <c r="H942" s="132"/>
      <c r="I942" s="132"/>
    </row>
    <row r="943" ht="21" customHeight="1" spans="1:9">
      <c r="A943" s="125">
        <v>940</v>
      </c>
      <c r="B943" s="126"/>
      <c r="C943" s="126"/>
      <c r="D943" s="135" t="str">
        <f>IFERROR(VLOOKUP($C943,'基础-供应商信息'!$C:$E,2,FALSE),"-")</f>
        <v>-</v>
      </c>
      <c r="E943" s="135" t="str">
        <f>IFERROR(VLOOKUP($C943,'基础-供应商信息'!$C:$E,3,FALSE),"-")</f>
        <v>-</v>
      </c>
      <c r="F943" s="136" t="str">
        <f>IF(C943="","-",SUMIFS('采购录入（明细）'!K:K,'采购录入（明细）'!D:D,C943)-SUMIFS($H$3:H942,$C$3:C942,C943))</f>
        <v>-</v>
      </c>
      <c r="G943" s="126"/>
      <c r="H943" s="132"/>
      <c r="I943" s="132"/>
    </row>
    <row r="944" ht="21" customHeight="1" spans="1:9">
      <c r="A944" s="125">
        <v>941</v>
      </c>
      <c r="B944" s="126"/>
      <c r="C944" s="126"/>
      <c r="D944" s="135" t="str">
        <f>IFERROR(VLOOKUP($C944,'基础-供应商信息'!$C:$E,2,FALSE),"-")</f>
        <v>-</v>
      </c>
      <c r="E944" s="135" t="str">
        <f>IFERROR(VLOOKUP($C944,'基础-供应商信息'!$C:$E,3,FALSE),"-")</f>
        <v>-</v>
      </c>
      <c r="F944" s="136" t="str">
        <f>IF(C944="","-",SUMIFS('采购录入（明细）'!K:K,'采购录入（明细）'!D:D,C944)-SUMIFS($H$3:H943,$C$3:C943,C944))</f>
        <v>-</v>
      </c>
      <c r="G944" s="126"/>
      <c r="H944" s="132"/>
      <c r="I944" s="132"/>
    </row>
    <row r="945" ht="21" customHeight="1" spans="1:9">
      <c r="A945" s="125">
        <v>942</v>
      </c>
      <c r="B945" s="126"/>
      <c r="C945" s="126"/>
      <c r="D945" s="135" t="str">
        <f>IFERROR(VLOOKUP($C945,'基础-供应商信息'!$C:$E,2,FALSE),"-")</f>
        <v>-</v>
      </c>
      <c r="E945" s="135" t="str">
        <f>IFERROR(VLOOKUP($C945,'基础-供应商信息'!$C:$E,3,FALSE),"-")</f>
        <v>-</v>
      </c>
      <c r="F945" s="136" t="str">
        <f>IF(C945="","-",SUMIFS('采购录入（明细）'!K:K,'采购录入（明细）'!D:D,C945)-SUMIFS($H$3:H944,$C$3:C944,C945))</f>
        <v>-</v>
      </c>
      <c r="G945" s="126"/>
      <c r="H945" s="132"/>
      <c r="I945" s="132"/>
    </row>
    <row r="946" ht="21" customHeight="1" spans="1:9">
      <c r="A946" s="125">
        <v>943</v>
      </c>
      <c r="B946" s="126"/>
      <c r="C946" s="126"/>
      <c r="D946" s="135" t="str">
        <f>IFERROR(VLOOKUP($C946,'基础-供应商信息'!$C:$E,2,FALSE),"-")</f>
        <v>-</v>
      </c>
      <c r="E946" s="135" t="str">
        <f>IFERROR(VLOOKUP($C946,'基础-供应商信息'!$C:$E,3,FALSE),"-")</f>
        <v>-</v>
      </c>
      <c r="F946" s="136" t="str">
        <f>IF(C946="","-",SUMIFS('采购录入（明细）'!K:K,'采购录入（明细）'!D:D,C946)-SUMIFS($H$3:H945,$C$3:C945,C946))</f>
        <v>-</v>
      </c>
      <c r="G946" s="126"/>
      <c r="H946" s="132"/>
      <c r="I946" s="132"/>
    </row>
    <row r="947" ht="21" customHeight="1" spans="1:9">
      <c r="A947" s="125">
        <v>944</v>
      </c>
      <c r="B947" s="126"/>
      <c r="C947" s="126"/>
      <c r="D947" s="135" t="str">
        <f>IFERROR(VLOOKUP($C947,'基础-供应商信息'!$C:$E,2,FALSE),"-")</f>
        <v>-</v>
      </c>
      <c r="E947" s="135" t="str">
        <f>IFERROR(VLOOKUP($C947,'基础-供应商信息'!$C:$E,3,FALSE),"-")</f>
        <v>-</v>
      </c>
      <c r="F947" s="136" t="str">
        <f>IF(C947="","-",SUMIFS('采购录入（明细）'!K:K,'采购录入（明细）'!D:D,C947)-SUMIFS($H$3:H946,$C$3:C946,C947))</f>
        <v>-</v>
      </c>
      <c r="G947" s="126"/>
      <c r="H947" s="132"/>
      <c r="I947" s="132"/>
    </row>
    <row r="948" ht="21" customHeight="1" spans="1:9">
      <c r="A948" s="125">
        <v>945</v>
      </c>
      <c r="B948" s="126"/>
      <c r="C948" s="126"/>
      <c r="D948" s="135" t="str">
        <f>IFERROR(VLOOKUP($C948,'基础-供应商信息'!$C:$E,2,FALSE),"-")</f>
        <v>-</v>
      </c>
      <c r="E948" s="135" t="str">
        <f>IFERROR(VLOOKUP($C948,'基础-供应商信息'!$C:$E,3,FALSE),"-")</f>
        <v>-</v>
      </c>
      <c r="F948" s="136" t="str">
        <f>IF(C948="","-",SUMIFS('采购录入（明细）'!K:K,'采购录入（明细）'!D:D,C948)-SUMIFS($H$3:H947,$C$3:C947,C948))</f>
        <v>-</v>
      </c>
      <c r="G948" s="126"/>
      <c r="H948" s="132"/>
      <c r="I948" s="132"/>
    </row>
    <row r="949" ht="21" customHeight="1" spans="1:9">
      <c r="A949" s="125">
        <v>946</v>
      </c>
      <c r="B949" s="126"/>
      <c r="C949" s="126"/>
      <c r="D949" s="135" t="str">
        <f>IFERROR(VLOOKUP($C949,'基础-供应商信息'!$C:$E,2,FALSE),"-")</f>
        <v>-</v>
      </c>
      <c r="E949" s="135" t="str">
        <f>IFERROR(VLOOKUP($C949,'基础-供应商信息'!$C:$E,3,FALSE),"-")</f>
        <v>-</v>
      </c>
      <c r="F949" s="136" t="str">
        <f>IF(C949="","-",SUMIFS('采购录入（明细）'!K:K,'采购录入（明细）'!D:D,C949)-SUMIFS($H$3:H948,$C$3:C948,C949))</f>
        <v>-</v>
      </c>
      <c r="G949" s="126"/>
      <c r="H949" s="132"/>
      <c r="I949" s="132"/>
    </row>
    <row r="950" ht="21" customHeight="1" spans="1:9">
      <c r="A950" s="125">
        <v>947</v>
      </c>
      <c r="B950" s="126"/>
      <c r="C950" s="126"/>
      <c r="D950" s="135" t="str">
        <f>IFERROR(VLOOKUP($C950,'基础-供应商信息'!$C:$E,2,FALSE),"-")</f>
        <v>-</v>
      </c>
      <c r="E950" s="135" t="str">
        <f>IFERROR(VLOOKUP($C950,'基础-供应商信息'!$C:$E,3,FALSE),"-")</f>
        <v>-</v>
      </c>
      <c r="F950" s="136" t="str">
        <f>IF(C950="","-",SUMIFS('采购录入（明细）'!K:K,'采购录入（明细）'!D:D,C950)-SUMIFS($H$3:H949,$C$3:C949,C950))</f>
        <v>-</v>
      </c>
      <c r="G950" s="126"/>
      <c r="H950" s="132"/>
      <c r="I950" s="132"/>
    </row>
    <row r="951" ht="21" customHeight="1" spans="1:9">
      <c r="A951" s="125">
        <v>948</v>
      </c>
      <c r="B951" s="126"/>
      <c r="C951" s="126"/>
      <c r="D951" s="135" t="str">
        <f>IFERROR(VLOOKUP($C951,'基础-供应商信息'!$C:$E,2,FALSE),"-")</f>
        <v>-</v>
      </c>
      <c r="E951" s="135" t="str">
        <f>IFERROR(VLOOKUP($C951,'基础-供应商信息'!$C:$E,3,FALSE),"-")</f>
        <v>-</v>
      </c>
      <c r="F951" s="136" t="str">
        <f>IF(C951="","-",SUMIFS('采购录入（明细）'!K:K,'采购录入（明细）'!D:D,C951)-SUMIFS($H$3:H950,$C$3:C950,C951))</f>
        <v>-</v>
      </c>
      <c r="G951" s="126"/>
      <c r="H951" s="132"/>
      <c r="I951" s="132"/>
    </row>
    <row r="952" ht="21" customHeight="1" spans="1:9">
      <c r="A952" s="125">
        <v>949</v>
      </c>
      <c r="B952" s="126"/>
      <c r="C952" s="126"/>
      <c r="D952" s="135" t="str">
        <f>IFERROR(VLOOKUP($C952,'基础-供应商信息'!$C:$E,2,FALSE),"-")</f>
        <v>-</v>
      </c>
      <c r="E952" s="135" t="str">
        <f>IFERROR(VLOOKUP($C952,'基础-供应商信息'!$C:$E,3,FALSE),"-")</f>
        <v>-</v>
      </c>
      <c r="F952" s="136" t="str">
        <f>IF(C952="","-",SUMIFS('采购录入（明细）'!K:K,'采购录入（明细）'!D:D,C952)-SUMIFS($H$3:H951,$C$3:C951,C952))</f>
        <v>-</v>
      </c>
      <c r="G952" s="126"/>
      <c r="H952" s="132"/>
      <c r="I952" s="132"/>
    </row>
    <row r="953" ht="21" customHeight="1" spans="1:9">
      <c r="A953" s="125">
        <v>950</v>
      </c>
      <c r="B953" s="126"/>
      <c r="C953" s="126"/>
      <c r="D953" s="135" t="str">
        <f>IFERROR(VLOOKUP($C953,'基础-供应商信息'!$C:$E,2,FALSE),"-")</f>
        <v>-</v>
      </c>
      <c r="E953" s="135" t="str">
        <f>IFERROR(VLOOKUP($C953,'基础-供应商信息'!$C:$E,3,FALSE),"-")</f>
        <v>-</v>
      </c>
      <c r="F953" s="136" t="str">
        <f>IF(C953="","-",SUMIFS('采购录入（明细）'!K:K,'采购录入（明细）'!D:D,C953)-SUMIFS($H$3:H952,$C$3:C952,C953))</f>
        <v>-</v>
      </c>
      <c r="G953" s="126"/>
      <c r="H953" s="132"/>
      <c r="I953" s="132"/>
    </row>
    <row r="954" ht="21" customHeight="1" spans="1:9">
      <c r="A954" s="125">
        <v>951</v>
      </c>
      <c r="B954" s="126"/>
      <c r="C954" s="126"/>
      <c r="D954" s="135" t="str">
        <f>IFERROR(VLOOKUP($C954,'基础-供应商信息'!$C:$E,2,FALSE),"-")</f>
        <v>-</v>
      </c>
      <c r="E954" s="135" t="str">
        <f>IFERROR(VLOOKUP($C954,'基础-供应商信息'!$C:$E,3,FALSE),"-")</f>
        <v>-</v>
      </c>
      <c r="F954" s="136" t="str">
        <f>IF(C954="","-",SUMIFS('采购录入（明细）'!K:K,'采购录入（明细）'!D:D,C954)-SUMIFS($H$3:H953,$C$3:C953,C954))</f>
        <v>-</v>
      </c>
      <c r="G954" s="126"/>
      <c r="H954" s="132"/>
      <c r="I954" s="132"/>
    </row>
    <row r="955" ht="21" customHeight="1" spans="1:9">
      <c r="A955" s="125">
        <v>952</v>
      </c>
      <c r="B955" s="126"/>
      <c r="C955" s="126"/>
      <c r="D955" s="135" t="str">
        <f>IFERROR(VLOOKUP($C955,'基础-供应商信息'!$C:$E,2,FALSE),"-")</f>
        <v>-</v>
      </c>
      <c r="E955" s="135" t="str">
        <f>IFERROR(VLOOKUP($C955,'基础-供应商信息'!$C:$E,3,FALSE),"-")</f>
        <v>-</v>
      </c>
      <c r="F955" s="136" t="str">
        <f>IF(C955="","-",SUMIFS('采购录入（明细）'!K:K,'采购录入（明细）'!D:D,C955)-SUMIFS($H$3:H954,$C$3:C954,C955))</f>
        <v>-</v>
      </c>
      <c r="G955" s="126"/>
      <c r="H955" s="132"/>
      <c r="I955" s="132"/>
    </row>
    <row r="956" ht="21" customHeight="1" spans="1:9">
      <c r="A956" s="125">
        <v>953</v>
      </c>
      <c r="B956" s="126"/>
      <c r="C956" s="126"/>
      <c r="D956" s="135" t="str">
        <f>IFERROR(VLOOKUP($C956,'基础-供应商信息'!$C:$E,2,FALSE),"-")</f>
        <v>-</v>
      </c>
      <c r="E956" s="135" t="str">
        <f>IFERROR(VLOOKUP($C956,'基础-供应商信息'!$C:$E,3,FALSE),"-")</f>
        <v>-</v>
      </c>
      <c r="F956" s="136" t="str">
        <f>IF(C956="","-",SUMIFS('采购录入（明细）'!K:K,'采购录入（明细）'!D:D,C956)-SUMIFS($H$3:H955,$C$3:C955,C956))</f>
        <v>-</v>
      </c>
      <c r="G956" s="126"/>
      <c r="H956" s="132"/>
      <c r="I956" s="132"/>
    </row>
    <row r="957" ht="21" customHeight="1" spans="1:9">
      <c r="A957" s="125">
        <v>954</v>
      </c>
      <c r="B957" s="126"/>
      <c r="C957" s="126"/>
      <c r="D957" s="135" t="str">
        <f>IFERROR(VLOOKUP($C957,'基础-供应商信息'!$C:$E,2,FALSE),"-")</f>
        <v>-</v>
      </c>
      <c r="E957" s="135" t="str">
        <f>IFERROR(VLOOKUP($C957,'基础-供应商信息'!$C:$E,3,FALSE),"-")</f>
        <v>-</v>
      </c>
      <c r="F957" s="136" t="str">
        <f>IF(C957="","-",SUMIFS('采购录入（明细）'!K:K,'采购录入（明细）'!D:D,C957)-SUMIFS($H$3:H956,$C$3:C956,C957))</f>
        <v>-</v>
      </c>
      <c r="G957" s="126"/>
      <c r="H957" s="132"/>
      <c r="I957" s="132"/>
    </row>
    <row r="958" ht="21" customHeight="1" spans="1:9">
      <c r="A958" s="125">
        <v>955</v>
      </c>
      <c r="B958" s="126"/>
      <c r="C958" s="126"/>
      <c r="D958" s="135" t="str">
        <f>IFERROR(VLOOKUP($C958,'基础-供应商信息'!$C:$E,2,FALSE),"-")</f>
        <v>-</v>
      </c>
      <c r="E958" s="135" t="str">
        <f>IFERROR(VLOOKUP($C958,'基础-供应商信息'!$C:$E,3,FALSE),"-")</f>
        <v>-</v>
      </c>
      <c r="F958" s="136" t="str">
        <f>IF(C958="","-",SUMIFS('采购录入（明细）'!K:K,'采购录入（明细）'!D:D,C958)-SUMIFS($H$3:H957,$C$3:C957,C958))</f>
        <v>-</v>
      </c>
      <c r="G958" s="126"/>
      <c r="H958" s="132"/>
      <c r="I958" s="132"/>
    </row>
    <row r="959" ht="21" customHeight="1" spans="1:9">
      <c r="A959" s="125">
        <v>956</v>
      </c>
      <c r="B959" s="126"/>
      <c r="C959" s="126"/>
      <c r="D959" s="135" t="str">
        <f>IFERROR(VLOOKUP($C959,'基础-供应商信息'!$C:$E,2,FALSE),"-")</f>
        <v>-</v>
      </c>
      <c r="E959" s="135" t="str">
        <f>IFERROR(VLOOKUP($C959,'基础-供应商信息'!$C:$E,3,FALSE),"-")</f>
        <v>-</v>
      </c>
      <c r="F959" s="136" t="str">
        <f>IF(C959="","-",SUMIFS('采购录入（明细）'!K:K,'采购录入（明细）'!D:D,C959)-SUMIFS($H$3:H958,$C$3:C958,C959))</f>
        <v>-</v>
      </c>
      <c r="G959" s="126"/>
      <c r="H959" s="132"/>
      <c r="I959" s="132"/>
    </row>
    <row r="960" ht="21" customHeight="1" spans="1:9">
      <c r="A960" s="125">
        <v>957</v>
      </c>
      <c r="B960" s="126"/>
      <c r="C960" s="126"/>
      <c r="D960" s="135" t="str">
        <f>IFERROR(VLOOKUP($C960,'基础-供应商信息'!$C:$E,2,FALSE),"-")</f>
        <v>-</v>
      </c>
      <c r="E960" s="135" t="str">
        <f>IFERROR(VLOOKUP($C960,'基础-供应商信息'!$C:$E,3,FALSE),"-")</f>
        <v>-</v>
      </c>
      <c r="F960" s="136" t="str">
        <f>IF(C960="","-",SUMIFS('采购录入（明细）'!K:K,'采购录入（明细）'!D:D,C960)-SUMIFS($H$3:H959,$C$3:C959,C960))</f>
        <v>-</v>
      </c>
      <c r="G960" s="126"/>
      <c r="H960" s="132"/>
      <c r="I960" s="132"/>
    </row>
    <row r="961" ht="21" customHeight="1" spans="1:9">
      <c r="A961" s="125">
        <v>958</v>
      </c>
      <c r="B961" s="126"/>
      <c r="C961" s="126"/>
      <c r="D961" s="135" t="str">
        <f>IFERROR(VLOOKUP($C961,'基础-供应商信息'!$C:$E,2,FALSE),"-")</f>
        <v>-</v>
      </c>
      <c r="E961" s="135" t="str">
        <f>IFERROR(VLOOKUP($C961,'基础-供应商信息'!$C:$E,3,FALSE),"-")</f>
        <v>-</v>
      </c>
      <c r="F961" s="136" t="str">
        <f>IF(C961="","-",SUMIFS('采购录入（明细）'!K:K,'采购录入（明细）'!D:D,C961)-SUMIFS($H$3:H960,$C$3:C960,C961))</f>
        <v>-</v>
      </c>
      <c r="G961" s="126"/>
      <c r="H961" s="132"/>
      <c r="I961" s="132"/>
    </row>
    <row r="962" ht="21" customHeight="1" spans="1:9">
      <c r="A962" s="125">
        <v>959</v>
      </c>
      <c r="B962" s="126"/>
      <c r="C962" s="126"/>
      <c r="D962" s="135" t="str">
        <f>IFERROR(VLOOKUP($C962,'基础-供应商信息'!$C:$E,2,FALSE),"-")</f>
        <v>-</v>
      </c>
      <c r="E962" s="135" t="str">
        <f>IFERROR(VLOOKUP($C962,'基础-供应商信息'!$C:$E,3,FALSE),"-")</f>
        <v>-</v>
      </c>
      <c r="F962" s="136" t="str">
        <f>IF(C962="","-",SUMIFS('采购录入（明细）'!K:K,'采购录入（明细）'!D:D,C962)-SUMIFS($H$3:H961,$C$3:C961,C962))</f>
        <v>-</v>
      </c>
      <c r="G962" s="126"/>
      <c r="H962" s="132"/>
      <c r="I962" s="132"/>
    </row>
    <row r="963" ht="21" customHeight="1" spans="1:9">
      <c r="A963" s="125">
        <v>960</v>
      </c>
      <c r="B963" s="126"/>
      <c r="C963" s="126"/>
      <c r="D963" s="135" t="str">
        <f>IFERROR(VLOOKUP($C963,'基础-供应商信息'!$C:$E,2,FALSE),"-")</f>
        <v>-</v>
      </c>
      <c r="E963" s="135" t="str">
        <f>IFERROR(VLOOKUP($C963,'基础-供应商信息'!$C:$E,3,FALSE),"-")</f>
        <v>-</v>
      </c>
      <c r="F963" s="136" t="str">
        <f>IF(C963="","-",SUMIFS('采购录入（明细）'!K:K,'采购录入（明细）'!D:D,C963)-SUMIFS($H$3:H962,$C$3:C962,C963))</f>
        <v>-</v>
      </c>
      <c r="G963" s="126"/>
      <c r="H963" s="132"/>
      <c r="I963" s="132"/>
    </row>
    <row r="964" ht="21" customHeight="1" spans="1:9">
      <c r="A964" s="125">
        <v>961</v>
      </c>
      <c r="B964" s="126"/>
      <c r="C964" s="126"/>
      <c r="D964" s="135" t="str">
        <f>IFERROR(VLOOKUP($C964,'基础-供应商信息'!$C:$E,2,FALSE),"-")</f>
        <v>-</v>
      </c>
      <c r="E964" s="135" t="str">
        <f>IFERROR(VLOOKUP($C964,'基础-供应商信息'!$C:$E,3,FALSE),"-")</f>
        <v>-</v>
      </c>
      <c r="F964" s="136" t="str">
        <f>IF(C964="","-",SUMIFS('采购录入（明细）'!K:K,'采购录入（明细）'!D:D,C964)-SUMIFS($H$3:H963,$C$3:C963,C964))</f>
        <v>-</v>
      </c>
      <c r="G964" s="126"/>
      <c r="H964" s="132"/>
      <c r="I964" s="132"/>
    </row>
    <row r="965" ht="21" customHeight="1" spans="1:9">
      <c r="A965" s="125">
        <v>962</v>
      </c>
      <c r="B965" s="126"/>
      <c r="C965" s="126"/>
      <c r="D965" s="135" t="str">
        <f>IFERROR(VLOOKUP($C965,'基础-供应商信息'!$C:$E,2,FALSE),"-")</f>
        <v>-</v>
      </c>
      <c r="E965" s="135" t="str">
        <f>IFERROR(VLOOKUP($C965,'基础-供应商信息'!$C:$E,3,FALSE),"-")</f>
        <v>-</v>
      </c>
      <c r="F965" s="136" t="str">
        <f>IF(C965="","-",SUMIFS('采购录入（明细）'!K:K,'采购录入（明细）'!D:D,C965)-SUMIFS($H$3:H964,$C$3:C964,C965))</f>
        <v>-</v>
      </c>
      <c r="G965" s="126"/>
      <c r="H965" s="132"/>
      <c r="I965" s="132"/>
    </row>
    <row r="966" ht="21" customHeight="1" spans="1:9">
      <c r="A966" s="125">
        <v>963</v>
      </c>
      <c r="B966" s="126"/>
      <c r="C966" s="126"/>
      <c r="D966" s="135" t="str">
        <f>IFERROR(VLOOKUP($C966,'基础-供应商信息'!$C:$E,2,FALSE),"-")</f>
        <v>-</v>
      </c>
      <c r="E966" s="135" t="str">
        <f>IFERROR(VLOOKUP($C966,'基础-供应商信息'!$C:$E,3,FALSE),"-")</f>
        <v>-</v>
      </c>
      <c r="F966" s="136" t="str">
        <f>IF(C966="","-",SUMIFS('采购录入（明细）'!K:K,'采购录入（明细）'!D:D,C966)-SUMIFS($H$3:H965,$C$3:C965,C966))</f>
        <v>-</v>
      </c>
      <c r="G966" s="126"/>
      <c r="H966" s="132"/>
      <c r="I966" s="132"/>
    </row>
    <row r="967" ht="21" customHeight="1" spans="1:9">
      <c r="A967" s="125">
        <v>964</v>
      </c>
      <c r="B967" s="126"/>
      <c r="C967" s="126"/>
      <c r="D967" s="135" t="str">
        <f>IFERROR(VLOOKUP($C967,'基础-供应商信息'!$C:$E,2,FALSE),"-")</f>
        <v>-</v>
      </c>
      <c r="E967" s="135" t="str">
        <f>IFERROR(VLOOKUP($C967,'基础-供应商信息'!$C:$E,3,FALSE),"-")</f>
        <v>-</v>
      </c>
      <c r="F967" s="136" t="str">
        <f>IF(C967="","-",SUMIFS('采购录入（明细）'!K:K,'采购录入（明细）'!D:D,C967)-SUMIFS($H$3:H966,$C$3:C966,C967))</f>
        <v>-</v>
      </c>
      <c r="G967" s="126"/>
      <c r="H967" s="132"/>
      <c r="I967" s="132"/>
    </row>
    <row r="968" ht="21" customHeight="1" spans="1:9">
      <c r="A968" s="125">
        <v>965</v>
      </c>
      <c r="B968" s="126"/>
      <c r="C968" s="126"/>
      <c r="D968" s="135" t="str">
        <f>IFERROR(VLOOKUP($C968,'基础-供应商信息'!$C:$E,2,FALSE),"-")</f>
        <v>-</v>
      </c>
      <c r="E968" s="135" t="str">
        <f>IFERROR(VLOOKUP($C968,'基础-供应商信息'!$C:$E,3,FALSE),"-")</f>
        <v>-</v>
      </c>
      <c r="F968" s="136" t="str">
        <f>IF(C968="","-",SUMIFS('采购录入（明细）'!K:K,'采购录入（明细）'!D:D,C968)-SUMIFS($H$3:H967,$C$3:C967,C968))</f>
        <v>-</v>
      </c>
      <c r="G968" s="126"/>
      <c r="H968" s="132"/>
      <c r="I968" s="132"/>
    </row>
    <row r="969" ht="21" customHeight="1" spans="1:9">
      <c r="A969" s="125">
        <v>966</v>
      </c>
      <c r="B969" s="126"/>
      <c r="C969" s="126"/>
      <c r="D969" s="135" t="str">
        <f>IFERROR(VLOOKUP($C969,'基础-供应商信息'!$C:$E,2,FALSE),"-")</f>
        <v>-</v>
      </c>
      <c r="E969" s="135" t="str">
        <f>IFERROR(VLOOKUP($C969,'基础-供应商信息'!$C:$E,3,FALSE),"-")</f>
        <v>-</v>
      </c>
      <c r="F969" s="136" t="str">
        <f>IF(C969="","-",SUMIFS('采购录入（明细）'!K:K,'采购录入（明细）'!D:D,C969)-SUMIFS($H$3:H968,$C$3:C968,C969))</f>
        <v>-</v>
      </c>
      <c r="G969" s="126"/>
      <c r="H969" s="132"/>
      <c r="I969" s="132"/>
    </row>
    <row r="970" ht="21" customHeight="1" spans="1:9">
      <c r="A970" s="125">
        <v>967</v>
      </c>
      <c r="B970" s="126"/>
      <c r="C970" s="126"/>
      <c r="D970" s="135" t="str">
        <f>IFERROR(VLOOKUP($C970,'基础-供应商信息'!$C:$E,2,FALSE),"-")</f>
        <v>-</v>
      </c>
      <c r="E970" s="135" t="str">
        <f>IFERROR(VLOOKUP($C970,'基础-供应商信息'!$C:$E,3,FALSE),"-")</f>
        <v>-</v>
      </c>
      <c r="F970" s="136" t="str">
        <f>IF(C970="","-",SUMIFS('采购录入（明细）'!K:K,'采购录入（明细）'!D:D,C970)-SUMIFS($H$3:H969,$C$3:C969,C970))</f>
        <v>-</v>
      </c>
      <c r="G970" s="126"/>
      <c r="H970" s="132"/>
      <c r="I970" s="132"/>
    </row>
    <row r="971" ht="21" customHeight="1" spans="1:9">
      <c r="A971" s="125">
        <v>968</v>
      </c>
      <c r="B971" s="126"/>
      <c r="C971" s="126"/>
      <c r="D971" s="135" t="str">
        <f>IFERROR(VLOOKUP($C971,'基础-供应商信息'!$C:$E,2,FALSE),"-")</f>
        <v>-</v>
      </c>
      <c r="E971" s="135" t="str">
        <f>IFERROR(VLOOKUP($C971,'基础-供应商信息'!$C:$E,3,FALSE),"-")</f>
        <v>-</v>
      </c>
      <c r="F971" s="136" t="str">
        <f>IF(C971="","-",SUMIFS('采购录入（明细）'!K:K,'采购录入（明细）'!D:D,C971)-SUMIFS($H$3:H970,$C$3:C970,C971))</f>
        <v>-</v>
      </c>
      <c r="G971" s="126"/>
      <c r="H971" s="132"/>
      <c r="I971" s="132"/>
    </row>
    <row r="972" ht="21" customHeight="1" spans="1:9">
      <c r="A972" s="125">
        <v>969</v>
      </c>
      <c r="B972" s="126"/>
      <c r="C972" s="126"/>
      <c r="D972" s="135" t="str">
        <f>IFERROR(VLOOKUP($C972,'基础-供应商信息'!$C:$E,2,FALSE),"-")</f>
        <v>-</v>
      </c>
      <c r="E972" s="135" t="str">
        <f>IFERROR(VLOOKUP($C972,'基础-供应商信息'!$C:$E,3,FALSE),"-")</f>
        <v>-</v>
      </c>
      <c r="F972" s="136" t="str">
        <f>IF(C972="","-",SUMIFS('采购录入（明细）'!K:K,'采购录入（明细）'!D:D,C972)-SUMIFS($H$3:H971,$C$3:C971,C972))</f>
        <v>-</v>
      </c>
      <c r="G972" s="126"/>
      <c r="H972" s="132"/>
      <c r="I972" s="132"/>
    </row>
    <row r="973" ht="21" customHeight="1" spans="1:9">
      <c r="A973" s="125">
        <v>970</v>
      </c>
      <c r="B973" s="126"/>
      <c r="C973" s="126"/>
      <c r="D973" s="135" t="str">
        <f>IFERROR(VLOOKUP($C973,'基础-供应商信息'!$C:$E,2,FALSE),"-")</f>
        <v>-</v>
      </c>
      <c r="E973" s="135" t="str">
        <f>IFERROR(VLOOKUP($C973,'基础-供应商信息'!$C:$E,3,FALSE),"-")</f>
        <v>-</v>
      </c>
      <c r="F973" s="136" t="str">
        <f>IF(C973="","-",SUMIFS('采购录入（明细）'!K:K,'采购录入（明细）'!D:D,C973)-SUMIFS($H$3:H972,$C$3:C972,C973))</f>
        <v>-</v>
      </c>
      <c r="G973" s="126"/>
      <c r="H973" s="132"/>
      <c r="I973" s="132"/>
    </row>
    <row r="974" ht="21" customHeight="1" spans="1:9">
      <c r="A974" s="125">
        <v>971</v>
      </c>
      <c r="B974" s="126"/>
      <c r="C974" s="126"/>
      <c r="D974" s="135" t="str">
        <f>IFERROR(VLOOKUP($C974,'基础-供应商信息'!$C:$E,2,FALSE),"-")</f>
        <v>-</v>
      </c>
      <c r="E974" s="135" t="str">
        <f>IFERROR(VLOOKUP($C974,'基础-供应商信息'!$C:$E,3,FALSE),"-")</f>
        <v>-</v>
      </c>
      <c r="F974" s="136" t="str">
        <f>IF(C974="","-",SUMIFS('采购录入（明细）'!K:K,'采购录入（明细）'!D:D,C974)-SUMIFS($H$3:H973,$C$3:C973,C974))</f>
        <v>-</v>
      </c>
      <c r="G974" s="126"/>
      <c r="H974" s="132"/>
      <c r="I974" s="132"/>
    </row>
    <row r="975" ht="21" customHeight="1" spans="1:9">
      <c r="A975" s="125">
        <v>972</v>
      </c>
      <c r="B975" s="126"/>
      <c r="C975" s="126"/>
      <c r="D975" s="135" t="str">
        <f>IFERROR(VLOOKUP($C975,'基础-供应商信息'!$C:$E,2,FALSE),"-")</f>
        <v>-</v>
      </c>
      <c r="E975" s="135" t="str">
        <f>IFERROR(VLOOKUP($C975,'基础-供应商信息'!$C:$E,3,FALSE),"-")</f>
        <v>-</v>
      </c>
      <c r="F975" s="136" t="str">
        <f>IF(C975="","-",SUMIFS('采购录入（明细）'!K:K,'采购录入（明细）'!D:D,C975)-SUMIFS($H$3:H974,$C$3:C974,C975))</f>
        <v>-</v>
      </c>
      <c r="G975" s="126"/>
      <c r="H975" s="132"/>
      <c r="I975" s="132"/>
    </row>
    <row r="976" ht="21" customHeight="1" spans="1:9">
      <c r="A976" s="125">
        <v>973</v>
      </c>
      <c r="B976" s="126"/>
      <c r="C976" s="126"/>
      <c r="D976" s="135" t="str">
        <f>IFERROR(VLOOKUP($C976,'基础-供应商信息'!$C:$E,2,FALSE),"-")</f>
        <v>-</v>
      </c>
      <c r="E976" s="135" t="str">
        <f>IFERROR(VLOOKUP($C976,'基础-供应商信息'!$C:$E,3,FALSE),"-")</f>
        <v>-</v>
      </c>
      <c r="F976" s="136" t="str">
        <f>IF(C976="","-",SUMIFS('采购录入（明细）'!K:K,'采购录入（明细）'!D:D,C976)-SUMIFS($H$3:H975,$C$3:C975,C976))</f>
        <v>-</v>
      </c>
      <c r="G976" s="126"/>
      <c r="H976" s="132"/>
      <c r="I976" s="132"/>
    </row>
    <row r="977" ht="21" customHeight="1" spans="1:9">
      <c r="A977" s="125">
        <v>974</v>
      </c>
      <c r="B977" s="126"/>
      <c r="C977" s="126"/>
      <c r="D977" s="135" t="str">
        <f>IFERROR(VLOOKUP($C977,'基础-供应商信息'!$C:$E,2,FALSE),"-")</f>
        <v>-</v>
      </c>
      <c r="E977" s="135" t="str">
        <f>IFERROR(VLOOKUP($C977,'基础-供应商信息'!$C:$E,3,FALSE),"-")</f>
        <v>-</v>
      </c>
      <c r="F977" s="136" t="str">
        <f>IF(C977="","-",SUMIFS('采购录入（明细）'!K:K,'采购录入（明细）'!D:D,C977)-SUMIFS($H$3:H976,$C$3:C976,C977))</f>
        <v>-</v>
      </c>
      <c r="G977" s="126"/>
      <c r="H977" s="132"/>
      <c r="I977" s="132"/>
    </row>
    <row r="978" ht="21" customHeight="1" spans="1:9">
      <c r="A978" s="125">
        <v>975</v>
      </c>
      <c r="B978" s="126"/>
      <c r="C978" s="126"/>
      <c r="D978" s="135" t="str">
        <f>IFERROR(VLOOKUP($C978,'基础-供应商信息'!$C:$E,2,FALSE),"-")</f>
        <v>-</v>
      </c>
      <c r="E978" s="135" t="str">
        <f>IFERROR(VLOOKUP($C978,'基础-供应商信息'!$C:$E,3,FALSE),"-")</f>
        <v>-</v>
      </c>
      <c r="F978" s="136" t="str">
        <f>IF(C978="","-",SUMIFS('采购录入（明细）'!K:K,'采购录入（明细）'!D:D,C978)-SUMIFS($H$3:H977,$C$3:C977,C978))</f>
        <v>-</v>
      </c>
      <c r="G978" s="126"/>
      <c r="H978" s="132"/>
      <c r="I978" s="132"/>
    </row>
    <row r="979" ht="21" customHeight="1" spans="1:9">
      <c r="A979" s="125">
        <v>976</v>
      </c>
      <c r="B979" s="126"/>
      <c r="C979" s="126"/>
      <c r="D979" s="135" t="str">
        <f>IFERROR(VLOOKUP($C979,'基础-供应商信息'!$C:$E,2,FALSE),"-")</f>
        <v>-</v>
      </c>
      <c r="E979" s="135" t="str">
        <f>IFERROR(VLOOKUP($C979,'基础-供应商信息'!$C:$E,3,FALSE),"-")</f>
        <v>-</v>
      </c>
      <c r="F979" s="136" t="str">
        <f>IF(C979="","-",SUMIFS('采购录入（明细）'!K:K,'采购录入（明细）'!D:D,C979)-SUMIFS($H$3:H978,$C$3:C978,C979))</f>
        <v>-</v>
      </c>
      <c r="G979" s="126"/>
      <c r="H979" s="132"/>
      <c r="I979" s="132"/>
    </row>
    <row r="980" ht="21" customHeight="1" spans="1:9">
      <c r="A980" s="125">
        <v>977</v>
      </c>
      <c r="B980" s="126"/>
      <c r="C980" s="126"/>
      <c r="D980" s="135" t="str">
        <f>IFERROR(VLOOKUP($C980,'基础-供应商信息'!$C:$E,2,FALSE),"-")</f>
        <v>-</v>
      </c>
      <c r="E980" s="135" t="str">
        <f>IFERROR(VLOOKUP($C980,'基础-供应商信息'!$C:$E,3,FALSE),"-")</f>
        <v>-</v>
      </c>
      <c r="F980" s="136" t="str">
        <f>IF(C980="","-",SUMIFS('采购录入（明细）'!K:K,'采购录入（明细）'!D:D,C980)-SUMIFS($H$3:H979,$C$3:C979,C980))</f>
        <v>-</v>
      </c>
      <c r="G980" s="126"/>
      <c r="H980" s="132"/>
      <c r="I980" s="132"/>
    </row>
    <row r="981" ht="21" customHeight="1" spans="1:9">
      <c r="A981" s="125">
        <v>978</v>
      </c>
      <c r="B981" s="126"/>
      <c r="C981" s="126"/>
      <c r="D981" s="135" t="str">
        <f>IFERROR(VLOOKUP($C981,'基础-供应商信息'!$C:$E,2,FALSE),"-")</f>
        <v>-</v>
      </c>
      <c r="E981" s="135" t="str">
        <f>IFERROR(VLOOKUP($C981,'基础-供应商信息'!$C:$E,3,FALSE),"-")</f>
        <v>-</v>
      </c>
      <c r="F981" s="136" t="str">
        <f>IF(C981="","-",SUMIFS('采购录入（明细）'!K:K,'采购录入（明细）'!D:D,C981)-SUMIFS($H$3:H980,$C$3:C980,C981))</f>
        <v>-</v>
      </c>
      <c r="G981" s="126"/>
      <c r="H981" s="132"/>
      <c r="I981" s="132"/>
    </row>
    <row r="982" ht="21" customHeight="1" spans="1:9">
      <c r="A982" s="125">
        <v>979</v>
      </c>
      <c r="B982" s="126"/>
      <c r="C982" s="126"/>
      <c r="D982" s="135" t="str">
        <f>IFERROR(VLOOKUP($C982,'基础-供应商信息'!$C:$E,2,FALSE),"-")</f>
        <v>-</v>
      </c>
      <c r="E982" s="135" t="str">
        <f>IFERROR(VLOOKUP($C982,'基础-供应商信息'!$C:$E,3,FALSE),"-")</f>
        <v>-</v>
      </c>
      <c r="F982" s="136" t="str">
        <f>IF(C982="","-",SUMIFS('采购录入（明细）'!K:K,'采购录入（明细）'!D:D,C982)-SUMIFS($H$3:H981,$C$3:C981,C982))</f>
        <v>-</v>
      </c>
      <c r="G982" s="126"/>
      <c r="H982" s="132"/>
      <c r="I982" s="132"/>
    </row>
    <row r="983" ht="21" customHeight="1" spans="1:9">
      <c r="A983" s="125">
        <v>980</v>
      </c>
      <c r="B983" s="126"/>
      <c r="C983" s="126"/>
      <c r="D983" s="135" t="str">
        <f>IFERROR(VLOOKUP($C983,'基础-供应商信息'!$C:$E,2,FALSE),"-")</f>
        <v>-</v>
      </c>
      <c r="E983" s="135" t="str">
        <f>IFERROR(VLOOKUP($C983,'基础-供应商信息'!$C:$E,3,FALSE),"-")</f>
        <v>-</v>
      </c>
      <c r="F983" s="136" t="str">
        <f>IF(C983="","-",SUMIFS('采购录入（明细）'!K:K,'采购录入（明细）'!D:D,C983)-SUMIFS($H$3:H982,$C$3:C982,C983))</f>
        <v>-</v>
      </c>
      <c r="G983" s="126"/>
      <c r="H983" s="132"/>
      <c r="I983" s="132"/>
    </row>
    <row r="984" ht="21" customHeight="1" spans="1:9">
      <c r="A984" s="125">
        <v>981</v>
      </c>
      <c r="B984" s="126"/>
      <c r="C984" s="126"/>
      <c r="D984" s="135" t="str">
        <f>IFERROR(VLOOKUP($C984,'基础-供应商信息'!$C:$E,2,FALSE),"-")</f>
        <v>-</v>
      </c>
      <c r="E984" s="135" t="str">
        <f>IFERROR(VLOOKUP($C984,'基础-供应商信息'!$C:$E,3,FALSE),"-")</f>
        <v>-</v>
      </c>
      <c r="F984" s="136" t="str">
        <f>IF(C984="","-",SUMIFS('采购录入（明细）'!K:K,'采购录入（明细）'!D:D,C984)-SUMIFS($H$3:H983,$C$3:C983,C984))</f>
        <v>-</v>
      </c>
      <c r="G984" s="126"/>
      <c r="H984" s="132"/>
      <c r="I984" s="132"/>
    </row>
    <row r="985" ht="21" customHeight="1" spans="1:9">
      <c r="A985" s="125">
        <v>982</v>
      </c>
      <c r="B985" s="126"/>
      <c r="C985" s="126"/>
      <c r="D985" s="135" t="str">
        <f>IFERROR(VLOOKUP($C985,'基础-供应商信息'!$C:$E,2,FALSE),"-")</f>
        <v>-</v>
      </c>
      <c r="E985" s="135" t="str">
        <f>IFERROR(VLOOKUP($C985,'基础-供应商信息'!$C:$E,3,FALSE),"-")</f>
        <v>-</v>
      </c>
      <c r="F985" s="136" t="str">
        <f>IF(C985="","-",SUMIFS('采购录入（明细）'!K:K,'采购录入（明细）'!D:D,C985)-SUMIFS($H$3:H984,$C$3:C984,C985))</f>
        <v>-</v>
      </c>
      <c r="G985" s="126"/>
      <c r="H985" s="132"/>
      <c r="I985" s="132"/>
    </row>
    <row r="986" ht="21" customHeight="1" spans="1:9">
      <c r="A986" s="125">
        <v>983</v>
      </c>
      <c r="B986" s="126"/>
      <c r="C986" s="126"/>
      <c r="D986" s="135" t="str">
        <f>IFERROR(VLOOKUP($C986,'基础-供应商信息'!$C:$E,2,FALSE),"-")</f>
        <v>-</v>
      </c>
      <c r="E986" s="135" t="str">
        <f>IFERROR(VLOOKUP($C986,'基础-供应商信息'!$C:$E,3,FALSE),"-")</f>
        <v>-</v>
      </c>
      <c r="F986" s="136" t="str">
        <f>IF(C986="","-",SUMIFS('采购录入（明细）'!K:K,'采购录入（明细）'!D:D,C986)-SUMIFS($H$3:H985,$C$3:C985,C986))</f>
        <v>-</v>
      </c>
      <c r="G986" s="126"/>
      <c r="H986" s="132"/>
      <c r="I986" s="132"/>
    </row>
    <row r="987" ht="21" customHeight="1" spans="1:9">
      <c r="A987" s="125">
        <v>984</v>
      </c>
      <c r="B987" s="126"/>
      <c r="C987" s="126"/>
      <c r="D987" s="135" t="str">
        <f>IFERROR(VLOOKUP($C987,'基础-供应商信息'!$C:$E,2,FALSE),"-")</f>
        <v>-</v>
      </c>
      <c r="E987" s="135" t="str">
        <f>IFERROR(VLOOKUP($C987,'基础-供应商信息'!$C:$E,3,FALSE),"-")</f>
        <v>-</v>
      </c>
      <c r="F987" s="136" t="str">
        <f>IF(C987="","-",SUMIFS('采购录入（明细）'!K:K,'采购录入（明细）'!D:D,C987)-SUMIFS($H$3:H986,$C$3:C986,C987))</f>
        <v>-</v>
      </c>
      <c r="G987" s="126"/>
      <c r="H987" s="132"/>
      <c r="I987" s="132"/>
    </row>
    <row r="988" ht="21" customHeight="1" spans="1:9">
      <c r="A988" s="125">
        <v>985</v>
      </c>
      <c r="B988" s="126"/>
      <c r="C988" s="126"/>
      <c r="D988" s="135" t="str">
        <f>IFERROR(VLOOKUP($C988,'基础-供应商信息'!$C:$E,2,FALSE),"-")</f>
        <v>-</v>
      </c>
      <c r="E988" s="135" t="str">
        <f>IFERROR(VLOOKUP($C988,'基础-供应商信息'!$C:$E,3,FALSE),"-")</f>
        <v>-</v>
      </c>
      <c r="F988" s="136" t="str">
        <f>IF(C988="","-",SUMIFS('采购录入（明细）'!K:K,'采购录入（明细）'!D:D,C988)-SUMIFS($H$3:H987,$C$3:C987,C988))</f>
        <v>-</v>
      </c>
      <c r="G988" s="126"/>
      <c r="H988" s="132"/>
      <c r="I988" s="132"/>
    </row>
    <row r="989" ht="21" customHeight="1" spans="1:9">
      <c r="A989" s="125">
        <v>986</v>
      </c>
      <c r="B989" s="126"/>
      <c r="C989" s="126"/>
      <c r="D989" s="135" t="str">
        <f>IFERROR(VLOOKUP($C989,'基础-供应商信息'!$C:$E,2,FALSE),"-")</f>
        <v>-</v>
      </c>
      <c r="E989" s="135" t="str">
        <f>IFERROR(VLOOKUP($C989,'基础-供应商信息'!$C:$E,3,FALSE),"-")</f>
        <v>-</v>
      </c>
      <c r="F989" s="136" t="str">
        <f>IF(C989="","-",SUMIFS('采购录入（明细）'!K:K,'采购录入（明细）'!D:D,C989)-SUMIFS($H$3:H988,$C$3:C988,C989))</f>
        <v>-</v>
      </c>
      <c r="G989" s="126"/>
      <c r="H989" s="132"/>
      <c r="I989" s="132"/>
    </row>
    <row r="990" ht="21" customHeight="1" spans="1:9">
      <c r="A990" s="125">
        <v>987</v>
      </c>
      <c r="B990" s="126"/>
      <c r="C990" s="126"/>
      <c r="D990" s="135" t="str">
        <f>IFERROR(VLOOKUP($C990,'基础-供应商信息'!$C:$E,2,FALSE),"-")</f>
        <v>-</v>
      </c>
      <c r="E990" s="135" t="str">
        <f>IFERROR(VLOOKUP($C990,'基础-供应商信息'!$C:$E,3,FALSE),"-")</f>
        <v>-</v>
      </c>
      <c r="F990" s="136" t="str">
        <f>IF(C990="","-",SUMIFS('采购录入（明细）'!K:K,'采购录入（明细）'!D:D,C990)-SUMIFS($H$3:H989,$C$3:C989,C990))</f>
        <v>-</v>
      </c>
      <c r="G990" s="126"/>
      <c r="H990" s="132"/>
      <c r="I990" s="132"/>
    </row>
    <row r="991" ht="21" customHeight="1" spans="1:9">
      <c r="A991" s="125">
        <v>988</v>
      </c>
      <c r="B991" s="126"/>
      <c r="C991" s="126"/>
      <c r="D991" s="135" t="str">
        <f>IFERROR(VLOOKUP($C991,'基础-供应商信息'!$C:$E,2,FALSE),"-")</f>
        <v>-</v>
      </c>
      <c r="E991" s="135" t="str">
        <f>IFERROR(VLOOKUP($C991,'基础-供应商信息'!$C:$E,3,FALSE),"-")</f>
        <v>-</v>
      </c>
      <c r="F991" s="136" t="str">
        <f>IF(C991="","-",SUMIFS('采购录入（明细）'!K:K,'采购录入（明细）'!D:D,C991)-SUMIFS($H$3:H990,$C$3:C990,C991))</f>
        <v>-</v>
      </c>
      <c r="G991" s="126"/>
      <c r="H991" s="132"/>
      <c r="I991" s="132"/>
    </row>
    <row r="992" ht="21" customHeight="1" spans="1:9">
      <c r="A992" s="125">
        <v>989</v>
      </c>
      <c r="B992" s="126"/>
      <c r="C992" s="126"/>
      <c r="D992" s="135" t="str">
        <f>IFERROR(VLOOKUP($C992,'基础-供应商信息'!$C:$E,2,FALSE),"-")</f>
        <v>-</v>
      </c>
      <c r="E992" s="135" t="str">
        <f>IFERROR(VLOOKUP($C992,'基础-供应商信息'!$C:$E,3,FALSE),"-")</f>
        <v>-</v>
      </c>
      <c r="F992" s="136" t="str">
        <f>IF(C992="","-",SUMIFS('采购录入（明细）'!K:K,'采购录入（明细）'!D:D,C992)-SUMIFS($H$3:H991,$C$3:C991,C992))</f>
        <v>-</v>
      </c>
      <c r="G992" s="126"/>
      <c r="H992" s="132"/>
      <c r="I992" s="132"/>
    </row>
    <row r="993" ht="21" customHeight="1" spans="1:9">
      <c r="A993" s="125">
        <v>990</v>
      </c>
      <c r="B993" s="126"/>
      <c r="C993" s="126"/>
      <c r="D993" s="135" t="str">
        <f>IFERROR(VLOOKUP($C993,'基础-供应商信息'!$C:$E,2,FALSE),"-")</f>
        <v>-</v>
      </c>
      <c r="E993" s="135" t="str">
        <f>IFERROR(VLOOKUP($C993,'基础-供应商信息'!$C:$E,3,FALSE),"-")</f>
        <v>-</v>
      </c>
      <c r="F993" s="136" t="str">
        <f>IF(C993="","-",SUMIFS('采购录入（明细）'!K:K,'采购录入（明细）'!D:D,C993)-SUMIFS($H$3:H992,$C$3:C992,C993))</f>
        <v>-</v>
      </c>
      <c r="G993" s="126"/>
      <c r="H993" s="132"/>
      <c r="I993" s="132"/>
    </row>
    <row r="994" ht="21" customHeight="1" spans="1:9">
      <c r="A994" s="125">
        <v>991</v>
      </c>
      <c r="B994" s="126"/>
      <c r="C994" s="126"/>
      <c r="D994" s="135" t="str">
        <f>IFERROR(VLOOKUP($C994,'基础-供应商信息'!$C:$E,2,FALSE),"-")</f>
        <v>-</v>
      </c>
      <c r="E994" s="135" t="str">
        <f>IFERROR(VLOOKUP($C994,'基础-供应商信息'!$C:$E,3,FALSE),"-")</f>
        <v>-</v>
      </c>
      <c r="F994" s="136" t="str">
        <f>IF(C994="","-",SUMIFS('采购录入（明细）'!K:K,'采购录入（明细）'!D:D,C994)-SUMIFS($H$3:H993,$C$3:C993,C994))</f>
        <v>-</v>
      </c>
      <c r="G994" s="126"/>
      <c r="H994" s="132"/>
      <c r="I994" s="132"/>
    </row>
    <row r="995" ht="21" customHeight="1" spans="1:9">
      <c r="A995" s="125">
        <v>992</v>
      </c>
      <c r="B995" s="126"/>
      <c r="C995" s="126"/>
      <c r="D995" s="135" t="str">
        <f>IFERROR(VLOOKUP($C995,'基础-供应商信息'!$C:$E,2,FALSE),"-")</f>
        <v>-</v>
      </c>
      <c r="E995" s="135" t="str">
        <f>IFERROR(VLOOKUP($C995,'基础-供应商信息'!$C:$E,3,FALSE),"-")</f>
        <v>-</v>
      </c>
      <c r="F995" s="136" t="str">
        <f>IF(C995="","-",SUMIFS('采购录入（明细）'!K:K,'采购录入（明细）'!D:D,C995)-SUMIFS($H$3:H994,$C$3:C994,C995))</f>
        <v>-</v>
      </c>
      <c r="G995" s="126"/>
      <c r="H995" s="132"/>
      <c r="I995" s="132"/>
    </row>
    <row r="996" ht="21" customHeight="1" spans="1:9">
      <c r="A996" s="125">
        <v>993</v>
      </c>
      <c r="B996" s="126"/>
      <c r="C996" s="126"/>
      <c r="D996" s="135" t="str">
        <f>IFERROR(VLOOKUP($C996,'基础-供应商信息'!$C:$E,2,FALSE),"-")</f>
        <v>-</v>
      </c>
      <c r="E996" s="135" t="str">
        <f>IFERROR(VLOOKUP($C996,'基础-供应商信息'!$C:$E,3,FALSE),"-")</f>
        <v>-</v>
      </c>
      <c r="F996" s="136" t="str">
        <f>IF(C996="","-",SUMIFS('采购录入（明细）'!K:K,'采购录入（明细）'!D:D,C996)-SUMIFS($H$3:H995,$C$3:C995,C996))</f>
        <v>-</v>
      </c>
      <c r="G996" s="126"/>
      <c r="H996" s="132"/>
      <c r="I996" s="132"/>
    </row>
    <row r="997" ht="21" customHeight="1" spans="1:9">
      <c r="A997" s="125">
        <v>994</v>
      </c>
      <c r="B997" s="126"/>
      <c r="C997" s="126"/>
      <c r="D997" s="135" t="str">
        <f>IFERROR(VLOOKUP($C997,'基础-供应商信息'!$C:$E,2,FALSE),"-")</f>
        <v>-</v>
      </c>
      <c r="E997" s="135" t="str">
        <f>IFERROR(VLOOKUP($C997,'基础-供应商信息'!$C:$E,3,FALSE),"-")</f>
        <v>-</v>
      </c>
      <c r="F997" s="136" t="str">
        <f>IF(C997="","-",SUMIFS('采购录入（明细）'!K:K,'采购录入（明细）'!D:D,C997)-SUMIFS($H$3:H996,$C$3:C996,C997))</f>
        <v>-</v>
      </c>
      <c r="G997" s="126"/>
      <c r="H997" s="132"/>
      <c r="I997" s="132"/>
    </row>
    <row r="998" ht="21" customHeight="1" spans="1:9">
      <c r="A998" s="125">
        <v>995</v>
      </c>
      <c r="B998" s="126"/>
      <c r="C998" s="126"/>
      <c r="D998" s="135" t="str">
        <f>IFERROR(VLOOKUP($C998,'基础-供应商信息'!$C:$E,2,FALSE),"-")</f>
        <v>-</v>
      </c>
      <c r="E998" s="135" t="str">
        <f>IFERROR(VLOOKUP($C998,'基础-供应商信息'!$C:$E,3,FALSE),"-")</f>
        <v>-</v>
      </c>
      <c r="F998" s="136" t="str">
        <f>IF(C998="","-",SUMIFS('采购录入（明细）'!K:K,'采购录入（明细）'!D:D,C998)-SUMIFS($H$3:H997,$C$3:C997,C998))</f>
        <v>-</v>
      </c>
      <c r="G998" s="126"/>
      <c r="H998" s="132"/>
      <c r="I998" s="132"/>
    </row>
    <row r="999" ht="21" customHeight="1" spans="1:9">
      <c r="A999" s="125">
        <v>996</v>
      </c>
      <c r="B999" s="126"/>
      <c r="C999" s="126"/>
      <c r="D999" s="135" t="str">
        <f>IFERROR(VLOOKUP($C999,'基础-供应商信息'!$C:$E,2,FALSE),"-")</f>
        <v>-</v>
      </c>
      <c r="E999" s="135" t="str">
        <f>IFERROR(VLOOKUP($C999,'基础-供应商信息'!$C:$E,3,FALSE),"-")</f>
        <v>-</v>
      </c>
      <c r="F999" s="136" t="str">
        <f>IF(C999="","-",SUMIFS('采购录入（明细）'!K:K,'采购录入（明细）'!D:D,C999)-SUMIFS($H$3:H998,$C$3:C998,C999))</f>
        <v>-</v>
      </c>
      <c r="G999" s="126"/>
      <c r="H999" s="132"/>
      <c r="I999" s="132"/>
    </row>
    <row r="1000" ht="21" customHeight="1" spans="1:9">
      <c r="A1000" s="125">
        <v>997</v>
      </c>
      <c r="B1000" s="126"/>
      <c r="C1000" s="126"/>
      <c r="D1000" s="135" t="str">
        <f>IFERROR(VLOOKUP($C1000,'基础-供应商信息'!$C:$E,2,FALSE),"-")</f>
        <v>-</v>
      </c>
      <c r="E1000" s="135" t="str">
        <f>IFERROR(VLOOKUP($C1000,'基础-供应商信息'!$C:$E,3,FALSE),"-")</f>
        <v>-</v>
      </c>
      <c r="F1000" s="136" t="str">
        <f>IF(C1000="","-",SUMIFS('采购录入（明细）'!K:K,'采购录入（明细）'!D:D,C1000)-SUMIFS($H$3:H999,$C$3:C999,C1000))</f>
        <v>-</v>
      </c>
      <c r="G1000" s="126"/>
      <c r="H1000" s="132"/>
      <c r="I1000" s="132"/>
    </row>
    <row r="1001" ht="21" customHeight="1" spans="1:9">
      <c r="A1001" s="125">
        <v>998</v>
      </c>
      <c r="B1001" s="126"/>
      <c r="C1001" s="126"/>
      <c r="D1001" s="135" t="str">
        <f>IFERROR(VLOOKUP($C1001,'基础-供应商信息'!$C:$E,2,FALSE),"-")</f>
        <v>-</v>
      </c>
      <c r="E1001" s="135" t="str">
        <f>IFERROR(VLOOKUP($C1001,'基础-供应商信息'!$C:$E,3,FALSE),"-")</f>
        <v>-</v>
      </c>
      <c r="F1001" s="136" t="str">
        <f>IF(C1001="","-",SUMIFS('采购录入（明细）'!K:K,'采购录入（明细）'!D:D,C1001)-SUMIFS($H$3:H1000,$C$3:C1000,C1001))</f>
        <v>-</v>
      </c>
      <c r="G1001" s="126"/>
      <c r="H1001" s="132"/>
      <c r="I1001" s="132"/>
    </row>
    <row r="1002" ht="21" customHeight="1" spans="1:9">
      <c r="A1002" s="125">
        <v>999</v>
      </c>
      <c r="B1002" s="126"/>
      <c r="C1002" s="126"/>
      <c r="D1002" s="135" t="str">
        <f>IFERROR(VLOOKUP($C1002,'基础-供应商信息'!$C:$E,2,FALSE),"-")</f>
        <v>-</v>
      </c>
      <c r="E1002" s="135" t="str">
        <f>IFERROR(VLOOKUP($C1002,'基础-供应商信息'!$C:$E,3,FALSE),"-")</f>
        <v>-</v>
      </c>
      <c r="F1002" s="136" t="str">
        <f>IF(C1002="","-",SUMIFS('采购录入（明细）'!K:K,'采购录入（明细）'!D:D,C1002)-SUMIFS($H$3:H1001,$C$3:C1001,C1002))</f>
        <v>-</v>
      </c>
      <c r="G1002" s="126"/>
      <c r="H1002" s="132"/>
      <c r="I1002" s="132"/>
    </row>
    <row r="1003" ht="21" customHeight="1" spans="1:9">
      <c r="A1003" s="125">
        <v>1000</v>
      </c>
      <c r="B1003" s="144"/>
      <c r="C1003" s="144"/>
      <c r="D1003" s="135" t="str">
        <f>IFERROR(VLOOKUP($C1003,'基础-供应商信息'!$C:$E,2,FALSE),"-")</f>
        <v>-</v>
      </c>
      <c r="E1003" s="135" t="str">
        <f>IFERROR(VLOOKUP($C1003,'基础-供应商信息'!$C:$E,3,FALSE),"-")</f>
        <v>-</v>
      </c>
      <c r="F1003" s="136" t="str">
        <f>IF(C1003="","-",SUMIFS('采购录入（明细）'!K:K,'采购录入（明细）'!D:D,C1003)-SUMIFS($H$3:H1002,$C$3:C1002,C1003))</f>
        <v>-</v>
      </c>
      <c r="G1003" s="144"/>
      <c r="H1003" s="145"/>
      <c r="I1003" s="145"/>
    </row>
    <row r="1004" s="140" customFormat="1" ht="24" customHeight="1" spans="1:10">
      <c r="A1004" s="146" t="s">
        <v>34</v>
      </c>
      <c r="B1004" s="147"/>
      <c r="C1004" s="147"/>
      <c r="D1004" s="147"/>
      <c r="E1004" s="147"/>
      <c r="F1004" s="147"/>
      <c r="G1004" s="147"/>
      <c r="H1004" s="147"/>
      <c r="I1004" s="147"/>
      <c r="J1004" s="119"/>
    </row>
  </sheetData>
  <sheetProtection sheet="1" objects="1"/>
  <mergeCells count="7">
    <mergeCell ref="A1:I1"/>
    <mergeCell ref="C2:E2"/>
    <mergeCell ref="F2:H2"/>
    <mergeCell ref="A1004:I1004"/>
    <mergeCell ref="A2:A3"/>
    <mergeCell ref="B2:B3"/>
    <mergeCell ref="I2:I3"/>
  </mergeCells>
  <dataValidations count="2">
    <dataValidation type="list" allowBlank="1" showInputMessage="1" showErrorMessage="1" sqref="C4:C1003">
      <formula1>'基础-供应商信息'!$C$4:$C$303</formula1>
    </dataValidation>
    <dataValidation type="list" allowBlank="1" showInputMessage="1" showErrorMessage="1" sqref="G4:G1003">
      <formula1>"现金,银行账户,支票,支付宝,微信"</formula1>
    </dataValidation>
  </dataValidations>
  <pageMargins left="0.699305555555556" right="0.699305555555556" top="0.75" bottom="0.75" header="0.3" footer="0.3"/>
  <pageSetup paperSize="9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B1:M1004"/>
  <sheetViews>
    <sheetView showGridLines="0" workbookViewId="0">
      <pane ySplit="3" topLeftCell="A4" activePane="bottomLeft" state="frozen"/>
      <selection/>
      <selection pane="bottomLeft" activeCell="A1" sqref="A1"/>
    </sheetView>
  </sheetViews>
  <sheetFormatPr defaultColWidth="9" defaultRowHeight="18.95" customHeight="1"/>
  <cols>
    <col min="1" max="1" width="4.37962962962963" style="120" customWidth="1"/>
    <col min="2" max="2" width="7.37962962962963" style="121" customWidth="1"/>
    <col min="3" max="3" width="13.1296296296296" style="121" customWidth="1"/>
    <col min="4" max="4" width="14.3796296296296" style="121" customWidth="1"/>
    <col min="5" max="5" width="10.75" style="121" customWidth="1"/>
    <col min="6" max="6" width="14.5" style="121" customWidth="1"/>
    <col min="7" max="7" width="9.25" style="128" customWidth="1"/>
    <col min="8" max="8" width="11.8796296296296" style="121" customWidth="1"/>
    <col min="9" max="9" width="13" style="133" customWidth="1"/>
    <col min="10" max="10" width="9.25" style="128" customWidth="1"/>
    <col min="11" max="11" width="15.3796296296296" style="133" customWidth="1"/>
    <col min="12" max="12" width="16.5" style="121" customWidth="1"/>
    <col min="13" max="13" width="16.5" style="121" hidden="1" customWidth="1"/>
    <col min="14" max="16384" width="9" style="119"/>
  </cols>
  <sheetData>
    <row r="1" ht="9" customHeight="1"/>
    <row r="2" ht="24" customHeight="1" spans="2:13">
      <c r="B2" s="122" t="s">
        <v>41</v>
      </c>
      <c r="C2" s="123"/>
      <c r="D2" s="123"/>
      <c r="E2" s="123"/>
      <c r="F2" s="123"/>
      <c r="G2" s="123"/>
      <c r="H2" s="123"/>
      <c r="I2" s="123"/>
      <c r="J2" s="123"/>
      <c r="K2" s="123"/>
      <c r="L2" s="124"/>
      <c r="M2" s="124"/>
    </row>
    <row r="3" customHeight="1" spans="2:13">
      <c r="B3" s="125" t="s">
        <v>10</v>
      </c>
      <c r="C3" s="125" t="s">
        <v>21</v>
      </c>
      <c r="D3" s="125" t="s">
        <v>42</v>
      </c>
      <c r="E3" s="125" t="s">
        <v>17</v>
      </c>
      <c r="F3" s="125" t="s">
        <v>43</v>
      </c>
      <c r="G3" s="125" t="s">
        <v>44</v>
      </c>
      <c r="H3" s="125" t="s">
        <v>45</v>
      </c>
      <c r="I3" s="125" t="s">
        <v>46</v>
      </c>
      <c r="J3" s="125" t="s">
        <v>47</v>
      </c>
      <c r="K3" s="125" t="s">
        <v>48</v>
      </c>
      <c r="L3" s="125" t="s">
        <v>24</v>
      </c>
      <c r="M3" s="125" t="s">
        <v>49</v>
      </c>
    </row>
    <row r="4" customHeight="1" spans="2:13">
      <c r="B4" s="125">
        <v>1</v>
      </c>
      <c r="C4" s="134">
        <v>43208</v>
      </c>
      <c r="D4" s="126" t="s">
        <v>39</v>
      </c>
      <c r="E4" s="135" t="str">
        <f>IFERROR(VLOOKUP(D4,'基础-供应商信息'!$C:$D,2,FALSE),"-")</f>
        <v>薛爽竹</v>
      </c>
      <c r="F4" s="126" t="s">
        <v>50</v>
      </c>
      <c r="G4" s="135" t="str">
        <f>IFERROR(VLOOKUP($F4,'基础-商品信息'!$C:$E,2,FALSE),"-")</f>
        <v>台</v>
      </c>
      <c r="H4" s="135" t="str">
        <f>IFERROR(VLOOKUP($F4,'基础-商品信息'!$C:$E,3,FALSE),"-")</f>
        <v>S-897</v>
      </c>
      <c r="I4" s="132">
        <v>1700</v>
      </c>
      <c r="J4" s="126">
        <v>20</v>
      </c>
      <c r="K4" s="136">
        <f>IF(AND(I4&lt;&gt;"",J4&lt;&gt;""),I4*J4,"-")</f>
        <v>34000</v>
      </c>
      <c r="L4" s="132"/>
      <c r="M4" s="137">
        <f>C4-DAY(C4)+1</f>
        <v>43191</v>
      </c>
    </row>
    <row r="5" customHeight="1" spans="2:13">
      <c r="B5" s="125">
        <v>2</v>
      </c>
      <c r="C5" s="134">
        <v>43209</v>
      </c>
      <c r="D5" s="126" t="s">
        <v>40</v>
      </c>
      <c r="E5" s="135" t="str">
        <f>IFERROR(VLOOKUP(D5,'基础-供应商信息'!$C:$D,2,FALSE),"-")</f>
        <v>朱少皙</v>
      </c>
      <c r="F5" s="126" t="s">
        <v>51</v>
      </c>
      <c r="G5" s="135" t="str">
        <f>IFERROR(VLOOKUP($F5,'基础-商品信息'!$C:$E,2,FALSE),"-")</f>
        <v>套</v>
      </c>
      <c r="H5" s="135" t="str">
        <f>IFERROR(VLOOKUP($F5,'基础-商品信息'!$C:$E,3,FALSE),"-")</f>
        <v>S-905</v>
      </c>
      <c r="I5" s="132">
        <v>900</v>
      </c>
      <c r="J5" s="126">
        <v>20</v>
      </c>
      <c r="K5" s="136">
        <f t="shared" ref="K5:K68" si="0">IF(AND(I5&lt;&gt;"",J5&lt;&gt;""),I5*J5,"-")</f>
        <v>18000</v>
      </c>
      <c r="L5" s="132"/>
      <c r="M5" s="137">
        <f t="shared" ref="M5:M67" si="1">C5-DAY(C5)+1</f>
        <v>43191</v>
      </c>
    </row>
    <row r="6" customHeight="1" spans="2:13">
      <c r="B6" s="125">
        <v>3</v>
      </c>
      <c r="C6" s="134">
        <v>43210</v>
      </c>
      <c r="D6" s="126" t="s">
        <v>52</v>
      </c>
      <c r="E6" s="135" t="str">
        <f>IFERROR(VLOOKUP(D6,'基础-供应商信息'!$C:$D,2,FALSE),"-")</f>
        <v>李慧青</v>
      </c>
      <c r="F6" s="126" t="s">
        <v>53</v>
      </c>
      <c r="G6" s="135" t="str">
        <f>IFERROR(VLOOKUP($F6,'基础-商品信息'!$C:$E,2,FALSE),"-")</f>
        <v>台</v>
      </c>
      <c r="H6" s="135" t="str">
        <f>IFERROR(VLOOKUP($F6,'基础-商品信息'!$C:$E,3,FALSE),"-")</f>
        <v>S-900</v>
      </c>
      <c r="I6" s="132">
        <v>1100</v>
      </c>
      <c r="J6" s="126">
        <v>30</v>
      </c>
      <c r="K6" s="136">
        <f t="shared" si="0"/>
        <v>33000</v>
      </c>
      <c r="L6" s="132"/>
      <c r="M6" s="137">
        <f t="shared" si="1"/>
        <v>43191</v>
      </c>
    </row>
    <row r="7" customHeight="1" spans="2:13">
      <c r="B7" s="125">
        <v>4</v>
      </c>
      <c r="C7" s="134">
        <v>43211</v>
      </c>
      <c r="D7" s="126" t="s">
        <v>52</v>
      </c>
      <c r="E7" s="135" t="str">
        <f>IFERROR(VLOOKUP(D7,'基础-供应商信息'!$C:$D,2,FALSE),"-")</f>
        <v>李慧青</v>
      </c>
      <c r="F7" s="126" t="s">
        <v>54</v>
      </c>
      <c r="G7" s="135" t="str">
        <f>IFERROR(VLOOKUP($F7,'基础-商品信息'!$C:$E,2,FALSE),"-")</f>
        <v>台</v>
      </c>
      <c r="H7" s="135" t="str">
        <f>IFERROR(VLOOKUP($F7,'基础-商品信息'!$C:$E,3,FALSE),"-")</f>
        <v>S-902</v>
      </c>
      <c r="I7" s="132">
        <v>1100</v>
      </c>
      <c r="J7" s="126">
        <v>30</v>
      </c>
      <c r="K7" s="136">
        <f t="shared" si="0"/>
        <v>33000</v>
      </c>
      <c r="L7" s="132"/>
      <c r="M7" s="137">
        <f t="shared" si="1"/>
        <v>43191</v>
      </c>
    </row>
    <row r="8" customHeight="1" spans="2:13">
      <c r="B8" s="125">
        <v>5</v>
      </c>
      <c r="C8" s="134">
        <v>43212</v>
      </c>
      <c r="D8" s="126" t="s">
        <v>52</v>
      </c>
      <c r="E8" s="135" t="str">
        <f>IFERROR(VLOOKUP(D8,'基础-供应商信息'!$C:$D,2,FALSE),"-")</f>
        <v>李慧青</v>
      </c>
      <c r="F8" s="126" t="s">
        <v>55</v>
      </c>
      <c r="G8" s="135" t="str">
        <f>IFERROR(VLOOKUP($F8,'基础-商品信息'!$C:$E,2,FALSE),"-")</f>
        <v>台</v>
      </c>
      <c r="H8" s="135" t="str">
        <f>IFERROR(VLOOKUP($F8,'基础-商品信息'!$C:$E,3,FALSE),"-")</f>
        <v>S-899</v>
      </c>
      <c r="I8" s="132">
        <v>1050</v>
      </c>
      <c r="J8" s="126">
        <v>12</v>
      </c>
      <c r="K8" s="136">
        <f t="shared" si="0"/>
        <v>12600</v>
      </c>
      <c r="L8" s="132"/>
      <c r="M8" s="137">
        <f t="shared" si="1"/>
        <v>43191</v>
      </c>
    </row>
    <row r="9" customHeight="1" spans="2:13">
      <c r="B9" s="125">
        <v>6</v>
      </c>
      <c r="C9" s="126"/>
      <c r="D9" s="126"/>
      <c r="E9" s="135" t="str">
        <f>IFERROR(VLOOKUP(D9,'基础-供应商信息'!$C:$D,2,FALSE),"-")</f>
        <v>-</v>
      </c>
      <c r="F9" s="126"/>
      <c r="G9" s="135" t="str">
        <f>IFERROR(VLOOKUP($F9,'基础-商品信息'!$C:$E,2,FALSE),"-")</f>
        <v>-</v>
      </c>
      <c r="H9" s="135" t="str">
        <f>IFERROR(VLOOKUP($F9,'基础-商品信息'!$C:$E,3,FALSE),"-")</f>
        <v>-</v>
      </c>
      <c r="I9" s="132"/>
      <c r="J9" s="126"/>
      <c r="K9" s="136" t="str">
        <f t="shared" si="0"/>
        <v>-</v>
      </c>
      <c r="L9" s="132"/>
      <c r="M9" s="137">
        <f t="shared" si="1"/>
        <v>1</v>
      </c>
    </row>
    <row r="10" customHeight="1" spans="2:13">
      <c r="B10" s="125">
        <v>7</v>
      </c>
      <c r="C10" s="126"/>
      <c r="D10" s="126"/>
      <c r="E10" s="135" t="str">
        <f>IFERROR(VLOOKUP(D10,'基础-供应商信息'!$C:$D,2,FALSE),"-")</f>
        <v>-</v>
      </c>
      <c r="F10" s="126"/>
      <c r="G10" s="135" t="str">
        <f>IFERROR(VLOOKUP($F10,'基础-商品信息'!$C:$E,2,FALSE),"-")</f>
        <v>-</v>
      </c>
      <c r="H10" s="135" t="str">
        <f>IFERROR(VLOOKUP($F10,'基础-商品信息'!$C:$E,3,FALSE),"-")</f>
        <v>-</v>
      </c>
      <c r="I10" s="132"/>
      <c r="J10" s="126"/>
      <c r="K10" s="136" t="str">
        <f t="shared" si="0"/>
        <v>-</v>
      </c>
      <c r="L10" s="132"/>
      <c r="M10" s="137">
        <f t="shared" si="1"/>
        <v>1</v>
      </c>
    </row>
    <row r="11" customHeight="1" spans="2:13">
      <c r="B11" s="125">
        <v>8</v>
      </c>
      <c r="C11" s="126"/>
      <c r="D11" s="126"/>
      <c r="E11" s="135" t="str">
        <f>IFERROR(VLOOKUP(D11,'基础-供应商信息'!$C:$D,2,FALSE),"-")</f>
        <v>-</v>
      </c>
      <c r="F11" s="126"/>
      <c r="G11" s="135" t="str">
        <f>IFERROR(VLOOKUP($F11,'基础-商品信息'!$C:$E,2,FALSE),"-")</f>
        <v>-</v>
      </c>
      <c r="H11" s="135" t="str">
        <f>IFERROR(VLOOKUP($F11,'基础-商品信息'!$C:$E,3,FALSE),"-")</f>
        <v>-</v>
      </c>
      <c r="I11" s="132"/>
      <c r="J11" s="126"/>
      <c r="K11" s="136" t="str">
        <f t="shared" si="0"/>
        <v>-</v>
      </c>
      <c r="L11" s="132"/>
      <c r="M11" s="137">
        <f t="shared" si="1"/>
        <v>1</v>
      </c>
    </row>
    <row r="12" customHeight="1" spans="2:13">
      <c r="B12" s="125">
        <v>9</v>
      </c>
      <c r="C12" s="126"/>
      <c r="D12" s="126"/>
      <c r="E12" s="135" t="str">
        <f>IFERROR(VLOOKUP(D12,'基础-供应商信息'!$C:$D,2,FALSE),"-")</f>
        <v>-</v>
      </c>
      <c r="F12" s="126"/>
      <c r="G12" s="135" t="str">
        <f>IFERROR(VLOOKUP($F12,'基础-商品信息'!$C:$E,2,FALSE),"-")</f>
        <v>-</v>
      </c>
      <c r="H12" s="135" t="str">
        <f>IFERROR(VLOOKUP($F12,'基础-商品信息'!$C:$E,3,FALSE),"-")</f>
        <v>-</v>
      </c>
      <c r="I12" s="132"/>
      <c r="J12" s="126"/>
      <c r="K12" s="136" t="str">
        <f t="shared" si="0"/>
        <v>-</v>
      </c>
      <c r="L12" s="132"/>
      <c r="M12" s="137">
        <f t="shared" si="1"/>
        <v>1</v>
      </c>
    </row>
    <row r="13" customHeight="1" spans="2:13">
      <c r="B13" s="125">
        <v>10</v>
      </c>
      <c r="C13" s="126"/>
      <c r="D13" s="126"/>
      <c r="E13" s="135" t="str">
        <f>IFERROR(VLOOKUP(D13,'基础-供应商信息'!$C:$D,2,FALSE),"-")</f>
        <v>-</v>
      </c>
      <c r="F13" s="126"/>
      <c r="G13" s="135" t="str">
        <f>IFERROR(VLOOKUP($F13,'基础-商品信息'!$C:$E,2,FALSE),"-")</f>
        <v>-</v>
      </c>
      <c r="H13" s="135" t="str">
        <f>IFERROR(VLOOKUP($F13,'基础-商品信息'!$C:$E,3,FALSE),"-")</f>
        <v>-</v>
      </c>
      <c r="I13" s="132"/>
      <c r="J13" s="126"/>
      <c r="K13" s="136" t="str">
        <f t="shared" si="0"/>
        <v>-</v>
      </c>
      <c r="L13" s="126"/>
      <c r="M13" s="137">
        <f t="shared" si="1"/>
        <v>1</v>
      </c>
    </row>
    <row r="14" customHeight="1" spans="2:13">
      <c r="B14" s="125">
        <v>11</v>
      </c>
      <c r="C14" s="126"/>
      <c r="D14" s="126"/>
      <c r="E14" s="135" t="str">
        <f>IFERROR(VLOOKUP(D14,'基础-供应商信息'!$C:$D,2,FALSE),"-")</f>
        <v>-</v>
      </c>
      <c r="F14" s="126"/>
      <c r="G14" s="135" t="str">
        <f>IFERROR(VLOOKUP($F14,'基础-商品信息'!$C:$E,2,FALSE),"-")</f>
        <v>-</v>
      </c>
      <c r="H14" s="135" t="str">
        <f>IFERROR(VLOOKUP($F14,'基础-商品信息'!$C:$E,3,FALSE),"-")</f>
        <v>-</v>
      </c>
      <c r="I14" s="132"/>
      <c r="J14" s="126"/>
      <c r="K14" s="136" t="str">
        <f t="shared" si="0"/>
        <v>-</v>
      </c>
      <c r="L14" s="126"/>
      <c r="M14" s="137">
        <f t="shared" si="1"/>
        <v>1</v>
      </c>
    </row>
    <row r="15" customHeight="1" spans="2:13">
      <c r="B15" s="125">
        <v>12</v>
      </c>
      <c r="C15" s="126"/>
      <c r="D15" s="126"/>
      <c r="E15" s="135" t="str">
        <f>IFERROR(VLOOKUP(D15,'基础-供应商信息'!$C:$D,2,FALSE),"-")</f>
        <v>-</v>
      </c>
      <c r="F15" s="126"/>
      <c r="G15" s="135" t="str">
        <f>IFERROR(VLOOKUP($F15,'基础-商品信息'!$C:$E,2,FALSE),"-")</f>
        <v>-</v>
      </c>
      <c r="H15" s="135" t="str">
        <f>IFERROR(VLOOKUP($F15,'基础-商品信息'!$C:$E,3,FALSE),"-")</f>
        <v>-</v>
      </c>
      <c r="I15" s="132"/>
      <c r="J15" s="126"/>
      <c r="K15" s="136" t="str">
        <f t="shared" si="0"/>
        <v>-</v>
      </c>
      <c r="L15" s="126"/>
      <c r="M15" s="137">
        <f t="shared" si="1"/>
        <v>1</v>
      </c>
    </row>
    <row r="16" customHeight="1" spans="2:13">
      <c r="B16" s="125">
        <v>13</v>
      </c>
      <c r="C16" s="126"/>
      <c r="D16" s="126"/>
      <c r="E16" s="135" t="str">
        <f>IFERROR(VLOOKUP(D16,'基础-供应商信息'!$C:$D,2,FALSE),"-")</f>
        <v>-</v>
      </c>
      <c r="F16" s="126"/>
      <c r="G16" s="135" t="str">
        <f>IFERROR(VLOOKUP($F16,'基础-商品信息'!$C:$E,2,FALSE),"-")</f>
        <v>-</v>
      </c>
      <c r="H16" s="135" t="str">
        <f>IFERROR(VLOOKUP($F16,'基础-商品信息'!$C:$E,3,FALSE),"-")</f>
        <v>-</v>
      </c>
      <c r="I16" s="132"/>
      <c r="J16" s="126"/>
      <c r="K16" s="136" t="str">
        <f t="shared" si="0"/>
        <v>-</v>
      </c>
      <c r="L16" s="126"/>
      <c r="M16" s="137">
        <f t="shared" si="1"/>
        <v>1</v>
      </c>
    </row>
    <row r="17" customHeight="1" spans="2:13">
      <c r="B17" s="125">
        <v>14</v>
      </c>
      <c r="C17" s="126"/>
      <c r="D17" s="126"/>
      <c r="E17" s="135" t="str">
        <f>IFERROR(VLOOKUP(D17,'基础-供应商信息'!$C:$D,2,FALSE),"-")</f>
        <v>-</v>
      </c>
      <c r="F17" s="126"/>
      <c r="G17" s="135" t="str">
        <f>IFERROR(VLOOKUP($F17,'基础-商品信息'!$C:$E,2,FALSE),"-")</f>
        <v>-</v>
      </c>
      <c r="H17" s="135" t="str">
        <f>IFERROR(VLOOKUP($F17,'基础-商品信息'!$C:$E,3,FALSE),"-")</f>
        <v>-</v>
      </c>
      <c r="I17" s="132"/>
      <c r="J17" s="126"/>
      <c r="K17" s="136" t="str">
        <f t="shared" si="0"/>
        <v>-</v>
      </c>
      <c r="L17" s="126"/>
      <c r="M17" s="137">
        <f t="shared" si="1"/>
        <v>1</v>
      </c>
    </row>
    <row r="18" customHeight="1" spans="2:13">
      <c r="B18" s="125">
        <v>15</v>
      </c>
      <c r="C18" s="126"/>
      <c r="D18" s="126"/>
      <c r="E18" s="135" t="str">
        <f>IFERROR(VLOOKUP(D18,'基础-供应商信息'!$C:$D,2,FALSE),"-")</f>
        <v>-</v>
      </c>
      <c r="F18" s="126"/>
      <c r="G18" s="135" t="str">
        <f>IFERROR(VLOOKUP($F18,'基础-商品信息'!$C:$E,2,FALSE),"-")</f>
        <v>-</v>
      </c>
      <c r="H18" s="135" t="str">
        <f>IFERROR(VLOOKUP($F18,'基础-商品信息'!$C:$E,3,FALSE),"-")</f>
        <v>-</v>
      </c>
      <c r="I18" s="132"/>
      <c r="J18" s="126"/>
      <c r="K18" s="136" t="str">
        <f t="shared" si="0"/>
        <v>-</v>
      </c>
      <c r="L18" s="126"/>
      <c r="M18" s="137">
        <f t="shared" si="1"/>
        <v>1</v>
      </c>
    </row>
    <row r="19" customHeight="1" spans="2:13">
      <c r="B19" s="125">
        <v>16</v>
      </c>
      <c r="C19" s="126"/>
      <c r="D19" s="126"/>
      <c r="E19" s="135" t="str">
        <f>IFERROR(VLOOKUP(D19,'基础-供应商信息'!$C:$D,2,FALSE),"-")</f>
        <v>-</v>
      </c>
      <c r="F19" s="126"/>
      <c r="G19" s="135" t="str">
        <f>IFERROR(VLOOKUP($F19,'基础-商品信息'!$C:$E,2,FALSE),"-")</f>
        <v>-</v>
      </c>
      <c r="H19" s="135" t="str">
        <f>IFERROR(VLOOKUP($F19,'基础-商品信息'!$C:$E,3,FALSE),"-")</f>
        <v>-</v>
      </c>
      <c r="I19" s="132"/>
      <c r="J19" s="126"/>
      <c r="K19" s="136" t="str">
        <f t="shared" si="0"/>
        <v>-</v>
      </c>
      <c r="L19" s="126"/>
      <c r="M19" s="137">
        <f t="shared" si="1"/>
        <v>1</v>
      </c>
    </row>
    <row r="20" customHeight="1" spans="2:13">
      <c r="B20" s="125">
        <v>17</v>
      </c>
      <c r="C20" s="126"/>
      <c r="D20" s="126"/>
      <c r="E20" s="135" t="str">
        <f>IFERROR(VLOOKUP(D20,'基础-供应商信息'!$C:$D,2,FALSE),"-")</f>
        <v>-</v>
      </c>
      <c r="F20" s="126"/>
      <c r="G20" s="135" t="str">
        <f>IFERROR(VLOOKUP($F20,'基础-商品信息'!$C:$E,2,FALSE),"-")</f>
        <v>-</v>
      </c>
      <c r="H20" s="135" t="str">
        <f>IFERROR(VLOOKUP($F20,'基础-商品信息'!$C:$E,3,FALSE),"-")</f>
        <v>-</v>
      </c>
      <c r="I20" s="132"/>
      <c r="J20" s="126"/>
      <c r="K20" s="136" t="str">
        <f t="shared" si="0"/>
        <v>-</v>
      </c>
      <c r="L20" s="126"/>
      <c r="M20" s="137">
        <f t="shared" si="1"/>
        <v>1</v>
      </c>
    </row>
    <row r="21" customHeight="1" spans="2:13">
      <c r="B21" s="125">
        <v>18</v>
      </c>
      <c r="C21" s="126"/>
      <c r="D21" s="126"/>
      <c r="E21" s="135" t="str">
        <f>IFERROR(VLOOKUP(D21,'基础-供应商信息'!$C:$D,2,FALSE),"-")</f>
        <v>-</v>
      </c>
      <c r="F21" s="126"/>
      <c r="G21" s="135" t="str">
        <f>IFERROR(VLOOKUP($F21,'基础-商品信息'!$C:$E,2,FALSE),"-")</f>
        <v>-</v>
      </c>
      <c r="H21" s="135" t="str">
        <f>IFERROR(VLOOKUP($F21,'基础-商品信息'!$C:$E,3,FALSE),"-")</f>
        <v>-</v>
      </c>
      <c r="I21" s="132"/>
      <c r="J21" s="126"/>
      <c r="K21" s="136" t="str">
        <f t="shared" si="0"/>
        <v>-</v>
      </c>
      <c r="L21" s="126"/>
      <c r="M21" s="137">
        <f t="shared" si="1"/>
        <v>1</v>
      </c>
    </row>
    <row r="22" customHeight="1" spans="2:13">
      <c r="B22" s="125">
        <v>19</v>
      </c>
      <c r="C22" s="126"/>
      <c r="D22" s="126"/>
      <c r="E22" s="135" t="str">
        <f>IFERROR(VLOOKUP(D22,'基础-供应商信息'!$C:$D,2,FALSE),"-")</f>
        <v>-</v>
      </c>
      <c r="F22" s="126"/>
      <c r="G22" s="135" t="str">
        <f>IFERROR(VLOOKUP($F22,'基础-商品信息'!$C:$E,2,FALSE),"-")</f>
        <v>-</v>
      </c>
      <c r="H22" s="135" t="str">
        <f>IFERROR(VLOOKUP($F22,'基础-商品信息'!$C:$E,3,FALSE),"-")</f>
        <v>-</v>
      </c>
      <c r="I22" s="132"/>
      <c r="J22" s="126"/>
      <c r="K22" s="136" t="str">
        <f t="shared" si="0"/>
        <v>-</v>
      </c>
      <c r="L22" s="126"/>
      <c r="M22" s="137">
        <f t="shared" si="1"/>
        <v>1</v>
      </c>
    </row>
    <row r="23" customHeight="1" spans="2:13">
      <c r="B23" s="125">
        <v>20</v>
      </c>
      <c r="C23" s="126"/>
      <c r="D23" s="126"/>
      <c r="E23" s="135" t="str">
        <f>IFERROR(VLOOKUP(D23,'基础-供应商信息'!$C:$D,2,FALSE),"-")</f>
        <v>-</v>
      </c>
      <c r="F23" s="126"/>
      <c r="G23" s="135" t="str">
        <f>IFERROR(VLOOKUP($F23,'基础-商品信息'!$C:$E,2,FALSE),"-")</f>
        <v>-</v>
      </c>
      <c r="H23" s="135" t="str">
        <f>IFERROR(VLOOKUP($F23,'基础-商品信息'!$C:$E,3,FALSE),"-")</f>
        <v>-</v>
      </c>
      <c r="I23" s="132"/>
      <c r="J23" s="126"/>
      <c r="K23" s="136" t="str">
        <f t="shared" si="0"/>
        <v>-</v>
      </c>
      <c r="L23" s="126"/>
      <c r="M23" s="137">
        <f t="shared" si="1"/>
        <v>1</v>
      </c>
    </row>
    <row r="24" customHeight="1" spans="2:13">
      <c r="B24" s="125">
        <v>21</v>
      </c>
      <c r="C24" s="126"/>
      <c r="D24" s="126"/>
      <c r="E24" s="135" t="str">
        <f>IFERROR(VLOOKUP(D24,'基础-供应商信息'!$C:$D,2,FALSE),"-")</f>
        <v>-</v>
      </c>
      <c r="F24" s="126"/>
      <c r="G24" s="135" t="str">
        <f>IFERROR(VLOOKUP($F24,'基础-商品信息'!$C:$E,2,FALSE),"-")</f>
        <v>-</v>
      </c>
      <c r="H24" s="135" t="str">
        <f>IFERROR(VLOOKUP($F24,'基础-商品信息'!$C:$E,3,FALSE),"-")</f>
        <v>-</v>
      </c>
      <c r="I24" s="132"/>
      <c r="J24" s="126"/>
      <c r="K24" s="136" t="str">
        <f t="shared" si="0"/>
        <v>-</v>
      </c>
      <c r="L24" s="126"/>
      <c r="M24" s="137">
        <f t="shared" si="1"/>
        <v>1</v>
      </c>
    </row>
    <row r="25" customHeight="1" spans="2:13">
      <c r="B25" s="125">
        <v>22</v>
      </c>
      <c r="C25" s="126"/>
      <c r="D25" s="126"/>
      <c r="E25" s="135" t="str">
        <f>IFERROR(VLOOKUP(D25,'基础-供应商信息'!$C:$D,2,FALSE),"-")</f>
        <v>-</v>
      </c>
      <c r="F25" s="126"/>
      <c r="G25" s="135" t="str">
        <f>IFERROR(VLOOKUP($F25,'基础-商品信息'!$C:$E,2,FALSE),"-")</f>
        <v>-</v>
      </c>
      <c r="H25" s="135" t="str">
        <f>IFERROR(VLOOKUP($F25,'基础-商品信息'!$C:$E,3,FALSE),"-")</f>
        <v>-</v>
      </c>
      <c r="I25" s="132"/>
      <c r="J25" s="126"/>
      <c r="K25" s="136" t="str">
        <f t="shared" si="0"/>
        <v>-</v>
      </c>
      <c r="L25" s="126"/>
      <c r="M25" s="137">
        <f t="shared" si="1"/>
        <v>1</v>
      </c>
    </row>
    <row r="26" customHeight="1" spans="2:13">
      <c r="B26" s="125">
        <v>23</v>
      </c>
      <c r="C26" s="126"/>
      <c r="D26" s="126"/>
      <c r="E26" s="135" t="str">
        <f>IFERROR(VLOOKUP(D26,'基础-供应商信息'!$C:$D,2,FALSE),"-")</f>
        <v>-</v>
      </c>
      <c r="F26" s="126"/>
      <c r="G26" s="135" t="str">
        <f>IFERROR(VLOOKUP($F26,'基础-商品信息'!$C:$E,2,FALSE),"-")</f>
        <v>-</v>
      </c>
      <c r="H26" s="135" t="str">
        <f>IFERROR(VLOOKUP($F26,'基础-商品信息'!$C:$E,3,FALSE),"-")</f>
        <v>-</v>
      </c>
      <c r="I26" s="132"/>
      <c r="J26" s="126"/>
      <c r="K26" s="136" t="str">
        <f t="shared" si="0"/>
        <v>-</v>
      </c>
      <c r="L26" s="126"/>
      <c r="M26" s="137">
        <f t="shared" si="1"/>
        <v>1</v>
      </c>
    </row>
    <row r="27" customHeight="1" spans="2:13">
      <c r="B27" s="125">
        <v>24</v>
      </c>
      <c r="C27" s="126"/>
      <c r="D27" s="126"/>
      <c r="E27" s="135" t="str">
        <f>IFERROR(VLOOKUP(D27,'基础-供应商信息'!$C:$D,2,FALSE),"-")</f>
        <v>-</v>
      </c>
      <c r="F27" s="126"/>
      <c r="G27" s="135" t="str">
        <f>IFERROR(VLOOKUP($F27,'基础-商品信息'!$C:$E,2,FALSE),"-")</f>
        <v>-</v>
      </c>
      <c r="H27" s="135" t="str">
        <f>IFERROR(VLOOKUP($F27,'基础-商品信息'!$C:$E,3,FALSE),"-")</f>
        <v>-</v>
      </c>
      <c r="I27" s="132"/>
      <c r="J27" s="126"/>
      <c r="K27" s="136" t="str">
        <f t="shared" si="0"/>
        <v>-</v>
      </c>
      <c r="L27" s="126"/>
      <c r="M27" s="137">
        <f t="shared" si="1"/>
        <v>1</v>
      </c>
    </row>
    <row r="28" customHeight="1" spans="2:13">
      <c r="B28" s="125">
        <v>25</v>
      </c>
      <c r="C28" s="126"/>
      <c r="D28" s="126"/>
      <c r="E28" s="135" t="str">
        <f>IFERROR(VLOOKUP(D28,'基础-供应商信息'!$C:$D,2,FALSE),"-")</f>
        <v>-</v>
      </c>
      <c r="F28" s="126"/>
      <c r="G28" s="135" t="str">
        <f>IFERROR(VLOOKUP($F28,'基础-商品信息'!$C:$E,2,FALSE),"-")</f>
        <v>-</v>
      </c>
      <c r="H28" s="135" t="str">
        <f>IFERROR(VLOOKUP($F28,'基础-商品信息'!$C:$E,3,FALSE),"-")</f>
        <v>-</v>
      </c>
      <c r="I28" s="132"/>
      <c r="J28" s="126"/>
      <c r="K28" s="136" t="str">
        <f t="shared" si="0"/>
        <v>-</v>
      </c>
      <c r="L28" s="126"/>
      <c r="M28" s="137">
        <f t="shared" si="1"/>
        <v>1</v>
      </c>
    </row>
    <row r="29" customHeight="1" spans="2:13">
      <c r="B29" s="125">
        <v>26</v>
      </c>
      <c r="C29" s="126"/>
      <c r="D29" s="126"/>
      <c r="E29" s="135" t="str">
        <f>IFERROR(VLOOKUP(D29,'基础-供应商信息'!$C:$D,2,FALSE),"-")</f>
        <v>-</v>
      </c>
      <c r="F29" s="126"/>
      <c r="G29" s="135" t="str">
        <f>IFERROR(VLOOKUP($F29,'基础-商品信息'!$C:$E,2,FALSE),"-")</f>
        <v>-</v>
      </c>
      <c r="H29" s="135" t="str">
        <f>IFERROR(VLOOKUP($F29,'基础-商品信息'!$C:$E,3,FALSE),"-")</f>
        <v>-</v>
      </c>
      <c r="I29" s="132"/>
      <c r="J29" s="126"/>
      <c r="K29" s="136" t="str">
        <f t="shared" si="0"/>
        <v>-</v>
      </c>
      <c r="L29" s="126"/>
      <c r="M29" s="137">
        <f t="shared" si="1"/>
        <v>1</v>
      </c>
    </row>
    <row r="30" customHeight="1" spans="2:13">
      <c r="B30" s="125">
        <v>27</v>
      </c>
      <c r="C30" s="126"/>
      <c r="D30" s="126"/>
      <c r="E30" s="135" t="str">
        <f>IFERROR(VLOOKUP(D30,'基础-供应商信息'!$C:$D,2,FALSE),"-")</f>
        <v>-</v>
      </c>
      <c r="F30" s="126"/>
      <c r="G30" s="135" t="str">
        <f>IFERROR(VLOOKUP($F30,'基础-商品信息'!$C:$E,2,FALSE),"-")</f>
        <v>-</v>
      </c>
      <c r="H30" s="135" t="str">
        <f>IFERROR(VLOOKUP($F30,'基础-商品信息'!$C:$E,3,FALSE),"-")</f>
        <v>-</v>
      </c>
      <c r="I30" s="132"/>
      <c r="J30" s="126"/>
      <c r="K30" s="136" t="str">
        <f t="shared" si="0"/>
        <v>-</v>
      </c>
      <c r="L30" s="126"/>
      <c r="M30" s="137">
        <f t="shared" si="1"/>
        <v>1</v>
      </c>
    </row>
    <row r="31" customHeight="1" spans="2:13">
      <c r="B31" s="125">
        <v>28</v>
      </c>
      <c r="C31" s="126"/>
      <c r="D31" s="126"/>
      <c r="E31" s="135" t="str">
        <f>IFERROR(VLOOKUP(D31,'基础-供应商信息'!$C:$D,2,FALSE),"-")</f>
        <v>-</v>
      </c>
      <c r="F31" s="126"/>
      <c r="G31" s="135" t="str">
        <f>IFERROR(VLOOKUP($F31,'基础-商品信息'!$C:$E,2,FALSE),"-")</f>
        <v>-</v>
      </c>
      <c r="H31" s="135" t="str">
        <f>IFERROR(VLOOKUP($F31,'基础-商品信息'!$C:$E,3,FALSE),"-")</f>
        <v>-</v>
      </c>
      <c r="I31" s="132"/>
      <c r="J31" s="126"/>
      <c r="K31" s="136" t="str">
        <f t="shared" si="0"/>
        <v>-</v>
      </c>
      <c r="L31" s="126"/>
      <c r="M31" s="137">
        <f t="shared" si="1"/>
        <v>1</v>
      </c>
    </row>
    <row r="32" customHeight="1" spans="2:13">
      <c r="B32" s="125">
        <v>29</v>
      </c>
      <c r="C32" s="126"/>
      <c r="D32" s="126"/>
      <c r="E32" s="135" t="str">
        <f>IFERROR(VLOOKUP(D32,'基础-供应商信息'!$C:$D,2,FALSE),"-")</f>
        <v>-</v>
      </c>
      <c r="F32" s="126"/>
      <c r="G32" s="135" t="str">
        <f>IFERROR(VLOOKUP($F32,'基础-商品信息'!$C:$E,2,FALSE),"-")</f>
        <v>-</v>
      </c>
      <c r="H32" s="135" t="str">
        <f>IFERROR(VLOOKUP($F32,'基础-商品信息'!$C:$E,3,FALSE),"-")</f>
        <v>-</v>
      </c>
      <c r="I32" s="132"/>
      <c r="J32" s="126"/>
      <c r="K32" s="136" t="str">
        <f t="shared" si="0"/>
        <v>-</v>
      </c>
      <c r="L32" s="126"/>
      <c r="M32" s="137">
        <f t="shared" si="1"/>
        <v>1</v>
      </c>
    </row>
    <row r="33" customHeight="1" spans="2:13">
      <c r="B33" s="125">
        <v>30</v>
      </c>
      <c r="C33" s="126"/>
      <c r="D33" s="126"/>
      <c r="E33" s="135" t="str">
        <f>IFERROR(VLOOKUP(D33,'基础-供应商信息'!$C:$D,2,FALSE),"-")</f>
        <v>-</v>
      </c>
      <c r="F33" s="126"/>
      <c r="G33" s="135" t="str">
        <f>IFERROR(VLOOKUP($F33,'基础-商品信息'!$C:$E,2,FALSE),"-")</f>
        <v>-</v>
      </c>
      <c r="H33" s="135" t="str">
        <f>IFERROR(VLOOKUP($F33,'基础-商品信息'!$C:$E,3,FALSE),"-")</f>
        <v>-</v>
      </c>
      <c r="I33" s="132"/>
      <c r="J33" s="126"/>
      <c r="K33" s="136" t="str">
        <f t="shared" si="0"/>
        <v>-</v>
      </c>
      <c r="L33" s="126"/>
      <c r="M33" s="137">
        <f t="shared" si="1"/>
        <v>1</v>
      </c>
    </row>
    <row r="34" customHeight="1" spans="2:13">
      <c r="B34" s="125">
        <v>31</v>
      </c>
      <c r="C34" s="126"/>
      <c r="D34" s="126"/>
      <c r="E34" s="135" t="str">
        <f>IFERROR(VLOOKUP(D34,'基础-供应商信息'!$C:$D,2,FALSE),"-")</f>
        <v>-</v>
      </c>
      <c r="F34" s="126"/>
      <c r="G34" s="135" t="str">
        <f>IFERROR(VLOOKUP($F34,'基础-商品信息'!$C:$E,2,FALSE),"-")</f>
        <v>-</v>
      </c>
      <c r="H34" s="135" t="str">
        <f>IFERROR(VLOOKUP($F34,'基础-商品信息'!$C:$E,3,FALSE),"-")</f>
        <v>-</v>
      </c>
      <c r="I34" s="132"/>
      <c r="J34" s="126"/>
      <c r="K34" s="136" t="str">
        <f t="shared" si="0"/>
        <v>-</v>
      </c>
      <c r="L34" s="126"/>
      <c r="M34" s="137">
        <f t="shared" si="1"/>
        <v>1</v>
      </c>
    </row>
    <row r="35" customHeight="1" spans="2:13">
      <c r="B35" s="125">
        <v>32</v>
      </c>
      <c r="C35" s="126"/>
      <c r="D35" s="126"/>
      <c r="E35" s="135" t="str">
        <f>IFERROR(VLOOKUP(D35,'基础-供应商信息'!$C:$D,2,FALSE),"-")</f>
        <v>-</v>
      </c>
      <c r="F35" s="126"/>
      <c r="G35" s="135" t="str">
        <f>IFERROR(VLOOKUP($F35,'基础-商品信息'!$C:$E,2,FALSE),"-")</f>
        <v>-</v>
      </c>
      <c r="H35" s="135" t="str">
        <f>IFERROR(VLOOKUP($F35,'基础-商品信息'!$C:$E,3,FALSE),"-")</f>
        <v>-</v>
      </c>
      <c r="I35" s="132"/>
      <c r="J35" s="126"/>
      <c r="K35" s="136" t="str">
        <f t="shared" si="0"/>
        <v>-</v>
      </c>
      <c r="L35" s="126"/>
      <c r="M35" s="137">
        <f t="shared" si="1"/>
        <v>1</v>
      </c>
    </row>
    <row r="36" customHeight="1" spans="2:13">
      <c r="B36" s="125">
        <v>33</v>
      </c>
      <c r="C36" s="126"/>
      <c r="D36" s="126"/>
      <c r="E36" s="135" t="str">
        <f>IFERROR(VLOOKUP(D36,'基础-供应商信息'!$C:$D,2,FALSE),"-")</f>
        <v>-</v>
      </c>
      <c r="F36" s="126"/>
      <c r="G36" s="135" t="str">
        <f>IFERROR(VLOOKUP($F36,'基础-商品信息'!$C:$E,2,FALSE),"-")</f>
        <v>-</v>
      </c>
      <c r="H36" s="135" t="str">
        <f>IFERROR(VLOOKUP($F36,'基础-商品信息'!$C:$E,3,FALSE),"-")</f>
        <v>-</v>
      </c>
      <c r="I36" s="132"/>
      <c r="J36" s="126"/>
      <c r="K36" s="136" t="str">
        <f t="shared" si="0"/>
        <v>-</v>
      </c>
      <c r="L36" s="126"/>
      <c r="M36" s="137">
        <f t="shared" si="1"/>
        <v>1</v>
      </c>
    </row>
    <row r="37" customHeight="1" spans="2:13">
      <c r="B37" s="125">
        <v>34</v>
      </c>
      <c r="C37" s="126"/>
      <c r="D37" s="126"/>
      <c r="E37" s="135" t="str">
        <f>IFERROR(VLOOKUP(D37,'基础-供应商信息'!$C:$D,2,FALSE),"-")</f>
        <v>-</v>
      </c>
      <c r="F37" s="126"/>
      <c r="G37" s="135" t="str">
        <f>IFERROR(VLOOKUP($F37,'基础-商品信息'!$C:$E,2,FALSE),"-")</f>
        <v>-</v>
      </c>
      <c r="H37" s="135" t="str">
        <f>IFERROR(VLOOKUP($F37,'基础-商品信息'!$C:$E,3,FALSE),"-")</f>
        <v>-</v>
      </c>
      <c r="I37" s="132"/>
      <c r="J37" s="126"/>
      <c r="K37" s="136" t="str">
        <f t="shared" si="0"/>
        <v>-</v>
      </c>
      <c r="L37" s="126"/>
      <c r="M37" s="137">
        <f t="shared" si="1"/>
        <v>1</v>
      </c>
    </row>
    <row r="38" customHeight="1" spans="2:13">
      <c r="B38" s="125">
        <v>35</v>
      </c>
      <c r="C38" s="126"/>
      <c r="D38" s="126"/>
      <c r="E38" s="135" t="str">
        <f>IFERROR(VLOOKUP(D38,'基础-供应商信息'!$C:$D,2,FALSE),"-")</f>
        <v>-</v>
      </c>
      <c r="F38" s="126"/>
      <c r="G38" s="135" t="str">
        <f>IFERROR(VLOOKUP($F38,'基础-商品信息'!$C:$E,2,FALSE),"-")</f>
        <v>-</v>
      </c>
      <c r="H38" s="135" t="str">
        <f>IFERROR(VLOOKUP($F38,'基础-商品信息'!$C:$E,3,FALSE),"-")</f>
        <v>-</v>
      </c>
      <c r="I38" s="132"/>
      <c r="J38" s="126"/>
      <c r="K38" s="136" t="str">
        <f t="shared" si="0"/>
        <v>-</v>
      </c>
      <c r="L38" s="126"/>
      <c r="M38" s="137">
        <f t="shared" si="1"/>
        <v>1</v>
      </c>
    </row>
    <row r="39" customHeight="1" spans="2:13">
      <c r="B39" s="125">
        <v>36</v>
      </c>
      <c r="C39" s="126"/>
      <c r="D39" s="126"/>
      <c r="E39" s="135" t="str">
        <f>IFERROR(VLOOKUP(D39,'基础-供应商信息'!$C:$D,2,FALSE),"-")</f>
        <v>-</v>
      </c>
      <c r="F39" s="126"/>
      <c r="G39" s="135" t="str">
        <f>IFERROR(VLOOKUP($F39,'基础-商品信息'!$C:$E,2,FALSE),"-")</f>
        <v>-</v>
      </c>
      <c r="H39" s="135" t="str">
        <f>IFERROR(VLOOKUP($F39,'基础-商品信息'!$C:$E,3,FALSE),"-")</f>
        <v>-</v>
      </c>
      <c r="I39" s="132"/>
      <c r="J39" s="126"/>
      <c r="K39" s="136" t="str">
        <f t="shared" si="0"/>
        <v>-</v>
      </c>
      <c r="L39" s="126"/>
      <c r="M39" s="137">
        <f t="shared" si="1"/>
        <v>1</v>
      </c>
    </row>
    <row r="40" customHeight="1" spans="2:13">
      <c r="B40" s="125">
        <v>37</v>
      </c>
      <c r="C40" s="126"/>
      <c r="D40" s="126"/>
      <c r="E40" s="135" t="str">
        <f>IFERROR(VLOOKUP(D40,'基础-供应商信息'!$C:$D,2,FALSE),"-")</f>
        <v>-</v>
      </c>
      <c r="F40" s="126"/>
      <c r="G40" s="135" t="str">
        <f>IFERROR(VLOOKUP($F40,'基础-商品信息'!$C:$E,2,FALSE),"-")</f>
        <v>-</v>
      </c>
      <c r="H40" s="135" t="str">
        <f>IFERROR(VLOOKUP($F40,'基础-商品信息'!$C:$E,3,FALSE),"-")</f>
        <v>-</v>
      </c>
      <c r="I40" s="132"/>
      <c r="J40" s="126"/>
      <c r="K40" s="136" t="str">
        <f t="shared" si="0"/>
        <v>-</v>
      </c>
      <c r="L40" s="126"/>
      <c r="M40" s="137">
        <f t="shared" si="1"/>
        <v>1</v>
      </c>
    </row>
    <row r="41" customHeight="1" spans="2:13">
      <c r="B41" s="125">
        <v>38</v>
      </c>
      <c r="C41" s="126"/>
      <c r="D41" s="126"/>
      <c r="E41" s="135" t="str">
        <f>IFERROR(VLOOKUP(D41,'基础-供应商信息'!$C:$D,2,FALSE),"-")</f>
        <v>-</v>
      </c>
      <c r="F41" s="126"/>
      <c r="G41" s="135" t="str">
        <f>IFERROR(VLOOKUP($F41,'基础-商品信息'!$C:$E,2,FALSE),"-")</f>
        <v>-</v>
      </c>
      <c r="H41" s="135" t="str">
        <f>IFERROR(VLOOKUP($F41,'基础-商品信息'!$C:$E,3,FALSE),"-")</f>
        <v>-</v>
      </c>
      <c r="I41" s="132"/>
      <c r="J41" s="126"/>
      <c r="K41" s="136" t="str">
        <f t="shared" si="0"/>
        <v>-</v>
      </c>
      <c r="L41" s="126"/>
      <c r="M41" s="137">
        <f t="shared" si="1"/>
        <v>1</v>
      </c>
    </row>
    <row r="42" customHeight="1" spans="2:13">
      <c r="B42" s="125">
        <v>39</v>
      </c>
      <c r="C42" s="126"/>
      <c r="D42" s="126"/>
      <c r="E42" s="135" t="str">
        <f>IFERROR(VLOOKUP(D42,'基础-供应商信息'!$C:$D,2,FALSE),"-")</f>
        <v>-</v>
      </c>
      <c r="F42" s="126"/>
      <c r="G42" s="135" t="str">
        <f>IFERROR(VLOOKUP($F42,'基础-商品信息'!$C:$E,2,FALSE),"-")</f>
        <v>-</v>
      </c>
      <c r="H42" s="135" t="str">
        <f>IFERROR(VLOOKUP($F42,'基础-商品信息'!$C:$E,3,FALSE),"-")</f>
        <v>-</v>
      </c>
      <c r="I42" s="132"/>
      <c r="J42" s="126"/>
      <c r="K42" s="136" t="str">
        <f t="shared" si="0"/>
        <v>-</v>
      </c>
      <c r="L42" s="126"/>
      <c r="M42" s="137">
        <f t="shared" si="1"/>
        <v>1</v>
      </c>
    </row>
    <row r="43" customHeight="1" spans="2:13">
      <c r="B43" s="125">
        <v>40</v>
      </c>
      <c r="C43" s="126"/>
      <c r="D43" s="126"/>
      <c r="E43" s="135" t="str">
        <f>IFERROR(VLOOKUP(D43,'基础-供应商信息'!$C:$D,2,FALSE),"-")</f>
        <v>-</v>
      </c>
      <c r="F43" s="126"/>
      <c r="G43" s="135" t="str">
        <f>IFERROR(VLOOKUP($F43,'基础-商品信息'!$C:$E,2,FALSE),"-")</f>
        <v>-</v>
      </c>
      <c r="H43" s="135" t="str">
        <f>IFERROR(VLOOKUP($F43,'基础-商品信息'!$C:$E,3,FALSE),"-")</f>
        <v>-</v>
      </c>
      <c r="I43" s="132"/>
      <c r="J43" s="126"/>
      <c r="K43" s="136" t="str">
        <f t="shared" si="0"/>
        <v>-</v>
      </c>
      <c r="L43" s="126"/>
      <c r="M43" s="137">
        <f t="shared" si="1"/>
        <v>1</v>
      </c>
    </row>
    <row r="44" customHeight="1" spans="2:13">
      <c r="B44" s="125">
        <v>41</v>
      </c>
      <c r="C44" s="126"/>
      <c r="D44" s="126"/>
      <c r="E44" s="135" t="str">
        <f>IFERROR(VLOOKUP(D44,'基础-供应商信息'!$C:$D,2,FALSE),"-")</f>
        <v>-</v>
      </c>
      <c r="F44" s="126"/>
      <c r="G44" s="135" t="str">
        <f>IFERROR(VLOOKUP($F44,'基础-商品信息'!$C:$E,2,FALSE),"-")</f>
        <v>-</v>
      </c>
      <c r="H44" s="135" t="str">
        <f>IFERROR(VLOOKUP($F44,'基础-商品信息'!$C:$E,3,FALSE),"-")</f>
        <v>-</v>
      </c>
      <c r="I44" s="132"/>
      <c r="J44" s="126"/>
      <c r="K44" s="136" t="str">
        <f t="shared" si="0"/>
        <v>-</v>
      </c>
      <c r="L44" s="126"/>
      <c r="M44" s="137">
        <f t="shared" si="1"/>
        <v>1</v>
      </c>
    </row>
    <row r="45" customHeight="1" spans="2:13">
      <c r="B45" s="125">
        <v>42</v>
      </c>
      <c r="C45" s="126"/>
      <c r="D45" s="126"/>
      <c r="E45" s="135" t="str">
        <f>IFERROR(VLOOKUP(D45,'基础-供应商信息'!$C:$D,2,FALSE),"-")</f>
        <v>-</v>
      </c>
      <c r="F45" s="126"/>
      <c r="G45" s="135" t="str">
        <f>IFERROR(VLOOKUP($F45,'基础-商品信息'!$C:$E,2,FALSE),"-")</f>
        <v>-</v>
      </c>
      <c r="H45" s="135" t="str">
        <f>IFERROR(VLOOKUP($F45,'基础-商品信息'!$C:$E,3,FALSE),"-")</f>
        <v>-</v>
      </c>
      <c r="I45" s="132"/>
      <c r="J45" s="126"/>
      <c r="K45" s="136" t="str">
        <f t="shared" si="0"/>
        <v>-</v>
      </c>
      <c r="L45" s="126"/>
      <c r="M45" s="137">
        <f t="shared" si="1"/>
        <v>1</v>
      </c>
    </row>
    <row r="46" customHeight="1" spans="2:13">
      <c r="B46" s="125">
        <v>43</v>
      </c>
      <c r="C46" s="126"/>
      <c r="D46" s="126"/>
      <c r="E46" s="135" t="str">
        <f>IFERROR(VLOOKUP(D46,'基础-供应商信息'!$C:$D,2,FALSE),"-")</f>
        <v>-</v>
      </c>
      <c r="F46" s="126"/>
      <c r="G46" s="135" t="str">
        <f>IFERROR(VLOOKUP($F46,'基础-商品信息'!$C:$E,2,FALSE),"-")</f>
        <v>-</v>
      </c>
      <c r="H46" s="135" t="str">
        <f>IFERROR(VLOOKUP($F46,'基础-商品信息'!$C:$E,3,FALSE),"-")</f>
        <v>-</v>
      </c>
      <c r="I46" s="132"/>
      <c r="J46" s="126"/>
      <c r="K46" s="136" t="str">
        <f t="shared" si="0"/>
        <v>-</v>
      </c>
      <c r="L46" s="126"/>
      <c r="M46" s="137">
        <f t="shared" si="1"/>
        <v>1</v>
      </c>
    </row>
    <row r="47" customHeight="1" spans="2:13">
      <c r="B47" s="125">
        <v>44</v>
      </c>
      <c r="C47" s="126"/>
      <c r="D47" s="126"/>
      <c r="E47" s="135" t="str">
        <f>IFERROR(VLOOKUP(D47,'基础-供应商信息'!$C:$D,2,FALSE),"-")</f>
        <v>-</v>
      </c>
      <c r="F47" s="126"/>
      <c r="G47" s="135" t="str">
        <f>IFERROR(VLOOKUP($F47,'基础-商品信息'!$C:$E,2,FALSE),"-")</f>
        <v>-</v>
      </c>
      <c r="H47" s="135" t="str">
        <f>IFERROR(VLOOKUP($F47,'基础-商品信息'!$C:$E,3,FALSE),"-")</f>
        <v>-</v>
      </c>
      <c r="I47" s="132"/>
      <c r="J47" s="126"/>
      <c r="K47" s="136" t="str">
        <f t="shared" si="0"/>
        <v>-</v>
      </c>
      <c r="L47" s="126"/>
      <c r="M47" s="137">
        <f t="shared" si="1"/>
        <v>1</v>
      </c>
    </row>
    <row r="48" customHeight="1" spans="2:13">
      <c r="B48" s="125">
        <v>45</v>
      </c>
      <c r="C48" s="126"/>
      <c r="D48" s="126"/>
      <c r="E48" s="135" t="str">
        <f>IFERROR(VLOOKUP(D48,'基础-供应商信息'!$C:$D,2,FALSE),"-")</f>
        <v>-</v>
      </c>
      <c r="F48" s="126"/>
      <c r="G48" s="135" t="str">
        <f>IFERROR(VLOOKUP($F48,'基础-商品信息'!$C:$E,2,FALSE),"-")</f>
        <v>-</v>
      </c>
      <c r="H48" s="135" t="str">
        <f>IFERROR(VLOOKUP($F48,'基础-商品信息'!$C:$E,3,FALSE),"-")</f>
        <v>-</v>
      </c>
      <c r="I48" s="132"/>
      <c r="J48" s="126"/>
      <c r="K48" s="136" t="str">
        <f t="shared" si="0"/>
        <v>-</v>
      </c>
      <c r="L48" s="126"/>
      <c r="M48" s="137">
        <f t="shared" si="1"/>
        <v>1</v>
      </c>
    </row>
    <row r="49" customHeight="1" spans="2:13">
      <c r="B49" s="125">
        <v>46</v>
      </c>
      <c r="C49" s="126"/>
      <c r="D49" s="126"/>
      <c r="E49" s="135" t="str">
        <f>IFERROR(VLOOKUP(D49,'基础-供应商信息'!$C:$D,2,FALSE),"-")</f>
        <v>-</v>
      </c>
      <c r="F49" s="126"/>
      <c r="G49" s="135" t="str">
        <f>IFERROR(VLOOKUP($F49,'基础-商品信息'!$C:$E,2,FALSE),"-")</f>
        <v>-</v>
      </c>
      <c r="H49" s="135" t="str">
        <f>IFERROR(VLOOKUP($F49,'基础-商品信息'!$C:$E,3,FALSE),"-")</f>
        <v>-</v>
      </c>
      <c r="I49" s="132"/>
      <c r="J49" s="126"/>
      <c r="K49" s="136" t="str">
        <f t="shared" si="0"/>
        <v>-</v>
      </c>
      <c r="L49" s="126"/>
      <c r="M49" s="137">
        <f t="shared" si="1"/>
        <v>1</v>
      </c>
    </row>
    <row r="50" customHeight="1" spans="2:13">
      <c r="B50" s="125">
        <v>47</v>
      </c>
      <c r="C50" s="126"/>
      <c r="D50" s="126"/>
      <c r="E50" s="135" t="str">
        <f>IFERROR(VLOOKUP(D50,'基础-供应商信息'!$C:$D,2,FALSE),"-")</f>
        <v>-</v>
      </c>
      <c r="F50" s="126"/>
      <c r="G50" s="135" t="str">
        <f>IFERROR(VLOOKUP($F50,'基础-商品信息'!$C:$E,2,FALSE),"-")</f>
        <v>-</v>
      </c>
      <c r="H50" s="135" t="str">
        <f>IFERROR(VLOOKUP($F50,'基础-商品信息'!$C:$E,3,FALSE),"-")</f>
        <v>-</v>
      </c>
      <c r="I50" s="132"/>
      <c r="J50" s="126"/>
      <c r="K50" s="136" t="str">
        <f t="shared" si="0"/>
        <v>-</v>
      </c>
      <c r="L50" s="126"/>
      <c r="M50" s="137">
        <f t="shared" si="1"/>
        <v>1</v>
      </c>
    </row>
    <row r="51" customHeight="1" spans="2:13">
      <c r="B51" s="125">
        <v>48</v>
      </c>
      <c r="C51" s="126"/>
      <c r="D51" s="126"/>
      <c r="E51" s="135" t="str">
        <f>IFERROR(VLOOKUP(D51,'基础-供应商信息'!$C:$D,2,FALSE),"-")</f>
        <v>-</v>
      </c>
      <c r="F51" s="126"/>
      <c r="G51" s="135" t="str">
        <f>IFERROR(VLOOKUP($F51,'基础-商品信息'!$C:$E,2,FALSE),"-")</f>
        <v>-</v>
      </c>
      <c r="H51" s="135" t="str">
        <f>IFERROR(VLOOKUP($F51,'基础-商品信息'!$C:$E,3,FALSE),"-")</f>
        <v>-</v>
      </c>
      <c r="I51" s="132"/>
      <c r="J51" s="126"/>
      <c r="K51" s="136" t="str">
        <f t="shared" si="0"/>
        <v>-</v>
      </c>
      <c r="L51" s="126"/>
      <c r="M51" s="137">
        <f t="shared" si="1"/>
        <v>1</v>
      </c>
    </row>
    <row r="52" customHeight="1" spans="2:13">
      <c r="B52" s="125">
        <v>49</v>
      </c>
      <c r="C52" s="126"/>
      <c r="D52" s="126"/>
      <c r="E52" s="135" t="str">
        <f>IFERROR(VLOOKUP(D52,'基础-供应商信息'!$C:$D,2,FALSE),"-")</f>
        <v>-</v>
      </c>
      <c r="F52" s="126"/>
      <c r="G52" s="135" t="str">
        <f>IFERROR(VLOOKUP($F52,'基础-商品信息'!$C:$E,2,FALSE),"-")</f>
        <v>-</v>
      </c>
      <c r="H52" s="135" t="str">
        <f>IFERROR(VLOOKUP($F52,'基础-商品信息'!$C:$E,3,FALSE),"-")</f>
        <v>-</v>
      </c>
      <c r="I52" s="132"/>
      <c r="J52" s="126"/>
      <c r="K52" s="136" t="str">
        <f t="shared" si="0"/>
        <v>-</v>
      </c>
      <c r="L52" s="126"/>
      <c r="M52" s="137">
        <f t="shared" si="1"/>
        <v>1</v>
      </c>
    </row>
    <row r="53" customHeight="1" spans="2:13">
      <c r="B53" s="125">
        <v>50</v>
      </c>
      <c r="C53" s="126"/>
      <c r="D53" s="126"/>
      <c r="E53" s="135" t="str">
        <f>IFERROR(VLOOKUP(D53,'基础-供应商信息'!$C:$D,2,FALSE),"-")</f>
        <v>-</v>
      </c>
      <c r="F53" s="126"/>
      <c r="G53" s="135" t="str">
        <f>IFERROR(VLOOKUP($F53,'基础-商品信息'!$C:$E,2,FALSE),"-")</f>
        <v>-</v>
      </c>
      <c r="H53" s="135" t="str">
        <f>IFERROR(VLOOKUP($F53,'基础-商品信息'!$C:$E,3,FALSE),"-")</f>
        <v>-</v>
      </c>
      <c r="I53" s="132"/>
      <c r="J53" s="126"/>
      <c r="K53" s="136" t="str">
        <f t="shared" si="0"/>
        <v>-</v>
      </c>
      <c r="L53" s="126"/>
      <c r="M53" s="137">
        <f t="shared" si="1"/>
        <v>1</v>
      </c>
    </row>
    <row r="54" customHeight="1" spans="2:13">
      <c r="B54" s="125">
        <v>51</v>
      </c>
      <c r="C54" s="126"/>
      <c r="D54" s="126"/>
      <c r="E54" s="135" t="str">
        <f>IFERROR(VLOOKUP(D54,'基础-供应商信息'!$C:$D,2,FALSE),"-")</f>
        <v>-</v>
      </c>
      <c r="F54" s="126"/>
      <c r="G54" s="135" t="str">
        <f>IFERROR(VLOOKUP($F54,'基础-商品信息'!$C:$E,2,FALSE),"-")</f>
        <v>-</v>
      </c>
      <c r="H54" s="135" t="str">
        <f>IFERROR(VLOOKUP($F54,'基础-商品信息'!$C:$E,3,FALSE),"-")</f>
        <v>-</v>
      </c>
      <c r="I54" s="132"/>
      <c r="J54" s="126"/>
      <c r="K54" s="136" t="str">
        <f t="shared" si="0"/>
        <v>-</v>
      </c>
      <c r="L54" s="126"/>
      <c r="M54" s="137">
        <f t="shared" si="1"/>
        <v>1</v>
      </c>
    </row>
    <row r="55" customHeight="1" spans="2:13">
      <c r="B55" s="125">
        <v>52</v>
      </c>
      <c r="C55" s="126"/>
      <c r="D55" s="126"/>
      <c r="E55" s="135" t="str">
        <f>IFERROR(VLOOKUP(D55,'基础-供应商信息'!$C:$D,2,FALSE),"-")</f>
        <v>-</v>
      </c>
      <c r="F55" s="126"/>
      <c r="G55" s="135" t="str">
        <f>IFERROR(VLOOKUP($F55,'基础-商品信息'!$C:$E,2,FALSE),"-")</f>
        <v>-</v>
      </c>
      <c r="H55" s="135" t="str">
        <f>IFERROR(VLOOKUP($F55,'基础-商品信息'!$C:$E,3,FALSE),"-")</f>
        <v>-</v>
      </c>
      <c r="I55" s="132"/>
      <c r="J55" s="126"/>
      <c r="K55" s="136" t="str">
        <f t="shared" si="0"/>
        <v>-</v>
      </c>
      <c r="L55" s="126"/>
      <c r="M55" s="137">
        <f t="shared" si="1"/>
        <v>1</v>
      </c>
    </row>
    <row r="56" customHeight="1" spans="2:13">
      <c r="B56" s="125">
        <v>53</v>
      </c>
      <c r="C56" s="126"/>
      <c r="D56" s="126"/>
      <c r="E56" s="135" t="str">
        <f>IFERROR(VLOOKUP(D56,'基础-供应商信息'!$C:$D,2,FALSE),"-")</f>
        <v>-</v>
      </c>
      <c r="F56" s="126"/>
      <c r="G56" s="135" t="str">
        <f>IFERROR(VLOOKUP($F56,'基础-商品信息'!$C:$E,2,FALSE),"-")</f>
        <v>-</v>
      </c>
      <c r="H56" s="135" t="str">
        <f>IFERROR(VLOOKUP($F56,'基础-商品信息'!$C:$E,3,FALSE),"-")</f>
        <v>-</v>
      </c>
      <c r="I56" s="132"/>
      <c r="J56" s="126"/>
      <c r="K56" s="136" t="str">
        <f t="shared" si="0"/>
        <v>-</v>
      </c>
      <c r="L56" s="126"/>
      <c r="M56" s="137">
        <f t="shared" si="1"/>
        <v>1</v>
      </c>
    </row>
    <row r="57" customHeight="1" spans="2:13">
      <c r="B57" s="125">
        <v>54</v>
      </c>
      <c r="C57" s="126"/>
      <c r="D57" s="126"/>
      <c r="E57" s="135" t="str">
        <f>IFERROR(VLOOKUP(D57,'基础-供应商信息'!$C:$D,2,FALSE),"-")</f>
        <v>-</v>
      </c>
      <c r="F57" s="126"/>
      <c r="G57" s="135" t="str">
        <f>IFERROR(VLOOKUP($F57,'基础-商品信息'!$C:$E,2,FALSE),"-")</f>
        <v>-</v>
      </c>
      <c r="H57" s="135" t="str">
        <f>IFERROR(VLOOKUP($F57,'基础-商品信息'!$C:$E,3,FALSE),"-")</f>
        <v>-</v>
      </c>
      <c r="I57" s="132"/>
      <c r="J57" s="126"/>
      <c r="K57" s="136" t="str">
        <f t="shared" si="0"/>
        <v>-</v>
      </c>
      <c r="L57" s="126"/>
      <c r="M57" s="137">
        <f t="shared" si="1"/>
        <v>1</v>
      </c>
    </row>
    <row r="58" customHeight="1" spans="2:13">
      <c r="B58" s="125">
        <v>55</v>
      </c>
      <c r="C58" s="126"/>
      <c r="D58" s="126"/>
      <c r="E58" s="135" t="str">
        <f>IFERROR(VLOOKUP(D58,'基础-供应商信息'!$C:$D,2,FALSE),"-")</f>
        <v>-</v>
      </c>
      <c r="F58" s="126"/>
      <c r="G58" s="135" t="str">
        <f>IFERROR(VLOOKUP($F58,'基础-商品信息'!$C:$E,2,FALSE),"-")</f>
        <v>-</v>
      </c>
      <c r="H58" s="135" t="str">
        <f>IFERROR(VLOOKUP($F58,'基础-商品信息'!$C:$E,3,FALSE),"-")</f>
        <v>-</v>
      </c>
      <c r="I58" s="132"/>
      <c r="J58" s="126"/>
      <c r="K58" s="136" t="str">
        <f t="shared" si="0"/>
        <v>-</v>
      </c>
      <c r="L58" s="126"/>
      <c r="M58" s="137">
        <f t="shared" si="1"/>
        <v>1</v>
      </c>
    </row>
    <row r="59" customHeight="1" spans="2:13">
      <c r="B59" s="125">
        <v>56</v>
      </c>
      <c r="C59" s="126"/>
      <c r="D59" s="126"/>
      <c r="E59" s="135" t="str">
        <f>IFERROR(VLOOKUP(D59,'基础-供应商信息'!$C:$D,2,FALSE),"-")</f>
        <v>-</v>
      </c>
      <c r="F59" s="126"/>
      <c r="G59" s="135" t="str">
        <f>IFERROR(VLOOKUP($F59,'基础-商品信息'!$C:$E,2,FALSE),"-")</f>
        <v>-</v>
      </c>
      <c r="H59" s="135" t="str">
        <f>IFERROR(VLOOKUP($F59,'基础-商品信息'!$C:$E,3,FALSE),"-")</f>
        <v>-</v>
      </c>
      <c r="I59" s="132"/>
      <c r="J59" s="126"/>
      <c r="K59" s="136" t="str">
        <f t="shared" si="0"/>
        <v>-</v>
      </c>
      <c r="L59" s="126"/>
      <c r="M59" s="137">
        <f t="shared" si="1"/>
        <v>1</v>
      </c>
    </row>
    <row r="60" customHeight="1" spans="2:13">
      <c r="B60" s="125">
        <v>57</v>
      </c>
      <c r="C60" s="126"/>
      <c r="D60" s="126"/>
      <c r="E60" s="135" t="str">
        <f>IFERROR(VLOOKUP(D60,'基础-供应商信息'!$C:$D,2,FALSE),"-")</f>
        <v>-</v>
      </c>
      <c r="F60" s="126"/>
      <c r="G60" s="135" t="str">
        <f>IFERROR(VLOOKUP($F60,'基础-商品信息'!$C:$E,2,FALSE),"-")</f>
        <v>-</v>
      </c>
      <c r="H60" s="135" t="str">
        <f>IFERROR(VLOOKUP($F60,'基础-商品信息'!$C:$E,3,FALSE),"-")</f>
        <v>-</v>
      </c>
      <c r="I60" s="132"/>
      <c r="J60" s="126"/>
      <c r="K60" s="136" t="str">
        <f t="shared" si="0"/>
        <v>-</v>
      </c>
      <c r="L60" s="126"/>
      <c r="M60" s="137">
        <f t="shared" si="1"/>
        <v>1</v>
      </c>
    </row>
    <row r="61" customHeight="1" spans="2:13">
      <c r="B61" s="125">
        <v>58</v>
      </c>
      <c r="C61" s="126"/>
      <c r="D61" s="126"/>
      <c r="E61" s="135" t="str">
        <f>IFERROR(VLOOKUP(D61,'基础-供应商信息'!$C:$D,2,FALSE),"-")</f>
        <v>-</v>
      </c>
      <c r="F61" s="126"/>
      <c r="G61" s="135" t="str">
        <f>IFERROR(VLOOKUP($F61,'基础-商品信息'!$C:$E,2,FALSE),"-")</f>
        <v>-</v>
      </c>
      <c r="H61" s="135" t="str">
        <f>IFERROR(VLOOKUP($F61,'基础-商品信息'!$C:$E,3,FALSE),"-")</f>
        <v>-</v>
      </c>
      <c r="I61" s="132"/>
      <c r="J61" s="126"/>
      <c r="K61" s="136" t="str">
        <f t="shared" si="0"/>
        <v>-</v>
      </c>
      <c r="L61" s="126"/>
      <c r="M61" s="137">
        <f t="shared" si="1"/>
        <v>1</v>
      </c>
    </row>
    <row r="62" customHeight="1" spans="2:13">
      <c r="B62" s="125">
        <v>59</v>
      </c>
      <c r="C62" s="126"/>
      <c r="D62" s="126"/>
      <c r="E62" s="135" t="str">
        <f>IFERROR(VLOOKUP(D62,'基础-供应商信息'!$C:$D,2,FALSE),"-")</f>
        <v>-</v>
      </c>
      <c r="F62" s="126"/>
      <c r="G62" s="135" t="str">
        <f>IFERROR(VLOOKUP($F62,'基础-商品信息'!$C:$E,2,FALSE),"-")</f>
        <v>-</v>
      </c>
      <c r="H62" s="135" t="str">
        <f>IFERROR(VLOOKUP($F62,'基础-商品信息'!$C:$E,3,FALSE),"-")</f>
        <v>-</v>
      </c>
      <c r="I62" s="132"/>
      <c r="J62" s="126"/>
      <c r="K62" s="136" t="str">
        <f t="shared" si="0"/>
        <v>-</v>
      </c>
      <c r="L62" s="126"/>
      <c r="M62" s="137">
        <f t="shared" si="1"/>
        <v>1</v>
      </c>
    </row>
    <row r="63" customHeight="1" spans="2:13">
      <c r="B63" s="125">
        <v>60</v>
      </c>
      <c r="C63" s="126"/>
      <c r="D63" s="126"/>
      <c r="E63" s="135" t="str">
        <f>IFERROR(VLOOKUP(D63,'基础-供应商信息'!$C:$D,2,FALSE),"-")</f>
        <v>-</v>
      </c>
      <c r="F63" s="126"/>
      <c r="G63" s="135" t="str">
        <f>IFERROR(VLOOKUP($F63,'基础-商品信息'!$C:$E,2,FALSE),"-")</f>
        <v>-</v>
      </c>
      <c r="H63" s="135" t="str">
        <f>IFERROR(VLOOKUP($F63,'基础-商品信息'!$C:$E,3,FALSE),"-")</f>
        <v>-</v>
      </c>
      <c r="I63" s="132"/>
      <c r="J63" s="126"/>
      <c r="K63" s="136" t="str">
        <f t="shared" si="0"/>
        <v>-</v>
      </c>
      <c r="L63" s="126"/>
      <c r="M63" s="137">
        <f t="shared" si="1"/>
        <v>1</v>
      </c>
    </row>
    <row r="64" customHeight="1" spans="2:13">
      <c r="B64" s="125">
        <v>61</v>
      </c>
      <c r="C64" s="126"/>
      <c r="D64" s="126"/>
      <c r="E64" s="135" t="str">
        <f>IFERROR(VLOOKUP(D64,'基础-供应商信息'!$C:$D,2,FALSE),"-")</f>
        <v>-</v>
      </c>
      <c r="F64" s="126"/>
      <c r="G64" s="135" t="str">
        <f>IFERROR(VLOOKUP($F64,'基础-商品信息'!$C:$E,2,FALSE),"-")</f>
        <v>-</v>
      </c>
      <c r="H64" s="135" t="str">
        <f>IFERROR(VLOOKUP($F64,'基础-商品信息'!$C:$E,3,FALSE),"-")</f>
        <v>-</v>
      </c>
      <c r="I64" s="132"/>
      <c r="J64" s="126"/>
      <c r="K64" s="136" t="str">
        <f t="shared" si="0"/>
        <v>-</v>
      </c>
      <c r="L64" s="126"/>
      <c r="M64" s="137">
        <f t="shared" si="1"/>
        <v>1</v>
      </c>
    </row>
    <row r="65" customHeight="1" spans="2:13">
      <c r="B65" s="125">
        <v>62</v>
      </c>
      <c r="C65" s="126"/>
      <c r="D65" s="126"/>
      <c r="E65" s="135" t="str">
        <f>IFERROR(VLOOKUP(D65,'基础-供应商信息'!$C:$D,2,FALSE),"-")</f>
        <v>-</v>
      </c>
      <c r="F65" s="126"/>
      <c r="G65" s="135" t="str">
        <f>IFERROR(VLOOKUP($F65,'基础-商品信息'!$C:$E,2,FALSE),"-")</f>
        <v>-</v>
      </c>
      <c r="H65" s="135" t="str">
        <f>IFERROR(VLOOKUP($F65,'基础-商品信息'!$C:$E,3,FALSE),"-")</f>
        <v>-</v>
      </c>
      <c r="I65" s="132"/>
      <c r="J65" s="126"/>
      <c r="K65" s="136" t="str">
        <f t="shared" si="0"/>
        <v>-</v>
      </c>
      <c r="L65" s="126"/>
      <c r="M65" s="137">
        <f t="shared" si="1"/>
        <v>1</v>
      </c>
    </row>
    <row r="66" customHeight="1" spans="2:13">
      <c r="B66" s="125">
        <v>63</v>
      </c>
      <c r="C66" s="126"/>
      <c r="D66" s="126"/>
      <c r="E66" s="135" t="str">
        <f>IFERROR(VLOOKUP(D66,'基础-供应商信息'!$C:$D,2,FALSE),"-")</f>
        <v>-</v>
      </c>
      <c r="F66" s="126"/>
      <c r="G66" s="135" t="str">
        <f>IFERROR(VLOOKUP($F66,'基础-商品信息'!$C:$E,2,FALSE),"-")</f>
        <v>-</v>
      </c>
      <c r="H66" s="135" t="str">
        <f>IFERROR(VLOOKUP($F66,'基础-商品信息'!$C:$E,3,FALSE),"-")</f>
        <v>-</v>
      </c>
      <c r="I66" s="132"/>
      <c r="J66" s="126"/>
      <c r="K66" s="136" t="str">
        <f t="shared" si="0"/>
        <v>-</v>
      </c>
      <c r="L66" s="126"/>
      <c r="M66" s="137">
        <f t="shared" si="1"/>
        <v>1</v>
      </c>
    </row>
    <row r="67" customHeight="1" spans="2:13">
      <c r="B67" s="125">
        <v>64</v>
      </c>
      <c r="C67" s="126"/>
      <c r="D67" s="126"/>
      <c r="E67" s="135" t="str">
        <f>IFERROR(VLOOKUP(D67,'基础-供应商信息'!$C:$D,2,FALSE),"-")</f>
        <v>-</v>
      </c>
      <c r="F67" s="126"/>
      <c r="G67" s="135" t="str">
        <f>IFERROR(VLOOKUP($F67,'基础-商品信息'!$C:$E,2,FALSE),"-")</f>
        <v>-</v>
      </c>
      <c r="H67" s="135" t="str">
        <f>IFERROR(VLOOKUP($F67,'基础-商品信息'!$C:$E,3,FALSE),"-")</f>
        <v>-</v>
      </c>
      <c r="I67" s="132"/>
      <c r="J67" s="126"/>
      <c r="K67" s="136" t="str">
        <f t="shared" si="0"/>
        <v>-</v>
      </c>
      <c r="L67" s="126"/>
      <c r="M67" s="137">
        <f t="shared" si="1"/>
        <v>1</v>
      </c>
    </row>
    <row r="68" customHeight="1" spans="2:13">
      <c r="B68" s="125">
        <v>65</v>
      </c>
      <c r="C68" s="126"/>
      <c r="D68" s="126"/>
      <c r="E68" s="135" t="str">
        <f>IFERROR(VLOOKUP(D68,'基础-供应商信息'!$C:$D,2,FALSE),"-")</f>
        <v>-</v>
      </c>
      <c r="F68" s="126"/>
      <c r="G68" s="135" t="str">
        <f>IFERROR(VLOOKUP($F68,'基础-商品信息'!$C:$E,2,FALSE),"-")</f>
        <v>-</v>
      </c>
      <c r="H68" s="135" t="str">
        <f>IFERROR(VLOOKUP($F68,'基础-商品信息'!$C:$E,3,FALSE),"-")</f>
        <v>-</v>
      </c>
      <c r="I68" s="132"/>
      <c r="J68" s="126"/>
      <c r="K68" s="136" t="str">
        <f t="shared" si="0"/>
        <v>-</v>
      </c>
      <c r="L68" s="126"/>
      <c r="M68" s="137">
        <f t="shared" ref="M68:M131" si="2">C68-DAY(C68)+1</f>
        <v>1</v>
      </c>
    </row>
    <row r="69" customHeight="1" spans="2:13">
      <c r="B69" s="125">
        <v>66</v>
      </c>
      <c r="C69" s="126"/>
      <c r="D69" s="126"/>
      <c r="E69" s="135" t="str">
        <f>IFERROR(VLOOKUP(D69,'基础-供应商信息'!$C:$D,2,FALSE),"-")</f>
        <v>-</v>
      </c>
      <c r="F69" s="126"/>
      <c r="G69" s="135" t="str">
        <f>IFERROR(VLOOKUP($F69,'基础-商品信息'!$C:$E,2,FALSE),"-")</f>
        <v>-</v>
      </c>
      <c r="H69" s="135" t="str">
        <f>IFERROR(VLOOKUP($F69,'基础-商品信息'!$C:$E,3,FALSE),"-")</f>
        <v>-</v>
      </c>
      <c r="I69" s="132"/>
      <c r="J69" s="126"/>
      <c r="K69" s="136" t="str">
        <f t="shared" ref="K69:K132" si="3">IF(AND(I69&lt;&gt;"",J69&lt;&gt;""),I69*J69,"-")</f>
        <v>-</v>
      </c>
      <c r="L69" s="126"/>
      <c r="M69" s="137">
        <f t="shared" si="2"/>
        <v>1</v>
      </c>
    </row>
    <row r="70" customHeight="1" spans="2:13">
      <c r="B70" s="125">
        <v>67</v>
      </c>
      <c r="C70" s="126"/>
      <c r="D70" s="126"/>
      <c r="E70" s="135" t="str">
        <f>IFERROR(VLOOKUP(D70,'基础-供应商信息'!$C:$D,2,FALSE),"-")</f>
        <v>-</v>
      </c>
      <c r="F70" s="126"/>
      <c r="G70" s="135" t="str">
        <f>IFERROR(VLOOKUP($F70,'基础-商品信息'!$C:$E,2,FALSE),"-")</f>
        <v>-</v>
      </c>
      <c r="H70" s="135" t="str">
        <f>IFERROR(VLOOKUP($F70,'基础-商品信息'!$C:$E,3,FALSE),"-")</f>
        <v>-</v>
      </c>
      <c r="I70" s="132"/>
      <c r="J70" s="126"/>
      <c r="K70" s="136" t="str">
        <f t="shared" si="3"/>
        <v>-</v>
      </c>
      <c r="L70" s="126"/>
      <c r="M70" s="137">
        <f t="shared" si="2"/>
        <v>1</v>
      </c>
    </row>
    <row r="71" customHeight="1" spans="2:13">
      <c r="B71" s="125">
        <v>68</v>
      </c>
      <c r="C71" s="126"/>
      <c r="D71" s="126"/>
      <c r="E71" s="135" t="str">
        <f>IFERROR(VLOOKUP(D71,'基础-供应商信息'!$C:$D,2,FALSE),"-")</f>
        <v>-</v>
      </c>
      <c r="F71" s="126"/>
      <c r="G71" s="135" t="str">
        <f>IFERROR(VLOOKUP($F71,'基础-商品信息'!$C:$E,2,FALSE),"-")</f>
        <v>-</v>
      </c>
      <c r="H71" s="135" t="str">
        <f>IFERROR(VLOOKUP($F71,'基础-商品信息'!$C:$E,3,FALSE),"-")</f>
        <v>-</v>
      </c>
      <c r="I71" s="132"/>
      <c r="J71" s="126"/>
      <c r="K71" s="136" t="str">
        <f t="shared" si="3"/>
        <v>-</v>
      </c>
      <c r="L71" s="126"/>
      <c r="M71" s="137">
        <f t="shared" si="2"/>
        <v>1</v>
      </c>
    </row>
    <row r="72" customHeight="1" spans="2:13">
      <c r="B72" s="125">
        <v>69</v>
      </c>
      <c r="C72" s="126"/>
      <c r="D72" s="126"/>
      <c r="E72" s="135" t="str">
        <f>IFERROR(VLOOKUP(D72,'基础-供应商信息'!$C:$D,2,FALSE),"-")</f>
        <v>-</v>
      </c>
      <c r="F72" s="126"/>
      <c r="G72" s="135" t="str">
        <f>IFERROR(VLOOKUP($F72,'基础-商品信息'!$C:$E,2,FALSE),"-")</f>
        <v>-</v>
      </c>
      <c r="H72" s="135" t="str">
        <f>IFERROR(VLOOKUP($F72,'基础-商品信息'!$C:$E,3,FALSE),"-")</f>
        <v>-</v>
      </c>
      <c r="I72" s="132"/>
      <c r="J72" s="126"/>
      <c r="K72" s="136" t="str">
        <f t="shared" si="3"/>
        <v>-</v>
      </c>
      <c r="L72" s="126"/>
      <c r="M72" s="137">
        <f t="shared" si="2"/>
        <v>1</v>
      </c>
    </row>
    <row r="73" customHeight="1" spans="2:13">
      <c r="B73" s="125">
        <v>70</v>
      </c>
      <c r="C73" s="126"/>
      <c r="D73" s="126"/>
      <c r="E73" s="135" t="str">
        <f>IFERROR(VLOOKUP(D73,'基础-供应商信息'!$C:$D,2,FALSE),"-")</f>
        <v>-</v>
      </c>
      <c r="F73" s="126"/>
      <c r="G73" s="135" t="str">
        <f>IFERROR(VLOOKUP($F73,'基础-商品信息'!$C:$E,2,FALSE),"-")</f>
        <v>-</v>
      </c>
      <c r="H73" s="135" t="str">
        <f>IFERROR(VLOOKUP($F73,'基础-商品信息'!$C:$E,3,FALSE),"-")</f>
        <v>-</v>
      </c>
      <c r="I73" s="132"/>
      <c r="J73" s="126"/>
      <c r="K73" s="136" t="str">
        <f t="shared" si="3"/>
        <v>-</v>
      </c>
      <c r="L73" s="126"/>
      <c r="M73" s="137">
        <f t="shared" si="2"/>
        <v>1</v>
      </c>
    </row>
    <row r="74" customHeight="1" spans="2:13">
      <c r="B74" s="125">
        <v>71</v>
      </c>
      <c r="C74" s="126"/>
      <c r="D74" s="126"/>
      <c r="E74" s="135" t="str">
        <f>IFERROR(VLOOKUP(D74,'基础-供应商信息'!$C:$D,2,FALSE),"-")</f>
        <v>-</v>
      </c>
      <c r="F74" s="126"/>
      <c r="G74" s="135" t="str">
        <f>IFERROR(VLOOKUP($F74,'基础-商品信息'!$C:$E,2,FALSE),"-")</f>
        <v>-</v>
      </c>
      <c r="H74" s="135" t="str">
        <f>IFERROR(VLOOKUP($F74,'基础-商品信息'!$C:$E,3,FALSE),"-")</f>
        <v>-</v>
      </c>
      <c r="I74" s="132"/>
      <c r="J74" s="126"/>
      <c r="K74" s="136" t="str">
        <f t="shared" si="3"/>
        <v>-</v>
      </c>
      <c r="L74" s="126"/>
      <c r="M74" s="137">
        <f t="shared" si="2"/>
        <v>1</v>
      </c>
    </row>
    <row r="75" customHeight="1" spans="2:13">
      <c r="B75" s="125">
        <v>72</v>
      </c>
      <c r="C75" s="126"/>
      <c r="D75" s="126"/>
      <c r="E75" s="135" t="str">
        <f>IFERROR(VLOOKUP(D75,'基础-供应商信息'!$C:$D,2,FALSE),"-")</f>
        <v>-</v>
      </c>
      <c r="F75" s="126"/>
      <c r="G75" s="135" t="str">
        <f>IFERROR(VLOOKUP($F75,'基础-商品信息'!$C:$E,2,FALSE),"-")</f>
        <v>-</v>
      </c>
      <c r="H75" s="135" t="str">
        <f>IFERROR(VLOOKUP($F75,'基础-商品信息'!$C:$E,3,FALSE),"-")</f>
        <v>-</v>
      </c>
      <c r="I75" s="132"/>
      <c r="J75" s="126"/>
      <c r="K75" s="136" t="str">
        <f t="shared" si="3"/>
        <v>-</v>
      </c>
      <c r="L75" s="126"/>
      <c r="M75" s="137">
        <f t="shared" si="2"/>
        <v>1</v>
      </c>
    </row>
    <row r="76" customHeight="1" spans="2:13">
      <c r="B76" s="125">
        <v>73</v>
      </c>
      <c r="C76" s="126"/>
      <c r="D76" s="126"/>
      <c r="E76" s="135" t="str">
        <f>IFERROR(VLOOKUP(D76,'基础-供应商信息'!$C:$D,2,FALSE),"-")</f>
        <v>-</v>
      </c>
      <c r="F76" s="126"/>
      <c r="G76" s="135" t="str">
        <f>IFERROR(VLOOKUP($F76,'基础-商品信息'!$C:$E,2,FALSE),"-")</f>
        <v>-</v>
      </c>
      <c r="H76" s="135" t="str">
        <f>IFERROR(VLOOKUP($F76,'基础-商品信息'!$C:$E,3,FALSE),"-")</f>
        <v>-</v>
      </c>
      <c r="I76" s="132"/>
      <c r="J76" s="126"/>
      <c r="K76" s="136" t="str">
        <f t="shared" si="3"/>
        <v>-</v>
      </c>
      <c r="L76" s="126"/>
      <c r="M76" s="137">
        <f t="shared" si="2"/>
        <v>1</v>
      </c>
    </row>
    <row r="77" customHeight="1" spans="2:13">
      <c r="B77" s="125">
        <v>74</v>
      </c>
      <c r="C77" s="126"/>
      <c r="D77" s="126"/>
      <c r="E77" s="135" t="str">
        <f>IFERROR(VLOOKUP(D77,'基础-供应商信息'!$C:$D,2,FALSE),"-")</f>
        <v>-</v>
      </c>
      <c r="F77" s="126"/>
      <c r="G77" s="135" t="str">
        <f>IFERROR(VLOOKUP($F77,'基础-商品信息'!$C:$E,2,FALSE),"-")</f>
        <v>-</v>
      </c>
      <c r="H77" s="135" t="str">
        <f>IFERROR(VLOOKUP($F77,'基础-商品信息'!$C:$E,3,FALSE),"-")</f>
        <v>-</v>
      </c>
      <c r="I77" s="132"/>
      <c r="J77" s="126"/>
      <c r="K77" s="136" t="str">
        <f t="shared" si="3"/>
        <v>-</v>
      </c>
      <c r="L77" s="126"/>
      <c r="M77" s="137">
        <f t="shared" si="2"/>
        <v>1</v>
      </c>
    </row>
    <row r="78" customHeight="1" spans="2:13">
      <c r="B78" s="125">
        <v>75</v>
      </c>
      <c r="C78" s="126"/>
      <c r="D78" s="126"/>
      <c r="E78" s="135" t="str">
        <f>IFERROR(VLOOKUP(D78,'基础-供应商信息'!$C:$D,2,FALSE),"-")</f>
        <v>-</v>
      </c>
      <c r="F78" s="126"/>
      <c r="G78" s="135" t="str">
        <f>IFERROR(VLOOKUP($F78,'基础-商品信息'!$C:$E,2,FALSE),"-")</f>
        <v>-</v>
      </c>
      <c r="H78" s="135" t="str">
        <f>IFERROR(VLOOKUP($F78,'基础-商品信息'!$C:$E,3,FALSE),"-")</f>
        <v>-</v>
      </c>
      <c r="I78" s="132"/>
      <c r="J78" s="126"/>
      <c r="K78" s="136" t="str">
        <f t="shared" si="3"/>
        <v>-</v>
      </c>
      <c r="L78" s="126"/>
      <c r="M78" s="137">
        <f t="shared" si="2"/>
        <v>1</v>
      </c>
    </row>
    <row r="79" customHeight="1" spans="2:13">
      <c r="B79" s="125">
        <v>76</v>
      </c>
      <c r="C79" s="126"/>
      <c r="D79" s="126"/>
      <c r="E79" s="135" t="str">
        <f>IFERROR(VLOOKUP(D79,'基础-供应商信息'!$C:$D,2,FALSE),"-")</f>
        <v>-</v>
      </c>
      <c r="F79" s="126"/>
      <c r="G79" s="135" t="str">
        <f>IFERROR(VLOOKUP($F79,'基础-商品信息'!$C:$E,2,FALSE),"-")</f>
        <v>-</v>
      </c>
      <c r="H79" s="135" t="str">
        <f>IFERROR(VLOOKUP($F79,'基础-商品信息'!$C:$E,3,FALSE),"-")</f>
        <v>-</v>
      </c>
      <c r="I79" s="132"/>
      <c r="J79" s="126"/>
      <c r="K79" s="136" t="str">
        <f t="shared" si="3"/>
        <v>-</v>
      </c>
      <c r="L79" s="126"/>
      <c r="M79" s="137">
        <f t="shared" si="2"/>
        <v>1</v>
      </c>
    </row>
    <row r="80" customHeight="1" spans="2:13">
      <c r="B80" s="125">
        <v>77</v>
      </c>
      <c r="C80" s="126"/>
      <c r="D80" s="126"/>
      <c r="E80" s="135" t="str">
        <f>IFERROR(VLOOKUP(D80,'基础-供应商信息'!$C:$D,2,FALSE),"-")</f>
        <v>-</v>
      </c>
      <c r="F80" s="126"/>
      <c r="G80" s="135" t="str">
        <f>IFERROR(VLOOKUP($F80,'基础-商品信息'!$C:$E,2,FALSE),"-")</f>
        <v>-</v>
      </c>
      <c r="H80" s="135" t="str">
        <f>IFERROR(VLOOKUP($F80,'基础-商品信息'!$C:$E,3,FALSE),"-")</f>
        <v>-</v>
      </c>
      <c r="I80" s="132"/>
      <c r="J80" s="126"/>
      <c r="K80" s="136" t="str">
        <f t="shared" si="3"/>
        <v>-</v>
      </c>
      <c r="L80" s="126"/>
      <c r="M80" s="137">
        <f t="shared" si="2"/>
        <v>1</v>
      </c>
    </row>
    <row r="81" customHeight="1" spans="2:13">
      <c r="B81" s="125">
        <v>78</v>
      </c>
      <c r="C81" s="126"/>
      <c r="D81" s="126"/>
      <c r="E81" s="135" t="str">
        <f>IFERROR(VLOOKUP(D81,'基础-供应商信息'!$C:$D,2,FALSE),"-")</f>
        <v>-</v>
      </c>
      <c r="F81" s="126"/>
      <c r="G81" s="135" t="str">
        <f>IFERROR(VLOOKUP($F81,'基础-商品信息'!$C:$E,2,FALSE),"-")</f>
        <v>-</v>
      </c>
      <c r="H81" s="135" t="str">
        <f>IFERROR(VLOOKUP($F81,'基础-商品信息'!$C:$E,3,FALSE),"-")</f>
        <v>-</v>
      </c>
      <c r="I81" s="132"/>
      <c r="J81" s="126"/>
      <c r="K81" s="136" t="str">
        <f t="shared" si="3"/>
        <v>-</v>
      </c>
      <c r="L81" s="126"/>
      <c r="M81" s="137">
        <f t="shared" si="2"/>
        <v>1</v>
      </c>
    </row>
    <row r="82" customHeight="1" spans="2:13">
      <c r="B82" s="125">
        <v>79</v>
      </c>
      <c r="C82" s="126"/>
      <c r="D82" s="126"/>
      <c r="E82" s="135" t="str">
        <f>IFERROR(VLOOKUP(D82,'基础-供应商信息'!$C:$D,2,FALSE),"-")</f>
        <v>-</v>
      </c>
      <c r="F82" s="126"/>
      <c r="G82" s="135" t="str">
        <f>IFERROR(VLOOKUP($F82,'基础-商品信息'!$C:$E,2,FALSE),"-")</f>
        <v>-</v>
      </c>
      <c r="H82" s="135" t="str">
        <f>IFERROR(VLOOKUP($F82,'基础-商品信息'!$C:$E,3,FALSE),"-")</f>
        <v>-</v>
      </c>
      <c r="I82" s="132"/>
      <c r="J82" s="126"/>
      <c r="K82" s="136" t="str">
        <f t="shared" si="3"/>
        <v>-</v>
      </c>
      <c r="L82" s="126"/>
      <c r="M82" s="137">
        <f t="shared" si="2"/>
        <v>1</v>
      </c>
    </row>
    <row r="83" customHeight="1" spans="2:13">
      <c r="B83" s="125">
        <v>80</v>
      </c>
      <c r="C83" s="126"/>
      <c r="D83" s="126"/>
      <c r="E83" s="135" t="str">
        <f>IFERROR(VLOOKUP(D83,'基础-供应商信息'!$C:$D,2,FALSE),"-")</f>
        <v>-</v>
      </c>
      <c r="F83" s="126"/>
      <c r="G83" s="135" t="str">
        <f>IFERROR(VLOOKUP($F83,'基础-商品信息'!$C:$E,2,FALSE),"-")</f>
        <v>-</v>
      </c>
      <c r="H83" s="135" t="str">
        <f>IFERROR(VLOOKUP($F83,'基础-商品信息'!$C:$E,3,FALSE),"-")</f>
        <v>-</v>
      </c>
      <c r="I83" s="132"/>
      <c r="J83" s="126"/>
      <c r="K83" s="136" t="str">
        <f t="shared" si="3"/>
        <v>-</v>
      </c>
      <c r="L83" s="126"/>
      <c r="M83" s="137">
        <f t="shared" si="2"/>
        <v>1</v>
      </c>
    </row>
    <row r="84" customHeight="1" spans="2:13">
      <c r="B84" s="125">
        <v>81</v>
      </c>
      <c r="C84" s="126"/>
      <c r="D84" s="126"/>
      <c r="E84" s="135" t="str">
        <f>IFERROR(VLOOKUP(D84,'基础-供应商信息'!$C:$D,2,FALSE),"-")</f>
        <v>-</v>
      </c>
      <c r="F84" s="126"/>
      <c r="G84" s="135" t="str">
        <f>IFERROR(VLOOKUP($F84,'基础-商品信息'!$C:$E,2,FALSE),"-")</f>
        <v>-</v>
      </c>
      <c r="H84" s="135" t="str">
        <f>IFERROR(VLOOKUP($F84,'基础-商品信息'!$C:$E,3,FALSE),"-")</f>
        <v>-</v>
      </c>
      <c r="I84" s="132"/>
      <c r="J84" s="126"/>
      <c r="K84" s="136" t="str">
        <f t="shared" si="3"/>
        <v>-</v>
      </c>
      <c r="L84" s="126"/>
      <c r="M84" s="137">
        <f t="shared" si="2"/>
        <v>1</v>
      </c>
    </row>
    <row r="85" customHeight="1" spans="2:13">
      <c r="B85" s="125">
        <v>82</v>
      </c>
      <c r="C85" s="126"/>
      <c r="D85" s="126"/>
      <c r="E85" s="135" t="str">
        <f>IFERROR(VLOOKUP(D85,'基础-供应商信息'!$C:$D,2,FALSE),"-")</f>
        <v>-</v>
      </c>
      <c r="F85" s="126"/>
      <c r="G85" s="135" t="str">
        <f>IFERROR(VLOOKUP($F85,'基础-商品信息'!$C:$E,2,FALSE),"-")</f>
        <v>-</v>
      </c>
      <c r="H85" s="135" t="str">
        <f>IFERROR(VLOOKUP($F85,'基础-商品信息'!$C:$E,3,FALSE),"-")</f>
        <v>-</v>
      </c>
      <c r="I85" s="132"/>
      <c r="J85" s="126"/>
      <c r="K85" s="136" t="str">
        <f t="shared" si="3"/>
        <v>-</v>
      </c>
      <c r="L85" s="126"/>
      <c r="M85" s="137">
        <f t="shared" si="2"/>
        <v>1</v>
      </c>
    </row>
    <row r="86" customHeight="1" spans="2:13">
      <c r="B86" s="125">
        <v>83</v>
      </c>
      <c r="C86" s="126"/>
      <c r="D86" s="126"/>
      <c r="E86" s="135" t="str">
        <f>IFERROR(VLOOKUP(D86,'基础-供应商信息'!$C:$D,2,FALSE),"-")</f>
        <v>-</v>
      </c>
      <c r="F86" s="126"/>
      <c r="G86" s="135" t="str">
        <f>IFERROR(VLOOKUP($F86,'基础-商品信息'!$C:$E,2,FALSE),"-")</f>
        <v>-</v>
      </c>
      <c r="H86" s="135" t="str">
        <f>IFERROR(VLOOKUP($F86,'基础-商品信息'!$C:$E,3,FALSE),"-")</f>
        <v>-</v>
      </c>
      <c r="I86" s="132"/>
      <c r="J86" s="126"/>
      <c r="K86" s="136" t="str">
        <f t="shared" si="3"/>
        <v>-</v>
      </c>
      <c r="L86" s="126"/>
      <c r="M86" s="137">
        <f t="shared" si="2"/>
        <v>1</v>
      </c>
    </row>
    <row r="87" customHeight="1" spans="2:13">
      <c r="B87" s="125">
        <v>84</v>
      </c>
      <c r="C87" s="126"/>
      <c r="D87" s="126"/>
      <c r="E87" s="135" t="str">
        <f>IFERROR(VLOOKUP(D87,'基础-供应商信息'!$C:$D,2,FALSE),"-")</f>
        <v>-</v>
      </c>
      <c r="F87" s="126"/>
      <c r="G87" s="135" t="str">
        <f>IFERROR(VLOOKUP($F87,'基础-商品信息'!$C:$E,2,FALSE),"-")</f>
        <v>-</v>
      </c>
      <c r="H87" s="135" t="str">
        <f>IFERROR(VLOOKUP($F87,'基础-商品信息'!$C:$E,3,FALSE),"-")</f>
        <v>-</v>
      </c>
      <c r="I87" s="132"/>
      <c r="J87" s="126"/>
      <c r="K87" s="136" t="str">
        <f t="shared" si="3"/>
        <v>-</v>
      </c>
      <c r="L87" s="126"/>
      <c r="M87" s="137">
        <f t="shared" si="2"/>
        <v>1</v>
      </c>
    </row>
    <row r="88" customHeight="1" spans="2:13">
      <c r="B88" s="125">
        <v>85</v>
      </c>
      <c r="C88" s="126"/>
      <c r="D88" s="126"/>
      <c r="E88" s="135" t="str">
        <f>IFERROR(VLOOKUP(D88,'基础-供应商信息'!$C:$D,2,FALSE),"-")</f>
        <v>-</v>
      </c>
      <c r="F88" s="126"/>
      <c r="G88" s="135" t="str">
        <f>IFERROR(VLOOKUP($F88,'基础-商品信息'!$C:$E,2,FALSE),"-")</f>
        <v>-</v>
      </c>
      <c r="H88" s="135" t="str">
        <f>IFERROR(VLOOKUP($F88,'基础-商品信息'!$C:$E,3,FALSE),"-")</f>
        <v>-</v>
      </c>
      <c r="I88" s="132"/>
      <c r="J88" s="126"/>
      <c r="K88" s="136" t="str">
        <f t="shared" si="3"/>
        <v>-</v>
      </c>
      <c r="L88" s="126"/>
      <c r="M88" s="137">
        <f t="shared" si="2"/>
        <v>1</v>
      </c>
    </row>
    <row r="89" customHeight="1" spans="2:13">
      <c r="B89" s="125">
        <v>86</v>
      </c>
      <c r="C89" s="126"/>
      <c r="D89" s="126"/>
      <c r="E89" s="135" t="str">
        <f>IFERROR(VLOOKUP(D89,'基础-供应商信息'!$C:$D,2,FALSE),"-")</f>
        <v>-</v>
      </c>
      <c r="F89" s="126"/>
      <c r="G89" s="135" t="str">
        <f>IFERROR(VLOOKUP($F89,'基础-商品信息'!$C:$E,2,FALSE),"-")</f>
        <v>-</v>
      </c>
      <c r="H89" s="135" t="str">
        <f>IFERROR(VLOOKUP($F89,'基础-商品信息'!$C:$E,3,FALSE),"-")</f>
        <v>-</v>
      </c>
      <c r="I89" s="132"/>
      <c r="J89" s="126"/>
      <c r="K89" s="136" t="str">
        <f t="shared" si="3"/>
        <v>-</v>
      </c>
      <c r="L89" s="126"/>
      <c r="M89" s="137">
        <f t="shared" si="2"/>
        <v>1</v>
      </c>
    </row>
    <row r="90" customHeight="1" spans="2:13">
      <c r="B90" s="125">
        <v>87</v>
      </c>
      <c r="C90" s="126"/>
      <c r="D90" s="126"/>
      <c r="E90" s="135" t="str">
        <f>IFERROR(VLOOKUP(D90,'基础-供应商信息'!$C:$D,2,FALSE),"-")</f>
        <v>-</v>
      </c>
      <c r="F90" s="126"/>
      <c r="G90" s="135" t="str">
        <f>IFERROR(VLOOKUP($F90,'基础-商品信息'!$C:$E,2,FALSE),"-")</f>
        <v>-</v>
      </c>
      <c r="H90" s="135" t="str">
        <f>IFERROR(VLOOKUP($F90,'基础-商品信息'!$C:$E,3,FALSE),"-")</f>
        <v>-</v>
      </c>
      <c r="I90" s="132"/>
      <c r="J90" s="126"/>
      <c r="K90" s="136" t="str">
        <f t="shared" si="3"/>
        <v>-</v>
      </c>
      <c r="L90" s="126"/>
      <c r="M90" s="137">
        <f t="shared" si="2"/>
        <v>1</v>
      </c>
    </row>
    <row r="91" customHeight="1" spans="2:13">
      <c r="B91" s="125">
        <v>88</v>
      </c>
      <c r="C91" s="126"/>
      <c r="D91" s="126"/>
      <c r="E91" s="135" t="str">
        <f>IFERROR(VLOOKUP(D91,'基础-供应商信息'!$C:$D,2,FALSE),"-")</f>
        <v>-</v>
      </c>
      <c r="F91" s="126"/>
      <c r="G91" s="135" t="str">
        <f>IFERROR(VLOOKUP($F91,'基础-商品信息'!$C:$E,2,FALSE),"-")</f>
        <v>-</v>
      </c>
      <c r="H91" s="135" t="str">
        <f>IFERROR(VLOOKUP($F91,'基础-商品信息'!$C:$E,3,FALSE),"-")</f>
        <v>-</v>
      </c>
      <c r="I91" s="132"/>
      <c r="J91" s="126"/>
      <c r="K91" s="136" t="str">
        <f t="shared" si="3"/>
        <v>-</v>
      </c>
      <c r="L91" s="126"/>
      <c r="M91" s="137">
        <f t="shared" si="2"/>
        <v>1</v>
      </c>
    </row>
    <row r="92" customHeight="1" spans="2:13">
      <c r="B92" s="125">
        <v>89</v>
      </c>
      <c r="C92" s="126"/>
      <c r="D92" s="126"/>
      <c r="E92" s="135" t="str">
        <f>IFERROR(VLOOKUP(D92,'基础-供应商信息'!$C:$D,2,FALSE),"-")</f>
        <v>-</v>
      </c>
      <c r="F92" s="126"/>
      <c r="G92" s="135" t="str">
        <f>IFERROR(VLOOKUP($F92,'基础-商品信息'!$C:$E,2,FALSE),"-")</f>
        <v>-</v>
      </c>
      <c r="H92" s="135" t="str">
        <f>IFERROR(VLOOKUP($F92,'基础-商品信息'!$C:$E,3,FALSE),"-")</f>
        <v>-</v>
      </c>
      <c r="I92" s="132"/>
      <c r="J92" s="126"/>
      <c r="K92" s="136" t="str">
        <f t="shared" si="3"/>
        <v>-</v>
      </c>
      <c r="L92" s="126"/>
      <c r="M92" s="137">
        <f t="shared" si="2"/>
        <v>1</v>
      </c>
    </row>
    <row r="93" customHeight="1" spans="2:13">
      <c r="B93" s="125">
        <v>90</v>
      </c>
      <c r="C93" s="126"/>
      <c r="D93" s="126"/>
      <c r="E93" s="135" t="str">
        <f>IFERROR(VLOOKUP(D93,'基础-供应商信息'!$C:$D,2,FALSE),"-")</f>
        <v>-</v>
      </c>
      <c r="F93" s="126"/>
      <c r="G93" s="135" t="str">
        <f>IFERROR(VLOOKUP($F93,'基础-商品信息'!$C:$E,2,FALSE),"-")</f>
        <v>-</v>
      </c>
      <c r="H93" s="135" t="str">
        <f>IFERROR(VLOOKUP($F93,'基础-商品信息'!$C:$E,3,FALSE),"-")</f>
        <v>-</v>
      </c>
      <c r="I93" s="132"/>
      <c r="J93" s="126"/>
      <c r="K93" s="136" t="str">
        <f t="shared" si="3"/>
        <v>-</v>
      </c>
      <c r="L93" s="126"/>
      <c r="M93" s="137">
        <f t="shared" si="2"/>
        <v>1</v>
      </c>
    </row>
    <row r="94" customHeight="1" spans="2:13">
      <c r="B94" s="125">
        <v>91</v>
      </c>
      <c r="C94" s="126"/>
      <c r="D94" s="126"/>
      <c r="E94" s="135" t="str">
        <f>IFERROR(VLOOKUP(D94,'基础-供应商信息'!$C:$D,2,FALSE),"-")</f>
        <v>-</v>
      </c>
      <c r="F94" s="126"/>
      <c r="G94" s="135" t="str">
        <f>IFERROR(VLOOKUP($F94,'基础-商品信息'!$C:$E,2,FALSE),"-")</f>
        <v>-</v>
      </c>
      <c r="H94" s="135" t="str">
        <f>IFERROR(VLOOKUP($F94,'基础-商品信息'!$C:$E,3,FALSE),"-")</f>
        <v>-</v>
      </c>
      <c r="I94" s="132"/>
      <c r="J94" s="126"/>
      <c r="K94" s="136" t="str">
        <f t="shared" si="3"/>
        <v>-</v>
      </c>
      <c r="L94" s="126"/>
      <c r="M94" s="137">
        <f t="shared" si="2"/>
        <v>1</v>
      </c>
    </row>
    <row r="95" customHeight="1" spans="2:13">
      <c r="B95" s="125">
        <v>92</v>
      </c>
      <c r="C95" s="126"/>
      <c r="D95" s="126"/>
      <c r="E95" s="135" t="str">
        <f>IFERROR(VLOOKUP(D95,'基础-供应商信息'!$C:$D,2,FALSE),"-")</f>
        <v>-</v>
      </c>
      <c r="F95" s="126"/>
      <c r="G95" s="135" t="str">
        <f>IFERROR(VLOOKUP($F95,'基础-商品信息'!$C:$E,2,FALSE),"-")</f>
        <v>-</v>
      </c>
      <c r="H95" s="135" t="str">
        <f>IFERROR(VLOOKUP($F95,'基础-商品信息'!$C:$E,3,FALSE),"-")</f>
        <v>-</v>
      </c>
      <c r="I95" s="132"/>
      <c r="J95" s="126"/>
      <c r="K95" s="136" t="str">
        <f t="shared" si="3"/>
        <v>-</v>
      </c>
      <c r="L95" s="126"/>
      <c r="M95" s="137">
        <f t="shared" si="2"/>
        <v>1</v>
      </c>
    </row>
    <row r="96" customHeight="1" spans="2:13">
      <c r="B96" s="125">
        <v>93</v>
      </c>
      <c r="C96" s="126"/>
      <c r="D96" s="126"/>
      <c r="E96" s="135" t="str">
        <f>IFERROR(VLOOKUP(D96,'基础-供应商信息'!$C:$D,2,FALSE),"-")</f>
        <v>-</v>
      </c>
      <c r="F96" s="126"/>
      <c r="G96" s="135" t="str">
        <f>IFERROR(VLOOKUP($F96,'基础-商品信息'!$C:$E,2,FALSE),"-")</f>
        <v>-</v>
      </c>
      <c r="H96" s="135" t="str">
        <f>IFERROR(VLOOKUP($F96,'基础-商品信息'!$C:$E,3,FALSE),"-")</f>
        <v>-</v>
      </c>
      <c r="I96" s="132"/>
      <c r="J96" s="126"/>
      <c r="K96" s="136" t="str">
        <f t="shared" si="3"/>
        <v>-</v>
      </c>
      <c r="L96" s="126"/>
      <c r="M96" s="137">
        <f t="shared" si="2"/>
        <v>1</v>
      </c>
    </row>
    <row r="97" customHeight="1" spans="2:13">
      <c r="B97" s="125">
        <v>94</v>
      </c>
      <c r="C97" s="126"/>
      <c r="D97" s="126"/>
      <c r="E97" s="135" t="str">
        <f>IFERROR(VLOOKUP(D97,'基础-供应商信息'!$C:$D,2,FALSE),"-")</f>
        <v>-</v>
      </c>
      <c r="F97" s="126"/>
      <c r="G97" s="135" t="str">
        <f>IFERROR(VLOOKUP($F97,'基础-商品信息'!$C:$E,2,FALSE),"-")</f>
        <v>-</v>
      </c>
      <c r="H97" s="135" t="str">
        <f>IFERROR(VLOOKUP($F97,'基础-商品信息'!$C:$E,3,FALSE),"-")</f>
        <v>-</v>
      </c>
      <c r="I97" s="132"/>
      <c r="J97" s="126"/>
      <c r="K97" s="136" t="str">
        <f t="shared" si="3"/>
        <v>-</v>
      </c>
      <c r="L97" s="126"/>
      <c r="M97" s="137">
        <f t="shared" si="2"/>
        <v>1</v>
      </c>
    </row>
    <row r="98" customHeight="1" spans="2:13">
      <c r="B98" s="125">
        <v>95</v>
      </c>
      <c r="C98" s="126"/>
      <c r="D98" s="126"/>
      <c r="E98" s="135" t="str">
        <f>IFERROR(VLOOKUP(D98,'基础-供应商信息'!$C:$D,2,FALSE),"-")</f>
        <v>-</v>
      </c>
      <c r="F98" s="126"/>
      <c r="G98" s="135" t="str">
        <f>IFERROR(VLOOKUP($F98,'基础-商品信息'!$C:$E,2,FALSE),"-")</f>
        <v>-</v>
      </c>
      <c r="H98" s="135" t="str">
        <f>IFERROR(VLOOKUP($F98,'基础-商品信息'!$C:$E,3,FALSE),"-")</f>
        <v>-</v>
      </c>
      <c r="I98" s="132"/>
      <c r="J98" s="126"/>
      <c r="K98" s="136" t="str">
        <f t="shared" si="3"/>
        <v>-</v>
      </c>
      <c r="L98" s="126"/>
      <c r="M98" s="137">
        <f t="shared" si="2"/>
        <v>1</v>
      </c>
    </row>
    <row r="99" customHeight="1" spans="2:13">
      <c r="B99" s="125">
        <v>96</v>
      </c>
      <c r="C99" s="126"/>
      <c r="D99" s="126"/>
      <c r="E99" s="135" t="str">
        <f>IFERROR(VLOOKUP(D99,'基础-供应商信息'!$C:$D,2,FALSE),"-")</f>
        <v>-</v>
      </c>
      <c r="F99" s="126"/>
      <c r="G99" s="135" t="str">
        <f>IFERROR(VLOOKUP($F99,'基础-商品信息'!$C:$E,2,FALSE),"-")</f>
        <v>-</v>
      </c>
      <c r="H99" s="135" t="str">
        <f>IFERROR(VLOOKUP($F99,'基础-商品信息'!$C:$E,3,FALSE),"-")</f>
        <v>-</v>
      </c>
      <c r="I99" s="132"/>
      <c r="J99" s="126"/>
      <c r="K99" s="136" t="str">
        <f t="shared" si="3"/>
        <v>-</v>
      </c>
      <c r="L99" s="126"/>
      <c r="M99" s="137">
        <f t="shared" si="2"/>
        <v>1</v>
      </c>
    </row>
    <row r="100" customHeight="1" spans="2:13">
      <c r="B100" s="125">
        <v>97</v>
      </c>
      <c r="C100" s="126"/>
      <c r="D100" s="126"/>
      <c r="E100" s="135" t="str">
        <f>IFERROR(VLOOKUP(D100,'基础-供应商信息'!$C:$D,2,FALSE),"-")</f>
        <v>-</v>
      </c>
      <c r="F100" s="126"/>
      <c r="G100" s="135" t="str">
        <f>IFERROR(VLOOKUP($F100,'基础-商品信息'!$C:$E,2,FALSE),"-")</f>
        <v>-</v>
      </c>
      <c r="H100" s="135" t="str">
        <f>IFERROR(VLOOKUP($F100,'基础-商品信息'!$C:$E,3,FALSE),"-")</f>
        <v>-</v>
      </c>
      <c r="I100" s="132"/>
      <c r="J100" s="126"/>
      <c r="K100" s="136" t="str">
        <f t="shared" si="3"/>
        <v>-</v>
      </c>
      <c r="L100" s="126"/>
      <c r="M100" s="137">
        <f t="shared" si="2"/>
        <v>1</v>
      </c>
    </row>
    <row r="101" customHeight="1" spans="2:13">
      <c r="B101" s="125">
        <v>98</v>
      </c>
      <c r="C101" s="126"/>
      <c r="D101" s="126"/>
      <c r="E101" s="135" t="str">
        <f>IFERROR(VLOOKUP(D101,'基础-供应商信息'!$C:$D,2,FALSE),"-")</f>
        <v>-</v>
      </c>
      <c r="F101" s="126"/>
      <c r="G101" s="135" t="str">
        <f>IFERROR(VLOOKUP($F101,'基础-商品信息'!$C:$E,2,FALSE),"-")</f>
        <v>-</v>
      </c>
      <c r="H101" s="135" t="str">
        <f>IFERROR(VLOOKUP($F101,'基础-商品信息'!$C:$E,3,FALSE),"-")</f>
        <v>-</v>
      </c>
      <c r="I101" s="132"/>
      <c r="J101" s="126"/>
      <c r="K101" s="136" t="str">
        <f t="shared" si="3"/>
        <v>-</v>
      </c>
      <c r="L101" s="126"/>
      <c r="M101" s="137">
        <f t="shared" si="2"/>
        <v>1</v>
      </c>
    </row>
    <row r="102" customHeight="1" spans="2:13">
      <c r="B102" s="125">
        <v>99</v>
      </c>
      <c r="C102" s="126"/>
      <c r="D102" s="126"/>
      <c r="E102" s="135" t="str">
        <f>IFERROR(VLOOKUP(D102,'基础-供应商信息'!$C:$D,2,FALSE),"-")</f>
        <v>-</v>
      </c>
      <c r="F102" s="126"/>
      <c r="G102" s="135" t="str">
        <f>IFERROR(VLOOKUP($F102,'基础-商品信息'!$C:$E,2,FALSE),"-")</f>
        <v>-</v>
      </c>
      <c r="H102" s="135" t="str">
        <f>IFERROR(VLOOKUP($F102,'基础-商品信息'!$C:$E,3,FALSE),"-")</f>
        <v>-</v>
      </c>
      <c r="I102" s="132"/>
      <c r="J102" s="126"/>
      <c r="K102" s="136" t="str">
        <f t="shared" si="3"/>
        <v>-</v>
      </c>
      <c r="L102" s="126"/>
      <c r="M102" s="137">
        <f t="shared" si="2"/>
        <v>1</v>
      </c>
    </row>
    <row r="103" customHeight="1" spans="2:13">
      <c r="B103" s="125">
        <v>100</v>
      </c>
      <c r="C103" s="126"/>
      <c r="D103" s="126"/>
      <c r="E103" s="135" t="str">
        <f>IFERROR(VLOOKUP(D103,'基础-供应商信息'!$C:$D,2,FALSE),"-")</f>
        <v>-</v>
      </c>
      <c r="F103" s="126"/>
      <c r="G103" s="135" t="str">
        <f>IFERROR(VLOOKUP($F103,'基础-商品信息'!$C:$E,2,FALSE),"-")</f>
        <v>-</v>
      </c>
      <c r="H103" s="135" t="str">
        <f>IFERROR(VLOOKUP($F103,'基础-商品信息'!$C:$E,3,FALSE),"-")</f>
        <v>-</v>
      </c>
      <c r="I103" s="132"/>
      <c r="J103" s="126"/>
      <c r="K103" s="136" t="str">
        <f t="shared" si="3"/>
        <v>-</v>
      </c>
      <c r="L103" s="126"/>
      <c r="M103" s="137">
        <f t="shared" si="2"/>
        <v>1</v>
      </c>
    </row>
    <row r="104" customHeight="1" spans="2:13">
      <c r="B104" s="125">
        <v>101</v>
      </c>
      <c r="C104" s="126"/>
      <c r="D104" s="126"/>
      <c r="E104" s="135" t="str">
        <f>IFERROR(VLOOKUP(D104,'基础-供应商信息'!$C:$D,2,FALSE),"-")</f>
        <v>-</v>
      </c>
      <c r="F104" s="126"/>
      <c r="G104" s="135" t="str">
        <f>IFERROR(VLOOKUP($F104,'基础-商品信息'!$C:$E,2,FALSE),"-")</f>
        <v>-</v>
      </c>
      <c r="H104" s="135" t="str">
        <f>IFERROR(VLOOKUP($F104,'基础-商品信息'!$C:$E,3,FALSE),"-")</f>
        <v>-</v>
      </c>
      <c r="I104" s="132"/>
      <c r="J104" s="126"/>
      <c r="K104" s="136" t="str">
        <f t="shared" si="3"/>
        <v>-</v>
      </c>
      <c r="L104" s="126"/>
      <c r="M104" s="137">
        <f t="shared" si="2"/>
        <v>1</v>
      </c>
    </row>
    <row r="105" customHeight="1" spans="2:13">
      <c r="B105" s="125">
        <v>102</v>
      </c>
      <c r="C105" s="126"/>
      <c r="D105" s="126"/>
      <c r="E105" s="135" t="str">
        <f>IFERROR(VLOOKUP(D105,'基础-供应商信息'!$C:$D,2,FALSE),"-")</f>
        <v>-</v>
      </c>
      <c r="F105" s="126"/>
      <c r="G105" s="135" t="str">
        <f>IFERROR(VLOOKUP($F105,'基础-商品信息'!$C:$E,2,FALSE),"-")</f>
        <v>-</v>
      </c>
      <c r="H105" s="135" t="str">
        <f>IFERROR(VLOOKUP($F105,'基础-商品信息'!$C:$E,3,FALSE),"-")</f>
        <v>-</v>
      </c>
      <c r="I105" s="132"/>
      <c r="J105" s="126"/>
      <c r="K105" s="136" t="str">
        <f t="shared" si="3"/>
        <v>-</v>
      </c>
      <c r="L105" s="126"/>
      <c r="M105" s="137">
        <f t="shared" si="2"/>
        <v>1</v>
      </c>
    </row>
    <row r="106" customHeight="1" spans="2:13">
      <c r="B106" s="125">
        <v>103</v>
      </c>
      <c r="C106" s="126"/>
      <c r="D106" s="126"/>
      <c r="E106" s="135" t="str">
        <f>IFERROR(VLOOKUP(D106,'基础-供应商信息'!$C:$D,2,FALSE),"-")</f>
        <v>-</v>
      </c>
      <c r="F106" s="126"/>
      <c r="G106" s="135" t="str">
        <f>IFERROR(VLOOKUP($F106,'基础-商品信息'!$C:$E,2,FALSE),"-")</f>
        <v>-</v>
      </c>
      <c r="H106" s="135" t="str">
        <f>IFERROR(VLOOKUP($F106,'基础-商品信息'!$C:$E,3,FALSE),"-")</f>
        <v>-</v>
      </c>
      <c r="I106" s="132"/>
      <c r="J106" s="126"/>
      <c r="K106" s="136" t="str">
        <f t="shared" si="3"/>
        <v>-</v>
      </c>
      <c r="L106" s="126"/>
      <c r="M106" s="137">
        <f t="shared" si="2"/>
        <v>1</v>
      </c>
    </row>
    <row r="107" customHeight="1" spans="2:13">
      <c r="B107" s="125">
        <v>104</v>
      </c>
      <c r="C107" s="126"/>
      <c r="D107" s="126"/>
      <c r="E107" s="135" t="str">
        <f>IFERROR(VLOOKUP(D107,'基础-供应商信息'!$C:$D,2,FALSE),"-")</f>
        <v>-</v>
      </c>
      <c r="F107" s="126"/>
      <c r="G107" s="135" t="str">
        <f>IFERROR(VLOOKUP($F107,'基础-商品信息'!$C:$E,2,FALSE),"-")</f>
        <v>-</v>
      </c>
      <c r="H107" s="135" t="str">
        <f>IFERROR(VLOOKUP($F107,'基础-商品信息'!$C:$E,3,FALSE),"-")</f>
        <v>-</v>
      </c>
      <c r="I107" s="132"/>
      <c r="J107" s="126"/>
      <c r="K107" s="136" t="str">
        <f t="shared" si="3"/>
        <v>-</v>
      </c>
      <c r="L107" s="126"/>
      <c r="M107" s="137">
        <f t="shared" si="2"/>
        <v>1</v>
      </c>
    </row>
    <row r="108" customHeight="1" spans="2:13">
      <c r="B108" s="125">
        <v>105</v>
      </c>
      <c r="C108" s="126"/>
      <c r="D108" s="126"/>
      <c r="E108" s="135" t="str">
        <f>IFERROR(VLOOKUP(D108,'基础-供应商信息'!$C:$D,2,FALSE),"-")</f>
        <v>-</v>
      </c>
      <c r="F108" s="126"/>
      <c r="G108" s="135" t="str">
        <f>IFERROR(VLOOKUP($F108,'基础-商品信息'!$C:$E,2,FALSE),"-")</f>
        <v>-</v>
      </c>
      <c r="H108" s="135" t="str">
        <f>IFERROR(VLOOKUP($F108,'基础-商品信息'!$C:$E,3,FALSE),"-")</f>
        <v>-</v>
      </c>
      <c r="I108" s="132"/>
      <c r="J108" s="126"/>
      <c r="K108" s="136" t="str">
        <f t="shared" si="3"/>
        <v>-</v>
      </c>
      <c r="L108" s="126"/>
      <c r="M108" s="137">
        <f t="shared" si="2"/>
        <v>1</v>
      </c>
    </row>
    <row r="109" customHeight="1" spans="2:13">
      <c r="B109" s="125">
        <v>106</v>
      </c>
      <c r="C109" s="126"/>
      <c r="D109" s="126"/>
      <c r="E109" s="135" t="str">
        <f>IFERROR(VLOOKUP(D109,'基础-供应商信息'!$C:$D,2,FALSE),"-")</f>
        <v>-</v>
      </c>
      <c r="F109" s="126"/>
      <c r="G109" s="135" t="str">
        <f>IFERROR(VLOOKUP($F109,'基础-商品信息'!$C:$E,2,FALSE),"-")</f>
        <v>-</v>
      </c>
      <c r="H109" s="135" t="str">
        <f>IFERROR(VLOOKUP($F109,'基础-商品信息'!$C:$E,3,FALSE),"-")</f>
        <v>-</v>
      </c>
      <c r="I109" s="132"/>
      <c r="J109" s="126"/>
      <c r="K109" s="136" t="str">
        <f t="shared" si="3"/>
        <v>-</v>
      </c>
      <c r="L109" s="126"/>
      <c r="M109" s="137">
        <f t="shared" si="2"/>
        <v>1</v>
      </c>
    </row>
    <row r="110" customHeight="1" spans="2:13">
      <c r="B110" s="125">
        <v>107</v>
      </c>
      <c r="C110" s="126"/>
      <c r="D110" s="126"/>
      <c r="E110" s="135" t="str">
        <f>IFERROR(VLOOKUP(D110,'基础-供应商信息'!$C:$D,2,FALSE),"-")</f>
        <v>-</v>
      </c>
      <c r="F110" s="126"/>
      <c r="G110" s="135" t="str">
        <f>IFERROR(VLOOKUP($F110,'基础-商品信息'!$C:$E,2,FALSE),"-")</f>
        <v>-</v>
      </c>
      <c r="H110" s="135" t="str">
        <f>IFERROR(VLOOKUP($F110,'基础-商品信息'!$C:$E,3,FALSE),"-")</f>
        <v>-</v>
      </c>
      <c r="I110" s="132"/>
      <c r="J110" s="126"/>
      <c r="K110" s="136" t="str">
        <f t="shared" si="3"/>
        <v>-</v>
      </c>
      <c r="L110" s="126"/>
      <c r="M110" s="137">
        <f t="shared" si="2"/>
        <v>1</v>
      </c>
    </row>
    <row r="111" customHeight="1" spans="2:13">
      <c r="B111" s="125">
        <v>108</v>
      </c>
      <c r="C111" s="126"/>
      <c r="D111" s="126"/>
      <c r="E111" s="135" t="str">
        <f>IFERROR(VLOOKUP(D111,'基础-供应商信息'!$C:$D,2,FALSE),"-")</f>
        <v>-</v>
      </c>
      <c r="F111" s="126"/>
      <c r="G111" s="135" t="str">
        <f>IFERROR(VLOOKUP($F111,'基础-商品信息'!$C:$E,2,FALSE),"-")</f>
        <v>-</v>
      </c>
      <c r="H111" s="135" t="str">
        <f>IFERROR(VLOOKUP($F111,'基础-商品信息'!$C:$E,3,FALSE),"-")</f>
        <v>-</v>
      </c>
      <c r="I111" s="132"/>
      <c r="J111" s="126"/>
      <c r="K111" s="136" t="str">
        <f t="shared" si="3"/>
        <v>-</v>
      </c>
      <c r="L111" s="126"/>
      <c r="M111" s="137">
        <f t="shared" si="2"/>
        <v>1</v>
      </c>
    </row>
    <row r="112" customHeight="1" spans="2:13">
      <c r="B112" s="125">
        <v>109</v>
      </c>
      <c r="C112" s="126"/>
      <c r="D112" s="126"/>
      <c r="E112" s="135" t="str">
        <f>IFERROR(VLOOKUP(D112,'基础-供应商信息'!$C:$D,2,FALSE),"-")</f>
        <v>-</v>
      </c>
      <c r="F112" s="126"/>
      <c r="G112" s="135" t="str">
        <f>IFERROR(VLOOKUP($F112,'基础-商品信息'!$C:$E,2,FALSE),"-")</f>
        <v>-</v>
      </c>
      <c r="H112" s="135" t="str">
        <f>IFERROR(VLOOKUP($F112,'基础-商品信息'!$C:$E,3,FALSE),"-")</f>
        <v>-</v>
      </c>
      <c r="I112" s="132"/>
      <c r="J112" s="126"/>
      <c r="K112" s="136" t="str">
        <f t="shared" si="3"/>
        <v>-</v>
      </c>
      <c r="L112" s="126"/>
      <c r="M112" s="137">
        <f t="shared" si="2"/>
        <v>1</v>
      </c>
    </row>
    <row r="113" customHeight="1" spans="2:13">
      <c r="B113" s="125">
        <v>110</v>
      </c>
      <c r="C113" s="126"/>
      <c r="D113" s="126"/>
      <c r="E113" s="135" t="str">
        <f>IFERROR(VLOOKUP(D113,'基础-供应商信息'!$C:$D,2,FALSE),"-")</f>
        <v>-</v>
      </c>
      <c r="F113" s="126"/>
      <c r="G113" s="135" t="str">
        <f>IFERROR(VLOOKUP($F113,'基础-商品信息'!$C:$E,2,FALSE),"-")</f>
        <v>-</v>
      </c>
      <c r="H113" s="135" t="str">
        <f>IFERROR(VLOOKUP($F113,'基础-商品信息'!$C:$E,3,FALSE),"-")</f>
        <v>-</v>
      </c>
      <c r="I113" s="132"/>
      <c r="J113" s="126"/>
      <c r="K113" s="136" t="str">
        <f t="shared" si="3"/>
        <v>-</v>
      </c>
      <c r="L113" s="126"/>
      <c r="M113" s="137">
        <f t="shared" si="2"/>
        <v>1</v>
      </c>
    </row>
    <row r="114" customHeight="1" spans="2:13">
      <c r="B114" s="125">
        <v>111</v>
      </c>
      <c r="C114" s="126"/>
      <c r="D114" s="126"/>
      <c r="E114" s="135" t="str">
        <f>IFERROR(VLOOKUP(D114,'基础-供应商信息'!$C:$D,2,FALSE),"-")</f>
        <v>-</v>
      </c>
      <c r="F114" s="126"/>
      <c r="G114" s="135" t="str">
        <f>IFERROR(VLOOKUP($F114,'基础-商品信息'!$C:$E,2,FALSE),"-")</f>
        <v>-</v>
      </c>
      <c r="H114" s="135" t="str">
        <f>IFERROR(VLOOKUP($F114,'基础-商品信息'!$C:$E,3,FALSE),"-")</f>
        <v>-</v>
      </c>
      <c r="I114" s="132"/>
      <c r="J114" s="126"/>
      <c r="K114" s="136" t="str">
        <f t="shared" si="3"/>
        <v>-</v>
      </c>
      <c r="L114" s="126"/>
      <c r="M114" s="137">
        <f t="shared" si="2"/>
        <v>1</v>
      </c>
    </row>
    <row r="115" customHeight="1" spans="2:13">
      <c r="B115" s="125">
        <v>112</v>
      </c>
      <c r="C115" s="126"/>
      <c r="D115" s="126"/>
      <c r="E115" s="135" t="str">
        <f>IFERROR(VLOOKUP(D115,'基础-供应商信息'!$C:$D,2,FALSE),"-")</f>
        <v>-</v>
      </c>
      <c r="F115" s="126"/>
      <c r="G115" s="135" t="str">
        <f>IFERROR(VLOOKUP($F115,'基础-商品信息'!$C:$E,2,FALSE),"-")</f>
        <v>-</v>
      </c>
      <c r="H115" s="135" t="str">
        <f>IFERROR(VLOOKUP($F115,'基础-商品信息'!$C:$E,3,FALSE),"-")</f>
        <v>-</v>
      </c>
      <c r="I115" s="132"/>
      <c r="J115" s="126"/>
      <c r="K115" s="136" t="str">
        <f t="shared" si="3"/>
        <v>-</v>
      </c>
      <c r="L115" s="126"/>
      <c r="M115" s="137">
        <f t="shared" si="2"/>
        <v>1</v>
      </c>
    </row>
    <row r="116" customHeight="1" spans="2:13">
      <c r="B116" s="125">
        <v>113</v>
      </c>
      <c r="C116" s="126"/>
      <c r="D116" s="126"/>
      <c r="E116" s="135" t="str">
        <f>IFERROR(VLOOKUP(D116,'基础-供应商信息'!$C:$D,2,FALSE),"-")</f>
        <v>-</v>
      </c>
      <c r="F116" s="126"/>
      <c r="G116" s="135" t="str">
        <f>IFERROR(VLOOKUP($F116,'基础-商品信息'!$C:$E,2,FALSE),"-")</f>
        <v>-</v>
      </c>
      <c r="H116" s="135" t="str">
        <f>IFERROR(VLOOKUP($F116,'基础-商品信息'!$C:$E,3,FALSE),"-")</f>
        <v>-</v>
      </c>
      <c r="I116" s="132"/>
      <c r="J116" s="126"/>
      <c r="K116" s="136" t="str">
        <f t="shared" si="3"/>
        <v>-</v>
      </c>
      <c r="L116" s="126"/>
      <c r="M116" s="137">
        <f t="shared" si="2"/>
        <v>1</v>
      </c>
    </row>
    <row r="117" customHeight="1" spans="2:13">
      <c r="B117" s="125">
        <v>114</v>
      </c>
      <c r="C117" s="126"/>
      <c r="D117" s="126"/>
      <c r="E117" s="135" t="str">
        <f>IFERROR(VLOOKUP(D117,'基础-供应商信息'!$C:$D,2,FALSE),"-")</f>
        <v>-</v>
      </c>
      <c r="F117" s="126"/>
      <c r="G117" s="135" t="str">
        <f>IFERROR(VLOOKUP($F117,'基础-商品信息'!$C:$E,2,FALSE),"-")</f>
        <v>-</v>
      </c>
      <c r="H117" s="135" t="str">
        <f>IFERROR(VLOOKUP($F117,'基础-商品信息'!$C:$E,3,FALSE),"-")</f>
        <v>-</v>
      </c>
      <c r="I117" s="132"/>
      <c r="J117" s="126"/>
      <c r="K117" s="136" t="str">
        <f t="shared" si="3"/>
        <v>-</v>
      </c>
      <c r="L117" s="126"/>
      <c r="M117" s="137">
        <f t="shared" si="2"/>
        <v>1</v>
      </c>
    </row>
    <row r="118" customHeight="1" spans="2:13">
      <c r="B118" s="125">
        <v>115</v>
      </c>
      <c r="C118" s="126"/>
      <c r="D118" s="126"/>
      <c r="E118" s="135" t="str">
        <f>IFERROR(VLOOKUP(D118,'基础-供应商信息'!$C:$D,2,FALSE),"-")</f>
        <v>-</v>
      </c>
      <c r="F118" s="126"/>
      <c r="G118" s="135" t="str">
        <f>IFERROR(VLOOKUP($F118,'基础-商品信息'!$C:$E,2,FALSE),"-")</f>
        <v>-</v>
      </c>
      <c r="H118" s="135" t="str">
        <f>IFERROR(VLOOKUP($F118,'基础-商品信息'!$C:$E,3,FALSE),"-")</f>
        <v>-</v>
      </c>
      <c r="I118" s="132"/>
      <c r="J118" s="126"/>
      <c r="K118" s="136" t="str">
        <f t="shared" si="3"/>
        <v>-</v>
      </c>
      <c r="L118" s="126"/>
      <c r="M118" s="137">
        <f t="shared" si="2"/>
        <v>1</v>
      </c>
    </row>
    <row r="119" customHeight="1" spans="2:13">
      <c r="B119" s="125">
        <v>116</v>
      </c>
      <c r="C119" s="126"/>
      <c r="D119" s="126"/>
      <c r="E119" s="135" t="str">
        <f>IFERROR(VLOOKUP(D119,'基础-供应商信息'!$C:$D,2,FALSE),"-")</f>
        <v>-</v>
      </c>
      <c r="F119" s="126"/>
      <c r="G119" s="135" t="str">
        <f>IFERROR(VLOOKUP($F119,'基础-商品信息'!$C:$E,2,FALSE),"-")</f>
        <v>-</v>
      </c>
      <c r="H119" s="135" t="str">
        <f>IFERROR(VLOOKUP($F119,'基础-商品信息'!$C:$E,3,FALSE),"-")</f>
        <v>-</v>
      </c>
      <c r="I119" s="132"/>
      <c r="J119" s="126"/>
      <c r="K119" s="136" t="str">
        <f t="shared" si="3"/>
        <v>-</v>
      </c>
      <c r="L119" s="126"/>
      <c r="M119" s="137">
        <f t="shared" si="2"/>
        <v>1</v>
      </c>
    </row>
    <row r="120" customHeight="1" spans="2:13">
      <c r="B120" s="125">
        <v>117</v>
      </c>
      <c r="C120" s="126"/>
      <c r="D120" s="126"/>
      <c r="E120" s="135" t="str">
        <f>IFERROR(VLOOKUP(D120,'基础-供应商信息'!$C:$D,2,FALSE),"-")</f>
        <v>-</v>
      </c>
      <c r="F120" s="126"/>
      <c r="G120" s="135" t="str">
        <f>IFERROR(VLOOKUP($F120,'基础-商品信息'!$C:$E,2,FALSE),"-")</f>
        <v>-</v>
      </c>
      <c r="H120" s="135" t="str">
        <f>IFERROR(VLOOKUP($F120,'基础-商品信息'!$C:$E,3,FALSE),"-")</f>
        <v>-</v>
      </c>
      <c r="I120" s="132"/>
      <c r="J120" s="126"/>
      <c r="K120" s="136" t="str">
        <f t="shared" si="3"/>
        <v>-</v>
      </c>
      <c r="L120" s="126"/>
      <c r="M120" s="137">
        <f t="shared" si="2"/>
        <v>1</v>
      </c>
    </row>
    <row r="121" customHeight="1" spans="2:13">
      <c r="B121" s="125">
        <v>118</v>
      </c>
      <c r="C121" s="126"/>
      <c r="D121" s="126"/>
      <c r="E121" s="135" t="str">
        <f>IFERROR(VLOOKUP(D121,'基础-供应商信息'!$C:$D,2,FALSE),"-")</f>
        <v>-</v>
      </c>
      <c r="F121" s="126"/>
      <c r="G121" s="135" t="str">
        <f>IFERROR(VLOOKUP($F121,'基础-商品信息'!$C:$E,2,FALSE),"-")</f>
        <v>-</v>
      </c>
      <c r="H121" s="135" t="str">
        <f>IFERROR(VLOOKUP($F121,'基础-商品信息'!$C:$E,3,FALSE),"-")</f>
        <v>-</v>
      </c>
      <c r="I121" s="132"/>
      <c r="J121" s="126"/>
      <c r="K121" s="136" t="str">
        <f t="shared" si="3"/>
        <v>-</v>
      </c>
      <c r="L121" s="126"/>
      <c r="M121" s="137">
        <f t="shared" si="2"/>
        <v>1</v>
      </c>
    </row>
    <row r="122" customHeight="1" spans="2:13">
      <c r="B122" s="125">
        <v>119</v>
      </c>
      <c r="C122" s="126"/>
      <c r="D122" s="126"/>
      <c r="E122" s="135" t="str">
        <f>IFERROR(VLOOKUP(D122,'基础-供应商信息'!$C:$D,2,FALSE),"-")</f>
        <v>-</v>
      </c>
      <c r="F122" s="126"/>
      <c r="G122" s="135" t="str">
        <f>IFERROR(VLOOKUP($F122,'基础-商品信息'!$C:$E,2,FALSE),"-")</f>
        <v>-</v>
      </c>
      <c r="H122" s="135" t="str">
        <f>IFERROR(VLOOKUP($F122,'基础-商品信息'!$C:$E,3,FALSE),"-")</f>
        <v>-</v>
      </c>
      <c r="I122" s="132"/>
      <c r="J122" s="126"/>
      <c r="K122" s="136" t="str">
        <f t="shared" si="3"/>
        <v>-</v>
      </c>
      <c r="L122" s="126"/>
      <c r="M122" s="137">
        <f t="shared" si="2"/>
        <v>1</v>
      </c>
    </row>
    <row r="123" customHeight="1" spans="2:13">
      <c r="B123" s="125">
        <v>120</v>
      </c>
      <c r="C123" s="126"/>
      <c r="D123" s="126"/>
      <c r="E123" s="135" t="str">
        <f>IFERROR(VLOOKUP(D123,'基础-供应商信息'!$C:$D,2,FALSE),"-")</f>
        <v>-</v>
      </c>
      <c r="F123" s="126"/>
      <c r="G123" s="135" t="str">
        <f>IFERROR(VLOOKUP($F123,'基础-商品信息'!$C:$E,2,FALSE),"-")</f>
        <v>-</v>
      </c>
      <c r="H123" s="135" t="str">
        <f>IFERROR(VLOOKUP($F123,'基础-商品信息'!$C:$E,3,FALSE),"-")</f>
        <v>-</v>
      </c>
      <c r="I123" s="132"/>
      <c r="J123" s="126"/>
      <c r="K123" s="136" t="str">
        <f t="shared" si="3"/>
        <v>-</v>
      </c>
      <c r="L123" s="126"/>
      <c r="M123" s="137">
        <f t="shared" si="2"/>
        <v>1</v>
      </c>
    </row>
    <row r="124" customHeight="1" spans="2:13">
      <c r="B124" s="125">
        <v>121</v>
      </c>
      <c r="C124" s="126"/>
      <c r="D124" s="126"/>
      <c r="E124" s="135" t="str">
        <f>IFERROR(VLOOKUP(D124,'基础-供应商信息'!$C:$D,2,FALSE),"-")</f>
        <v>-</v>
      </c>
      <c r="F124" s="126"/>
      <c r="G124" s="135" t="str">
        <f>IFERROR(VLOOKUP($F124,'基础-商品信息'!$C:$E,2,FALSE),"-")</f>
        <v>-</v>
      </c>
      <c r="H124" s="135" t="str">
        <f>IFERROR(VLOOKUP($F124,'基础-商品信息'!$C:$E,3,FALSE),"-")</f>
        <v>-</v>
      </c>
      <c r="I124" s="132"/>
      <c r="J124" s="126"/>
      <c r="K124" s="136" t="str">
        <f t="shared" si="3"/>
        <v>-</v>
      </c>
      <c r="L124" s="126"/>
      <c r="M124" s="137">
        <f t="shared" si="2"/>
        <v>1</v>
      </c>
    </row>
    <row r="125" customHeight="1" spans="2:13">
      <c r="B125" s="125">
        <v>122</v>
      </c>
      <c r="C125" s="126"/>
      <c r="D125" s="126"/>
      <c r="E125" s="135" t="str">
        <f>IFERROR(VLOOKUP(D125,'基础-供应商信息'!$C:$D,2,FALSE),"-")</f>
        <v>-</v>
      </c>
      <c r="F125" s="126"/>
      <c r="G125" s="135" t="str">
        <f>IFERROR(VLOOKUP($F125,'基础-商品信息'!$C:$E,2,FALSE),"-")</f>
        <v>-</v>
      </c>
      <c r="H125" s="135" t="str">
        <f>IFERROR(VLOOKUP($F125,'基础-商品信息'!$C:$E,3,FALSE),"-")</f>
        <v>-</v>
      </c>
      <c r="I125" s="132"/>
      <c r="J125" s="126"/>
      <c r="K125" s="136" t="str">
        <f t="shared" si="3"/>
        <v>-</v>
      </c>
      <c r="L125" s="126"/>
      <c r="M125" s="137">
        <f t="shared" si="2"/>
        <v>1</v>
      </c>
    </row>
    <row r="126" customHeight="1" spans="2:13">
      <c r="B126" s="125">
        <v>123</v>
      </c>
      <c r="C126" s="126"/>
      <c r="D126" s="126"/>
      <c r="E126" s="135" t="str">
        <f>IFERROR(VLOOKUP(D126,'基础-供应商信息'!$C:$D,2,FALSE),"-")</f>
        <v>-</v>
      </c>
      <c r="F126" s="126"/>
      <c r="G126" s="135" t="str">
        <f>IFERROR(VLOOKUP($F126,'基础-商品信息'!$C:$E,2,FALSE),"-")</f>
        <v>-</v>
      </c>
      <c r="H126" s="135" t="str">
        <f>IFERROR(VLOOKUP($F126,'基础-商品信息'!$C:$E,3,FALSE),"-")</f>
        <v>-</v>
      </c>
      <c r="I126" s="132"/>
      <c r="J126" s="126"/>
      <c r="K126" s="136" t="str">
        <f t="shared" si="3"/>
        <v>-</v>
      </c>
      <c r="L126" s="126"/>
      <c r="M126" s="137">
        <f t="shared" si="2"/>
        <v>1</v>
      </c>
    </row>
    <row r="127" customHeight="1" spans="2:13">
      <c r="B127" s="125">
        <v>124</v>
      </c>
      <c r="C127" s="126"/>
      <c r="D127" s="126"/>
      <c r="E127" s="135" t="str">
        <f>IFERROR(VLOOKUP(D127,'基础-供应商信息'!$C:$D,2,FALSE),"-")</f>
        <v>-</v>
      </c>
      <c r="F127" s="126"/>
      <c r="G127" s="135" t="str">
        <f>IFERROR(VLOOKUP($F127,'基础-商品信息'!$C:$E,2,FALSE),"-")</f>
        <v>-</v>
      </c>
      <c r="H127" s="135" t="str">
        <f>IFERROR(VLOOKUP($F127,'基础-商品信息'!$C:$E,3,FALSE),"-")</f>
        <v>-</v>
      </c>
      <c r="I127" s="132"/>
      <c r="J127" s="126"/>
      <c r="K127" s="136" t="str">
        <f t="shared" si="3"/>
        <v>-</v>
      </c>
      <c r="L127" s="126"/>
      <c r="M127" s="137">
        <f t="shared" si="2"/>
        <v>1</v>
      </c>
    </row>
    <row r="128" customHeight="1" spans="2:13">
      <c r="B128" s="125">
        <v>125</v>
      </c>
      <c r="C128" s="126"/>
      <c r="D128" s="126"/>
      <c r="E128" s="135" t="str">
        <f>IFERROR(VLOOKUP(D128,'基础-供应商信息'!$C:$D,2,FALSE),"-")</f>
        <v>-</v>
      </c>
      <c r="F128" s="126"/>
      <c r="G128" s="135" t="str">
        <f>IFERROR(VLOOKUP($F128,'基础-商品信息'!$C:$E,2,FALSE),"-")</f>
        <v>-</v>
      </c>
      <c r="H128" s="135" t="str">
        <f>IFERROR(VLOOKUP($F128,'基础-商品信息'!$C:$E,3,FALSE),"-")</f>
        <v>-</v>
      </c>
      <c r="I128" s="132"/>
      <c r="J128" s="126"/>
      <c r="K128" s="136" t="str">
        <f t="shared" si="3"/>
        <v>-</v>
      </c>
      <c r="L128" s="126"/>
      <c r="M128" s="137">
        <f t="shared" si="2"/>
        <v>1</v>
      </c>
    </row>
    <row r="129" customHeight="1" spans="2:13">
      <c r="B129" s="125">
        <v>126</v>
      </c>
      <c r="C129" s="126"/>
      <c r="D129" s="126"/>
      <c r="E129" s="135" t="str">
        <f>IFERROR(VLOOKUP(D129,'基础-供应商信息'!$C:$D,2,FALSE),"-")</f>
        <v>-</v>
      </c>
      <c r="F129" s="126"/>
      <c r="G129" s="135" t="str">
        <f>IFERROR(VLOOKUP($F129,'基础-商品信息'!$C:$E,2,FALSE),"-")</f>
        <v>-</v>
      </c>
      <c r="H129" s="135" t="str">
        <f>IFERROR(VLOOKUP($F129,'基础-商品信息'!$C:$E,3,FALSE),"-")</f>
        <v>-</v>
      </c>
      <c r="I129" s="132"/>
      <c r="J129" s="126"/>
      <c r="K129" s="136" t="str">
        <f t="shared" si="3"/>
        <v>-</v>
      </c>
      <c r="L129" s="126"/>
      <c r="M129" s="137">
        <f t="shared" si="2"/>
        <v>1</v>
      </c>
    </row>
    <row r="130" customHeight="1" spans="2:13">
      <c r="B130" s="125">
        <v>127</v>
      </c>
      <c r="C130" s="126"/>
      <c r="D130" s="126"/>
      <c r="E130" s="135" t="str">
        <f>IFERROR(VLOOKUP(D130,'基础-供应商信息'!$C:$D,2,FALSE),"-")</f>
        <v>-</v>
      </c>
      <c r="F130" s="126"/>
      <c r="G130" s="135" t="str">
        <f>IFERROR(VLOOKUP($F130,'基础-商品信息'!$C:$E,2,FALSE),"-")</f>
        <v>-</v>
      </c>
      <c r="H130" s="135" t="str">
        <f>IFERROR(VLOOKUP($F130,'基础-商品信息'!$C:$E,3,FALSE),"-")</f>
        <v>-</v>
      </c>
      <c r="I130" s="132"/>
      <c r="J130" s="126"/>
      <c r="K130" s="136" t="str">
        <f t="shared" si="3"/>
        <v>-</v>
      </c>
      <c r="L130" s="126"/>
      <c r="M130" s="137">
        <f t="shared" si="2"/>
        <v>1</v>
      </c>
    </row>
    <row r="131" customHeight="1" spans="2:13">
      <c r="B131" s="125">
        <v>128</v>
      </c>
      <c r="C131" s="126"/>
      <c r="D131" s="126"/>
      <c r="E131" s="135" t="str">
        <f>IFERROR(VLOOKUP(D131,'基础-供应商信息'!$C:$D,2,FALSE),"-")</f>
        <v>-</v>
      </c>
      <c r="F131" s="126"/>
      <c r="G131" s="135" t="str">
        <f>IFERROR(VLOOKUP($F131,'基础-商品信息'!$C:$E,2,FALSE),"-")</f>
        <v>-</v>
      </c>
      <c r="H131" s="135" t="str">
        <f>IFERROR(VLOOKUP($F131,'基础-商品信息'!$C:$E,3,FALSE),"-")</f>
        <v>-</v>
      </c>
      <c r="I131" s="132"/>
      <c r="J131" s="126"/>
      <c r="K131" s="136" t="str">
        <f t="shared" si="3"/>
        <v>-</v>
      </c>
      <c r="L131" s="126"/>
      <c r="M131" s="137">
        <f t="shared" si="2"/>
        <v>1</v>
      </c>
    </row>
    <row r="132" customHeight="1" spans="2:13">
      <c r="B132" s="125">
        <v>129</v>
      </c>
      <c r="C132" s="126"/>
      <c r="D132" s="126"/>
      <c r="E132" s="135" t="str">
        <f>IFERROR(VLOOKUP(D132,'基础-供应商信息'!$C:$D,2,FALSE),"-")</f>
        <v>-</v>
      </c>
      <c r="F132" s="126"/>
      <c r="G132" s="135" t="str">
        <f>IFERROR(VLOOKUP($F132,'基础-商品信息'!$C:$E,2,FALSE),"-")</f>
        <v>-</v>
      </c>
      <c r="H132" s="135" t="str">
        <f>IFERROR(VLOOKUP($F132,'基础-商品信息'!$C:$E,3,FALSE),"-")</f>
        <v>-</v>
      </c>
      <c r="I132" s="132"/>
      <c r="J132" s="126"/>
      <c r="K132" s="136" t="str">
        <f t="shared" si="3"/>
        <v>-</v>
      </c>
      <c r="L132" s="126"/>
      <c r="M132" s="137">
        <f t="shared" ref="M132:M195" si="4">C132-DAY(C132)+1</f>
        <v>1</v>
      </c>
    </row>
    <row r="133" customHeight="1" spans="2:13">
      <c r="B133" s="125">
        <v>130</v>
      </c>
      <c r="C133" s="126"/>
      <c r="D133" s="126"/>
      <c r="E133" s="135" t="str">
        <f>IFERROR(VLOOKUP(D133,'基础-供应商信息'!$C:$D,2,FALSE),"-")</f>
        <v>-</v>
      </c>
      <c r="F133" s="126"/>
      <c r="G133" s="135" t="str">
        <f>IFERROR(VLOOKUP($F133,'基础-商品信息'!$C:$E,2,FALSE),"-")</f>
        <v>-</v>
      </c>
      <c r="H133" s="135" t="str">
        <f>IFERROR(VLOOKUP($F133,'基础-商品信息'!$C:$E,3,FALSE),"-")</f>
        <v>-</v>
      </c>
      <c r="I133" s="132"/>
      <c r="J133" s="126"/>
      <c r="K133" s="136" t="str">
        <f t="shared" ref="K133:K196" si="5">IF(AND(I133&lt;&gt;"",J133&lt;&gt;""),I133*J133,"-")</f>
        <v>-</v>
      </c>
      <c r="L133" s="126"/>
      <c r="M133" s="137">
        <f t="shared" si="4"/>
        <v>1</v>
      </c>
    </row>
    <row r="134" customHeight="1" spans="2:13">
      <c r="B134" s="125">
        <v>131</v>
      </c>
      <c r="C134" s="126"/>
      <c r="D134" s="126"/>
      <c r="E134" s="135" t="str">
        <f>IFERROR(VLOOKUP(D134,'基础-供应商信息'!$C:$D,2,FALSE),"-")</f>
        <v>-</v>
      </c>
      <c r="F134" s="126"/>
      <c r="G134" s="135" t="str">
        <f>IFERROR(VLOOKUP($F134,'基础-商品信息'!$C:$E,2,FALSE),"-")</f>
        <v>-</v>
      </c>
      <c r="H134" s="135" t="str">
        <f>IFERROR(VLOOKUP($F134,'基础-商品信息'!$C:$E,3,FALSE),"-")</f>
        <v>-</v>
      </c>
      <c r="I134" s="132"/>
      <c r="J134" s="126"/>
      <c r="K134" s="136" t="str">
        <f t="shared" si="5"/>
        <v>-</v>
      </c>
      <c r="L134" s="126"/>
      <c r="M134" s="137">
        <f t="shared" si="4"/>
        <v>1</v>
      </c>
    </row>
    <row r="135" customHeight="1" spans="2:13">
      <c r="B135" s="125">
        <v>132</v>
      </c>
      <c r="C135" s="126"/>
      <c r="D135" s="126"/>
      <c r="E135" s="135" t="str">
        <f>IFERROR(VLOOKUP(D135,'基础-供应商信息'!$C:$D,2,FALSE),"-")</f>
        <v>-</v>
      </c>
      <c r="F135" s="126"/>
      <c r="G135" s="135" t="str">
        <f>IFERROR(VLOOKUP($F135,'基础-商品信息'!$C:$E,2,FALSE),"-")</f>
        <v>-</v>
      </c>
      <c r="H135" s="135" t="str">
        <f>IFERROR(VLOOKUP($F135,'基础-商品信息'!$C:$E,3,FALSE),"-")</f>
        <v>-</v>
      </c>
      <c r="I135" s="132"/>
      <c r="J135" s="126"/>
      <c r="K135" s="136" t="str">
        <f t="shared" si="5"/>
        <v>-</v>
      </c>
      <c r="L135" s="126"/>
      <c r="M135" s="137">
        <f t="shared" si="4"/>
        <v>1</v>
      </c>
    </row>
    <row r="136" customHeight="1" spans="2:13">
      <c r="B136" s="125">
        <v>133</v>
      </c>
      <c r="C136" s="126"/>
      <c r="D136" s="126"/>
      <c r="E136" s="135" t="str">
        <f>IFERROR(VLOOKUP(D136,'基础-供应商信息'!$C:$D,2,FALSE),"-")</f>
        <v>-</v>
      </c>
      <c r="F136" s="126"/>
      <c r="G136" s="135" t="str">
        <f>IFERROR(VLOOKUP($F136,'基础-商品信息'!$C:$E,2,FALSE),"-")</f>
        <v>-</v>
      </c>
      <c r="H136" s="135" t="str">
        <f>IFERROR(VLOOKUP($F136,'基础-商品信息'!$C:$E,3,FALSE),"-")</f>
        <v>-</v>
      </c>
      <c r="I136" s="132"/>
      <c r="J136" s="126"/>
      <c r="K136" s="136" t="str">
        <f t="shared" si="5"/>
        <v>-</v>
      </c>
      <c r="L136" s="126"/>
      <c r="M136" s="137">
        <f t="shared" si="4"/>
        <v>1</v>
      </c>
    </row>
    <row r="137" customHeight="1" spans="2:13">
      <c r="B137" s="125">
        <v>134</v>
      </c>
      <c r="C137" s="126"/>
      <c r="D137" s="126"/>
      <c r="E137" s="135" t="str">
        <f>IFERROR(VLOOKUP(D137,'基础-供应商信息'!$C:$D,2,FALSE),"-")</f>
        <v>-</v>
      </c>
      <c r="F137" s="126"/>
      <c r="G137" s="135" t="str">
        <f>IFERROR(VLOOKUP($F137,'基础-商品信息'!$C:$E,2,FALSE),"-")</f>
        <v>-</v>
      </c>
      <c r="H137" s="135" t="str">
        <f>IFERROR(VLOOKUP($F137,'基础-商品信息'!$C:$E,3,FALSE),"-")</f>
        <v>-</v>
      </c>
      <c r="I137" s="132"/>
      <c r="J137" s="126"/>
      <c r="K137" s="136" t="str">
        <f t="shared" si="5"/>
        <v>-</v>
      </c>
      <c r="L137" s="126"/>
      <c r="M137" s="137">
        <f t="shared" si="4"/>
        <v>1</v>
      </c>
    </row>
    <row r="138" customHeight="1" spans="2:13">
      <c r="B138" s="125">
        <v>135</v>
      </c>
      <c r="C138" s="126"/>
      <c r="D138" s="126"/>
      <c r="E138" s="135" t="str">
        <f>IFERROR(VLOOKUP(D138,'基础-供应商信息'!$C:$D,2,FALSE),"-")</f>
        <v>-</v>
      </c>
      <c r="F138" s="126"/>
      <c r="G138" s="135" t="str">
        <f>IFERROR(VLOOKUP($F138,'基础-商品信息'!$C:$E,2,FALSE),"-")</f>
        <v>-</v>
      </c>
      <c r="H138" s="135" t="str">
        <f>IFERROR(VLOOKUP($F138,'基础-商品信息'!$C:$E,3,FALSE),"-")</f>
        <v>-</v>
      </c>
      <c r="I138" s="132"/>
      <c r="J138" s="126"/>
      <c r="K138" s="136" t="str">
        <f t="shared" si="5"/>
        <v>-</v>
      </c>
      <c r="L138" s="126"/>
      <c r="M138" s="137">
        <f t="shared" si="4"/>
        <v>1</v>
      </c>
    </row>
    <row r="139" customHeight="1" spans="2:13">
      <c r="B139" s="125">
        <v>136</v>
      </c>
      <c r="C139" s="126"/>
      <c r="D139" s="126"/>
      <c r="E139" s="135" t="str">
        <f>IFERROR(VLOOKUP(D139,'基础-供应商信息'!$C:$D,2,FALSE),"-")</f>
        <v>-</v>
      </c>
      <c r="F139" s="126"/>
      <c r="G139" s="135" t="str">
        <f>IFERROR(VLOOKUP($F139,'基础-商品信息'!$C:$E,2,FALSE),"-")</f>
        <v>-</v>
      </c>
      <c r="H139" s="135" t="str">
        <f>IFERROR(VLOOKUP($F139,'基础-商品信息'!$C:$E,3,FALSE),"-")</f>
        <v>-</v>
      </c>
      <c r="I139" s="132"/>
      <c r="J139" s="126"/>
      <c r="K139" s="136" t="str">
        <f t="shared" si="5"/>
        <v>-</v>
      </c>
      <c r="L139" s="126"/>
      <c r="M139" s="137">
        <f t="shared" si="4"/>
        <v>1</v>
      </c>
    </row>
    <row r="140" customHeight="1" spans="2:13">
      <c r="B140" s="125">
        <v>137</v>
      </c>
      <c r="C140" s="126"/>
      <c r="D140" s="126"/>
      <c r="E140" s="135" t="str">
        <f>IFERROR(VLOOKUP(D140,'基础-供应商信息'!$C:$D,2,FALSE),"-")</f>
        <v>-</v>
      </c>
      <c r="F140" s="126"/>
      <c r="G140" s="135" t="str">
        <f>IFERROR(VLOOKUP($F140,'基础-商品信息'!$C:$E,2,FALSE),"-")</f>
        <v>-</v>
      </c>
      <c r="H140" s="135" t="str">
        <f>IFERROR(VLOOKUP($F140,'基础-商品信息'!$C:$E,3,FALSE),"-")</f>
        <v>-</v>
      </c>
      <c r="I140" s="132"/>
      <c r="J140" s="126"/>
      <c r="K140" s="136" t="str">
        <f t="shared" si="5"/>
        <v>-</v>
      </c>
      <c r="L140" s="126"/>
      <c r="M140" s="137">
        <f t="shared" si="4"/>
        <v>1</v>
      </c>
    </row>
    <row r="141" customHeight="1" spans="2:13">
      <c r="B141" s="125">
        <v>138</v>
      </c>
      <c r="C141" s="126"/>
      <c r="D141" s="126"/>
      <c r="E141" s="135" t="str">
        <f>IFERROR(VLOOKUP(D141,'基础-供应商信息'!$C:$D,2,FALSE),"-")</f>
        <v>-</v>
      </c>
      <c r="F141" s="126"/>
      <c r="G141" s="135" t="str">
        <f>IFERROR(VLOOKUP($F141,'基础-商品信息'!$C:$E,2,FALSE),"-")</f>
        <v>-</v>
      </c>
      <c r="H141" s="135" t="str">
        <f>IFERROR(VLOOKUP($F141,'基础-商品信息'!$C:$E,3,FALSE),"-")</f>
        <v>-</v>
      </c>
      <c r="I141" s="132"/>
      <c r="J141" s="126"/>
      <c r="K141" s="136" t="str">
        <f t="shared" si="5"/>
        <v>-</v>
      </c>
      <c r="L141" s="126"/>
      <c r="M141" s="137">
        <f t="shared" si="4"/>
        <v>1</v>
      </c>
    </row>
    <row r="142" customHeight="1" spans="2:13">
      <c r="B142" s="125">
        <v>139</v>
      </c>
      <c r="C142" s="126"/>
      <c r="D142" s="126"/>
      <c r="E142" s="135" t="str">
        <f>IFERROR(VLOOKUP(D142,'基础-供应商信息'!$C:$D,2,FALSE),"-")</f>
        <v>-</v>
      </c>
      <c r="F142" s="126"/>
      <c r="G142" s="135" t="str">
        <f>IFERROR(VLOOKUP($F142,'基础-商品信息'!$C:$E,2,FALSE),"-")</f>
        <v>-</v>
      </c>
      <c r="H142" s="135" t="str">
        <f>IFERROR(VLOOKUP($F142,'基础-商品信息'!$C:$E,3,FALSE),"-")</f>
        <v>-</v>
      </c>
      <c r="I142" s="132"/>
      <c r="J142" s="126"/>
      <c r="K142" s="136" t="str">
        <f t="shared" si="5"/>
        <v>-</v>
      </c>
      <c r="L142" s="126"/>
      <c r="M142" s="137">
        <f t="shared" si="4"/>
        <v>1</v>
      </c>
    </row>
    <row r="143" customHeight="1" spans="2:13">
      <c r="B143" s="125">
        <v>140</v>
      </c>
      <c r="C143" s="126"/>
      <c r="D143" s="126"/>
      <c r="E143" s="135" t="str">
        <f>IFERROR(VLOOKUP(D143,'基础-供应商信息'!$C:$D,2,FALSE),"-")</f>
        <v>-</v>
      </c>
      <c r="F143" s="126"/>
      <c r="G143" s="135" t="str">
        <f>IFERROR(VLOOKUP($F143,'基础-商品信息'!$C:$E,2,FALSE),"-")</f>
        <v>-</v>
      </c>
      <c r="H143" s="135" t="str">
        <f>IFERROR(VLOOKUP($F143,'基础-商品信息'!$C:$E,3,FALSE),"-")</f>
        <v>-</v>
      </c>
      <c r="I143" s="132"/>
      <c r="J143" s="126"/>
      <c r="K143" s="136" t="str">
        <f t="shared" si="5"/>
        <v>-</v>
      </c>
      <c r="L143" s="126"/>
      <c r="M143" s="137">
        <f t="shared" si="4"/>
        <v>1</v>
      </c>
    </row>
    <row r="144" customHeight="1" spans="2:13">
      <c r="B144" s="125">
        <v>141</v>
      </c>
      <c r="C144" s="126"/>
      <c r="D144" s="126"/>
      <c r="E144" s="135" t="str">
        <f>IFERROR(VLOOKUP(D144,'基础-供应商信息'!$C:$D,2,FALSE),"-")</f>
        <v>-</v>
      </c>
      <c r="F144" s="126"/>
      <c r="G144" s="135" t="str">
        <f>IFERROR(VLOOKUP($F144,'基础-商品信息'!$C:$E,2,FALSE),"-")</f>
        <v>-</v>
      </c>
      <c r="H144" s="135" t="str">
        <f>IFERROR(VLOOKUP($F144,'基础-商品信息'!$C:$E,3,FALSE),"-")</f>
        <v>-</v>
      </c>
      <c r="I144" s="132"/>
      <c r="J144" s="126"/>
      <c r="K144" s="136" t="str">
        <f t="shared" si="5"/>
        <v>-</v>
      </c>
      <c r="L144" s="126"/>
      <c r="M144" s="137">
        <f t="shared" si="4"/>
        <v>1</v>
      </c>
    </row>
    <row r="145" customHeight="1" spans="2:13">
      <c r="B145" s="125">
        <v>142</v>
      </c>
      <c r="C145" s="126"/>
      <c r="D145" s="126"/>
      <c r="E145" s="135" t="str">
        <f>IFERROR(VLOOKUP(D145,'基础-供应商信息'!$C:$D,2,FALSE),"-")</f>
        <v>-</v>
      </c>
      <c r="F145" s="126"/>
      <c r="G145" s="135" t="str">
        <f>IFERROR(VLOOKUP($F145,'基础-商品信息'!$C:$E,2,FALSE),"-")</f>
        <v>-</v>
      </c>
      <c r="H145" s="135" t="str">
        <f>IFERROR(VLOOKUP($F145,'基础-商品信息'!$C:$E,3,FALSE),"-")</f>
        <v>-</v>
      </c>
      <c r="I145" s="132"/>
      <c r="J145" s="126"/>
      <c r="K145" s="136" t="str">
        <f t="shared" si="5"/>
        <v>-</v>
      </c>
      <c r="L145" s="126"/>
      <c r="M145" s="137">
        <f t="shared" si="4"/>
        <v>1</v>
      </c>
    </row>
    <row r="146" customHeight="1" spans="2:13">
      <c r="B146" s="125">
        <v>143</v>
      </c>
      <c r="C146" s="126"/>
      <c r="D146" s="126"/>
      <c r="E146" s="135" t="str">
        <f>IFERROR(VLOOKUP(D146,'基础-供应商信息'!$C:$D,2,FALSE),"-")</f>
        <v>-</v>
      </c>
      <c r="F146" s="126"/>
      <c r="G146" s="135" t="str">
        <f>IFERROR(VLOOKUP($F146,'基础-商品信息'!$C:$E,2,FALSE),"-")</f>
        <v>-</v>
      </c>
      <c r="H146" s="135" t="str">
        <f>IFERROR(VLOOKUP($F146,'基础-商品信息'!$C:$E,3,FALSE),"-")</f>
        <v>-</v>
      </c>
      <c r="I146" s="132"/>
      <c r="J146" s="126"/>
      <c r="K146" s="136" t="str">
        <f t="shared" si="5"/>
        <v>-</v>
      </c>
      <c r="L146" s="126"/>
      <c r="M146" s="137">
        <f t="shared" si="4"/>
        <v>1</v>
      </c>
    </row>
    <row r="147" customHeight="1" spans="2:13">
      <c r="B147" s="125">
        <v>144</v>
      </c>
      <c r="C147" s="126"/>
      <c r="D147" s="126"/>
      <c r="E147" s="135" t="str">
        <f>IFERROR(VLOOKUP(D147,'基础-供应商信息'!$C:$D,2,FALSE),"-")</f>
        <v>-</v>
      </c>
      <c r="F147" s="126"/>
      <c r="G147" s="135" t="str">
        <f>IFERROR(VLOOKUP($F147,'基础-商品信息'!$C:$E,2,FALSE),"-")</f>
        <v>-</v>
      </c>
      <c r="H147" s="135" t="str">
        <f>IFERROR(VLOOKUP($F147,'基础-商品信息'!$C:$E,3,FALSE),"-")</f>
        <v>-</v>
      </c>
      <c r="I147" s="132"/>
      <c r="J147" s="126"/>
      <c r="K147" s="136" t="str">
        <f t="shared" si="5"/>
        <v>-</v>
      </c>
      <c r="L147" s="126"/>
      <c r="M147" s="137">
        <f t="shared" si="4"/>
        <v>1</v>
      </c>
    </row>
    <row r="148" customHeight="1" spans="2:13">
      <c r="B148" s="125">
        <v>145</v>
      </c>
      <c r="C148" s="126"/>
      <c r="D148" s="126"/>
      <c r="E148" s="135" t="str">
        <f>IFERROR(VLOOKUP(D148,'基础-供应商信息'!$C:$D,2,FALSE),"-")</f>
        <v>-</v>
      </c>
      <c r="F148" s="126"/>
      <c r="G148" s="135" t="str">
        <f>IFERROR(VLOOKUP($F148,'基础-商品信息'!$C:$E,2,FALSE),"-")</f>
        <v>-</v>
      </c>
      <c r="H148" s="135" t="str">
        <f>IFERROR(VLOOKUP($F148,'基础-商品信息'!$C:$E,3,FALSE),"-")</f>
        <v>-</v>
      </c>
      <c r="I148" s="132"/>
      <c r="J148" s="126"/>
      <c r="K148" s="136" t="str">
        <f t="shared" si="5"/>
        <v>-</v>
      </c>
      <c r="L148" s="126"/>
      <c r="M148" s="137">
        <f t="shared" si="4"/>
        <v>1</v>
      </c>
    </row>
    <row r="149" customHeight="1" spans="2:13">
      <c r="B149" s="125">
        <v>146</v>
      </c>
      <c r="C149" s="126"/>
      <c r="D149" s="126"/>
      <c r="E149" s="135" t="str">
        <f>IFERROR(VLOOKUP(D149,'基础-供应商信息'!$C:$D,2,FALSE),"-")</f>
        <v>-</v>
      </c>
      <c r="F149" s="126"/>
      <c r="G149" s="135" t="str">
        <f>IFERROR(VLOOKUP($F149,'基础-商品信息'!$C:$E,2,FALSE),"-")</f>
        <v>-</v>
      </c>
      <c r="H149" s="135" t="str">
        <f>IFERROR(VLOOKUP($F149,'基础-商品信息'!$C:$E,3,FALSE),"-")</f>
        <v>-</v>
      </c>
      <c r="I149" s="132"/>
      <c r="J149" s="126"/>
      <c r="K149" s="136" t="str">
        <f t="shared" si="5"/>
        <v>-</v>
      </c>
      <c r="L149" s="126"/>
      <c r="M149" s="137">
        <f t="shared" si="4"/>
        <v>1</v>
      </c>
    </row>
    <row r="150" customHeight="1" spans="2:13">
      <c r="B150" s="125">
        <v>147</v>
      </c>
      <c r="C150" s="126"/>
      <c r="D150" s="126"/>
      <c r="E150" s="135" t="str">
        <f>IFERROR(VLOOKUP(D150,'基础-供应商信息'!$C:$D,2,FALSE),"-")</f>
        <v>-</v>
      </c>
      <c r="F150" s="126"/>
      <c r="G150" s="135" t="str">
        <f>IFERROR(VLOOKUP($F150,'基础-商品信息'!$C:$E,2,FALSE),"-")</f>
        <v>-</v>
      </c>
      <c r="H150" s="135" t="str">
        <f>IFERROR(VLOOKUP($F150,'基础-商品信息'!$C:$E,3,FALSE),"-")</f>
        <v>-</v>
      </c>
      <c r="I150" s="132"/>
      <c r="J150" s="126"/>
      <c r="K150" s="136" t="str">
        <f t="shared" si="5"/>
        <v>-</v>
      </c>
      <c r="L150" s="126"/>
      <c r="M150" s="137">
        <f t="shared" si="4"/>
        <v>1</v>
      </c>
    </row>
    <row r="151" customHeight="1" spans="2:13">
      <c r="B151" s="125">
        <v>148</v>
      </c>
      <c r="C151" s="126"/>
      <c r="D151" s="126"/>
      <c r="E151" s="135" t="str">
        <f>IFERROR(VLOOKUP(D151,'基础-供应商信息'!$C:$D,2,FALSE),"-")</f>
        <v>-</v>
      </c>
      <c r="F151" s="126"/>
      <c r="G151" s="135" t="str">
        <f>IFERROR(VLOOKUP($F151,'基础-商品信息'!$C:$E,2,FALSE),"-")</f>
        <v>-</v>
      </c>
      <c r="H151" s="135" t="str">
        <f>IFERROR(VLOOKUP($F151,'基础-商品信息'!$C:$E,3,FALSE),"-")</f>
        <v>-</v>
      </c>
      <c r="I151" s="132"/>
      <c r="J151" s="126"/>
      <c r="K151" s="136" t="str">
        <f t="shared" si="5"/>
        <v>-</v>
      </c>
      <c r="L151" s="126"/>
      <c r="M151" s="137">
        <f t="shared" si="4"/>
        <v>1</v>
      </c>
    </row>
    <row r="152" customHeight="1" spans="2:13">
      <c r="B152" s="125">
        <v>149</v>
      </c>
      <c r="C152" s="126"/>
      <c r="D152" s="126"/>
      <c r="E152" s="135" t="str">
        <f>IFERROR(VLOOKUP(D152,'基础-供应商信息'!$C:$D,2,FALSE),"-")</f>
        <v>-</v>
      </c>
      <c r="F152" s="126"/>
      <c r="G152" s="135" t="str">
        <f>IFERROR(VLOOKUP($F152,'基础-商品信息'!$C:$E,2,FALSE),"-")</f>
        <v>-</v>
      </c>
      <c r="H152" s="135" t="str">
        <f>IFERROR(VLOOKUP($F152,'基础-商品信息'!$C:$E,3,FALSE),"-")</f>
        <v>-</v>
      </c>
      <c r="I152" s="132"/>
      <c r="J152" s="126"/>
      <c r="K152" s="136" t="str">
        <f t="shared" si="5"/>
        <v>-</v>
      </c>
      <c r="L152" s="126"/>
      <c r="M152" s="137">
        <f t="shared" si="4"/>
        <v>1</v>
      </c>
    </row>
    <row r="153" customHeight="1" spans="2:13">
      <c r="B153" s="125">
        <v>150</v>
      </c>
      <c r="C153" s="126"/>
      <c r="D153" s="126"/>
      <c r="E153" s="135" t="str">
        <f>IFERROR(VLOOKUP(D153,'基础-供应商信息'!$C:$D,2,FALSE),"-")</f>
        <v>-</v>
      </c>
      <c r="F153" s="126"/>
      <c r="G153" s="135" t="str">
        <f>IFERROR(VLOOKUP($F153,'基础-商品信息'!$C:$E,2,FALSE),"-")</f>
        <v>-</v>
      </c>
      <c r="H153" s="135" t="str">
        <f>IFERROR(VLOOKUP($F153,'基础-商品信息'!$C:$E,3,FALSE),"-")</f>
        <v>-</v>
      </c>
      <c r="I153" s="132"/>
      <c r="J153" s="126"/>
      <c r="K153" s="136" t="str">
        <f t="shared" si="5"/>
        <v>-</v>
      </c>
      <c r="L153" s="126"/>
      <c r="M153" s="137">
        <f t="shared" si="4"/>
        <v>1</v>
      </c>
    </row>
    <row r="154" customHeight="1" spans="2:13">
      <c r="B154" s="125">
        <v>151</v>
      </c>
      <c r="C154" s="126"/>
      <c r="D154" s="126"/>
      <c r="E154" s="135" t="str">
        <f>IFERROR(VLOOKUP(D154,'基础-供应商信息'!$C:$D,2,FALSE),"-")</f>
        <v>-</v>
      </c>
      <c r="F154" s="126"/>
      <c r="G154" s="135" t="str">
        <f>IFERROR(VLOOKUP($F154,'基础-商品信息'!$C:$E,2,FALSE),"-")</f>
        <v>-</v>
      </c>
      <c r="H154" s="135" t="str">
        <f>IFERROR(VLOOKUP($F154,'基础-商品信息'!$C:$E,3,FALSE),"-")</f>
        <v>-</v>
      </c>
      <c r="I154" s="132"/>
      <c r="J154" s="126"/>
      <c r="K154" s="136" t="str">
        <f t="shared" si="5"/>
        <v>-</v>
      </c>
      <c r="L154" s="126"/>
      <c r="M154" s="137">
        <f t="shared" si="4"/>
        <v>1</v>
      </c>
    </row>
    <row r="155" customHeight="1" spans="2:13">
      <c r="B155" s="125">
        <v>152</v>
      </c>
      <c r="C155" s="126"/>
      <c r="D155" s="126"/>
      <c r="E155" s="135" t="str">
        <f>IFERROR(VLOOKUP(D155,'基础-供应商信息'!$C:$D,2,FALSE),"-")</f>
        <v>-</v>
      </c>
      <c r="F155" s="126"/>
      <c r="G155" s="135" t="str">
        <f>IFERROR(VLOOKUP($F155,'基础-商品信息'!$C:$E,2,FALSE),"-")</f>
        <v>-</v>
      </c>
      <c r="H155" s="135" t="str">
        <f>IFERROR(VLOOKUP($F155,'基础-商品信息'!$C:$E,3,FALSE),"-")</f>
        <v>-</v>
      </c>
      <c r="I155" s="132"/>
      <c r="J155" s="126"/>
      <c r="K155" s="136" t="str">
        <f t="shared" si="5"/>
        <v>-</v>
      </c>
      <c r="L155" s="126"/>
      <c r="M155" s="137">
        <f t="shared" si="4"/>
        <v>1</v>
      </c>
    </row>
    <row r="156" customHeight="1" spans="2:13">
      <c r="B156" s="125">
        <v>153</v>
      </c>
      <c r="C156" s="126"/>
      <c r="D156" s="126"/>
      <c r="E156" s="135" t="str">
        <f>IFERROR(VLOOKUP(D156,'基础-供应商信息'!$C:$D,2,FALSE),"-")</f>
        <v>-</v>
      </c>
      <c r="F156" s="126"/>
      <c r="G156" s="135" t="str">
        <f>IFERROR(VLOOKUP($F156,'基础-商品信息'!$C:$E,2,FALSE),"-")</f>
        <v>-</v>
      </c>
      <c r="H156" s="135" t="str">
        <f>IFERROR(VLOOKUP($F156,'基础-商品信息'!$C:$E,3,FALSE),"-")</f>
        <v>-</v>
      </c>
      <c r="I156" s="132"/>
      <c r="J156" s="126"/>
      <c r="K156" s="136" t="str">
        <f t="shared" si="5"/>
        <v>-</v>
      </c>
      <c r="L156" s="126"/>
      <c r="M156" s="137">
        <f t="shared" si="4"/>
        <v>1</v>
      </c>
    </row>
    <row r="157" customHeight="1" spans="2:13">
      <c r="B157" s="125">
        <v>154</v>
      </c>
      <c r="C157" s="126"/>
      <c r="D157" s="126"/>
      <c r="E157" s="135" t="str">
        <f>IFERROR(VLOOKUP(D157,'基础-供应商信息'!$C:$D,2,FALSE),"-")</f>
        <v>-</v>
      </c>
      <c r="F157" s="126"/>
      <c r="G157" s="135" t="str">
        <f>IFERROR(VLOOKUP($F157,'基础-商品信息'!$C:$E,2,FALSE),"-")</f>
        <v>-</v>
      </c>
      <c r="H157" s="135" t="str">
        <f>IFERROR(VLOOKUP($F157,'基础-商品信息'!$C:$E,3,FALSE),"-")</f>
        <v>-</v>
      </c>
      <c r="I157" s="132"/>
      <c r="J157" s="126"/>
      <c r="K157" s="136" t="str">
        <f t="shared" si="5"/>
        <v>-</v>
      </c>
      <c r="L157" s="126"/>
      <c r="M157" s="137">
        <f t="shared" si="4"/>
        <v>1</v>
      </c>
    </row>
    <row r="158" customHeight="1" spans="2:13">
      <c r="B158" s="125">
        <v>155</v>
      </c>
      <c r="C158" s="126"/>
      <c r="D158" s="126"/>
      <c r="E158" s="135" t="str">
        <f>IFERROR(VLOOKUP(D158,'基础-供应商信息'!$C:$D,2,FALSE),"-")</f>
        <v>-</v>
      </c>
      <c r="F158" s="126"/>
      <c r="G158" s="135" t="str">
        <f>IFERROR(VLOOKUP($F158,'基础-商品信息'!$C:$E,2,FALSE),"-")</f>
        <v>-</v>
      </c>
      <c r="H158" s="135" t="str">
        <f>IFERROR(VLOOKUP($F158,'基础-商品信息'!$C:$E,3,FALSE),"-")</f>
        <v>-</v>
      </c>
      <c r="I158" s="132"/>
      <c r="J158" s="126"/>
      <c r="K158" s="136" t="str">
        <f t="shared" si="5"/>
        <v>-</v>
      </c>
      <c r="L158" s="126"/>
      <c r="M158" s="137">
        <f t="shared" si="4"/>
        <v>1</v>
      </c>
    </row>
    <row r="159" customHeight="1" spans="2:13">
      <c r="B159" s="125">
        <v>156</v>
      </c>
      <c r="C159" s="126"/>
      <c r="D159" s="126"/>
      <c r="E159" s="135" t="str">
        <f>IFERROR(VLOOKUP(D159,'基础-供应商信息'!$C:$D,2,FALSE),"-")</f>
        <v>-</v>
      </c>
      <c r="F159" s="126"/>
      <c r="G159" s="135" t="str">
        <f>IFERROR(VLOOKUP($F159,'基础-商品信息'!$C:$E,2,FALSE),"-")</f>
        <v>-</v>
      </c>
      <c r="H159" s="135" t="str">
        <f>IFERROR(VLOOKUP($F159,'基础-商品信息'!$C:$E,3,FALSE),"-")</f>
        <v>-</v>
      </c>
      <c r="I159" s="132"/>
      <c r="J159" s="126"/>
      <c r="K159" s="136" t="str">
        <f t="shared" si="5"/>
        <v>-</v>
      </c>
      <c r="L159" s="126"/>
      <c r="M159" s="137">
        <f t="shared" si="4"/>
        <v>1</v>
      </c>
    </row>
    <row r="160" customHeight="1" spans="2:13">
      <c r="B160" s="125">
        <v>157</v>
      </c>
      <c r="C160" s="126"/>
      <c r="D160" s="126"/>
      <c r="E160" s="135" t="str">
        <f>IFERROR(VLOOKUP(D160,'基础-供应商信息'!$C:$D,2,FALSE),"-")</f>
        <v>-</v>
      </c>
      <c r="F160" s="126"/>
      <c r="G160" s="135" t="str">
        <f>IFERROR(VLOOKUP($F160,'基础-商品信息'!$C:$E,2,FALSE),"-")</f>
        <v>-</v>
      </c>
      <c r="H160" s="135" t="str">
        <f>IFERROR(VLOOKUP($F160,'基础-商品信息'!$C:$E,3,FALSE),"-")</f>
        <v>-</v>
      </c>
      <c r="I160" s="132"/>
      <c r="J160" s="126"/>
      <c r="K160" s="136" t="str">
        <f t="shared" si="5"/>
        <v>-</v>
      </c>
      <c r="L160" s="126"/>
      <c r="M160" s="137">
        <f t="shared" si="4"/>
        <v>1</v>
      </c>
    </row>
    <row r="161" customHeight="1" spans="2:13">
      <c r="B161" s="125">
        <v>158</v>
      </c>
      <c r="C161" s="126"/>
      <c r="D161" s="126"/>
      <c r="E161" s="135" t="str">
        <f>IFERROR(VLOOKUP(D161,'基础-供应商信息'!$C:$D,2,FALSE),"-")</f>
        <v>-</v>
      </c>
      <c r="F161" s="126"/>
      <c r="G161" s="135" t="str">
        <f>IFERROR(VLOOKUP($F161,'基础-商品信息'!$C:$E,2,FALSE),"-")</f>
        <v>-</v>
      </c>
      <c r="H161" s="135" t="str">
        <f>IFERROR(VLOOKUP($F161,'基础-商品信息'!$C:$E,3,FALSE),"-")</f>
        <v>-</v>
      </c>
      <c r="I161" s="132"/>
      <c r="J161" s="126"/>
      <c r="K161" s="136" t="str">
        <f t="shared" si="5"/>
        <v>-</v>
      </c>
      <c r="L161" s="126"/>
      <c r="M161" s="137">
        <f t="shared" si="4"/>
        <v>1</v>
      </c>
    </row>
    <row r="162" customHeight="1" spans="2:13">
      <c r="B162" s="125">
        <v>159</v>
      </c>
      <c r="C162" s="126"/>
      <c r="D162" s="126"/>
      <c r="E162" s="135" t="str">
        <f>IFERROR(VLOOKUP(D162,'基础-供应商信息'!$C:$D,2,FALSE),"-")</f>
        <v>-</v>
      </c>
      <c r="F162" s="126"/>
      <c r="G162" s="135" t="str">
        <f>IFERROR(VLOOKUP($F162,'基础-商品信息'!$C:$E,2,FALSE),"-")</f>
        <v>-</v>
      </c>
      <c r="H162" s="135" t="str">
        <f>IFERROR(VLOOKUP($F162,'基础-商品信息'!$C:$E,3,FALSE),"-")</f>
        <v>-</v>
      </c>
      <c r="I162" s="132"/>
      <c r="J162" s="126"/>
      <c r="K162" s="136" t="str">
        <f t="shared" si="5"/>
        <v>-</v>
      </c>
      <c r="L162" s="126"/>
      <c r="M162" s="137">
        <f t="shared" si="4"/>
        <v>1</v>
      </c>
    </row>
    <row r="163" customHeight="1" spans="2:13">
      <c r="B163" s="125">
        <v>160</v>
      </c>
      <c r="C163" s="126"/>
      <c r="D163" s="126"/>
      <c r="E163" s="135" t="str">
        <f>IFERROR(VLOOKUP(D163,'基础-供应商信息'!$C:$D,2,FALSE),"-")</f>
        <v>-</v>
      </c>
      <c r="F163" s="126"/>
      <c r="G163" s="135" t="str">
        <f>IFERROR(VLOOKUP($F163,'基础-商品信息'!$C:$E,2,FALSE),"-")</f>
        <v>-</v>
      </c>
      <c r="H163" s="135" t="str">
        <f>IFERROR(VLOOKUP($F163,'基础-商品信息'!$C:$E,3,FALSE),"-")</f>
        <v>-</v>
      </c>
      <c r="I163" s="132"/>
      <c r="J163" s="126"/>
      <c r="K163" s="136" t="str">
        <f t="shared" si="5"/>
        <v>-</v>
      </c>
      <c r="L163" s="126"/>
      <c r="M163" s="137">
        <f t="shared" si="4"/>
        <v>1</v>
      </c>
    </row>
    <row r="164" customHeight="1" spans="2:13">
      <c r="B164" s="125">
        <v>161</v>
      </c>
      <c r="C164" s="126"/>
      <c r="D164" s="126"/>
      <c r="E164" s="135" t="str">
        <f>IFERROR(VLOOKUP(D164,'基础-供应商信息'!$C:$D,2,FALSE),"-")</f>
        <v>-</v>
      </c>
      <c r="F164" s="126"/>
      <c r="G164" s="135" t="str">
        <f>IFERROR(VLOOKUP($F164,'基础-商品信息'!$C:$E,2,FALSE),"-")</f>
        <v>-</v>
      </c>
      <c r="H164" s="135" t="str">
        <f>IFERROR(VLOOKUP($F164,'基础-商品信息'!$C:$E,3,FALSE),"-")</f>
        <v>-</v>
      </c>
      <c r="I164" s="132"/>
      <c r="J164" s="126"/>
      <c r="K164" s="136" t="str">
        <f t="shared" si="5"/>
        <v>-</v>
      </c>
      <c r="L164" s="126"/>
      <c r="M164" s="137">
        <f t="shared" si="4"/>
        <v>1</v>
      </c>
    </row>
    <row r="165" customHeight="1" spans="2:13">
      <c r="B165" s="125">
        <v>162</v>
      </c>
      <c r="C165" s="126"/>
      <c r="D165" s="126"/>
      <c r="E165" s="135" t="str">
        <f>IFERROR(VLOOKUP(D165,'基础-供应商信息'!$C:$D,2,FALSE),"-")</f>
        <v>-</v>
      </c>
      <c r="F165" s="126"/>
      <c r="G165" s="135" t="str">
        <f>IFERROR(VLOOKUP($F165,'基础-商品信息'!$C:$E,2,FALSE),"-")</f>
        <v>-</v>
      </c>
      <c r="H165" s="135" t="str">
        <f>IFERROR(VLOOKUP($F165,'基础-商品信息'!$C:$E,3,FALSE),"-")</f>
        <v>-</v>
      </c>
      <c r="I165" s="132"/>
      <c r="J165" s="126"/>
      <c r="K165" s="136" t="str">
        <f t="shared" si="5"/>
        <v>-</v>
      </c>
      <c r="L165" s="126"/>
      <c r="M165" s="137">
        <f t="shared" si="4"/>
        <v>1</v>
      </c>
    </row>
    <row r="166" customHeight="1" spans="2:13">
      <c r="B166" s="125">
        <v>163</v>
      </c>
      <c r="C166" s="126"/>
      <c r="D166" s="126"/>
      <c r="E166" s="135" t="str">
        <f>IFERROR(VLOOKUP(D166,'基础-供应商信息'!$C:$D,2,FALSE),"-")</f>
        <v>-</v>
      </c>
      <c r="F166" s="126"/>
      <c r="G166" s="135" t="str">
        <f>IFERROR(VLOOKUP($F166,'基础-商品信息'!$C:$E,2,FALSE),"-")</f>
        <v>-</v>
      </c>
      <c r="H166" s="135" t="str">
        <f>IFERROR(VLOOKUP($F166,'基础-商品信息'!$C:$E,3,FALSE),"-")</f>
        <v>-</v>
      </c>
      <c r="I166" s="132"/>
      <c r="J166" s="126"/>
      <c r="K166" s="136" t="str">
        <f t="shared" si="5"/>
        <v>-</v>
      </c>
      <c r="L166" s="126"/>
      <c r="M166" s="137">
        <f t="shared" si="4"/>
        <v>1</v>
      </c>
    </row>
    <row r="167" customHeight="1" spans="2:13">
      <c r="B167" s="125">
        <v>164</v>
      </c>
      <c r="C167" s="126"/>
      <c r="D167" s="126"/>
      <c r="E167" s="135" t="str">
        <f>IFERROR(VLOOKUP(D167,'基础-供应商信息'!$C:$D,2,FALSE),"-")</f>
        <v>-</v>
      </c>
      <c r="F167" s="126"/>
      <c r="G167" s="135" t="str">
        <f>IFERROR(VLOOKUP($F167,'基础-商品信息'!$C:$E,2,FALSE),"-")</f>
        <v>-</v>
      </c>
      <c r="H167" s="135" t="str">
        <f>IFERROR(VLOOKUP($F167,'基础-商品信息'!$C:$E,3,FALSE),"-")</f>
        <v>-</v>
      </c>
      <c r="I167" s="132"/>
      <c r="J167" s="126"/>
      <c r="K167" s="136" t="str">
        <f t="shared" si="5"/>
        <v>-</v>
      </c>
      <c r="L167" s="126"/>
      <c r="M167" s="137">
        <f t="shared" si="4"/>
        <v>1</v>
      </c>
    </row>
    <row r="168" customHeight="1" spans="2:13">
      <c r="B168" s="125">
        <v>165</v>
      </c>
      <c r="C168" s="126"/>
      <c r="D168" s="126"/>
      <c r="E168" s="135" t="str">
        <f>IFERROR(VLOOKUP(D168,'基础-供应商信息'!$C:$D,2,FALSE),"-")</f>
        <v>-</v>
      </c>
      <c r="F168" s="126"/>
      <c r="G168" s="135" t="str">
        <f>IFERROR(VLOOKUP($F168,'基础-商品信息'!$C:$E,2,FALSE),"-")</f>
        <v>-</v>
      </c>
      <c r="H168" s="135" t="str">
        <f>IFERROR(VLOOKUP($F168,'基础-商品信息'!$C:$E,3,FALSE),"-")</f>
        <v>-</v>
      </c>
      <c r="I168" s="132"/>
      <c r="J168" s="126"/>
      <c r="K168" s="136" t="str">
        <f t="shared" si="5"/>
        <v>-</v>
      </c>
      <c r="L168" s="126"/>
      <c r="M168" s="137">
        <f t="shared" si="4"/>
        <v>1</v>
      </c>
    </row>
    <row r="169" customHeight="1" spans="2:13">
      <c r="B169" s="125">
        <v>166</v>
      </c>
      <c r="C169" s="126"/>
      <c r="D169" s="126"/>
      <c r="E169" s="135" t="str">
        <f>IFERROR(VLOOKUP(D169,'基础-供应商信息'!$C:$D,2,FALSE),"-")</f>
        <v>-</v>
      </c>
      <c r="F169" s="126"/>
      <c r="G169" s="135" t="str">
        <f>IFERROR(VLOOKUP($F169,'基础-商品信息'!$C:$E,2,FALSE),"-")</f>
        <v>-</v>
      </c>
      <c r="H169" s="135" t="str">
        <f>IFERROR(VLOOKUP($F169,'基础-商品信息'!$C:$E,3,FALSE),"-")</f>
        <v>-</v>
      </c>
      <c r="I169" s="132"/>
      <c r="J169" s="126"/>
      <c r="K169" s="136" t="str">
        <f t="shared" si="5"/>
        <v>-</v>
      </c>
      <c r="L169" s="126"/>
      <c r="M169" s="137">
        <f t="shared" si="4"/>
        <v>1</v>
      </c>
    </row>
    <row r="170" customHeight="1" spans="2:13">
      <c r="B170" s="125">
        <v>167</v>
      </c>
      <c r="C170" s="126"/>
      <c r="D170" s="126"/>
      <c r="E170" s="135" t="str">
        <f>IFERROR(VLOOKUP(D170,'基础-供应商信息'!$C:$D,2,FALSE),"-")</f>
        <v>-</v>
      </c>
      <c r="F170" s="126"/>
      <c r="G170" s="135" t="str">
        <f>IFERROR(VLOOKUP($F170,'基础-商品信息'!$C:$E,2,FALSE),"-")</f>
        <v>-</v>
      </c>
      <c r="H170" s="135" t="str">
        <f>IFERROR(VLOOKUP($F170,'基础-商品信息'!$C:$E,3,FALSE),"-")</f>
        <v>-</v>
      </c>
      <c r="I170" s="132"/>
      <c r="J170" s="126"/>
      <c r="K170" s="136" t="str">
        <f t="shared" si="5"/>
        <v>-</v>
      </c>
      <c r="L170" s="126"/>
      <c r="M170" s="137">
        <f t="shared" si="4"/>
        <v>1</v>
      </c>
    </row>
    <row r="171" customHeight="1" spans="2:13">
      <c r="B171" s="125">
        <v>168</v>
      </c>
      <c r="C171" s="126"/>
      <c r="D171" s="126"/>
      <c r="E171" s="135" t="str">
        <f>IFERROR(VLOOKUP(D171,'基础-供应商信息'!$C:$D,2,FALSE),"-")</f>
        <v>-</v>
      </c>
      <c r="F171" s="126"/>
      <c r="G171" s="135" t="str">
        <f>IFERROR(VLOOKUP($F171,'基础-商品信息'!$C:$E,2,FALSE),"-")</f>
        <v>-</v>
      </c>
      <c r="H171" s="135" t="str">
        <f>IFERROR(VLOOKUP($F171,'基础-商品信息'!$C:$E,3,FALSE),"-")</f>
        <v>-</v>
      </c>
      <c r="I171" s="132"/>
      <c r="J171" s="126"/>
      <c r="K171" s="136" t="str">
        <f t="shared" si="5"/>
        <v>-</v>
      </c>
      <c r="L171" s="126"/>
      <c r="M171" s="137">
        <f t="shared" si="4"/>
        <v>1</v>
      </c>
    </row>
    <row r="172" customHeight="1" spans="2:13">
      <c r="B172" s="125">
        <v>169</v>
      </c>
      <c r="C172" s="126"/>
      <c r="D172" s="126"/>
      <c r="E172" s="135" t="str">
        <f>IFERROR(VLOOKUP(D172,'基础-供应商信息'!$C:$D,2,FALSE),"-")</f>
        <v>-</v>
      </c>
      <c r="F172" s="126"/>
      <c r="G172" s="135" t="str">
        <f>IFERROR(VLOOKUP($F172,'基础-商品信息'!$C:$E,2,FALSE),"-")</f>
        <v>-</v>
      </c>
      <c r="H172" s="135" t="str">
        <f>IFERROR(VLOOKUP($F172,'基础-商品信息'!$C:$E,3,FALSE),"-")</f>
        <v>-</v>
      </c>
      <c r="I172" s="132"/>
      <c r="J172" s="126"/>
      <c r="K172" s="136" t="str">
        <f t="shared" si="5"/>
        <v>-</v>
      </c>
      <c r="L172" s="126"/>
      <c r="M172" s="137">
        <f t="shared" si="4"/>
        <v>1</v>
      </c>
    </row>
    <row r="173" customHeight="1" spans="2:13">
      <c r="B173" s="125">
        <v>170</v>
      </c>
      <c r="C173" s="126"/>
      <c r="D173" s="126"/>
      <c r="E173" s="135" t="str">
        <f>IFERROR(VLOOKUP(D173,'基础-供应商信息'!$C:$D,2,FALSE),"-")</f>
        <v>-</v>
      </c>
      <c r="F173" s="126"/>
      <c r="G173" s="135" t="str">
        <f>IFERROR(VLOOKUP($F173,'基础-商品信息'!$C:$E,2,FALSE),"-")</f>
        <v>-</v>
      </c>
      <c r="H173" s="135" t="str">
        <f>IFERROR(VLOOKUP($F173,'基础-商品信息'!$C:$E,3,FALSE),"-")</f>
        <v>-</v>
      </c>
      <c r="I173" s="132"/>
      <c r="J173" s="126"/>
      <c r="K173" s="136" t="str">
        <f t="shared" si="5"/>
        <v>-</v>
      </c>
      <c r="L173" s="126"/>
      <c r="M173" s="137">
        <f t="shared" si="4"/>
        <v>1</v>
      </c>
    </row>
    <row r="174" customHeight="1" spans="2:13">
      <c r="B174" s="125">
        <v>171</v>
      </c>
      <c r="C174" s="126"/>
      <c r="D174" s="126"/>
      <c r="E174" s="135" t="str">
        <f>IFERROR(VLOOKUP(D174,'基础-供应商信息'!$C:$D,2,FALSE),"-")</f>
        <v>-</v>
      </c>
      <c r="F174" s="126"/>
      <c r="G174" s="135" t="str">
        <f>IFERROR(VLOOKUP($F174,'基础-商品信息'!$C:$E,2,FALSE),"-")</f>
        <v>-</v>
      </c>
      <c r="H174" s="135" t="str">
        <f>IFERROR(VLOOKUP($F174,'基础-商品信息'!$C:$E,3,FALSE),"-")</f>
        <v>-</v>
      </c>
      <c r="I174" s="132"/>
      <c r="J174" s="126"/>
      <c r="K174" s="136" t="str">
        <f t="shared" si="5"/>
        <v>-</v>
      </c>
      <c r="L174" s="126"/>
      <c r="M174" s="137">
        <f t="shared" si="4"/>
        <v>1</v>
      </c>
    </row>
    <row r="175" customHeight="1" spans="2:13">
      <c r="B175" s="125">
        <v>172</v>
      </c>
      <c r="C175" s="126"/>
      <c r="D175" s="126"/>
      <c r="E175" s="135" t="str">
        <f>IFERROR(VLOOKUP(D175,'基础-供应商信息'!$C:$D,2,FALSE),"-")</f>
        <v>-</v>
      </c>
      <c r="F175" s="126"/>
      <c r="G175" s="135" t="str">
        <f>IFERROR(VLOOKUP($F175,'基础-商品信息'!$C:$E,2,FALSE),"-")</f>
        <v>-</v>
      </c>
      <c r="H175" s="135" t="str">
        <f>IFERROR(VLOOKUP($F175,'基础-商品信息'!$C:$E,3,FALSE),"-")</f>
        <v>-</v>
      </c>
      <c r="I175" s="132"/>
      <c r="J175" s="126"/>
      <c r="K175" s="136" t="str">
        <f t="shared" si="5"/>
        <v>-</v>
      </c>
      <c r="L175" s="126"/>
      <c r="M175" s="137">
        <f t="shared" si="4"/>
        <v>1</v>
      </c>
    </row>
    <row r="176" customHeight="1" spans="2:13">
      <c r="B176" s="125">
        <v>173</v>
      </c>
      <c r="C176" s="126"/>
      <c r="D176" s="126"/>
      <c r="E176" s="135" t="str">
        <f>IFERROR(VLOOKUP(D176,'基础-供应商信息'!$C:$D,2,FALSE),"-")</f>
        <v>-</v>
      </c>
      <c r="F176" s="126"/>
      <c r="G176" s="135" t="str">
        <f>IFERROR(VLOOKUP($F176,'基础-商品信息'!$C:$E,2,FALSE),"-")</f>
        <v>-</v>
      </c>
      <c r="H176" s="135" t="str">
        <f>IFERROR(VLOOKUP($F176,'基础-商品信息'!$C:$E,3,FALSE),"-")</f>
        <v>-</v>
      </c>
      <c r="I176" s="132"/>
      <c r="J176" s="126"/>
      <c r="K176" s="136" t="str">
        <f t="shared" si="5"/>
        <v>-</v>
      </c>
      <c r="L176" s="126"/>
      <c r="M176" s="137">
        <f t="shared" si="4"/>
        <v>1</v>
      </c>
    </row>
    <row r="177" customHeight="1" spans="2:13">
      <c r="B177" s="125">
        <v>174</v>
      </c>
      <c r="C177" s="126"/>
      <c r="D177" s="126"/>
      <c r="E177" s="135" t="str">
        <f>IFERROR(VLOOKUP(D177,'基础-供应商信息'!$C:$D,2,FALSE),"-")</f>
        <v>-</v>
      </c>
      <c r="F177" s="126"/>
      <c r="G177" s="135" t="str">
        <f>IFERROR(VLOOKUP($F177,'基础-商品信息'!$C:$E,2,FALSE),"-")</f>
        <v>-</v>
      </c>
      <c r="H177" s="135" t="str">
        <f>IFERROR(VLOOKUP($F177,'基础-商品信息'!$C:$E,3,FALSE),"-")</f>
        <v>-</v>
      </c>
      <c r="I177" s="132"/>
      <c r="J177" s="126"/>
      <c r="K177" s="136" t="str">
        <f t="shared" si="5"/>
        <v>-</v>
      </c>
      <c r="L177" s="126"/>
      <c r="M177" s="137">
        <f t="shared" si="4"/>
        <v>1</v>
      </c>
    </row>
    <row r="178" customHeight="1" spans="2:13">
      <c r="B178" s="125">
        <v>175</v>
      </c>
      <c r="C178" s="126"/>
      <c r="D178" s="126"/>
      <c r="E178" s="135" t="str">
        <f>IFERROR(VLOOKUP(D178,'基础-供应商信息'!$C:$D,2,FALSE),"-")</f>
        <v>-</v>
      </c>
      <c r="F178" s="126"/>
      <c r="G178" s="135" t="str">
        <f>IFERROR(VLOOKUP($F178,'基础-商品信息'!$C:$E,2,FALSE),"-")</f>
        <v>-</v>
      </c>
      <c r="H178" s="135" t="str">
        <f>IFERROR(VLOOKUP($F178,'基础-商品信息'!$C:$E,3,FALSE),"-")</f>
        <v>-</v>
      </c>
      <c r="I178" s="132"/>
      <c r="J178" s="126"/>
      <c r="K178" s="136" t="str">
        <f t="shared" si="5"/>
        <v>-</v>
      </c>
      <c r="L178" s="126"/>
      <c r="M178" s="137">
        <f t="shared" si="4"/>
        <v>1</v>
      </c>
    </row>
    <row r="179" customHeight="1" spans="2:13">
      <c r="B179" s="125">
        <v>176</v>
      </c>
      <c r="C179" s="126"/>
      <c r="D179" s="126"/>
      <c r="E179" s="135" t="str">
        <f>IFERROR(VLOOKUP(D179,'基础-供应商信息'!$C:$D,2,FALSE),"-")</f>
        <v>-</v>
      </c>
      <c r="F179" s="126"/>
      <c r="G179" s="135" t="str">
        <f>IFERROR(VLOOKUP($F179,'基础-商品信息'!$C:$E,2,FALSE),"-")</f>
        <v>-</v>
      </c>
      <c r="H179" s="135" t="str">
        <f>IFERROR(VLOOKUP($F179,'基础-商品信息'!$C:$E,3,FALSE),"-")</f>
        <v>-</v>
      </c>
      <c r="I179" s="132"/>
      <c r="J179" s="126"/>
      <c r="K179" s="136" t="str">
        <f t="shared" si="5"/>
        <v>-</v>
      </c>
      <c r="L179" s="126"/>
      <c r="M179" s="137">
        <f t="shared" si="4"/>
        <v>1</v>
      </c>
    </row>
    <row r="180" customHeight="1" spans="2:13">
      <c r="B180" s="125">
        <v>177</v>
      </c>
      <c r="C180" s="126"/>
      <c r="D180" s="126"/>
      <c r="E180" s="135" t="str">
        <f>IFERROR(VLOOKUP(D180,'基础-供应商信息'!$C:$D,2,FALSE),"-")</f>
        <v>-</v>
      </c>
      <c r="F180" s="126"/>
      <c r="G180" s="135" t="str">
        <f>IFERROR(VLOOKUP($F180,'基础-商品信息'!$C:$E,2,FALSE),"-")</f>
        <v>-</v>
      </c>
      <c r="H180" s="135" t="str">
        <f>IFERROR(VLOOKUP($F180,'基础-商品信息'!$C:$E,3,FALSE),"-")</f>
        <v>-</v>
      </c>
      <c r="I180" s="132"/>
      <c r="J180" s="126"/>
      <c r="K180" s="136" t="str">
        <f t="shared" si="5"/>
        <v>-</v>
      </c>
      <c r="L180" s="126"/>
      <c r="M180" s="137">
        <f t="shared" si="4"/>
        <v>1</v>
      </c>
    </row>
    <row r="181" customHeight="1" spans="2:13">
      <c r="B181" s="125">
        <v>178</v>
      </c>
      <c r="C181" s="126"/>
      <c r="D181" s="126"/>
      <c r="E181" s="135" t="str">
        <f>IFERROR(VLOOKUP(D181,'基础-供应商信息'!$C:$D,2,FALSE),"-")</f>
        <v>-</v>
      </c>
      <c r="F181" s="126"/>
      <c r="G181" s="135" t="str">
        <f>IFERROR(VLOOKUP($F181,'基础-商品信息'!$C:$E,2,FALSE),"-")</f>
        <v>-</v>
      </c>
      <c r="H181" s="135" t="str">
        <f>IFERROR(VLOOKUP($F181,'基础-商品信息'!$C:$E,3,FALSE),"-")</f>
        <v>-</v>
      </c>
      <c r="I181" s="132"/>
      <c r="J181" s="126"/>
      <c r="K181" s="136" t="str">
        <f t="shared" si="5"/>
        <v>-</v>
      </c>
      <c r="L181" s="126"/>
      <c r="M181" s="137">
        <f t="shared" si="4"/>
        <v>1</v>
      </c>
    </row>
    <row r="182" customHeight="1" spans="2:13">
      <c r="B182" s="125">
        <v>179</v>
      </c>
      <c r="C182" s="126"/>
      <c r="D182" s="126"/>
      <c r="E182" s="135" t="str">
        <f>IFERROR(VLOOKUP(D182,'基础-供应商信息'!$C:$D,2,FALSE),"-")</f>
        <v>-</v>
      </c>
      <c r="F182" s="126"/>
      <c r="G182" s="135" t="str">
        <f>IFERROR(VLOOKUP($F182,'基础-商品信息'!$C:$E,2,FALSE),"-")</f>
        <v>-</v>
      </c>
      <c r="H182" s="135" t="str">
        <f>IFERROR(VLOOKUP($F182,'基础-商品信息'!$C:$E,3,FALSE),"-")</f>
        <v>-</v>
      </c>
      <c r="I182" s="132"/>
      <c r="J182" s="126"/>
      <c r="K182" s="136" t="str">
        <f t="shared" si="5"/>
        <v>-</v>
      </c>
      <c r="L182" s="126"/>
      <c r="M182" s="137">
        <f t="shared" si="4"/>
        <v>1</v>
      </c>
    </row>
    <row r="183" customHeight="1" spans="2:13">
      <c r="B183" s="125">
        <v>180</v>
      </c>
      <c r="C183" s="126"/>
      <c r="D183" s="126"/>
      <c r="E183" s="135" t="str">
        <f>IFERROR(VLOOKUP(D183,'基础-供应商信息'!$C:$D,2,FALSE),"-")</f>
        <v>-</v>
      </c>
      <c r="F183" s="126"/>
      <c r="G183" s="135" t="str">
        <f>IFERROR(VLOOKUP($F183,'基础-商品信息'!$C:$E,2,FALSE),"-")</f>
        <v>-</v>
      </c>
      <c r="H183" s="135" t="str">
        <f>IFERROR(VLOOKUP($F183,'基础-商品信息'!$C:$E,3,FALSE),"-")</f>
        <v>-</v>
      </c>
      <c r="I183" s="132"/>
      <c r="J183" s="126"/>
      <c r="K183" s="136" t="str">
        <f t="shared" si="5"/>
        <v>-</v>
      </c>
      <c r="L183" s="126"/>
      <c r="M183" s="137">
        <f t="shared" si="4"/>
        <v>1</v>
      </c>
    </row>
    <row r="184" customHeight="1" spans="2:13">
      <c r="B184" s="125">
        <v>181</v>
      </c>
      <c r="C184" s="126"/>
      <c r="D184" s="126"/>
      <c r="E184" s="135" t="str">
        <f>IFERROR(VLOOKUP(D184,'基础-供应商信息'!$C:$D,2,FALSE),"-")</f>
        <v>-</v>
      </c>
      <c r="F184" s="126"/>
      <c r="G184" s="135" t="str">
        <f>IFERROR(VLOOKUP($F184,'基础-商品信息'!$C:$E,2,FALSE),"-")</f>
        <v>-</v>
      </c>
      <c r="H184" s="135" t="str">
        <f>IFERROR(VLOOKUP($F184,'基础-商品信息'!$C:$E,3,FALSE),"-")</f>
        <v>-</v>
      </c>
      <c r="I184" s="132"/>
      <c r="J184" s="126"/>
      <c r="K184" s="136" t="str">
        <f t="shared" si="5"/>
        <v>-</v>
      </c>
      <c r="L184" s="126"/>
      <c r="M184" s="137">
        <f t="shared" si="4"/>
        <v>1</v>
      </c>
    </row>
    <row r="185" customHeight="1" spans="2:13">
      <c r="B185" s="125">
        <v>182</v>
      </c>
      <c r="C185" s="126"/>
      <c r="D185" s="126"/>
      <c r="E185" s="135" t="str">
        <f>IFERROR(VLOOKUP(D185,'基础-供应商信息'!$C:$D,2,FALSE),"-")</f>
        <v>-</v>
      </c>
      <c r="F185" s="126"/>
      <c r="G185" s="135" t="str">
        <f>IFERROR(VLOOKUP($F185,'基础-商品信息'!$C:$E,2,FALSE),"-")</f>
        <v>-</v>
      </c>
      <c r="H185" s="135" t="str">
        <f>IFERROR(VLOOKUP($F185,'基础-商品信息'!$C:$E,3,FALSE),"-")</f>
        <v>-</v>
      </c>
      <c r="I185" s="132"/>
      <c r="J185" s="126"/>
      <c r="K185" s="136" t="str">
        <f t="shared" si="5"/>
        <v>-</v>
      </c>
      <c r="L185" s="126"/>
      <c r="M185" s="137">
        <f t="shared" si="4"/>
        <v>1</v>
      </c>
    </row>
    <row r="186" customHeight="1" spans="2:13">
      <c r="B186" s="125">
        <v>183</v>
      </c>
      <c r="C186" s="126"/>
      <c r="D186" s="126"/>
      <c r="E186" s="135" t="str">
        <f>IFERROR(VLOOKUP(D186,'基础-供应商信息'!$C:$D,2,FALSE),"-")</f>
        <v>-</v>
      </c>
      <c r="F186" s="126"/>
      <c r="G186" s="135" t="str">
        <f>IFERROR(VLOOKUP($F186,'基础-商品信息'!$C:$E,2,FALSE),"-")</f>
        <v>-</v>
      </c>
      <c r="H186" s="135" t="str">
        <f>IFERROR(VLOOKUP($F186,'基础-商品信息'!$C:$E,3,FALSE),"-")</f>
        <v>-</v>
      </c>
      <c r="I186" s="132"/>
      <c r="J186" s="126"/>
      <c r="K186" s="136" t="str">
        <f t="shared" si="5"/>
        <v>-</v>
      </c>
      <c r="L186" s="126"/>
      <c r="M186" s="137">
        <f t="shared" si="4"/>
        <v>1</v>
      </c>
    </row>
    <row r="187" customHeight="1" spans="2:13">
      <c r="B187" s="125">
        <v>184</v>
      </c>
      <c r="C187" s="126"/>
      <c r="D187" s="126"/>
      <c r="E187" s="135" t="str">
        <f>IFERROR(VLOOKUP(D187,'基础-供应商信息'!$C:$D,2,FALSE),"-")</f>
        <v>-</v>
      </c>
      <c r="F187" s="126"/>
      <c r="G187" s="135" t="str">
        <f>IFERROR(VLOOKUP($F187,'基础-商品信息'!$C:$E,2,FALSE),"-")</f>
        <v>-</v>
      </c>
      <c r="H187" s="135" t="str">
        <f>IFERROR(VLOOKUP($F187,'基础-商品信息'!$C:$E,3,FALSE),"-")</f>
        <v>-</v>
      </c>
      <c r="I187" s="132"/>
      <c r="J187" s="126"/>
      <c r="K187" s="136" t="str">
        <f t="shared" si="5"/>
        <v>-</v>
      </c>
      <c r="L187" s="126"/>
      <c r="M187" s="137">
        <f t="shared" si="4"/>
        <v>1</v>
      </c>
    </row>
    <row r="188" customHeight="1" spans="2:13">
      <c r="B188" s="125">
        <v>185</v>
      </c>
      <c r="C188" s="126"/>
      <c r="D188" s="126"/>
      <c r="E188" s="135" t="str">
        <f>IFERROR(VLOOKUP(D188,'基础-供应商信息'!$C:$D,2,FALSE),"-")</f>
        <v>-</v>
      </c>
      <c r="F188" s="126"/>
      <c r="G188" s="135" t="str">
        <f>IFERROR(VLOOKUP($F188,'基础-商品信息'!$C:$E,2,FALSE),"-")</f>
        <v>-</v>
      </c>
      <c r="H188" s="135" t="str">
        <f>IFERROR(VLOOKUP($F188,'基础-商品信息'!$C:$E,3,FALSE),"-")</f>
        <v>-</v>
      </c>
      <c r="I188" s="132"/>
      <c r="J188" s="126"/>
      <c r="K188" s="136" t="str">
        <f t="shared" si="5"/>
        <v>-</v>
      </c>
      <c r="L188" s="126"/>
      <c r="M188" s="137">
        <f t="shared" si="4"/>
        <v>1</v>
      </c>
    </row>
    <row r="189" customHeight="1" spans="2:13">
      <c r="B189" s="125">
        <v>186</v>
      </c>
      <c r="C189" s="126"/>
      <c r="D189" s="126"/>
      <c r="E189" s="135" t="str">
        <f>IFERROR(VLOOKUP(D189,'基础-供应商信息'!$C:$D,2,FALSE),"-")</f>
        <v>-</v>
      </c>
      <c r="F189" s="126"/>
      <c r="G189" s="135" t="str">
        <f>IFERROR(VLOOKUP($F189,'基础-商品信息'!$C:$E,2,FALSE),"-")</f>
        <v>-</v>
      </c>
      <c r="H189" s="135" t="str">
        <f>IFERROR(VLOOKUP($F189,'基础-商品信息'!$C:$E,3,FALSE),"-")</f>
        <v>-</v>
      </c>
      <c r="I189" s="132"/>
      <c r="J189" s="126"/>
      <c r="K189" s="136" t="str">
        <f t="shared" si="5"/>
        <v>-</v>
      </c>
      <c r="L189" s="126"/>
      <c r="M189" s="137">
        <f t="shared" si="4"/>
        <v>1</v>
      </c>
    </row>
    <row r="190" customHeight="1" spans="2:13">
      <c r="B190" s="125">
        <v>187</v>
      </c>
      <c r="C190" s="126"/>
      <c r="D190" s="126"/>
      <c r="E190" s="135" t="str">
        <f>IFERROR(VLOOKUP(D190,'基础-供应商信息'!$C:$D,2,FALSE),"-")</f>
        <v>-</v>
      </c>
      <c r="F190" s="126"/>
      <c r="G190" s="135" t="str">
        <f>IFERROR(VLOOKUP($F190,'基础-商品信息'!$C:$E,2,FALSE),"-")</f>
        <v>-</v>
      </c>
      <c r="H190" s="135" t="str">
        <f>IFERROR(VLOOKUP($F190,'基础-商品信息'!$C:$E,3,FALSE),"-")</f>
        <v>-</v>
      </c>
      <c r="I190" s="132"/>
      <c r="J190" s="126"/>
      <c r="K190" s="136" t="str">
        <f t="shared" si="5"/>
        <v>-</v>
      </c>
      <c r="L190" s="126"/>
      <c r="M190" s="137">
        <f t="shared" si="4"/>
        <v>1</v>
      </c>
    </row>
    <row r="191" customHeight="1" spans="2:13">
      <c r="B191" s="125">
        <v>188</v>
      </c>
      <c r="C191" s="126"/>
      <c r="D191" s="126"/>
      <c r="E191" s="135" t="str">
        <f>IFERROR(VLOOKUP(D191,'基础-供应商信息'!$C:$D,2,FALSE),"-")</f>
        <v>-</v>
      </c>
      <c r="F191" s="126"/>
      <c r="G191" s="135" t="str">
        <f>IFERROR(VLOOKUP($F191,'基础-商品信息'!$C:$E,2,FALSE),"-")</f>
        <v>-</v>
      </c>
      <c r="H191" s="135" t="str">
        <f>IFERROR(VLOOKUP($F191,'基础-商品信息'!$C:$E,3,FALSE),"-")</f>
        <v>-</v>
      </c>
      <c r="I191" s="132"/>
      <c r="J191" s="126"/>
      <c r="K191" s="136" t="str">
        <f t="shared" si="5"/>
        <v>-</v>
      </c>
      <c r="L191" s="126"/>
      <c r="M191" s="137">
        <f t="shared" si="4"/>
        <v>1</v>
      </c>
    </row>
    <row r="192" customHeight="1" spans="2:13">
      <c r="B192" s="125">
        <v>189</v>
      </c>
      <c r="C192" s="126"/>
      <c r="D192" s="126"/>
      <c r="E192" s="135" t="str">
        <f>IFERROR(VLOOKUP(D192,'基础-供应商信息'!$C:$D,2,FALSE),"-")</f>
        <v>-</v>
      </c>
      <c r="F192" s="126"/>
      <c r="G192" s="135" t="str">
        <f>IFERROR(VLOOKUP($F192,'基础-商品信息'!$C:$E,2,FALSE),"-")</f>
        <v>-</v>
      </c>
      <c r="H192" s="135" t="str">
        <f>IFERROR(VLOOKUP($F192,'基础-商品信息'!$C:$E,3,FALSE),"-")</f>
        <v>-</v>
      </c>
      <c r="I192" s="132"/>
      <c r="J192" s="126"/>
      <c r="K192" s="136" t="str">
        <f t="shared" si="5"/>
        <v>-</v>
      </c>
      <c r="L192" s="126"/>
      <c r="M192" s="137">
        <f t="shared" si="4"/>
        <v>1</v>
      </c>
    </row>
    <row r="193" customHeight="1" spans="2:13">
      <c r="B193" s="125">
        <v>190</v>
      </c>
      <c r="C193" s="126"/>
      <c r="D193" s="126"/>
      <c r="E193" s="135" t="str">
        <f>IFERROR(VLOOKUP(D193,'基础-供应商信息'!$C:$D,2,FALSE),"-")</f>
        <v>-</v>
      </c>
      <c r="F193" s="126"/>
      <c r="G193" s="135" t="str">
        <f>IFERROR(VLOOKUP($F193,'基础-商品信息'!$C:$E,2,FALSE),"-")</f>
        <v>-</v>
      </c>
      <c r="H193" s="135" t="str">
        <f>IFERROR(VLOOKUP($F193,'基础-商品信息'!$C:$E,3,FALSE),"-")</f>
        <v>-</v>
      </c>
      <c r="I193" s="132"/>
      <c r="J193" s="126"/>
      <c r="K193" s="136" t="str">
        <f t="shared" si="5"/>
        <v>-</v>
      </c>
      <c r="L193" s="126"/>
      <c r="M193" s="137">
        <f t="shared" si="4"/>
        <v>1</v>
      </c>
    </row>
    <row r="194" customHeight="1" spans="2:13">
      <c r="B194" s="125">
        <v>191</v>
      </c>
      <c r="C194" s="126"/>
      <c r="D194" s="126"/>
      <c r="E194" s="135" t="str">
        <f>IFERROR(VLOOKUP(D194,'基础-供应商信息'!$C:$D,2,FALSE),"-")</f>
        <v>-</v>
      </c>
      <c r="F194" s="126"/>
      <c r="G194" s="135" t="str">
        <f>IFERROR(VLOOKUP($F194,'基础-商品信息'!$C:$E,2,FALSE),"-")</f>
        <v>-</v>
      </c>
      <c r="H194" s="135" t="str">
        <f>IFERROR(VLOOKUP($F194,'基础-商品信息'!$C:$E,3,FALSE),"-")</f>
        <v>-</v>
      </c>
      <c r="I194" s="132"/>
      <c r="J194" s="126"/>
      <c r="K194" s="136" t="str">
        <f t="shared" si="5"/>
        <v>-</v>
      </c>
      <c r="L194" s="126"/>
      <c r="M194" s="137">
        <f t="shared" si="4"/>
        <v>1</v>
      </c>
    </row>
    <row r="195" customHeight="1" spans="2:13">
      <c r="B195" s="125">
        <v>192</v>
      </c>
      <c r="C195" s="126"/>
      <c r="D195" s="126"/>
      <c r="E195" s="135" t="str">
        <f>IFERROR(VLOOKUP(D195,'基础-供应商信息'!$C:$D,2,FALSE),"-")</f>
        <v>-</v>
      </c>
      <c r="F195" s="126"/>
      <c r="G195" s="135" t="str">
        <f>IFERROR(VLOOKUP($F195,'基础-商品信息'!$C:$E,2,FALSE),"-")</f>
        <v>-</v>
      </c>
      <c r="H195" s="135" t="str">
        <f>IFERROR(VLOOKUP($F195,'基础-商品信息'!$C:$E,3,FALSE),"-")</f>
        <v>-</v>
      </c>
      <c r="I195" s="132"/>
      <c r="J195" s="126"/>
      <c r="K195" s="136" t="str">
        <f t="shared" si="5"/>
        <v>-</v>
      </c>
      <c r="L195" s="126"/>
      <c r="M195" s="137">
        <f t="shared" si="4"/>
        <v>1</v>
      </c>
    </row>
    <row r="196" customHeight="1" spans="2:13">
      <c r="B196" s="125">
        <v>193</v>
      </c>
      <c r="C196" s="126"/>
      <c r="D196" s="126"/>
      <c r="E196" s="135" t="str">
        <f>IFERROR(VLOOKUP(D196,'基础-供应商信息'!$C:$D,2,FALSE),"-")</f>
        <v>-</v>
      </c>
      <c r="F196" s="126"/>
      <c r="G196" s="135" t="str">
        <f>IFERROR(VLOOKUP($F196,'基础-商品信息'!$C:$E,2,FALSE),"-")</f>
        <v>-</v>
      </c>
      <c r="H196" s="135" t="str">
        <f>IFERROR(VLOOKUP($F196,'基础-商品信息'!$C:$E,3,FALSE),"-")</f>
        <v>-</v>
      </c>
      <c r="I196" s="132"/>
      <c r="J196" s="126"/>
      <c r="K196" s="136" t="str">
        <f t="shared" si="5"/>
        <v>-</v>
      </c>
      <c r="L196" s="126"/>
      <c r="M196" s="137">
        <f t="shared" ref="M196:M259" si="6">C196-DAY(C196)+1</f>
        <v>1</v>
      </c>
    </row>
    <row r="197" customHeight="1" spans="2:13">
      <c r="B197" s="125">
        <v>194</v>
      </c>
      <c r="C197" s="126"/>
      <c r="D197" s="126"/>
      <c r="E197" s="135" t="str">
        <f>IFERROR(VLOOKUP(D197,'基础-供应商信息'!$C:$D,2,FALSE),"-")</f>
        <v>-</v>
      </c>
      <c r="F197" s="126"/>
      <c r="G197" s="135" t="str">
        <f>IFERROR(VLOOKUP($F197,'基础-商品信息'!$C:$E,2,FALSE),"-")</f>
        <v>-</v>
      </c>
      <c r="H197" s="135" t="str">
        <f>IFERROR(VLOOKUP($F197,'基础-商品信息'!$C:$E,3,FALSE),"-")</f>
        <v>-</v>
      </c>
      <c r="I197" s="132"/>
      <c r="J197" s="126"/>
      <c r="K197" s="136" t="str">
        <f t="shared" ref="K197:K260" si="7">IF(AND(I197&lt;&gt;"",J197&lt;&gt;""),I197*J197,"-")</f>
        <v>-</v>
      </c>
      <c r="L197" s="126"/>
      <c r="M197" s="137">
        <f t="shared" si="6"/>
        <v>1</v>
      </c>
    </row>
    <row r="198" customHeight="1" spans="2:13">
      <c r="B198" s="125">
        <v>195</v>
      </c>
      <c r="C198" s="126"/>
      <c r="D198" s="126"/>
      <c r="E198" s="135" t="str">
        <f>IFERROR(VLOOKUP(D198,'基础-供应商信息'!$C:$D,2,FALSE),"-")</f>
        <v>-</v>
      </c>
      <c r="F198" s="126"/>
      <c r="G198" s="135" t="str">
        <f>IFERROR(VLOOKUP($F198,'基础-商品信息'!$C:$E,2,FALSE),"-")</f>
        <v>-</v>
      </c>
      <c r="H198" s="135" t="str">
        <f>IFERROR(VLOOKUP($F198,'基础-商品信息'!$C:$E,3,FALSE),"-")</f>
        <v>-</v>
      </c>
      <c r="I198" s="132"/>
      <c r="J198" s="126"/>
      <c r="K198" s="136" t="str">
        <f t="shared" si="7"/>
        <v>-</v>
      </c>
      <c r="L198" s="126"/>
      <c r="M198" s="137">
        <f t="shared" si="6"/>
        <v>1</v>
      </c>
    </row>
    <row r="199" customHeight="1" spans="2:13">
      <c r="B199" s="125">
        <v>196</v>
      </c>
      <c r="C199" s="126"/>
      <c r="D199" s="126"/>
      <c r="E199" s="135" t="str">
        <f>IFERROR(VLOOKUP(D199,'基础-供应商信息'!$C:$D,2,FALSE),"-")</f>
        <v>-</v>
      </c>
      <c r="F199" s="126"/>
      <c r="G199" s="135" t="str">
        <f>IFERROR(VLOOKUP($F199,'基础-商品信息'!$C:$E,2,FALSE),"-")</f>
        <v>-</v>
      </c>
      <c r="H199" s="135" t="str">
        <f>IFERROR(VLOOKUP($F199,'基础-商品信息'!$C:$E,3,FALSE),"-")</f>
        <v>-</v>
      </c>
      <c r="I199" s="132"/>
      <c r="J199" s="126"/>
      <c r="K199" s="136" t="str">
        <f t="shared" si="7"/>
        <v>-</v>
      </c>
      <c r="L199" s="126"/>
      <c r="M199" s="137">
        <f t="shared" si="6"/>
        <v>1</v>
      </c>
    </row>
    <row r="200" customHeight="1" spans="2:13">
      <c r="B200" s="125">
        <v>197</v>
      </c>
      <c r="C200" s="126"/>
      <c r="D200" s="126"/>
      <c r="E200" s="135" t="str">
        <f>IFERROR(VLOOKUP(D200,'基础-供应商信息'!$C:$D,2,FALSE),"-")</f>
        <v>-</v>
      </c>
      <c r="F200" s="126"/>
      <c r="G200" s="135" t="str">
        <f>IFERROR(VLOOKUP($F200,'基础-商品信息'!$C:$E,2,FALSE),"-")</f>
        <v>-</v>
      </c>
      <c r="H200" s="135" t="str">
        <f>IFERROR(VLOOKUP($F200,'基础-商品信息'!$C:$E,3,FALSE),"-")</f>
        <v>-</v>
      </c>
      <c r="I200" s="132"/>
      <c r="J200" s="126"/>
      <c r="K200" s="136" t="str">
        <f t="shared" si="7"/>
        <v>-</v>
      </c>
      <c r="L200" s="126"/>
      <c r="M200" s="137">
        <f t="shared" si="6"/>
        <v>1</v>
      </c>
    </row>
    <row r="201" customHeight="1" spans="2:13">
      <c r="B201" s="125">
        <v>198</v>
      </c>
      <c r="C201" s="126"/>
      <c r="D201" s="126"/>
      <c r="E201" s="135" t="str">
        <f>IFERROR(VLOOKUP(D201,'基础-供应商信息'!$C:$D,2,FALSE),"-")</f>
        <v>-</v>
      </c>
      <c r="F201" s="126"/>
      <c r="G201" s="135" t="str">
        <f>IFERROR(VLOOKUP($F201,'基础-商品信息'!$C:$E,2,FALSE),"-")</f>
        <v>-</v>
      </c>
      <c r="H201" s="135" t="str">
        <f>IFERROR(VLOOKUP($F201,'基础-商品信息'!$C:$E,3,FALSE),"-")</f>
        <v>-</v>
      </c>
      <c r="I201" s="132"/>
      <c r="J201" s="126"/>
      <c r="K201" s="136" t="str">
        <f t="shared" si="7"/>
        <v>-</v>
      </c>
      <c r="L201" s="126"/>
      <c r="M201" s="137">
        <f t="shared" si="6"/>
        <v>1</v>
      </c>
    </row>
    <row r="202" customHeight="1" spans="2:13">
      <c r="B202" s="125">
        <v>199</v>
      </c>
      <c r="C202" s="126"/>
      <c r="D202" s="126"/>
      <c r="E202" s="135" t="str">
        <f>IFERROR(VLOOKUP(D202,'基础-供应商信息'!$C:$D,2,FALSE),"-")</f>
        <v>-</v>
      </c>
      <c r="F202" s="126"/>
      <c r="G202" s="135" t="str">
        <f>IFERROR(VLOOKUP($F202,'基础-商品信息'!$C:$E,2,FALSE),"-")</f>
        <v>-</v>
      </c>
      <c r="H202" s="135" t="str">
        <f>IFERROR(VLOOKUP($F202,'基础-商品信息'!$C:$E,3,FALSE),"-")</f>
        <v>-</v>
      </c>
      <c r="I202" s="132"/>
      <c r="J202" s="126"/>
      <c r="K202" s="136" t="str">
        <f t="shared" si="7"/>
        <v>-</v>
      </c>
      <c r="L202" s="126"/>
      <c r="M202" s="137">
        <f t="shared" si="6"/>
        <v>1</v>
      </c>
    </row>
    <row r="203" customHeight="1" spans="2:13">
      <c r="B203" s="125">
        <v>200</v>
      </c>
      <c r="C203" s="126"/>
      <c r="D203" s="126"/>
      <c r="E203" s="135" t="str">
        <f>IFERROR(VLOOKUP(D203,'基础-供应商信息'!$C:$D,2,FALSE),"-")</f>
        <v>-</v>
      </c>
      <c r="F203" s="126"/>
      <c r="G203" s="135" t="str">
        <f>IFERROR(VLOOKUP($F203,'基础-商品信息'!$C:$E,2,FALSE),"-")</f>
        <v>-</v>
      </c>
      <c r="H203" s="135" t="str">
        <f>IFERROR(VLOOKUP($F203,'基础-商品信息'!$C:$E,3,FALSE),"-")</f>
        <v>-</v>
      </c>
      <c r="I203" s="132"/>
      <c r="J203" s="126"/>
      <c r="K203" s="136" t="str">
        <f t="shared" si="7"/>
        <v>-</v>
      </c>
      <c r="L203" s="126"/>
      <c r="M203" s="137">
        <f t="shared" si="6"/>
        <v>1</v>
      </c>
    </row>
    <row r="204" customHeight="1" spans="2:13">
      <c r="B204" s="125">
        <v>201</v>
      </c>
      <c r="C204" s="126"/>
      <c r="D204" s="126"/>
      <c r="E204" s="135" t="str">
        <f>IFERROR(VLOOKUP(D204,'基础-供应商信息'!$C:$D,2,FALSE),"-")</f>
        <v>-</v>
      </c>
      <c r="F204" s="126"/>
      <c r="G204" s="135" t="str">
        <f>IFERROR(VLOOKUP($F204,'基础-商品信息'!$C:$E,2,FALSE),"-")</f>
        <v>-</v>
      </c>
      <c r="H204" s="135" t="str">
        <f>IFERROR(VLOOKUP($F204,'基础-商品信息'!$C:$E,3,FALSE),"-")</f>
        <v>-</v>
      </c>
      <c r="I204" s="132"/>
      <c r="J204" s="126"/>
      <c r="K204" s="136" t="str">
        <f t="shared" si="7"/>
        <v>-</v>
      </c>
      <c r="L204" s="126"/>
      <c r="M204" s="137">
        <f t="shared" si="6"/>
        <v>1</v>
      </c>
    </row>
    <row r="205" customHeight="1" spans="2:13">
      <c r="B205" s="125">
        <v>202</v>
      </c>
      <c r="C205" s="126"/>
      <c r="D205" s="126"/>
      <c r="E205" s="135" t="str">
        <f>IFERROR(VLOOKUP(D205,'基础-供应商信息'!$C:$D,2,FALSE),"-")</f>
        <v>-</v>
      </c>
      <c r="F205" s="126"/>
      <c r="G205" s="135" t="str">
        <f>IFERROR(VLOOKUP($F205,'基础-商品信息'!$C:$E,2,FALSE),"-")</f>
        <v>-</v>
      </c>
      <c r="H205" s="135" t="str">
        <f>IFERROR(VLOOKUP($F205,'基础-商品信息'!$C:$E,3,FALSE),"-")</f>
        <v>-</v>
      </c>
      <c r="I205" s="132"/>
      <c r="J205" s="126"/>
      <c r="K205" s="136" t="str">
        <f t="shared" si="7"/>
        <v>-</v>
      </c>
      <c r="L205" s="126"/>
      <c r="M205" s="137">
        <f t="shared" si="6"/>
        <v>1</v>
      </c>
    </row>
    <row r="206" customHeight="1" spans="2:13">
      <c r="B206" s="125">
        <v>203</v>
      </c>
      <c r="C206" s="126"/>
      <c r="D206" s="126"/>
      <c r="E206" s="135" t="str">
        <f>IFERROR(VLOOKUP(D206,'基础-供应商信息'!$C:$D,2,FALSE),"-")</f>
        <v>-</v>
      </c>
      <c r="F206" s="126"/>
      <c r="G206" s="135" t="str">
        <f>IFERROR(VLOOKUP($F206,'基础-商品信息'!$C:$E,2,FALSE),"-")</f>
        <v>-</v>
      </c>
      <c r="H206" s="135" t="str">
        <f>IFERROR(VLOOKUP($F206,'基础-商品信息'!$C:$E,3,FALSE),"-")</f>
        <v>-</v>
      </c>
      <c r="I206" s="132"/>
      <c r="J206" s="126"/>
      <c r="K206" s="136" t="str">
        <f t="shared" si="7"/>
        <v>-</v>
      </c>
      <c r="L206" s="126"/>
      <c r="M206" s="137">
        <f t="shared" si="6"/>
        <v>1</v>
      </c>
    </row>
    <row r="207" customHeight="1" spans="2:13">
      <c r="B207" s="125">
        <v>204</v>
      </c>
      <c r="C207" s="126"/>
      <c r="D207" s="126"/>
      <c r="E207" s="135" t="str">
        <f>IFERROR(VLOOKUP(D207,'基础-供应商信息'!$C:$D,2,FALSE),"-")</f>
        <v>-</v>
      </c>
      <c r="F207" s="126"/>
      <c r="G207" s="135" t="str">
        <f>IFERROR(VLOOKUP($F207,'基础-商品信息'!$C:$E,2,FALSE),"-")</f>
        <v>-</v>
      </c>
      <c r="H207" s="135" t="str">
        <f>IFERROR(VLOOKUP($F207,'基础-商品信息'!$C:$E,3,FALSE),"-")</f>
        <v>-</v>
      </c>
      <c r="I207" s="132"/>
      <c r="J207" s="126"/>
      <c r="K207" s="136" t="str">
        <f t="shared" si="7"/>
        <v>-</v>
      </c>
      <c r="L207" s="126"/>
      <c r="M207" s="137">
        <f t="shared" si="6"/>
        <v>1</v>
      </c>
    </row>
    <row r="208" customHeight="1" spans="2:13">
      <c r="B208" s="125">
        <v>205</v>
      </c>
      <c r="C208" s="126"/>
      <c r="D208" s="126"/>
      <c r="E208" s="135" t="str">
        <f>IFERROR(VLOOKUP(D208,'基础-供应商信息'!$C:$D,2,FALSE),"-")</f>
        <v>-</v>
      </c>
      <c r="F208" s="126"/>
      <c r="G208" s="135" t="str">
        <f>IFERROR(VLOOKUP($F208,'基础-商品信息'!$C:$E,2,FALSE),"-")</f>
        <v>-</v>
      </c>
      <c r="H208" s="135" t="str">
        <f>IFERROR(VLOOKUP($F208,'基础-商品信息'!$C:$E,3,FALSE),"-")</f>
        <v>-</v>
      </c>
      <c r="I208" s="132"/>
      <c r="J208" s="126"/>
      <c r="K208" s="136" t="str">
        <f t="shared" si="7"/>
        <v>-</v>
      </c>
      <c r="L208" s="126"/>
      <c r="M208" s="137">
        <f t="shared" si="6"/>
        <v>1</v>
      </c>
    </row>
    <row r="209" customHeight="1" spans="2:13">
      <c r="B209" s="125">
        <v>206</v>
      </c>
      <c r="C209" s="126"/>
      <c r="D209" s="126"/>
      <c r="E209" s="135" t="str">
        <f>IFERROR(VLOOKUP(D209,'基础-供应商信息'!$C:$D,2,FALSE),"-")</f>
        <v>-</v>
      </c>
      <c r="F209" s="126"/>
      <c r="G209" s="135" t="str">
        <f>IFERROR(VLOOKUP($F209,'基础-商品信息'!$C:$E,2,FALSE),"-")</f>
        <v>-</v>
      </c>
      <c r="H209" s="135" t="str">
        <f>IFERROR(VLOOKUP($F209,'基础-商品信息'!$C:$E,3,FALSE),"-")</f>
        <v>-</v>
      </c>
      <c r="I209" s="132"/>
      <c r="J209" s="126"/>
      <c r="K209" s="136" t="str">
        <f t="shared" si="7"/>
        <v>-</v>
      </c>
      <c r="L209" s="126"/>
      <c r="M209" s="137">
        <f t="shared" si="6"/>
        <v>1</v>
      </c>
    </row>
    <row r="210" customHeight="1" spans="2:13">
      <c r="B210" s="125">
        <v>207</v>
      </c>
      <c r="C210" s="126"/>
      <c r="D210" s="126"/>
      <c r="E210" s="135" t="str">
        <f>IFERROR(VLOOKUP(D210,'基础-供应商信息'!$C:$D,2,FALSE),"-")</f>
        <v>-</v>
      </c>
      <c r="F210" s="126"/>
      <c r="G210" s="135" t="str">
        <f>IFERROR(VLOOKUP($F210,'基础-商品信息'!$C:$E,2,FALSE),"-")</f>
        <v>-</v>
      </c>
      <c r="H210" s="135" t="str">
        <f>IFERROR(VLOOKUP($F210,'基础-商品信息'!$C:$E,3,FALSE),"-")</f>
        <v>-</v>
      </c>
      <c r="I210" s="132"/>
      <c r="J210" s="126"/>
      <c r="K210" s="136" t="str">
        <f t="shared" si="7"/>
        <v>-</v>
      </c>
      <c r="L210" s="126"/>
      <c r="M210" s="137">
        <f t="shared" si="6"/>
        <v>1</v>
      </c>
    </row>
    <row r="211" customHeight="1" spans="2:13">
      <c r="B211" s="125">
        <v>208</v>
      </c>
      <c r="C211" s="126"/>
      <c r="D211" s="126"/>
      <c r="E211" s="135" t="str">
        <f>IFERROR(VLOOKUP(D211,'基础-供应商信息'!$C:$D,2,FALSE),"-")</f>
        <v>-</v>
      </c>
      <c r="F211" s="126"/>
      <c r="G211" s="135" t="str">
        <f>IFERROR(VLOOKUP($F211,'基础-商品信息'!$C:$E,2,FALSE),"-")</f>
        <v>-</v>
      </c>
      <c r="H211" s="135" t="str">
        <f>IFERROR(VLOOKUP($F211,'基础-商品信息'!$C:$E,3,FALSE),"-")</f>
        <v>-</v>
      </c>
      <c r="I211" s="132"/>
      <c r="J211" s="126"/>
      <c r="K211" s="136" t="str">
        <f t="shared" si="7"/>
        <v>-</v>
      </c>
      <c r="L211" s="126"/>
      <c r="M211" s="137">
        <f t="shared" si="6"/>
        <v>1</v>
      </c>
    </row>
    <row r="212" customHeight="1" spans="2:13">
      <c r="B212" s="125">
        <v>209</v>
      </c>
      <c r="C212" s="126"/>
      <c r="D212" s="126"/>
      <c r="E212" s="135" t="str">
        <f>IFERROR(VLOOKUP(D212,'基础-供应商信息'!$C:$D,2,FALSE),"-")</f>
        <v>-</v>
      </c>
      <c r="F212" s="126"/>
      <c r="G212" s="135" t="str">
        <f>IFERROR(VLOOKUP($F212,'基础-商品信息'!$C:$E,2,FALSE),"-")</f>
        <v>-</v>
      </c>
      <c r="H212" s="135" t="str">
        <f>IFERROR(VLOOKUP($F212,'基础-商品信息'!$C:$E,3,FALSE),"-")</f>
        <v>-</v>
      </c>
      <c r="I212" s="132"/>
      <c r="J212" s="126"/>
      <c r="K212" s="136" t="str">
        <f t="shared" si="7"/>
        <v>-</v>
      </c>
      <c r="L212" s="126"/>
      <c r="M212" s="137">
        <f t="shared" si="6"/>
        <v>1</v>
      </c>
    </row>
    <row r="213" customHeight="1" spans="2:13">
      <c r="B213" s="125">
        <v>210</v>
      </c>
      <c r="C213" s="126"/>
      <c r="D213" s="126"/>
      <c r="E213" s="135" t="str">
        <f>IFERROR(VLOOKUP(D213,'基础-供应商信息'!$C:$D,2,FALSE),"-")</f>
        <v>-</v>
      </c>
      <c r="F213" s="126"/>
      <c r="G213" s="135" t="str">
        <f>IFERROR(VLOOKUP($F213,'基础-商品信息'!$C:$E,2,FALSE),"-")</f>
        <v>-</v>
      </c>
      <c r="H213" s="135" t="str">
        <f>IFERROR(VLOOKUP($F213,'基础-商品信息'!$C:$E,3,FALSE),"-")</f>
        <v>-</v>
      </c>
      <c r="I213" s="132"/>
      <c r="J213" s="126"/>
      <c r="K213" s="136" t="str">
        <f t="shared" si="7"/>
        <v>-</v>
      </c>
      <c r="L213" s="126"/>
      <c r="M213" s="137">
        <f t="shared" si="6"/>
        <v>1</v>
      </c>
    </row>
    <row r="214" customHeight="1" spans="2:13">
      <c r="B214" s="125">
        <v>211</v>
      </c>
      <c r="C214" s="126"/>
      <c r="D214" s="126"/>
      <c r="E214" s="135" t="str">
        <f>IFERROR(VLOOKUP(D214,'基础-供应商信息'!$C:$D,2,FALSE),"-")</f>
        <v>-</v>
      </c>
      <c r="F214" s="126"/>
      <c r="G214" s="135" t="str">
        <f>IFERROR(VLOOKUP($F214,'基础-商品信息'!$C:$E,2,FALSE),"-")</f>
        <v>-</v>
      </c>
      <c r="H214" s="135" t="str">
        <f>IFERROR(VLOOKUP($F214,'基础-商品信息'!$C:$E,3,FALSE),"-")</f>
        <v>-</v>
      </c>
      <c r="I214" s="132"/>
      <c r="J214" s="126"/>
      <c r="K214" s="136" t="str">
        <f t="shared" si="7"/>
        <v>-</v>
      </c>
      <c r="L214" s="126"/>
      <c r="M214" s="137">
        <f t="shared" si="6"/>
        <v>1</v>
      </c>
    </row>
    <row r="215" customHeight="1" spans="2:13">
      <c r="B215" s="125">
        <v>212</v>
      </c>
      <c r="C215" s="126"/>
      <c r="D215" s="126"/>
      <c r="E215" s="135" t="str">
        <f>IFERROR(VLOOKUP(D215,'基础-供应商信息'!$C:$D,2,FALSE),"-")</f>
        <v>-</v>
      </c>
      <c r="F215" s="126"/>
      <c r="G215" s="135" t="str">
        <f>IFERROR(VLOOKUP($F215,'基础-商品信息'!$C:$E,2,FALSE),"-")</f>
        <v>-</v>
      </c>
      <c r="H215" s="135" t="str">
        <f>IFERROR(VLOOKUP($F215,'基础-商品信息'!$C:$E,3,FALSE),"-")</f>
        <v>-</v>
      </c>
      <c r="I215" s="132"/>
      <c r="J215" s="126"/>
      <c r="K215" s="136" t="str">
        <f t="shared" si="7"/>
        <v>-</v>
      </c>
      <c r="L215" s="126"/>
      <c r="M215" s="137">
        <f t="shared" si="6"/>
        <v>1</v>
      </c>
    </row>
    <row r="216" customHeight="1" spans="2:13">
      <c r="B216" s="125">
        <v>213</v>
      </c>
      <c r="C216" s="126"/>
      <c r="D216" s="126"/>
      <c r="E216" s="135" t="str">
        <f>IFERROR(VLOOKUP(D216,'基础-供应商信息'!$C:$D,2,FALSE),"-")</f>
        <v>-</v>
      </c>
      <c r="F216" s="126"/>
      <c r="G216" s="135" t="str">
        <f>IFERROR(VLOOKUP($F216,'基础-商品信息'!$C:$E,2,FALSE),"-")</f>
        <v>-</v>
      </c>
      <c r="H216" s="135" t="str">
        <f>IFERROR(VLOOKUP($F216,'基础-商品信息'!$C:$E,3,FALSE),"-")</f>
        <v>-</v>
      </c>
      <c r="I216" s="132"/>
      <c r="J216" s="126"/>
      <c r="K216" s="136" t="str">
        <f t="shared" si="7"/>
        <v>-</v>
      </c>
      <c r="L216" s="126"/>
      <c r="M216" s="137">
        <f t="shared" si="6"/>
        <v>1</v>
      </c>
    </row>
    <row r="217" customHeight="1" spans="2:13">
      <c r="B217" s="125">
        <v>214</v>
      </c>
      <c r="C217" s="126"/>
      <c r="D217" s="126"/>
      <c r="E217" s="135" t="str">
        <f>IFERROR(VLOOKUP(D217,'基础-供应商信息'!$C:$D,2,FALSE),"-")</f>
        <v>-</v>
      </c>
      <c r="F217" s="126"/>
      <c r="G217" s="135" t="str">
        <f>IFERROR(VLOOKUP($F217,'基础-商品信息'!$C:$E,2,FALSE),"-")</f>
        <v>-</v>
      </c>
      <c r="H217" s="135" t="str">
        <f>IFERROR(VLOOKUP($F217,'基础-商品信息'!$C:$E,3,FALSE),"-")</f>
        <v>-</v>
      </c>
      <c r="I217" s="132"/>
      <c r="J217" s="126"/>
      <c r="K217" s="136" t="str">
        <f t="shared" si="7"/>
        <v>-</v>
      </c>
      <c r="L217" s="126"/>
      <c r="M217" s="137">
        <f t="shared" si="6"/>
        <v>1</v>
      </c>
    </row>
    <row r="218" customHeight="1" spans="2:13">
      <c r="B218" s="125">
        <v>215</v>
      </c>
      <c r="C218" s="126"/>
      <c r="D218" s="126"/>
      <c r="E218" s="135" t="str">
        <f>IFERROR(VLOOKUP(D218,'基础-供应商信息'!$C:$D,2,FALSE),"-")</f>
        <v>-</v>
      </c>
      <c r="F218" s="126"/>
      <c r="G218" s="135" t="str">
        <f>IFERROR(VLOOKUP($F218,'基础-商品信息'!$C:$E,2,FALSE),"-")</f>
        <v>-</v>
      </c>
      <c r="H218" s="135" t="str">
        <f>IFERROR(VLOOKUP($F218,'基础-商品信息'!$C:$E,3,FALSE),"-")</f>
        <v>-</v>
      </c>
      <c r="I218" s="132"/>
      <c r="J218" s="126"/>
      <c r="K218" s="136" t="str">
        <f t="shared" si="7"/>
        <v>-</v>
      </c>
      <c r="L218" s="126"/>
      <c r="M218" s="137">
        <f t="shared" si="6"/>
        <v>1</v>
      </c>
    </row>
    <row r="219" customHeight="1" spans="2:13">
      <c r="B219" s="125">
        <v>216</v>
      </c>
      <c r="C219" s="126"/>
      <c r="D219" s="126"/>
      <c r="E219" s="135" t="str">
        <f>IFERROR(VLOOKUP(D219,'基础-供应商信息'!$C:$D,2,FALSE),"-")</f>
        <v>-</v>
      </c>
      <c r="F219" s="126"/>
      <c r="G219" s="135" t="str">
        <f>IFERROR(VLOOKUP($F219,'基础-商品信息'!$C:$E,2,FALSE),"-")</f>
        <v>-</v>
      </c>
      <c r="H219" s="135" t="str">
        <f>IFERROR(VLOOKUP($F219,'基础-商品信息'!$C:$E,3,FALSE),"-")</f>
        <v>-</v>
      </c>
      <c r="I219" s="132"/>
      <c r="J219" s="126"/>
      <c r="K219" s="136" t="str">
        <f t="shared" si="7"/>
        <v>-</v>
      </c>
      <c r="L219" s="126"/>
      <c r="M219" s="137">
        <f t="shared" si="6"/>
        <v>1</v>
      </c>
    </row>
    <row r="220" customHeight="1" spans="2:13">
      <c r="B220" s="125">
        <v>217</v>
      </c>
      <c r="C220" s="126"/>
      <c r="D220" s="126"/>
      <c r="E220" s="135" t="str">
        <f>IFERROR(VLOOKUP(D220,'基础-供应商信息'!$C:$D,2,FALSE),"-")</f>
        <v>-</v>
      </c>
      <c r="F220" s="126"/>
      <c r="G220" s="135" t="str">
        <f>IFERROR(VLOOKUP($F220,'基础-商品信息'!$C:$E,2,FALSE),"-")</f>
        <v>-</v>
      </c>
      <c r="H220" s="135" t="str">
        <f>IFERROR(VLOOKUP($F220,'基础-商品信息'!$C:$E,3,FALSE),"-")</f>
        <v>-</v>
      </c>
      <c r="I220" s="132"/>
      <c r="J220" s="126"/>
      <c r="K220" s="136" t="str">
        <f t="shared" si="7"/>
        <v>-</v>
      </c>
      <c r="L220" s="126"/>
      <c r="M220" s="137">
        <f t="shared" si="6"/>
        <v>1</v>
      </c>
    </row>
    <row r="221" customHeight="1" spans="2:13">
      <c r="B221" s="125">
        <v>218</v>
      </c>
      <c r="C221" s="126"/>
      <c r="D221" s="126"/>
      <c r="E221" s="135" t="str">
        <f>IFERROR(VLOOKUP(D221,'基础-供应商信息'!$C:$D,2,FALSE),"-")</f>
        <v>-</v>
      </c>
      <c r="F221" s="126"/>
      <c r="G221" s="135" t="str">
        <f>IFERROR(VLOOKUP($F221,'基础-商品信息'!$C:$E,2,FALSE),"-")</f>
        <v>-</v>
      </c>
      <c r="H221" s="135" t="str">
        <f>IFERROR(VLOOKUP($F221,'基础-商品信息'!$C:$E,3,FALSE),"-")</f>
        <v>-</v>
      </c>
      <c r="I221" s="132"/>
      <c r="J221" s="126"/>
      <c r="K221" s="136" t="str">
        <f t="shared" si="7"/>
        <v>-</v>
      </c>
      <c r="L221" s="126"/>
      <c r="M221" s="137">
        <f t="shared" si="6"/>
        <v>1</v>
      </c>
    </row>
    <row r="222" customHeight="1" spans="2:13">
      <c r="B222" s="125">
        <v>219</v>
      </c>
      <c r="C222" s="126"/>
      <c r="D222" s="126"/>
      <c r="E222" s="135" t="str">
        <f>IFERROR(VLOOKUP(D222,'基础-供应商信息'!$C:$D,2,FALSE),"-")</f>
        <v>-</v>
      </c>
      <c r="F222" s="126"/>
      <c r="G222" s="135" t="str">
        <f>IFERROR(VLOOKUP($F222,'基础-商品信息'!$C:$E,2,FALSE),"-")</f>
        <v>-</v>
      </c>
      <c r="H222" s="135" t="str">
        <f>IFERROR(VLOOKUP($F222,'基础-商品信息'!$C:$E,3,FALSE),"-")</f>
        <v>-</v>
      </c>
      <c r="I222" s="132"/>
      <c r="J222" s="126"/>
      <c r="K222" s="136" t="str">
        <f t="shared" si="7"/>
        <v>-</v>
      </c>
      <c r="L222" s="126"/>
      <c r="M222" s="137">
        <f t="shared" si="6"/>
        <v>1</v>
      </c>
    </row>
    <row r="223" customHeight="1" spans="2:13">
      <c r="B223" s="125">
        <v>220</v>
      </c>
      <c r="C223" s="126"/>
      <c r="D223" s="126"/>
      <c r="E223" s="135" t="str">
        <f>IFERROR(VLOOKUP(D223,'基础-供应商信息'!$C:$D,2,FALSE),"-")</f>
        <v>-</v>
      </c>
      <c r="F223" s="126"/>
      <c r="G223" s="135" t="str">
        <f>IFERROR(VLOOKUP($F223,'基础-商品信息'!$C:$E,2,FALSE),"-")</f>
        <v>-</v>
      </c>
      <c r="H223" s="135" t="str">
        <f>IFERROR(VLOOKUP($F223,'基础-商品信息'!$C:$E,3,FALSE),"-")</f>
        <v>-</v>
      </c>
      <c r="I223" s="132"/>
      <c r="J223" s="126"/>
      <c r="K223" s="136" t="str">
        <f t="shared" si="7"/>
        <v>-</v>
      </c>
      <c r="L223" s="126"/>
      <c r="M223" s="137">
        <f t="shared" si="6"/>
        <v>1</v>
      </c>
    </row>
    <row r="224" customHeight="1" spans="2:13">
      <c r="B224" s="125">
        <v>221</v>
      </c>
      <c r="C224" s="126"/>
      <c r="D224" s="126"/>
      <c r="E224" s="135" t="str">
        <f>IFERROR(VLOOKUP(D224,'基础-供应商信息'!$C:$D,2,FALSE),"-")</f>
        <v>-</v>
      </c>
      <c r="F224" s="126"/>
      <c r="G224" s="135" t="str">
        <f>IFERROR(VLOOKUP($F224,'基础-商品信息'!$C:$E,2,FALSE),"-")</f>
        <v>-</v>
      </c>
      <c r="H224" s="135" t="str">
        <f>IFERROR(VLOOKUP($F224,'基础-商品信息'!$C:$E,3,FALSE),"-")</f>
        <v>-</v>
      </c>
      <c r="I224" s="132"/>
      <c r="J224" s="126"/>
      <c r="K224" s="136" t="str">
        <f t="shared" si="7"/>
        <v>-</v>
      </c>
      <c r="L224" s="126"/>
      <c r="M224" s="137">
        <f t="shared" si="6"/>
        <v>1</v>
      </c>
    </row>
    <row r="225" customHeight="1" spans="2:13">
      <c r="B225" s="125">
        <v>222</v>
      </c>
      <c r="C225" s="126"/>
      <c r="D225" s="126"/>
      <c r="E225" s="135" t="str">
        <f>IFERROR(VLOOKUP(D225,'基础-供应商信息'!$C:$D,2,FALSE),"-")</f>
        <v>-</v>
      </c>
      <c r="F225" s="126"/>
      <c r="G225" s="135" t="str">
        <f>IFERROR(VLOOKUP($F225,'基础-商品信息'!$C:$E,2,FALSE),"-")</f>
        <v>-</v>
      </c>
      <c r="H225" s="135" t="str">
        <f>IFERROR(VLOOKUP($F225,'基础-商品信息'!$C:$E,3,FALSE),"-")</f>
        <v>-</v>
      </c>
      <c r="I225" s="132"/>
      <c r="J225" s="126"/>
      <c r="K225" s="136" t="str">
        <f t="shared" si="7"/>
        <v>-</v>
      </c>
      <c r="L225" s="126"/>
      <c r="M225" s="137">
        <f t="shared" si="6"/>
        <v>1</v>
      </c>
    </row>
    <row r="226" customHeight="1" spans="2:13">
      <c r="B226" s="125">
        <v>223</v>
      </c>
      <c r="C226" s="126"/>
      <c r="D226" s="126"/>
      <c r="E226" s="135" t="str">
        <f>IFERROR(VLOOKUP(D226,'基础-供应商信息'!$C:$D,2,FALSE),"-")</f>
        <v>-</v>
      </c>
      <c r="F226" s="126"/>
      <c r="G226" s="135" t="str">
        <f>IFERROR(VLOOKUP($F226,'基础-商品信息'!$C:$E,2,FALSE),"-")</f>
        <v>-</v>
      </c>
      <c r="H226" s="135" t="str">
        <f>IFERROR(VLOOKUP($F226,'基础-商品信息'!$C:$E,3,FALSE),"-")</f>
        <v>-</v>
      </c>
      <c r="I226" s="132"/>
      <c r="J226" s="126"/>
      <c r="K226" s="136" t="str">
        <f t="shared" si="7"/>
        <v>-</v>
      </c>
      <c r="L226" s="126"/>
      <c r="M226" s="137">
        <f t="shared" si="6"/>
        <v>1</v>
      </c>
    </row>
    <row r="227" customHeight="1" spans="2:13">
      <c r="B227" s="125">
        <v>224</v>
      </c>
      <c r="C227" s="126"/>
      <c r="D227" s="126"/>
      <c r="E227" s="135" t="str">
        <f>IFERROR(VLOOKUP(D227,'基础-供应商信息'!$C:$D,2,FALSE),"-")</f>
        <v>-</v>
      </c>
      <c r="F227" s="126"/>
      <c r="G227" s="135" t="str">
        <f>IFERROR(VLOOKUP($F227,'基础-商品信息'!$C:$E,2,FALSE),"-")</f>
        <v>-</v>
      </c>
      <c r="H227" s="135" t="str">
        <f>IFERROR(VLOOKUP($F227,'基础-商品信息'!$C:$E,3,FALSE),"-")</f>
        <v>-</v>
      </c>
      <c r="I227" s="132"/>
      <c r="J227" s="126"/>
      <c r="K227" s="136" t="str">
        <f t="shared" si="7"/>
        <v>-</v>
      </c>
      <c r="L227" s="126"/>
      <c r="M227" s="137">
        <f t="shared" si="6"/>
        <v>1</v>
      </c>
    </row>
    <row r="228" customHeight="1" spans="2:13">
      <c r="B228" s="125">
        <v>225</v>
      </c>
      <c r="C228" s="126"/>
      <c r="D228" s="126"/>
      <c r="E228" s="135" t="str">
        <f>IFERROR(VLOOKUP(D228,'基础-供应商信息'!$C:$D,2,FALSE),"-")</f>
        <v>-</v>
      </c>
      <c r="F228" s="126"/>
      <c r="G228" s="135" t="str">
        <f>IFERROR(VLOOKUP($F228,'基础-商品信息'!$C:$E,2,FALSE),"-")</f>
        <v>-</v>
      </c>
      <c r="H228" s="135" t="str">
        <f>IFERROR(VLOOKUP($F228,'基础-商品信息'!$C:$E,3,FALSE),"-")</f>
        <v>-</v>
      </c>
      <c r="I228" s="132"/>
      <c r="J228" s="126"/>
      <c r="K228" s="136" t="str">
        <f t="shared" si="7"/>
        <v>-</v>
      </c>
      <c r="L228" s="126"/>
      <c r="M228" s="137">
        <f t="shared" si="6"/>
        <v>1</v>
      </c>
    </row>
    <row r="229" customHeight="1" spans="2:13">
      <c r="B229" s="125">
        <v>226</v>
      </c>
      <c r="C229" s="126"/>
      <c r="D229" s="126"/>
      <c r="E229" s="135" t="str">
        <f>IFERROR(VLOOKUP(D229,'基础-供应商信息'!$C:$D,2,FALSE),"-")</f>
        <v>-</v>
      </c>
      <c r="F229" s="126"/>
      <c r="G229" s="135" t="str">
        <f>IFERROR(VLOOKUP($F229,'基础-商品信息'!$C:$E,2,FALSE),"-")</f>
        <v>-</v>
      </c>
      <c r="H229" s="135" t="str">
        <f>IFERROR(VLOOKUP($F229,'基础-商品信息'!$C:$E,3,FALSE),"-")</f>
        <v>-</v>
      </c>
      <c r="I229" s="132"/>
      <c r="J229" s="126"/>
      <c r="K229" s="136" t="str">
        <f t="shared" si="7"/>
        <v>-</v>
      </c>
      <c r="L229" s="126"/>
      <c r="M229" s="137">
        <f t="shared" si="6"/>
        <v>1</v>
      </c>
    </row>
    <row r="230" customHeight="1" spans="2:13">
      <c r="B230" s="125">
        <v>227</v>
      </c>
      <c r="C230" s="126"/>
      <c r="D230" s="126"/>
      <c r="E230" s="135" t="str">
        <f>IFERROR(VLOOKUP(D230,'基础-供应商信息'!$C:$D,2,FALSE),"-")</f>
        <v>-</v>
      </c>
      <c r="F230" s="126"/>
      <c r="G230" s="135" t="str">
        <f>IFERROR(VLOOKUP($F230,'基础-商品信息'!$C:$E,2,FALSE),"-")</f>
        <v>-</v>
      </c>
      <c r="H230" s="135" t="str">
        <f>IFERROR(VLOOKUP($F230,'基础-商品信息'!$C:$E,3,FALSE),"-")</f>
        <v>-</v>
      </c>
      <c r="I230" s="132"/>
      <c r="J230" s="126"/>
      <c r="K230" s="136" t="str">
        <f t="shared" si="7"/>
        <v>-</v>
      </c>
      <c r="L230" s="126"/>
      <c r="M230" s="137">
        <f t="shared" si="6"/>
        <v>1</v>
      </c>
    </row>
    <row r="231" customHeight="1" spans="2:13">
      <c r="B231" s="125">
        <v>228</v>
      </c>
      <c r="C231" s="126"/>
      <c r="D231" s="126"/>
      <c r="E231" s="135" t="str">
        <f>IFERROR(VLOOKUP(D231,'基础-供应商信息'!$C:$D,2,FALSE),"-")</f>
        <v>-</v>
      </c>
      <c r="F231" s="126"/>
      <c r="G231" s="135" t="str">
        <f>IFERROR(VLOOKUP($F231,'基础-商品信息'!$C:$E,2,FALSE),"-")</f>
        <v>-</v>
      </c>
      <c r="H231" s="135" t="str">
        <f>IFERROR(VLOOKUP($F231,'基础-商品信息'!$C:$E,3,FALSE),"-")</f>
        <v>-</v>
      </c>
      <c r="I231" s="132"/>
      <c r="J231" s="126"/>
      <c r="K231" s="136" t="str">
        <f t="shared" si="7"/>
        <v>-</v>
      </c>
      <c r="L231" s="126"/>
      <c r="M231" s="137">
        <f t="shared" si="6"/>
        <v>1</v>
      </c>
    </row>
    <row r="232" customHeight="1" spans="2:13">
      <c r="B232" s="125">
        <v>229</v>
      </c>
      <c r="C232" s="126"/>
      <c r="D232" s="126"/>
      <c r="E232" s="135" t="str">
        <f>IFERROR(VLOOKUP(D232,'基础-供应商信息'!$C:$D,2,FALSE),"-")</f>
        <v>-</v>
      </c>
      <c r="F232" s="126"/>
      <c r="G232" s="135" t="str">
        <f>IFERROR(VLOOKUP($F232,'基础-商品信息'!$C:$E,2,FALSE),"-")</f>
        <v>-</v>
      </c>
      <c r="H232" s="135" t="str">
        <f>IFERROR(VLOOKUP($F232,'基础-商品信息'!$C:$E,3,FALSE),"-")</f>
        <v>-</v>
      </c>
      <c r="I232" s="132"/>
      <c r="J232" s="126"/>
      <c r="K232" s="136" t="str">
        <f t="shared" si="7"/>
        <v>-</v>
      </c>
      <c r="L232" s="126"/>
      <c r="M232" s="137">
        <f t="shared" si="6"/>
        <v>1</v>
      </c>
    </row>
    <row r="233" customHeight="1" spans="2:13">
      <c r="B233" s="125">
        <v>230</v>
      </c>
      <c r="C233" s="126"/>
      <c r="D233" s="126"/>
      <c r="E233" s="135" t="str">
        <f>IFERROR(VLOOKUP(D233,'基础-供应商信息'!$C:$D,2,FALSE),"-")</f>
        <v>-</v>
      </c>
      <c r="F233" s="126"/>
      <c r="G233" s="135" t="str">
        <f>IFERROR(VLOOKUP($F233,'基础-商品信息'!$C:$E,2,FALSE),"-")</f>
        <v>-</v>
      </c>
      <c r="H233" s="135" t="str">
        <f>IFERROR(VLOOKUP($F233,'基础-商品信息'!$C:$E,3,FALSE),"-")</f>
        <v>-</v>
      </c>
      <c r="I233" s="132"/>
      <c r="J233" s="126"/>
      <c r="K233" s="136" t="str">
        <f t="shared" si="7"/>
        <v>-</v>
      </c>
      <c r="L233" s="126"/>
      <c r="M233" s="137">
        <f t="shared" si="6"/>
        <v>1</v>
      </c>
    </row>
    <row r="234" customHeight="1" spans="2:13">
      <c r="B234" s="125">
        <v>231</v>
      </c>
      <c r="C234" s="126"/>
      <c r="D234" s="126"/>
      <c r="E234" s="135" t="str">
        <f>IFERROR(VLOOKUP(D234,'基础-供应商信息'!$C:$D,2,FALSE),"-")</f>
        <v>-</v>
      </c>
      <c r="F234" s="126"/>
      <c r="G234" s="135" t="str">
        <f>IFERROR(VLOOKUP($F234,'基础-商品信息'!$C:$E,2,FALSE),"-")</f>
        <v>-</v>
      </c>
      <c r="H234" s="135" t="str">
        <f>IFERROR(VLOOKUP($F234,'基础-商品信息'!$C:$E,3,FALSE),"-")</f>
        <v>-</v>
      </c>
      <c r="I234" s="132"/>
      <c r="J234" s="126"/>
      <c r="K234" s="136" t="str">
        <f t="shared" si="7"/>
        <v>-</v>
      </c>
      <c r="L234" s="126"/>
      <c r="M234" s="137">
        <f t="shared" si="6"/>
        <v>1</v>
      </c>
    </row>
    <row r="235" customHeight="1" spans="2:13">
      <c r="B235" s="125">
        <v>232</v>
      </c>
      <c r="C235" s="126"/>
      <c r="D235" s="126"/>
      <c r="E235" s="135" t="str">
        <f>IFERROR(VLOOKUP(D235,'基础-供应商信息'!$C:$D,2,FALSE),"-")</f>
        <v>-</v>
      </c>
      <c r="F235" s="126"/>
      <c r="G235" s="135" t="str">
        <f>IFERROR(VLOOKUP($F235,'基础-商品信息'!$C:$E,2,FALSE),"-")</f>
        <v>-</v>
      </c>
      <c r="H235" s="135" t="str">
        <f>IFERROR(VLOOKUP($F235,'基础-商品信息'!$C:$E,3,FALSE),"-")</f>
        <v>-</v>
      </c>
      <c r="I235" s="132"/>
      <c r="J235" s="126"/>
      <c r="K235" s="136" t="str">
        <f t="shared" si="7"/>
        <v>-</v>
      </c>
      <c r="L235" s="126"/>
      <c r="M235" s="137">
        <f t="shared" si="6"/>
        <v>1</v>
      </c>
    </row>
    <row r="236" customHeight="1" spans="2:13">
      <c r="B236" s="125">
        <v>233</v>
      </c>
      <c r="C236" s="126"/>
      <c r="D236" s="126"/>
      <c r="E236" s="135" t="str">
        <f>IFERROR(VLOOKUP(D236,'基础-供应商信息'!$C:$D,2,FALSE),"-")</f>
        <v>-</v>
      </c>
      <c r="F236" s="126"/>
      <c r="G236" s="135" t="str">
        <f>IFERROR(VLOOKUP($F236,'基础-商品信息'!$C:$E,2,FALSE),"-")</f>
        <v>-</v>
      </c>
      <c r="H236" s="135" t="str">
        <f>IFERROR(VLOOKUP($F236,'基础-商品信息'!$C:$E,3,FALSE),"-")</f>
        <v>-</v>
      </c>
      <c r="I236" s="132"/>
      <c r="J236" s="126"/>
      <c r="K236" s="136" t="str">
        <f t="shared" si="7"/>
        <v>-</v>
      </c>
      <c r="L236" s="126"/>
      <c r="M236" s="137">
        <f t="shared" si="6"/>
        <v>1</v>
      </c>
    </row>
    <row r="237" customHeight="1" spans="2:13">
      <c r="B237" s="125">
        <v>234</v>
      </c>
      <c r="C237" s="126"/>
      <c r="D237" s="126"/>
      <c r="E237" s="135" t="str">
        <f>IFERROR(VLOOKUP(D237,'基础-供应商信息'!$C:$D,2,FALSE),"-")</f>
        <v>-</v>
      </c>
      <c r="F237" s="126"/>
      <c r="G237" s="135" t="str">
        <f>IFERROR(VLOOKUP($F237,'基础-商品信息'!$C:$E,2,FALSE),"-")</f>
        <v>-</v>
      </c>
      <c r="H237" s="135" t="str">
        <f>IFERROR(VLOOKUP($F237,'基础-商品信息'!$C:$E,3,FALSE),"-")</f>
        <v>-</v>
      </c>
      <c r="I237" s="132"/>
      <c r="J237" s="126"/>
      <c r="K237" s="136" t="str">
        <f t="shared" si="7"/>
        <v>-</v>
      </c>
      <c r="L237" s="126"/>
      <c r="M237" s="137">
        <f t="shared" si="6"/>
        <v>1</v>
      </c>
    </row>
    <row r="238" customHeight="1" spans="2:13">
      <c r="B238" s="125">
        <v>235</v>
      </c>
      <c r="C238" s="126"/>
      <c r="D238" s="126"/>
      <c r="E238" s="135" t="str">
        <f>IFERROR(VLOOKUP(D238,'基础-供应商信息'!$C:$D,2,FALSE),"-")</f>
        <v>-</v>
      </c>
      <c r="F238" s="126"/>
      <c r="G238" s="135" t="str">
        <f>IFERROR(VLOOKUP($F238,'基础-商品信息'!$C:$E,2,FALSE),"-")</f>
        <v>-</v>
      </c>
      <c r="H238" s="135" t="str">
        <f>IFERROR(VLOOKUP($F238,'基础-商品信息'!$C:$E,3,FALSE),"-")</f>
        <v>-</v>
      </c>
      <c r="I238" s="132"/>
      <c r="J238" s="126"/>
      <c r="K238" s="136" t="str">
        <f t="shared" si="7"/>
        <v>-</v>
      </c>
      <c r="L238" s="126"/>
      <c r="M238" s="137">
        <f t="shared" si="6"/>
        <v>1</v>
      </c>
    </row>
    <row r="239" customHeight="1" spans="2:13">
      <c r="B239" s="125">
        <v>236</v>
      </c>
      <c r="C239" s="126"/>
      <c r="D239" s="126"/>
      <c r="E239" s="135" t="str">
        <f>IFERROR(VLOOKUP(D239,'基础-供应商信息'!$C:$D,2,FALSE),"-")</f>
        <v>-</v>
      </c>
      <c r="F239" s="126"/>
      <c r="G239" s="135" t="str">
        <f>IFERROR(VLOOKUP($F239,'基础-商品信息'!$C:$E,2,FALSE),"-")</f>
        <v>-</v>
      </c>
      <c r="H239" s="135" t="str">
        <f>IFERROR(VLOOKUP($F239,'基础-商品信息'!$C:$E,3,FALSE),"-")</f>
        <v>-</v>
      </c>
      <c r="I239" s="132"/>
      <c r="J239" s="126"/>
      <c r="K239" s="136" t="str">
        <f t="shared" si="7"/>
        <v>-</v>
      </c>
      <c r="L239" s="126"/>
      <c r="M239" s="137">
        <f t="shared" si="6"/>
        <v>1</v>
      </c>
    </row>
    <row r="240" customHeight="1" spans="2:13">
      <c r="B240" s="125">
        <v>237</v>
      </c>
      <c r="C240" s="126"/>
      <c r="D240" s="126"/>
      <c r="E240" s="135" t="str">
        <f>IFERROR(VLOOKUP(D240,'基础-供应商信息'!$C:$D,2,FALSE),"-")</f>
        <v>-</v>
      </c>
      <c r="F240" s="126"/>
      <c r="G240" s="135" t="str">
        <f>IFERROR(VLOOKUP($F240,'基础-商品信息'!$C:$E,2,FALSE),"-")</f>
        <v>-</v>
      </c>
      <c r="H240" s="135" t="str">
        <f>IFERROR(VLOOKUP($F240,'基础-商品信息'!$C:$E,3,FALSE),"-")</f>
        <v>-</v>
      </c>
      <c r="I240" s="132"/>
      <c r="J240" s="126"/>
      <c r="K240" s="136" t="str">
        <f t="shared" si="7"/>
        <v>-</v>
      </c>
      <c r="L240" s="126"/>
      <c r="M240" s="137">
        <f t="shared" si="6"/>
        <v>1</v>
      </c>
    </row>
    <row r="241" customHeight="1" spans="2:13">
      <c r="B241" s="125">
        <v>238</v>
      </c>
      <c r="C241" s="126"/>
      <c r="D241" s="126"/>
      <c r="E241" s="135" t="str">
        <f>IFERROR(VLOOKUP(D241,'基础-供应商信息'!$C:$D,2,FALSE),"-")</f>
        <v>-</v>
      </c>
      <c r="F241" s="126"/>
      <c r="G241" s="135" t="str">
        <f>IFERROR(VLOOKUP($F241,'基础-商品信息'!$C:$E,2,FALSE),"-")</f>
        <v>-</v>
      </c>
      <c r="H241" s="135" t="str">
        <f>IFERROR(VLOOKUP($F241,'基础-商品信息'!$C:$E,3,FALSE),"-")</f>
        <v>-</v>
      </c>
      <c r="I241" s="132"/>
      <c r="J241" s="126"/>
      <c r="K241" s="136" t="str">
        <f t="shared" si="7"/>
        <v>-</v>
      </c>
      <c r="L241" s="126"/>
      <c r="M241" s="137">
        <f t="shared" si="6"/>
        <v>1</v>
      </c>
    </row>
    <row r="242" customHeight="1" spans="2:13">
      <c r="B242" s="125">
        <v>239</v>
      </c>
      <c r="C242" s="126"/>
      <c r="D242" s="126"/>
      <c r="E242" s="135" t="str">
        <f>IFERROR(VLOOKUP(D242,'基础-供应商信息'!$C:$D,2,FALSE),"-")</f>
        <v>-</v>
      </c>
      <c r="F242" s="126"/>
      <c r="G242" s="135" t="str">
        <f>IFERROR(VLOOKUP($F242,'基础-商品信息'!$C:$E,2,FALSE),"-")</f>
        <v>-</v>
      </c>
      <c r="H242" s="135" t="str">
        <f>IFERROR(VLOOKUP($F242,'基础-商品信息'!$C:$E,3,FALSE),"-")</f>
        <v>-</v>
      </c>
      <c r="I242" s="132"/>
      <c r="J242" s="126"/>
      <c r="K242" s="136" t="str">
        <f t="shared" si="7"/>
        <v>-</v>
      </c>
      <c r="L242" s="126"/>
      <c r="M242" s="137">
        <f t="shared" si="6"/>
        <v>1</v>
      </c>
    </row>
    <row r="243" customHeight="1" spans="2:13">
      <c r="B243" s="125">
        <v>240</v>
      </c>
      <c r="C243" s="126"/>
      <c r="D243" s="126"/>
      <c r="E243" s="135" t="str">
        <f>IFERROR(VLOOKUP(D243,'基础-供应商信息'!$C:$D,2,FALSE),"-")</f>
        <v>-</v>
      </c>
      <c r="F243" s="126"/>
      <c r="G243" s="135" t="str">
        <f>IFERROR(VLOOKUP($F243,'基础-商品信息'!$C:$E,2,FALSE),"-")</f>
        <v>-</v>
      </c>
      <c r="H243" s="135" t="str">
        <f>IFERROR(VLOOKUP($F243,'基础-商品信息'!$C:$E,3,FALSE),"-")</f>
        <v>-</v>
      </c>
      <c r="I243" s="132"/>
      <c r="J243" s="126"/>
      <c r="K243" s="136" t="str">
        <f t="shared" si="7"/>
        <v>-</v>
      </c>
      <c r="L243" s="126"/>
      <c r="M243" s="137">
        <f t="shared" si="6"/>
        <v>1</v>
      </c>
    </row>
    <row r="244" customHeight="1" spans="2:13">
      <c r="B244" s="125">
        <v>241</v>
      </c>
      <c r="C244" s="126"/>
      <c r="D244" s="126"/>
      <c r="E244" s="135" t="str">
        <f>IFERROR(VLOOKUP(D244,'基础-供应商信息'!$C:$D,2,FALSE),"-")</f>
        <v>-</v>
      </c>
      <c r="F244" s="126"/>
      <c r="G244" s="135" t="str">
        <f>IFERROR(VLOOKUP($F244,'基础-商品信息'!$C:$E,2,FALSE),"-")</f>
        <v>-</v>
      </c>
      <c r="H244" s="135" t="str">
        <f>IFERROR(VLOOKUP($F244,'基础-商品信息'!$C:$E,3,FALSE),"-")</f>
        <v>-</v>
      </c>
      <c r="I244" s="132"/>
      <c r="J244" s="126"/>
      <c r="K244" s="136" t="str">
        <f t="shared" si="7"/>
        <v>-</v>
      </c>
      <c r="L244" s="126"/>
      <c r="M244" s="137">
        <f t="shared" si="6"/>
        <v>1</v>
      </c>
    </row>
    <row r="245" customHeight="1" spans="2:13">
      <c r="B245" s="125">
        <v>242</v>
      </c>
      <c r="C245" s="126"/>
      <c r="D245" s="126"/>
      <c r="E245" s="135" t="str">
        <f>IFERROR(VLOOKUP(D245,'基础-供应商信息'!$C:$D,2,FALSE),"-")</f>
        <v>-</v>
      </c>
      <c r="F245" s="126"/>
      <c r="G245" s="135" t="str">
        <f>IFERROR(VLOOKUP($F245,'基础-商品信息'!$C:$E,2,FALSE),"-")</f>
        <v>-</v>
      </c>
      <c r="H245" s="135" t="str">
        <f>IFERROR(VLOOKUP($F245,'基础-商品信息'!$C:$E,3,FALSE),"-")</f>
        <v>-</v>
      </c>
      <c r="I245" s="132"/>
      <c r="J245" s="126"/>
      <c r="K245" s="136" t="str">
        <f t="shared" si="7"/>
        <v>-</v>
      </c>
      <c r="L245" s="126"/>
      <c r="M245" s="137">
        <f t="shared" si="6"/>
        <v>1</v>
      </c>
    </row>
    <row r="246" customHeight="1" spans="2:13">
      <c r="B246" s="125">
        <v>243</v>
      </c>
      <c r="C246" s="126"/>
      <c r="D246" s="126"/>
      <c r="E246" s="135" t="str">
        <f>IFERROR(VLOOKUP(D246,'基础-供应商信息'!$C:$D,2,FALSE),"-")</f>
        <v>-</v>
      </c>
      <c r="F246" s="126"/>
      <c r="G246" s="135" t="str">
        <f>IFERROR(VLOOKUP($F246,'基础-商品信息'!$C:$E,2,FALSE),"-")</f>
        <v>-</v>
      </c>
      <c r="H246" s="135" t="str">
        <f>IFERROR(VLOOKUP($F246,'基础-商品信息'!$C:$E,3,FALSE),"-")</f>
        <v>-</v>
      </c>
      <c r="I246" s="132"/>
      <c r="J246" s="126"/>
      <c r="K246" s="136" t="str">
        <f t="shared" si="7"/>
        <v>-</v>
      </c>
      <c r="L246" s="126"/>
      <c r="M246" s="137">
        <f t="shared" si="6"/>
        <v>1</v>
      </c>
    </row>
    <row r="247" customHeight="1" spans="2:13">
      <c r="B247" s="125">
        <v>244</v>
      </c>
      <c r="C247" s="126"/>
      <c r="D247" s="126"/>
      <c r="E247" s="135" t="str">
        <f>IFERROR(VLOOKUP(D247,'基础-供应商信息'!$C:$D,2,FALSE),"-")</f>
        <v>-</v>
      </c>
      <c r="F247" s="126"/>
      <c r="G247" s="135" t="str">
        <f>IFERROR(VLOOKUP($F247,'基础-商品信息'!$C:$E,2,FALSE),"-")</f>
        <v>-</v>
      </c>
      <c r="H247" s="135" t="str">
        <f>IFERROR(VLOOKUP($F247,'基础-商品信息'!$C:$E,3,FALSE),"-")</f>
        <v>-</v>
      </c>
      <c r="I247" s="132"/>
      <c r="J247" s="126"/>
      <c r="K247" s="136" t="str">
        <f t="shared" si="7"/>
        <v>-</v>
      </c>
      <c r="L247" s="126"/>
      <c r="M247" s="137">
        <f t="shared" si="6"/>
        <v>1</v>
      </c>
    </row>
    <row r="248" customHeight="1" spans="2:13">
      <c r="B248" s="125">
        <v>245</v>
      </c>
      <c r="C248" s="126"/>
      <c r="D248" s="126"/>
      <c r="E248" s="135" t="str">
        <f>IFERROR(VLOOKUP(D248,'基础-供应商信息'!$C:$D,2,FALSE),"-")</f>
        <v>-</v>
      </c>
      <c r="F248" s="126"/>
      <c r="G248" s="135" t="str">
        <f>IFERROR(VLOOKUP($F248,'基础-商品信息'!$C:$E,2,FALSE),"-")</f>
        <v>-</v>
      </c>
      <c r="H248" s="135" t="str">
        <f>IFERROR(VLOOKUP($F248,'基础-商品信息'!$C:$E,3,FALSE),"-")</f>
        <v>-</v>
      </c>
      <c r="I248" s="132"/>
      <c r="J248" s="126"/>
      <c r="K248" s="136" t="str">
        <f t="shared" si="7"/>
        <v>-</v>
      </c>
      <c r="L248" s="126"/>
      <c r="M248" s="137">
        <f t="shared" si="6"/>
        <v>1</v>
      </c>
    </row>
    <row r="249" customHeight="1" spans="2:13">
      <c r="B249" s="125">
        <v>246</v>
      </c>
      <c r="C249" s="126"/>
      <c r="D249" s="126"/>
      <c r="E249" s="135" t="str">
        <f>IFERROR(VLOOKUP(D249,'基础-供应商信息'!$C:$D,2,FALSE),"-")</f>
        <v>-</v>
      </c>
      <c r="F249" s="126"/>
      <c r="G249" s="135" t="str">
        <f>IFERROR(VLOOKUP($F249,'基础-商品信息'!$C:$E,2,FALSE),"-")</f>
        <v>-</v>
      </c>
      <c r="H249" s="135" t="str">
        <f>IFERROR(VLOOKUP($F249,'基础-商品信息'!$C:$E,3,FALSE),"-")</f>
        <v>-</v>
      </c>
      <c r="I249" s="132"/>
      <c r="J249" s="126"/>
      <c r="K249" s="136" t="str">
        <f t="shared" si="7"/>
        <v>-</v>
      </c>
      <c r="L249" s="126"/>
      <c r="M249" s="137">
        <f t="shared" si="6"/>
        <v>1</v>
      </c>
    </row>
    <row r="250" customHeight="1" spans="2:13">
      <c r="B250" s="125">
        <v>247</v>
      </c>
      <c r="C250" s="126"/>
      <c r="D250" s="126"/>
      <c r="E250" s="135" t="str">
        <f>IFERROR(VLOOKUP(D250,'基础-供应商信息'!$C:$D,2,FALSE),"-")</f>
        <v>-</v>
      </c>
      <c r="F250" s="126"/>
      <c r="G250" s="135" t="str">
        <f>IFERROR(VLOOKUP($F250,'基础-商品信息'!$C:$E,2,FALSE),"-")</f>
        <v>-</v>
      </c>
      <c r="H250" s="135" t="str">
        <f>IFERROR(VLOOKUP($F250,'基础-商品信息'!$C:$E,3,FALSE),"-")</f>
        <v>-</v>
      </c>
      <c r="I250" s="132"/>
      <c r="J250" s="126"/>
      <c r="K250" s="136" t="str">
        <f t="shared" si="7"/>
        <v>-</v>
      </c>
      <c r="L250" s="126"/>
      <c r="M250" s="137">
        <f t="shared" si="6"/>
        <v>1</v>
      </c>
    </row>
    <row r="251" customHeight="1" spans="2:13">
      <c r="B251" s="125">
        <v>248</v>
      </c>
      <c r="C251" s="126"/>
      <c r="D251" s="126"/>
      <c r="E251" s="135" t="str">
        <f>IFERROR(VLOOKUP(D251,'基础-供应商信息'!$C:$D,2,FALSE),"-")</f>
        <v>-</v>
      </c>
      <c r="F251" s="126"/>
      <c r="G251" s="135" t="str">
        <f>IFERROR(VLOOKUP($F251,'基础-商品信息'!$C:$E,2,FALSE),"-")</f>
        <v>-</v>
      </c>
      <c r="H251" s="135" t="str">
        <f>IFERROR(VLOOKUP($F251,'基础-商品信息'!$C:$E,3,FALSE),"-")</f>
        <v>-</v>
      </c>
      <c r="I251" s="132"/>
      <c r="J251" s="126"/>
      <c r="K251" s="136" t="str">
        <f t="shared" si="7"/>
        <v>-</v>
      </c>
      <c r="L251" s="126"/>
      <c r="M251" s="137">
        <f t="shared" si="6"/>
        <v>1</v>
      </c>
    </row>
    <row r="252" customHeight="1" spans="2:13">
      <c r="B252" s="125">
        <v>249</v>
      </c>
      <c r="C252" s="126"/>
      <c r="D252" s="126"/>
      <c r="E252" s="135" t="str">
        <f>IFERROR(VLOOKUP(D252,'基础-供应商信息'!$C:$D,2,FALSE),"-")</f>
        <v>-</v>
      </c>
      <c r="F252" s="126"/>
      <c r="G252" s="135" t="str">
        <f>IFERROR(VLOOKUP($F252,'基础-商品信息'!$C:$E,2,FALSE),"-")</f>
        <v>-</v>
      </c>
      <c r="H252" s="135" t="str">
        <f>IFERROR(VLOOKUP($F252,'基础-商品信息'!$C:$E,3,FALSE),"-")</f>
        <v>-</v>
      </c>
      <c r="I252" s="132"/>
      <c r="J252" s="126"/>
      <c r="K252" s="136" t="str">
        <f t="shared" si="7"/>
        <v>-</v>
      </c>
      <c r="L252" s="126"/>
      <c r="M252" s="137">
        <f t="shared" si="6"/>
        <v>1</v>
      </c>
    </row>
    <row r="253" customHeight="1" spans="2:13">
      <c r="B253" s="125">
        <v>250</v>
      </c>
      <c r="C253" s="126"/>
      <c r="D253" s="126"/>
      <c r="E253" s="135" t="str">
        <f>IFERROR(VLOOKUP(D253,'基础-供应商信息'!$C:$D,2,FALSE),"-")</f>
        <v>-</v>
      </c>
      <c r="F253" s="126"/>
      <c r="G253" s="135" t="str">
        <f>IFERROR(VLOOKUP($F253,'基础-商品信息'!$C:$E,2,FALSE),"-")</f>
        <v>-</v>
      </c>
      <c r="H253" s="135" t="str">
        <f>IFERROR(VLOOKUP($F253,'基础-商品信息'!$C:$E,3,FALSE),"-")</f>
        <v>-</v>
      </c>
      <c r="I253" s="132"/>
      <c r="J253" s="126"/>
      <c r="K253" s="136" t="str">
        <f t="shared" si="7"/>
        <v>-</v>
      </c>
      <c r="L253" s="126"/>
      <c r="M253" s="137">
        <f t="shared" si="6"/>
        <v>1</v>
      </c>
    </row>
    <row r="254" customHeight="1" spans="2:13">
      <c r="B254" s="125">
        <v>251</v>
      </c>
      <c r="C254" s="126"/>
      <c r="D254" s="126"/>
      <c r="E254" s="135" t="str">
        <f>IFERROR(VLOOKUP(D254,'基础-供应商信息'!$C:$D,2,FALSE),"-")</f>
        <v>-</v>
      </c>
      <c r="F254" s="126"/>
      <c r="G254" s="135" t="str">
        <f>IFERROR(VLOOKUP($F254,'基础-商品信息'!$C:$E,2,FALSE),"-")</f>
        <v>-</v>
      </c>
      <c r="H254" s="135" t="str">
        <f>IFERROR(VLOOKUP($F254,'基础-商品信息'!$C:$E,3,FALSE),"-")</f>
        <v>-</v>
      </c>
      <c r="I254" s="132"/>
      <c r="J254" s="126"/>
      <c r="K254" s="136" t="str">
        <f t="shared" si="7"/>
        <v>-</v>
      </c>
      <c r="L254" s="126"/>
      <c r="M254" s="137">
        <f t="shared" si="6"/>
        <v>1</v>
      </c>
    </row>
    <row r="255" customHeight="1" spans="2:13">
      <c r="B255" s="125">
        <v>252</v>
      </c>
      <c r="C255" s="126"/>
      <c r="D255" s="126"/>
      <c r="E255" s="135" t="str">
        <f>IFERROR(VLOOKUP(D255,'基础-供应商信息'!$C:$D,2,FALSE),"-")</f>
        <v>-</v>
      </c>
      <c r="F255" s="126"/>
      <c r="G255" s="135" t="str">
        <f>IFERROR(VLOOKUP($F255,'基础-商品信息'!$C:$E,2,FALSE),"-")</f>
        <v>-</v>
      </c>
      <c r="H255" s="135" t="str">
        <f>IFERROR(VLOOKUP($F255,'基础-商品信息'!$C:$E,3,FALSE),"-")</f>
        <v>-</v>
      </c>
      <c r="I255" s="132"/>
      <c r="J255" s="126"/>
      <c r="K255" s="136" t="str">
        <f t="shared" si="7"/>
        <v>-</v>
      </c>
      <c r="L255" s="126"/>
      <c r="M255" s="137">
        <f t="shared" si="6"/>
        <v>1</v>
      </c>
    </row>
    <row r="256" customHeight="1" spans="2:13">
      <c r="B256" s="125">
        <v>253</v>
      </c>
      <c r="C256" s="126"/>
      <c r="D256" s="126"/>
      <c r="E256" s="135" t="str">
        <f>IFERROR(VLOOKUP(D256,'基础-供应商信息'!$C:$D,2,FALSE),"-")</f>
        <v>-</v>
      </c>
      <c r="F256" s="126"/>
      <c r="G256" s="135" t="str">
        <f>IFERROR(VLOOKUP($F256,'基础-商品信息'!$C:$E,2,FALSE),"-")</f>
        <v>-</v>
      </c>
      <c r="H256" s="135" t="str">
        <f>IFERROR(VLOOKUP($F256,'基础-商品信息'!$C:$E,3,FALSE),"-")</f>
        <v>-</v>
      </c>
      <c r="I256" s="132"/>
      <c r="J256" s="126"/>
      <c r="K256" s="136" t="str">
        <f t="shared" si="7"/>
        <v>-</v>
      </c>
      <c r="L256" s="126"/>
      <c r="M256" s="137">
        <f t="shared" si="6"/>
        <v>1</v>
      </c>
    </row>
    <row r="257" customHeight="1" spans="2:13">
      <c r="B257" s="125">
        <v>254</v>
      </c>
      <c r="C257" s="126"/>
      <c r="D257" s="126"/>
      <c r="E257" s="135" t="str">
        <f>IFERROR(VLOOKUP(D257,'基础-供应商信息'!$C:$D,2,FALSE),"-")</f>
        <v>-</v>
      </c>
      <c r="F257" s="126"/>
      <c r="G257" s="135" t="str">
        <f>IFERROR(VLOOKUP($F257,'基础-商品信息'!$C:$E,2,FALSE),"-")</f>
        <v>-</v>
      </c>
      <c r="H257" s="135" t="str">
        <f>IFERROR(VLOOKUP($F257,'基础-商品信息'!$C:$E,3,FALSE),"-")</f>
        <v>-</v>
      </c>
      <c r="I257" s="132"/>
      <c r="J257" s="126"/>
      <c r="K257" s="136" t="str">
        <f t="shared" si="7"/>
        <v>-</v>
      </c>
      <c r="L257" s="126"/>
      <c r="M257" s="137">
        <f t="shared" si="6"/>
        <v>1</v>
      </c>
    </row>
    <row r="258" customHeight="1" spans="2:13">
      <c r="B258" s="125">
        <v>255</v>
      </c>
      <c r="C258" s="126"/>
      <c r="D258" s="126"/>
      <c r="E258" s="135" t="str">
        <f>IFERROR(VLOOKUP(D258,'基础-供应商信息'!$C:$D,2,FALSE),"-")</f>
        <v>-</v>
      </c>
      <c r="F258" s="126"/>
      <c r="G258" s="135" t="str">
        <f>IFERROR(VLOOKUP($F258,'基础-商品信息'!$C:$E,2,FALSE),"-")</f>
        <v>-</v>
      </c>
      <c r="H258" s="135" t="str">
        <f>IFERROR(VLOOKUP($F258,'基础-商品信息'!$C:$E,3,FALSE),"-")</f>
        <v>-</v>
      </c>
      <c r="I258" s="132"/>
      <c r="J258" s="126"/>
      <c r="K258" s="136" t="str">
        <f t="shared" si="7"/>
        <v>-</v>
      </c>
      <c r="L258" s="126"/>
      <c r="M258" s="137">
        <f t="shared" si="6"/>
        <v>1</v>
      </c>
    </row>
    <row r="259" customHeight="1" spans="2:13">
      <c r="B259" s="125">
        <v>256</v>
      </c>
      <c r="C259" s="126"/>
      <c r="D259" s="126"/>
      <c r="E259" s="135" t="str">
        <f>IFERROR(VLOOKUP(D259,'基础-供应商信息'!$C:$D,2,FALSE),"-")</f>
        <v>-</v>
      </c>
      <c r="F259" s="126"/>
      <c r="G259" s="135" t="str">
        <f>IFERROR(VLOOKUP($F259,'基础-商品信息'!$C:$E,2,FALSE),"-")</f>
        <v>-</v>
      </c>
      <c r="H259" s="135" t="str">
        <f>IFERROR(VLOOKUP($F259,'基础-商品信息'!$C:$E,3,FALSE),"-")</f>
        <v>-</v>
      </c>
      <c r="I259" s="132"/>
      <c r="J259" s="126"/>
      <c r="K259" s="136" t="str">
        <f t="shared" si="7"/>
        <v>-</v>
      </c>
      <c r="L259" s="126"/>
      <c r="M259" s="137">
        <f t="shared" si="6"/>
        <v>1</v>
      </c>
    </row>
    <row r="260" customHeight="1" spans="2:13">
      <c r="B260" s="125">
        <v>257</v>
      </c>
      <c r="C260" s="126"/>
      <c r="D260" s="126"/>
      <c r="E260" s="135" t="str">
        <f>IFERROR(VLOOKUP(D260,'基础-供应商信息'!$C:$D,2,FALSE),"-")</f>
        <v>-</v>
      </c>
      <c r="F260" s="126"/>
      <c r="G260" s="135" t="str">
        <f>IFERROR(VLOOKUP($F260,'基础-商品信息'!$C:$E,2,FALSE),"-")</f>
        <v>-</v>
      </c>
      <c r="H260" s="135" t="str">
        <f>IFERROR(VLOOKUP($F260,'基础-商品信息'!$C:$E,3,FALSE),"-")</f>
        <v>-</v>
      </c>
      <c r="I260" s="132"/>
      <c r="J260" s="126"/>
      <c r="K260" s="136" t="str">
        <f t="shared" si="7"/>
        <v>-</v>
      </c>
      <c r="L260" s="126"/>
      <c r="M260" s="137">
        <f t="shared" ref="M260:M323" si="8">C260-DAY(C260)+1</f>
        <v>1</v>
      </c>
    </row>
    <row r="261" customHeight="1" spans="2:13">
      <c r="B261" s="125">
        <v>258</v>
      </c>
      <c r="C261" s="126"/>
      <c r="D261" s="126"/>
      <c r="E261" s="135" t="str">
        <f>IFERROR(VLOOKUP(D261,'基础-供应商信息'!$C:$D,2,FALSE),"-")</f>
        <v>-</v>
      </c>
      <c r="F261" s="126"/>
      <c r="G261" s="135" t="str">
        <f>IFERROR(VLOOKUP($F261,'基础-商品信息'!$C:$E,2,FALSE),"-")</f>
        <v>-</v>
      </c>
      <c r="H261" s="135" t="str">
        <f>IFERROR(VLOOKUP($F261,'基础-商品信息'!$C:$E,3,FALSE),"-")</f>
        <v>-</v>
      </c>
      <c r="I261" s="132"/>
      <c r="J261" s="126"/>
      <c r="K261" s="136" t="str">
        <f t="shared" ref="K261:K324" si="9">IF(AND(I261&lt;&gt;"",J261&lt;&gt;""),I261*J261,"-")</f>
        <v>-</v>
      </c>
      <c r="L261" s="126"/>
      <c r="M261" s="137">
        <f t="shared" si="8"/>
        <v>1</v>
      </c>
    </row>
    <row r="262" customHeight="1" spans="2:13">
      <c r="B262" s="125">
        <v>259</v>
      </c>
      <c r="C262" s="126"/>
      <c r="D262" s="126"/>
      <c r="E262" s="135" t="str">
        <f>IFERROR(VLOOKUP(D262,'基础-供应商信息'!$C:$D,2,FALSE),"-")</f>
        <v>-</v>
      </c>
      <c r="F262" s="126"/>
      <c r="G262" s="135" t="str">
        <f>IFERROR(VLOOKUP($F262,'基础-商品信息'!$C:$E,2,FALSE),"-")</f>
        <v>-</v>
      </c>
      <c r="H262" s="135" t="str">
        <f>IFERROR(VLOOKUP($F262,'基础-商品信息'!$C:$E,3,FALSE),"-")</f>
        <v>-</v>
      </c>
      <c r="I262" s="132"/>
      <c r="J262" s="126"/>
      <c r="K262" s="136" t="str">
        <f t="shared" si="9"/>
        <v>-</v>
      </c>
      <c r="L262" s="126"/>
      <c r="M262" s="137">
        <f t="shared" si="8"/>
        <v>1</v>
      </c>
    </row>
    <row r="263" customHeight="1" spans="2:13">
      <c r="B263" s="125">
        <v>260</v>
      </c>
      <c r="C263" s="126"/>
      <c r="D263" s="126"/>
      <c r="E263" s="135" t="str">
        <f>IFERROR(VLOOKUP(D263,'基础-供应商信息'!$C:$D,2,FALSE),"-")</f>
        <v>-</v>
      </c>
      <c r="F263" s="126"/>
      <c r="G263" s="135" t="str">
        <f>IFERROR(VLOOKUP($F263,'基础-商品信息'!$C:$E,2,FALSE),"-")</f>
        <v>-</v>
      </c>
      <c r="H263" s="135" t="str">
        <f>IFERROR(VLOOKUP($F263,'基础-商品信息'!$C:$E,3,FALSE),"-")</f>
        <v>-</v>
      </c>
      <c r="I263" s="132"/>
      <c r="J263" s="126"/>
      <c r="K263" s="136" t="str">
        <f t="shared" si="9"/>
        <v>-</v>
      </c>
      <c r="L263" s="126"/>
      <c r="M263" s="137">
        <f t="shared" si="8"/>
        <v>1</v>
      </c>
    </row>
    <row r="264" customHeight="1" spans="2:13">
      <c r="B264" s="125">
        <v>261</v>
      </c>
      <c r="C264" s="126"/>
      <c r="D264" s="126"/>
      <c r="E264" s="135" t="str">
        <f>IFERROR(VLOOKUP(D264,'基础-供应商信息'!$C:$D,2,FALSE),"-")</f>
        <v>-</v>
      </c>
      <c r="F264" s="126"/>
      <c r="G264" s="135" t="str">
        <f>IFERROR(VLOOKUP($F264,'基础-商品信息'!$C:$E,2,FALSE),"-")</f>
        <v>-</v>
      </c>
      <c r="H264" s="135" t="str">
        <f>IFERROR(VLOOKUP($F264,'基础-商品信息'!$C:$E,3,FALSE),"-")</f>
        <v>-</v>
      </c>
      <c r="I264" s="132"/>
      <c r="J264" s="126"/>
      <c r="K264" s="136" t="str">
        <f t="shared" si="9"/>
        <v>-</v>
      </c>
      <c r="L264" s="126"/>
      <c r="M264" s="137">
        <f t="shared" si="8"/>
        <v>1</v>
      </c>
    </row>
    <row r="265" customHeight="1" spans="2:13">
      <c r="B265" s="125">
        <v>262</v>
      </c>
      <c r="C265" s="126"/>
      <c r="D265" s="126"/>
      <c r="E265" s="135" t="str">
        <f>IFERROR(VLOOKUP(D265,'基础-供应商信息'!$C:$D,2,FALSE),"-")</f>
        <v>-</v>
      </c>
      <c r="F265" s="126"/>
      <c r="G265" s="135" t="str">
        <f>IFERROR(VLOOKUP($F265,'基础-商品信息'!$C:$E,2,FALSE),"-")</f>
        <v>-</v>
      </c>
      <c r="H265" s="135" t="str">
        <f>IFERROR(VLOOKUP($F265,'基础-商品信息'!$C:$E,3,FALSE),"-")</f>
        <v>-</v>
      </c>
      <c r="I265" s="132"/>
      <c r="J265" s="126"/>
      <c r="K265" s="136" t="str">
        <f t="shared" si="9"/>
        <v>-</v>
      </c>
      <c r="L265" s="126"/>
      <c r="M265" s="137">
        <f t="shared" si="8"/>
        <v>1</v>
      </c>
    </row>
    <row r="266" customHeight="1" spans="2:13">
      <c r="B266" s="125">
        <v>263</v>
      </c>
      <c r="C266" s="126"/>
      <c r="D266" s="126"/>
      <c r="E266" s="135" t="str">
        <f>IFERROR(VLOOKUP(D266,'基础-供应商信息'!$C:$D,2,FALSE),"-")</f>
        <v>-</v>
      </c>
      <c r="F266" s="126"/>
      <c r="G266" s="135" t="str">
        <f>IFERROR(VLOOKUP($F266,'基础-商品信息'!$C:$E,2,FALSE),"-")</f>
        <v>-</v>
      </c>
      <c r="H266" s="135" t="str">
        <f>IFERROR(VLOOKUP($F266,'基础-商品信息'!$C:$E,3,FALSE),"-")</f>
        <v>-</v>
      </c>
      <c r="I266" s="132"/>
      <c r="J266" s="126"/>
      <c r="K266" s="136" t="str">
        <f t="shared" si="9"/>
        <v>-</v>
      </c>
      <c r="L266" s="126"/>
      <c r="M266" s="137">
        <f t="shared" si="8"/>
        <v>1</v>
      </c>
    </row>
    <row r="267" customHeight="1" spans="2:13">
      <c r="B267" s="125">
        <v>264</v>
      </c>
      <c r="C267" s="126"/>
      <c r="D267" s="126"/>
      <c r="E267" s="135" t="str">
        <f>IFERROR(VLOOKUP(D267,'基础-供应商信息'!$C:$D,2,FALSE),"-")</f>
        <v>-</v>
      </c>
      <c r="F267" s="126"/>
      <c r="G267" s="135" t="str">
        <f>IFERROR(VLOOKUP($F267,'基础-商品信息'!$C:$E,2,FALSE),"-")</f>
        <v>-</v>
      </c>
      <c r="H267" s="135" t="str">
        <f>IFERROR(VLOOKUP($F267,'基础-商品信息'!$C:$E,3,FALSE),"-")</f>
        <v>-</v>
      </c>
      <c r="I267" s="132"/>
      <c r="J267" s="126"/>
      <c r="K267" s="136" t="str">
        <f t="shared" si="9"/>
        <v>-</v>
      </c>
      <c r="L267" s="126"/>
      <c r="M267" s="137">
        <f t="shared" si="8"/>
        <v>1</v>
      </c>
    </row>
    <row r="268" customHeight="1" spans="2:13">
      <c r="B268" s="125">
        <v>265</v>
      </c>
      <c r="C268" s="126"/>
      <c r="D268" s="126"/>
      <c r="E268" s="135" t="str">
        <f>IFERROR(VLOOKUP(D268,'基础-供应商信息'!$C:$D,2,FALSE),"-")</f>
        <v>-</v>
      </c>
      <c r="F268" s="126"/>
      <c r="G268" s="135" t="str">
        <f>IFERROR(VLOOKUP($F268,'基础-商品信息'!$C:$E,2,FALSE),"-")</f>
        <v>-</v>
      </c>
      <c r="H268" s="135" t="str">
        <f>IFERROR(VLOOKUP($F268,'基础-商品信息'!$C:$E,3,FALSE),"-")</f>
        <v>-</v>
      </c>
      <c r="I268" s="132"/>
      <c r="J268" s="126"/>
      <c r="K268" s="136" t="str">
        <f t="shared" si="9"/>
        <v>-</v>
      </c>
      <c r="L268" s="126"/>
      <c r="M268" s="137">
        <f t="shared" si="8"/>
        <v>1</v>
      </c>
    </row>
    <row r="269" customHeight="1" spans="2:13">
      <c r="B269" s="125">
        <v>266</v>
      </c>
      <c r="C269" s="126"/>
      <c r="D269" s="126"/>
      <c r="E269" s="135" t="str">
        <f>IFERROR(VLOOKUP(D269,'基础-供应商信息'!$C:$D,2,FALSE),"-")</f>
        <v>-</v>
      </c>
      <c r="F269" s="126"/>
      <c r="G269" s="135" t="str">
        <f>IFERROR(VLOOKUP($F269,'基础-商品信息'!$C:$E,2,FALSE),"-")</f>
        <v>-</v>
      </c>
      <c r="H269" s="135" t="str">
        <f>IFERROR(VLOOKUP($F269,'基础-商品信息'!$C:$E,3,FALSE),"-")</f>
        <v>-</v>
      </c>
      <c r="I269" s="132"/>
      <c r="J269" s="126"/>
      <c r="K269" s="136" t="str">
        <f t="shared" si="9"/>
        <v>-</v>
      </c>
      <c r="L269" s="126"/>
      <c r="M269" s="137">
        <f t="shared" si="8"/>
        <v>1</v>
      </c>
    </row>
    <row r="270" customHeight="1" spans="2:13">
      <c r="B270" s="125">
        <v>267</v>
      </c>
      <c r="C270" s="126"/>
      <c r="D270" s="126"/>
      <c r="E270" s="135" t="str">
        <f>IFERROR(VLOOKUP(D270,'基础-供应商信息'!$C:$D,2,FALSE),"-")</f>
        <v>-</v>
      </c>
      <c r="F270" s="126"/>
      <c r="G270" s="135" t="str">
        <f>IFERROR(VLOOKUP($F270,'基础-商品信息'!$C:$E,2,FALSE),"-")</f>
        <v>-</v>
      </c>
      <c r="H270" s="135" t="str">
        <f>IFERROR(VLOOKUP($F270,'基础-商品信息'!$C:$E,3,FALSE),"-")</f>
        <v>-</v>
      </c>
      <c r="I270" s="132"/>
      <c r="J270" s="126"/>
      <c r="K270" s="136" t="str">
        <f t="shared" si="9"/>
        <v>-</v>
      </c>
      <c r="L270" s="126"/>
      <c r="M270" s="137">
        <f t="shared" si="8"/>
        <v>1</v>
      </c>
    </row>
    <row r="271" customHeight="1" spans="2:13">
      <c r="B271" s="125">
        <v>268</v>
      </c>
      <c r="C271" s="126"/>
      <c r="D271" s="126"/>
      <c r="E271" s="135" t="str">
        <f>IFERROR(VLOOKUP(D271,'基础-供应商信息'!$C:$D,2,FALSE),"-")</f>
        <v>-</v>
      </c>
      <c r="F271" s="126"/>
      <c r="G271" s="135" t="str">
        <f>IFERROR(VLOOKUP($F271,'基础-商品信息'!$C:$E,2,FALSE),"-")</f>
        <v>-</v>
      </c>
      <c r="H271" s="135" t="str">
        <f>IFERROR(VLOOKUP($F271,'基础-商品信息'!$C:$E,3,FALSE),"-")</f>
        <v>-</v>
      </c>
      <c r="I271" s="132"/>
      <c r="J271" s="126"/>
      <c r="K271" s="136" t="str">
        <f t="shared" si="9"/>
        <v>-</v>
      </c>
      <c r="L271" s="126"/>
      <c r="M271" s="137">
        <f t="shared" si="8"/>
        <v>1</v>
      </c>
    </row>
    <row r="272" customHeight="1" spans="2:13">
      <c r="B272" s="125">
        <v>269</v>
      </c>
      <c r="C272" s="126"/>
      <c r="D272" s="126"/>
      <c r="E272" s="135" t="str">
        <f>IFERROR(VLOOKUP(D272,'基础-供应商信息'!$C:$D,2,FALSE),"-")</f>
        <v>-</v>
      </c>
      <c r="F272" s="126"/>
      <c r="G272" s="135" t="str">
        <f>IFERROR(VLOOKUP($F272,'基础-商品信息'!$C:$E,2,FALSE),"-")</f>
        <v>-</v>
      </c>
      <c r="H272" s="135" t="str">
        <f>IFERROR(VLOOKUP($F272,'基础-商品信息'!$C:$E,3,FALSE),"-")</f>
        <v>-</v>
      </c>
      <c r="I272" s="132"/>
      <c r="J272" s="126"/>
      <c r="K272" s="136" t="str">
        <f t="shared" si="9"/>
        <v>-</v>
      </c>
      <c r="L272" s="126"/>
      <c r="M272" s="137">
        <f t="shared" si="8"/>
        <v>1</v>
      </c>
    </row>
    <row r="273" customHeight="1" spans="2:13">
      <c r="B273" s="125">
        <v>270</v>
      </c>
      <c r="C273" s="126"/>
      <c r="D273" s="126"/>
      <c r="E273" s="135" t="str">
        <f>IFERROR(VLOOKUP(D273,'基础-供应商信息'!$C:$D,2,FALSE),"-")</f>
        <v>-</v>
      </c>
      <c r="F273" s="126"/>
      <c r="G273" s="135" t="str">
        <f>IFERROR(VLOOKUP($F273,'基础-商品信息'!$C:$E,2,FALSE),"-")</f>
        <v>-</v>
      </c>
      <c r="H273" s="135" t="str">
        <f>IFERROR(VLOOKUP($F273,'基础-商品信息'!$C:$E,3,FALSE),"-")</f>
        <v>-</v>
      </c>
      <c r="I273" s="132"/>
      <c r="J273" s="126"/>
      <c r="K273" s="136" t="str">
        <f t="shared" si="9"/>
        <v>-</v>
      </c>
      <c r="L273" s="126"/>
      <c r="M273" s="137">
        <f t="shared" si="8"/>
        <v>1</v>
      </c>
    </row>
    <row r="274" customHeight="1" spans="2:13">
      <c r="B274" s="125">
        <v>271</v>
      </c>
      <c r="C274" s="126"/>
      <c r="D274" s="126"/>
      <c r="E274" s="135" t="str">
        <f>IFERROR(VLOOKUP(D274,'基础-供应商信息'!$C:$D,2,FALSE),"-")</f>
        <v>-</v>
      </c>
      <c r="F274" s="126"/>
      <c r="G274" s="135" t="str">
        <f>IFERROR(VLOOKUP($F274,'基础-商品信息'!$C:$E,2,FALSE),"-")</f>
        <v>-</v>
      </c>
      <c r="H274" s="135" t="str">
        <f>IFERROR(VLOOKUP($F274,'基础-商品信息'!$C:$E,3,FALSE),"-")</f>
        <v>-</v>
      </c>
      <c r="I274" s="132"/>
      <c r="J274" s="126"/>
      <c r="K274" s="136" t="str">
        <f t="shared" si="9"/>
        <v>-</v>
      </c>
      <c r="L274" s="126"/>
      <c r="M274" s="137">
        <f t="shared" si="8"/>
        <v>1</v>
      </c>
    </row>
    <row r="275" customHeight="1" spans="2:13">
      <c r="B275" s="125">
        <v>272</v>
      </c>
      <c r="C275" s="126"/>
      <c r="D275" s="126"/>
      <c r="E275" s="135" t="str">
        <f>IFERROR(VLOOKUP(D275,'基础-供应商信息'!$C:$D,2,FALSE),"-")</f>
        <v>-</v>
      </c>
      <c r="F275" s="126"/>
      <c r="G275" s="135" t="str">
        <f>IFERROR(VLOOKUP($F275,'基础-商品信息'!$C:$E,2,FALSE),"-")</f>
        <v>-</v>
      </c>
      <c r="H275" s="135" t="str">
        <f>IFERROR(VLOOKUP($F275,'基础-商品信息'!$C:$E,3,FALSE),"-")</f>
        <v>-</v>
      </c>
      <c r="I275" s="132"/>
      <c r="J275" s="126"/>
      <c r="K275" s="136" t="str">
        <f t="shared" si="9"/>
        <v>-</v>
      </c>
      <c r="L275" s="126"/>
      <c r="M275" s="137">
        <f t="shared" si="8"/>
        <v>1</v>
      </c>
    </row>
    <row r="276" customHeight="1" spans="2:13">
      <c r="B276" s="125">
        <v>273</v>
      </c>
      <c r="C276" s="126"/>
      <c r="D276" s="126"/>
      <c r="E276" s="135" t="str">
        <f>IFERROR(VLOOKUP(D276,'基础-供应商信息'!$C:$D,2,FALSE),"-")</f>
        <v>-</v>
      </c>
      <c r="F276" s="126"/>
      <c r="G276" s="135" t="str">
        <f>IFERROR(VLOOKUP($F276,'基础-商品信息'!$C:$E,2,FALSE),"-")</f>
        <v>-</v>
      </c>
      <c r="H276" s="135" t="str">
        <f>IFERROR(VLOOKUP($F276,'基础-商品信息'!$C:$E,3,FALSE),"-")</f>
        <v>-</v>
      </c>
      <c r="I276" s="132"/>
      <c r="J276" s="126"/>
      <c r="K276" s="136" t="str">
        <f t="shared" si="9"/>
        <v>-</v>
      </c>
      <c r="L276" s="126"/>
      <c r="M276" s="137">
        <f t="shared" si="8"/>
        <v>1</v>
      </c>
    </row>
    <row r="277" customHeight="1" spans="2:13">
      <c r="B277" s="125">
        <v>274</v>
      </c>
      <c r="C277" s="126"/>
      <c r="D277" s="126"/>
      <c r="E277" s="135" t="str">
        <f>IFERROR(VLOOKUP(D277,'基础-供应商信息'!$C:$D,2,FALSE),"-")</f>
        <v>-</v>
      </c>
      <c r="F277" s="126"/>
      <c r="G277" s="135" t="str">
        <f>IFERROR(VLOOKUP($F277,'基础-商品信息'!$C:$E,2,FALSE),"-")</f>
        <v>-</v>
      </c>
      <c r="H277" s="135" t="str">
        <f>IFERROR(VLOOKUP($F277,'基础-商品信息'!$C:$E,3,FALSE),"-")</f>
        <v>-</v>
      </c>
      <c r="I277" s="132"/>
      <c r="J277" s="126"/>
      <c r="K277" s="136" t="str">
        <f t="shared" si="9"/>
        <v>-</v>
      </c>
      <c r="L277" s="126"/>
      <c r="M277" s="137">
        <f t="shared" si="8"/>
        <v>1</v>
      </c>
    </row>
    <row r="278" customHeight="1" spans="2:13">
      <c r="B278" s="125">
        <v>275</v>
      </c>
      <c r="C278" s="126"/>
      <c r="D278" s="126"/>
      <c r="E278" s="135" t="str">
        <f>IFERROR(VLOOKUP(D278,'基础-供应商信息'!$C:$D,2,FALSE),"-")</f>
        <v>-</v>
      </c>
      <c r="F278" s="126"/>
      <c r="G278" s="135" t="str">
        <f>IFERROR(VLOOKUP($F278,'基础-商品信息'!$C:$E,2,FALSE),"-")</f>
        <v>-</v>
      </c>
      <c r="H278" s="135" t="str">
        <f>IFERROR(VLOOKUP($F278,'基础-商品信息'!$C:$E,3,FALSE),"-")</f>
        <v>-</v>
      </c>
      <c r="I278" s="132"/>
      <c r="J278" s="126"/>
      <c r="K278" s="136" t="str">
        <f t="shared" si="9"/>
        <v>-</v>
      </c>
      <c r="L278" s="126"/>
      <c r="M278" s="137">
        <f t="shared" si="8"/>
        <v>1</v>
      </c>
    </row>
    <row r="279" customHeight="1" spans="2:13">
      <c r="B279" s="125">
        <v>276</v>
      </c>
      <c r="C279" s="126"/>
      <c r="D279" s="126"/>
      <c r="E279" s="135" t="str">
        <f>IFERROR(VLOOKUP(D279,'基础-供应商信息'!$C:$D,2,FALSE),"-")</f>
        <v>-</v>
      </c>
      <c r="F279" s="126"/>
      <c r="G279" s="135" t="str">
        <f>IFERROR(VLOOKUP($F279,'基础-商品信息'!$C:$E,2,FALSE),"-")</f>
        <v>-</v>
      </c>
      <c r="H279" s="135" t="str">
        <f>IFERROR(VLOOKUP($F279,'基础-商品信息'!$C:$E,3,FALSE),"-")</f>
        <v>-</v>
      </c>
      <c r="I279" s="132"/>
      <c r="J279" s="126"/>
      <c r="K279" s="136" t="str">
        <f t="shared" si="9"/>
        <v>-</v>
      </c>
      <c r="L279" s="126"/>
      <c r="M279" s="137">
        <f t="shared" si="8"/>
        <v>1</v>
      </c>
    </row>
    <row r="280" customHeight="1" spans="2:13">
      <c r="B280" s="125">
        <v>277</v>
      </c>
      <c r="C280" s="126"/>
      <c r="D280" s="126"/>
      <c r="E280" s="135" t="str">
        <f>IFERROR(VLOOKUP(D280,'基础-供应商信息'!$C:$D,2,FALSE),"-")</f>
        <v>-</v>
      </c>
      <c r="F280" s="126"/>
      <c r="G280" s="135" t="str">
        <f>IFERROR(VLOOKUP($F280,'基础-商品信息'!$C:$E,2,FALSE),"-")</f>
        <v>-</v>
      </c>
      <c r="H280" s="135" t="str">
        <f>IFERROR(VLOOKUP($F280,'基础-商品信息'!$C:$E,3,FALSE),"-")</f>
        <v>-</v>
      </c>
      <c r="I280" s="132"/>
      <c r="J280" s="126"/>
      <c r="K280" s="136" t="str">
        <f t="shared" si="9"/>
        <v>-</v>
      </c>
      <c r="L280" s="126"/>
      <c r="M280" s="137">
        <f t="shared" si="8"/>
        <v>1</v>
      </c>
    </row>
    <row r="281" customHeight="1" spans="2:13">
      <c r="B281" s="125">
        <v>278</v>
      </c>
      <c r="C281" s="126"/>
      <c r="D281" s="126"/>
      <c r="E281" s="135" t="str">
        <f>IFERROR(VLOOKUP(D281,'基础-供应商信息'!$C:$D,2,FALSE),"-")</f>
        <v>-</v>
      </c>
      <c r="F281" s="126"/>
      <c r="G281" s="135" t="str">
        <f>IFERROR(VLOOKUP($F281,'基础-商品信息'!$C:$E,2,FALSE),"-")</f>
        <v>-</v>
      </c>
      <c r="H281" s="135" t="str">
        <f>IFERROR(VLOOKUP($F281,'基础-商品信息'!$C:$E,3,FALSE),"-")</f>
        <v>-</v>
      </c>
      <c r="I281" s="132"/>
      <c r="J281" s="126"/>
      <c r="K281" s="136" t="str">
        <f t="shared" si="9"/>
        <v>-</v>
      </c>
      <c r="L281" s="126"/>
      <c r="M281" s="137">
        <f t="shared" si="8"/>
        <v>1</v>
      </c>
    </row>
    <row r="282" customHeight="1" spans="2:13">
      <c r="B282" s="125">
        <v>279</v>
      </c>
      <c r="C282" s="126"/>
      <c r="D282" s="126"/>
      <c r="E282" s="135" t="str">
        <f>IFERROR(VLOOKUP(D282,'基础-供应商信息'!$C:$D,2,FALSE),"-")</f>
        <v>-</v>
      </c>
      <c r="F282" s="126"/>
      <c r="G282" s="135" t="str">
        <f>IFERROR(VLOOKUP($F282,'基础-商品信息'!$C:$E,2,FALSE),"-")</f>
        <v>-</v>
      </c>
      <c r="H282" s="135" t="str">
        <f>IFERROR(VLOOKUP($F282,'基础-商品信息'!$C:$E,3,FALSE),"-")</f>
        <v>-</v>
      </c>
      <c r="I282" s="132"/>
      <c r="J282" s="126"/>
      <c r="K282" s="136" t="str">
        <f t="shared" si="9"/>
        <v>-</v>
      </c>
      <c r="L282" s="126"/>
      <c r="M282" s="137">
        <f t="shared" si="8"/>
        <v>1</v>
      </c>
    </row>
    <row r="283" customHeight="1" spans="2:13">
      <c r="B283" s="125">
        <v>280</v>
      </c>
      <c r="C283" s="126"/>
      <c r="D283" s="126"/>
      <c r="E283" s="135" t="str">
        <f>IFERROR(VLOOKUP(D283,'基础-供应商信息'!$C:$D,2,FALSE),"-")</f>
        <v>-</v>
      </c>
      <c r="F283" s="126"/>
      <c r="G283" s="135" t="str">
        <f>IFERROR(VLOOKUP($F283,'基础-商品信息'!$C:$E,2,FALSE),"-")</f>
        <v>-</v>
      </c>
      <c r="H283" s="135" t="str">
        <f>IFERROR(VLOOKUP($F283,'基础-商品信息'!$C:$E,3,FALSE),"-")</f>
        <v>-</v>
      </c>
      <c r="I283" s="132"/>
      <c r="J283" s="126"/>
      <c r="K283" s="136" t="str">
        <f t="shared" si="9"/>
        <v>-</v>
      </c>
      <c r="L283" s="126"/>
      <c r="M283" s="137">
        <f t="shared" si="8"/>
        <v>1</v>
      </c>
    </row>
    <row r="284" customHeight="1" spans="2:13">
      <c r="B284" s="125">
        <v>281</v>
      </c>
      <c r="C284" s="126"/>
      <c r="D284" s="126"/>
      <c r="E284" s="135" t="str">
        <f>IFERROR(VLOOKUP(D284,'基础-供应商信息'!$C:$D,2,FALSE),"-")</f>
        <v>-</v>
      </c>
      <c r="F284" s="126"/>
      <c r="G284" s="135" t="str">
        <f>IFERROR(VLOOKUP($F284,'基础-商品信息'!$C:$E,2,FALSE),"-")</f>
        <v>-</v>
      </c>
      <c r="H284" s="135" t="str">
        <f>IFERROR(VLOOKUP($F284,'基础-商品信息'!$C:$E,3,FALSE),"-")</f>
        <v>-</v>
      </c>
      <c r="I284" s="132"/>
      <c r="J284" s="126"/>
      <c r="K284" s="136" t="str">
        <f t="shared" si="9"/>
        <v>-</v>
      </c>
      <c r="L284" s="126"/>
      <c r="M284" s="137">
        <f t="shared" si="8"/>
        <v>1</v>
      </c>
    </row>
    <row r="285" customHeight="1" spans="2:13">
      <c r="B285" s="125">
        <v>282</v>
      </c>
      <c r="C285" s="126"/>
      <c r="D285" s="126"/>
      <c r="E285" s="135" t="str">
        <f>IFERROR(VLOOKUP(D285,'基础-供应商信息'!$C:$D,2,FALSE),"-")</f>
        <v>-</v>
      </c>
      <c r="F285" s="126"/>
      <c r="G285" s="135" t="str">
        <f>IFERROR(VLOOKUP($F285,'基础-商品信息'!$C:$E,2,FALSE),"-")</f>
        <v>-</v>
      </c>
      <c r="H285" s="135" t="str">
        <f>IFERROR(VLOOKUP($F285,'基础-商品信息'!$C:$E,3,FALSE),"-")</f>
        <v>-</v>
      </c>
      <c r="I285" s="132"/>
      <c r="J285" s="126"/>
      <c r="K285" s="136" t="str">
        <f t="shared" si="9"/>
        <v>-</v>
      </c>
      <c r="L285" s="126"/>
      <c r="M285" s="137">
        <f t="shared" si="8"/>
        <v>1</v>
      </c>
    </row>
    <row r="286" customHeight="1" spans="2:13">
      <c r="B286" s="125">
        <v>283</v>
      </c>
      <c r="C286" s="126"/>
      <c r="D286" s="126"/>
      <c r="E286" s="135" t="str">
        <f>IFERROR(VLOOKUP(D286,'基础-供应商信息'!$C:$D,2,FALSE),"-")</f>
        <v>-</v>
      </c>
      <c r="F286" s="126"/>
      <c r="G286" s="135" t="str">
        <f>IFERROR(VLOOKUP($F286,'基础-商品信息'!$C:$E,2,FALSE),"-")</f>
        <v>-</v>
      </c>
      <c r="H286" s="135" t="str">
        <f>IFERROR(VLOOKUP($F286,'基础-商品信息'!$C:$E,3,FALSE),"-")</f>
        <v>-</v>
      </c>
      <c r="I286" s="132"/>
      <c r="J286" s="126"/>
      <c r="K286" s="136" t="str">
        <f t="shared" si="9"/>
        <v>-</v>
      </c>
      <c r="L286" s="126"/>
      <c r="M286" s="137">
        <f t="shared" si="8"/>
        <v>1</v>
      </c>
    </row>
    <row r="287" customHeight="1" spans="2:13">
      <c r="B287" s="125">
        <v>284</v>
      </c>
      <c r="C287" s="126"/>
      <c r="D287" s="126"/>
      <c r="E287" s="135" t="str">
        <f>IFERROR(VLOOKUP(D287,'基础-供应商信息'!$C:$D,2,FALSE),"-")</f>
        <v>-</v>
      </c>
      <c r="F287" s="126"/>
      <c r="G287" s="135" t="str">
        <f>IFERROR(VLOOKUP($F287,'基础-商品信息'!$C:$E,2,FALSE),"-")</f>
        <v>-</v>
      </c>
      <c r="H287" s="135" t="str">
        <f>IFERROR(VLOOKUP($F287,'基础-商品信息'!$C:$E,3,FALSE),"-")</f>
        <v>-</v>
      </c>
      <c r="I287" s="132"/>
      <c r="J287" s="126"/>
      <c r="K287" s="136" t="str">
        <f t="shared" si="9"/>
        <v>-</v>
      </c>
      <c r="L287" s="126"/>
      <c r="M287" s="137">
        <f t="shared" si="8"/>
        <v>1</v>
      </c>
    </row>
    <row r="288" customHeight="1" spans="2:13">
      <c r="B288" s="125">
        <v>285</v>
      </c>
      <c r="C288" s="126"/>
      <c r="D288" s="126"/>
      <c r="E288" s="135" t="str">
        <f>IFERROR(VLOOKUP(D288,'基础-供应商信息'!$C:$D,2,FALSE),"-")</f>
        <v>-</v>
      </c>
      <c r="F288" s="126"/>
      <c r="G288" s="135" t="str">
        <f>IFERROR(VLOOKUP($F288,'基础-商品信息'!$C:$E,2,FALSE),"-")</f>
        <v>-</v>
      </c>
      <c r="H288" s="135" t="str">
        <f>IFERROR(VLOOKUP($F288,'基础-商品信息'!$C:$E,3,FALSE),"-")</f>
        <v>-</v>
      </c>
      <c r="I288" s="132"/>
      <c r="J288" s="126"/>
      <c r="K288" s="136" t="str">
        <f t="shared" si="9"/>
        <v>-</v>
      </c>
      <c r="L288" s="126"/>
      <c r="M288" s="137">
        <f t="shared" si="8"/>
        <v>1</v>
      </c>
    </row>
    <row r="289" customHeight="1" spans="2:13">
      <c r="B289" s="125">
        <v>286</v>
      </c>
      <c r="C289" s="126"/>
      <c r="D289" s="126"/>
      <c r="E289" s="135" t="str">
        <f>IFERROR(VLOOKUP(D289,'基础-供应商信息'!$C:$D,2,FALSE),"-")</f>
        <v>-</v>
      </c>
      <c r="F289" s="126"/>
      <c r="G289" s="135" t="str">
        <f>IFERROR(VLOOKUP($F289,'基础-商品信息'!$C:$E,2,FALSE),"-")</f>
        <v>-</v>
      </c>
      <c r="H289" s="135" t="str">
        <f>IFERROR(VLOOKUP($F289,'基础-商品信息'!$C:$E,3,FALSE),"-")</f>
        <v>-</v>
      </c>
      <c r="I289" s="132"/>
      <c r="J289" s="126"/>
      <c r="K289" s="136" t="str">
        <f t="shared" si="9"/>
        <v>-</v>
      </c>
      <c r="L289" s="126"/>
      <c r="M289" s="137">
        <f t="shared" si="8"/>
        <v>1</v>
      </c>
    </row>
    <row r="290" customHeight="1" spans="2:13">
      <c r="B290" s="125">
        <v>287</v>
      </c>
      <c r="C290" s="126"/>
      <c r="D290" s="126"/>
      <c r="E290" s="135" t="str">
        <f>IFERROR(VLOOKUP(D290,'基础-供应商信息'!$C:$D,2,FALSE),"-")</f>
        <v>-</v>
      </c>
      <c r="F290" s="126"/>
      <c r="G290" s="135" t="str">
        <f>IFERROR(VLOOKUP($F290,'基础-商品信息'!$C:$E,2,FALSE),"-")</f>
        <v>-</v>
      </c>
      <c r="H290" s="135" t="str">
        <f>IFERROR(VLOOKUP($F290,'基础-商品信息'!$C:$E,3,FALSE),"-")</f>
        <v>-</v>
      </c>
      <c r="I290" s="132"/>
      <c r="J290" s="126"/>
      <c r="K290" s="136" t="str">
        <f t="shared" si="9"/>
        <v>-</v>
      </c>
      <c r="L290" s="126"/>
      <c r="M290" s="137">
        <f t="shared" si="8"/>
        <v>1</v>
      </c>
    </row>
    <row r="291" customHeight="1" spans="2:13">
      <c r="B291" s="125">
        <v>288</v>
      </c>
      <c r="C291" s="126"/>
      <c r="D291" s="126"/>
      <c r="E291" s="135" t="str">
        <f>IFERROR(VLOOKUP(D291,'基础-供应商信息'!$C:$D,2,FALSE),"-")</f>
        <v>-</v>
      </c>
      <c r="F291" s="126"/>
      <c r="G291" s="135" t="str">
        <f>IFERROR(VLOOKUP($F291,'基础-商品信息'!$C:$E,2,FALSE),"-")</f>
        <v>-</v>
      </c>
      <c r="H291" s="135" t="str">
        <f>IFERROR(VLOOKUP($F291,'基础-商品信息'!$C:$E,3,FALSE),"-")</f>
        <v>-</v>
      </c>
      <c r="I291" s="132"/>
      <c r="J291" s="126"/>
      <c r="K291" s="136" t="str">
        <f t="shared" si="9"/>
        <v>-</v>
      </c>
      <c r="L291" s="126"/>
      <c r="M291" s="137">
        <f t="shared" si="8"/>
        <v>1</v>
      </c>
    </row>
    <row r="292" customHeight="1" spans="2:13">
      <c r="B292" s="125">
        <v>289</v>
      </c>
      <c r="C292" s="126"/>
      <c r="D292" s="126"/>
      <c r="E292" s="135" t="str">
        <f>IFERROR(VLOOKUP(D292,'基础-供应商信息'!$C:$D,2,FALSE),"-")</f>
        <v>-</v>
      </c>
      <c r="F292" s="126"/>
      <c r="G292" s="135" t="str">
        <f>IFERROR(VLOOKUP($F292,'基础-商品信息'!$C:$E,2,FALSE),"-")</f>
        <v>-</v>
      </c>
      <c r="H292" s="135" t="str">
        <f>IFERROR(VLOOKUP($F292,'基础-商品信息'!$C:$E,3,FALSE),"-")</f>
        <v>-</v>
      </c>
      <c r="I292" s="132"/>
      <c r="J292" s="126"/>
      <c r="K292" s="136" t="str">
        <f t="shared" si="9"/>
        <v>-</v>
      </c>
      <c r="L292" s="126"/>
      <c r="M292" s="137">
        <f t="shared" si="8"/>
        <v>1</v>
      </c>
    </row>
    <row r="293" customHeight="1" spans="2:13">
      <c r="B293" s="125">
        <v>290</v>
      </c>
      <c r="C293" s="126"/>
      <c r="D293" s="126"/>
      <c r="E293" s="135" t="str">
        <f>IFERROR(VLOOKUP(D293,'基础-供应商信息'!$C:$D,2,FALSE),"-")</f>
        <v>-</v>
      </c>
      <c r="F293" s="126"/>
      <c r="G293" s="135" t="str">
        <f>IFERROR(VLOOKUP($F293,'基础-商品信息'!$C:$E,2,FALSE),"-")</f>
        <v>-</v>
      </c>
      <c r="H293" s="135" t="str">
        <f>IFERROR(VLOOKUP($F293,'基础-商品信息'!$C:$E,3,FALSE),"-")</f>
        <v>-</v>
      </c>
      <c r="I293" s="132"/>
      <c r="J293" s="126"/>
      <c r="K293" s="136" t="str">
        <f t="shared" si="9"/>
        <v>-</v>
      </c>
      <c r="L293" s="126"/>
      <c r="M293" s="137">
        <f t="shared" si="8"/>
        <v>1</v>
      </c>
    </row>
    <row r="294" customHeight="1" spans="2:13">
      <c r="B294" s="125">
        <v>291</v>
      </c>
      <c r="C294" s="126"/>
      <c r="D294" s="126"/>
      <c r="E294" s="135" t="str">
        <f>IFERROR(VLOOKUP(D294,'基础-供应商信息'!$C:$D,2,FALSE),"-")</f>
        <v>-</v>
      </c>
      <c r="F294" s="126"/>
      <c r="G294" s="135" t="str">
        <f>IFERROR(VLOOKUP($F294,'基础-商品信息'!$C:$E,2,FALSE),"-")</f>
        <v>-</v>
      </c>
      <c r="H294" s="135" t="str">
        <f>IFERROR(VLOOKUP($F294,'基础-商品信息'!$C:$E,3,FALSE),"-")</f>
        <v>-</v>
      </c>
      <c r="I294" s="132"/>
      <c r="J294" s="126"/>
      <c r="K294" s="136" t="str">
        <f t="shared" si="9"/>
        <v>-</v>
      </c>
      <c r="L294" s="126"/>
      <c r="M294" s="137">
        <f t="shared" si="8"/>
        <v>1</v>
      </c>
    </row>
    <row r="295" customHeight="1" spans="2:13">
      <c r="B295" s="125">
        <v>292</v>
      </c>
      <c r="C295" s="126"/>
      <c r="D295" s="126"/>
      <c r="E295" s="135" t="str">
        <f>IFERROR(VLOOKUP(D295,'基础-供应商信息'!$C:$D,2,FALSE),"-")</f>
        <v>-</v>
      </c>
      <c r="F295" s="126"/>
      <c r="G295" s="135" t="str">
        <f>IFERROR(VLOOKUP($F295,'基础-商品信息'!$C:$E,2,FALSE),"-")</f>
        <v>-</v>
      </c>
      <c r="H295" s="135" t="str">
        <f>IFERROR(VLOOKUP($F295,'基础-商品信息'!$C:$E,3,FALSE),"-")</f>
        <v>-</v>
      </c>
      <c r="I295" s="132"/>
      <c r="J295" s="126"/>
      <c r="K295" s="136" t="str">
        <f t="shared" si="9"/>
        <v>-</v>
      </c>
      <c r="L295" s="126"/>
      <c r="M295" s="137">
        <f t="shared" si="8"/>
        <v>1</v>
      </c>
    </row>
    <row r="296" customHeight="1" spans="2:13">
      <c r="B296" s="125">
        <v>293</v>
      </c>
      <c r="C296" s="126"/>
      <c r="D296" s="126"/>
      <c r="E296" s="135" t="str">
        <f>IFERROR(VLOOKUP(D296,'基础-供应商信息'!$C:$D,2,FALSE),"-")</f>
        <v>-</v>
      </c>
      <c r="F296" s="126"/>
      <c r="G296" s="135" t="str">
        <f>IFERROR(VLOOKUP($F296,'基础-商品信息'!$C:$E,2,FALSE),"-")</f>
        <v>-</v>
      </c>
      <c r="H296" s="135" t="str">
        <f>IFERROR(VLOOKUP($F296,'基础-商品信息'!$C:$E,3,FALSE),"-")</f>
        <v>-</v>
      </c>
      <c r="I296" s="132"/>
      <c r="J296" s="126"/>
      <c r="K296" s="136" t="str">
        <f t="shared" si="9"/>
        <v>-</v>
      </c>
      <c r="L296" s="126"/>
      <c r="M296" s="137">
        <f t="shared" si="8"/>
        <v>1</v>
      </c>
    </row>
    <row r="297" customHeight="1" spans="2:13">
      <c r="B297" s="125">
        <v>294</v>
      </c>
      <c r="C297" s="126"/>
      <c r="D297" s="126"/>
      <c r="E297" s="135" t="str">
        <f>IFERROR(VLOOKUP(D297,'基础-供应商信息'!$C:$D,2,FALSE),"-")</f>
        <v>-</v>
      </c>
      <c r="F297" s="126"/>
      <c r="G297" s="135" t="str">
        <f>IFERROR(VLOOKUP($F297,'基础-商品信息'!$C:$E,2,FALSE),"-")</f>
        <v>-</v>
      </c>
      <c r="H297" s="135" t="str">
        <f>IFERROR(VLOOKUP($F297,'基础-商品信息'!$C:$E,3,FALSE),"-")</f>
        <v>-</v>
      </c>
      <c r="I297" s="132"/>
      <c r="J297" s="126"/>
      <c r="K297" s="136" t="str">
        <f t="shared" si="9"/>
        <v>-</v>
      </c>
      <c r="L297" s="126"/>
      <c r="M297" s="137">
        <f t="shared" si="8"/>
        <v>1</v>
      </c>
    </row>
    <row r="298" customHeight="1" spans="2:13">
      <c r="B298" s="125">
        <v>295</v>
      </c>
      <c r="C298" s="126"/>
      <c r="D298" s="126"/>
      <c r="E298" s="135" t="str">
        <f>IFERROR(VLOOKUP(D298,'基础-供应商信息'!$C:$D,2,FALSE),"-")</f>
        <v>-</v>
      </c>
      <c r="F298" s="126"/>
      <c r="G298" s="135" t="str">
        <f>IFERROR(VLOOKUP($F298,'基础-商品信息'!$C:$E,2,FALSE),"-")</f>
        <v>-</v>
      </c>
      <c r="H298" s="135" t="str">
        <f>IFERROR(VLOOKUP($F298,'基础-商品信息'!$C:$E,3,FALSE),"-")</f>
        <v>-</v>
      </c>
      <c r="I298" s="132"/>
      <c r="J298" s="126"/>
      <c r="K298" s="136" t="str">
        <f t="shared" si="9"/>
        <v>-</v>
      </c>
      <c r="L298" s="126"/>
      <c r="M298" s="137">
        <f t="shared" si="8"/>
        <v>1</v>
      </c>
    </row>
    <row r="299" customHeight="1" spans="2:13">
      <c r="B299" s="125">
        <v>296</v>
      </c>
      <c r="C299" s="126"/>
      <c r="D299" s="126"/>
      <c r="E299" s="135" t="str">
        <f>IFERROR(VLOOKUP(D299,'基础-供应商信息'!$C:$D,2,FALSE),"-")</f>
        <v>-</v>
      </c>
      <c r="F299" s="126"/>
      <c r="G299" s="135" t="str">
        <f>IFERROR(VLOOKUP($F299,'基础-商品信息'!$C:$E,2,FALSE),"-")</f>
        <v>-</v>
      </c>
      <c r="H299" s="135" t="str">
        <f>IFERROR(VLOOKUP($F299,'基础-商品信息'!$C:$E,3,FALSE),"-")</f>
        <v>-</v>
      </c>
      <c r="I299" s="132"/>
      <c r="J299" s="126"/>
      <c r="K299" s="136" t="str">
        <f t="shared" si="9"/>
        <v>-</v>
      </c>
      <c r="L299" s="126"/>
      <c r="M299" s="137">
        <f t="shared" si="8"/>
        <v>1</v>
      </c>
    </row>
    <row r="300" customHeight="1" spans="2:13">
      <c r="B300" s="125">
        <v>297</v>
      </c>
      <c r="C300" s="126"/>
      <c r="D300" s="126"/>
      <c r="E300" s="135" t="str">
        <f>IFERROR(VLOOKUP(D300,'基础-供应商信息'!$C:$D,2,FALSE),"-")</f>
        <v>-</v>
      </c>
      <c r="F300" s="126"/>
      <c r="G300" s="135" t="str">
        <f>IFERROR(VLOOKUP($F300,'基础-商品信息'!$C:$E,2,FALSE),"-")</f>
        <v>-</v>
      </c>
      <c r="H300" s="135" t="str">
        <f>IFERROR(VLOOKUP($F300,'基础-商品信息'!$C:$E,3,FALSE),"-")</f>
        <v>-</v>
      </c>
      <c r="I300" s="132"/>
      <c r="J300" s="126"/>
      <c r="K300" s="136" t="str">
        <f t="shared" si="9"/>
        <v>-</v>
      </c>
      <c r="L300" s="126"/>
      <c r="M300" s="137">
        <f t="shared" si="8"/>
        <v>1</v>
      </c>
    </row>
    <row r="301" customHeight="1" spans="2:13">
      <c r="B301" s="125">
        <v>298</v>
      </c>
      <c r="C301" s="126"/>
      <c r="D301" s="126"/>
      <c r="E301" s="135" t="str">
        <f>IFERROR(VLOOKUP(D301,'基础-供应商信息'!$C:$D,2,FALSE),"-")</f>
        <v>-</v>
      </c>
      <c r="F301" s="126"/>
      <c r="G301" s="135" t="str">
        <f>IFERROR(VLOOKUP($F301,'基础-商品信息'!$C:$E,2,FALSE),"-")</f>
        <v>-</v>
      </c>
      <c r="H301" s="135" t="str">
        <f>IFERROR(VLOOKUP($F301,'基础-商品信息'!$C:$E,3,FALSE),"-")</f>
        <v>-</v>
      </c>
      <c r="I301" s="132"/>
      <c r="J301" s="126"/>
      <c r="K301" s="136" t="str">
        <f t="shared" si="9"/>
        <v>-</v>
      </c>
      <c r="L301" s="126"/>
      <c r="M301" s="137">
        <f t="shared" si="8"/>
        <v>1</v>
      </c>
    </row>
    <row r="302" customHeight="1" spans="2:13">
      <c r="B302" s="125">
        <v>299</v>
      </c>
      <c r="C302" s="126"/>
      <c r="D302" s="126"/>
      <c r="E302" s="135" t="str">
        <f>IFERROR(VLOOKUP(D302,'基础-供应商信息'!$C:$D,2,FALSE),"-")</f>
        <v>-</v>
      </c>
      <c r="F302" s="126"/>
      <c r="G302" s="135" t="str">
        <f>IFERROR(VLOOKUP($F302,'基础-商品信息'!$C:$E,2,FALSE),"-")</f>
        <v>-</v>
      </c>
      <c r="H302" s="135" t="str">
        <f>IFERROR(VLOOKUP($F302,'基础-商品信息'!$C:$E,3,FALSE),"-")</f>
        <v>-</v>
      </c>
      <c r="I302" s="132"/>
      <c r="J302" s="126"/>
      <c r="K302" s="136" t="str">
        <f t="shared" si="9"/>
        <v>-</v>
      </c>
      <c r="L302" s="126"/>
      <c r="M302" s="137">
        <f t="shared" si="8"/>
        <v>1</v>
      </c>
    </row>
    <row r="303" customHeight="1" spans="2:13">
      <c r="B303" s="125">
        <v>300</v>
      </c>
      <c r="C303" s="126"/>
      <c r="D303" s="126"/>
      <c r="E303" s="135" t="str">
        <f>IFERROR(VLOOKUP(D303,'基础-供应商信息'!$C:$D,2,FALSE),"-")</f>
        <v>-</v>
      </c>
      <c r="F303" s="126"/>
      <c r="G303" s="135" t="str">
        <f>IFERROR(VLOOKUP($F303,'基础-商品信息'!$C:$E,2,FALSE),"-")</f>
        <v>-</v>
      </c>
      <c r="H303" s="135" t="str">
        <f>IFERROR(VLOOKUP($F303,'基础-商品信息'!$C:$E,3,FALSE),"-")</f>
        <v>-</v>
      </c>
      <c r="I303" s="132"/>
      <c r="J303" s="126"/>
      <c r="K303" s="136" t="str">
        <f t="shared" si="9"/>
        <v>-</v>
      </c>
      <c r="L303" s="126"/>
      <c r="M303" s="137">
        <f t="shared" si="8"/>
        <v>1</v>
      </c>
    </row>
    <row r="304" customHeight="1" spans="2:13">
      <c r="B304" s="125">
        <v>301</v>
      </c>
      <c r="C304" s="126"/>
      <c r="D304" s="126"/>
      <c r="E304" s="135" t="str">
        <f>IFERROR(VLOOKUP(D304,'基础-供应商信息'!$C:$D,2,FALSE),"-")</f>
        <v>-</v>
      </c>
      <c r="F304" s="126"/>
      <c r="G304" s="135" t="str">
        <f>IFERROR(VLOOKUP($F304,'基础-商品信息'!$C:$E,2,FALSE),"-")</f>
        <v>-</v>
      </c>
      <c r="H304" s="135" t="str">
        <f>IFERROR(VLOOKUP($F304,'基础-商品信息'!$C:$E,3,FALSE),"-")</f>
        <v>-</v>
      </c>
      <c r="I304" s="132"/>
      <c r="J304" s="126"/>
      <c r="K304" s="136" t="str">
        <f t="shared" si="9"/>
        <v>-</v>
      </c>
      <c r="L304" s="126"/>
      <c r="M304" s="137">
        <f t="shared" si="8"/>
        <v>1</v>
      </c>
    </row>
    <row r="305" customHeight="1" spans="2:13">
      <c r="B305" s="125">
        <v>302</v>
      </c>
      <c r="C305" s="126"/>
      <c r="D305" s="126"/>
      <c r="E305" s="135" t="str">
        <f>IFERROR(VLOOKUP(D305,'基础-供应商信息'!$C:$D,2,FALSE),"-")</f>
        <v>-</v>
      </c>
      <c r="F305" s="126"/>
      <c r="G305" s="135" t="str">
        <f>IFERROR(VLOOKUP($F305,'基础-商品信息'!$C:$E,2,FALSE),"-")</f>
        <v>-</v>
      </c>
      <c r="H305" s="135" t="str">
        <f>IFERROR(VLOOKUP($F305,'基础-商品信息'!$C:$E,3,FALSE),"-")</f>
        <v>-</v>
      </c>
      <c r="I305" s="132"/>
      <c r="J305" s="126"/>
      <c r="K305" s="136" t="str">
        <f t="shared" si="9"/>
        <v>-</v>
      </c>
      <c r="L305" s="126"/>
      <c r="M305" s="137">
        <f t="shared" si="8"/>
        <v>1</v>
      </c>
    </row>
    <row r="306" customHeight="1" spans="2:13">
      <c r="B306" s="125">
        <v>303</v>
      </c>
      <c r="C306" s="126"/>
      <c r="D306" s="126"/>
      <c r="E306" s="135" t="str">
        <f>IFERROR(VLOOKUP(D306,'基础-供应商信息'!$C:$D,2,FALSE),"-")</f>
        <v>-</v>
      </c>
      <c r="F306" s="126"/>
      <c r="G306" s="135" t="str">
        <f>IFERROR(VLOOKUP($F306,'基础-商品信息'!$C:$E,2,FALSE),"-")</f>
        <v>-</v>
      </c>
      <c r="H306" s="135" t="str">
        <f>IFERROR(VLOOKUP($F306,'基础-商品信息'!$C:$E,3,FALSE),"-")</f>
        <v>-</v>
      </c>
      <c r="I306" s="132"/>
      <c r="J306" s="126"/>
      <c r="K306" s="136" t="str">
        <f t="shared" si="9"/>
        <v>-</v>
      </c>
      <c r="L306" s="126"/>
      <c r="M306" s="137">
        <f t="shared" si="8"/>
        <v>1</v>
      </c>
    </row>
    <row r="307" customHeight="1" spans="2:13">
      <c r="B307" s="125">
        <v>304</v>
      </c>
      <c r="C307" s="126"/>
      <c r="D307" s="126"/>
      <c r="E307" s="135" t="str">
        <f>IFERROR(VLOOKUP(D307,'基础-供应商信息'!$C:$D,2,FALSE),"-")</f>
        <v>-</v>
      </c>
      <c r="F307" s="126"/>
      <c r="G307" s="135" t="str">
        <f>IFERROR(VLOOKUP($F307,'基础-商品信息'!$C:$E,2,FALSE),"-")</f>
        <v>-</v>
      </c>
      <c r="H307" s="135" t="str">
        <f>IFERROR(VLOOKUP($F307,'基础-商品信息'!$C:$E,3,FALSE),"-")</f>
        <v>-</v>
      </c>
      <c r="I307" s="132"/>
      <c r="J307" s="126"/>
      <c r="K307" s="136" t="str">
        <f t="shared" si="9"/>
        <v>-</v>
      </c>
      <c r="L307" s="126"/>
      <c r="M307" s="137">
        <f t="shared" si="8"/>
        <v>1</v>
      </c>
    </row>
    <row r="308" customHeight="1" spans="2:13">
      <c r="B308" s="125">
        <v>305</v>
      </c>
      <c r="C308" s="126"/>
      <c r="D308" s="126"/>
      <c r="E308" s="135" t="str">
        <f>IFERROR(VLOOKUP(D308,'基础-供应商信息'!$C:$D,2,FALSE),"-")</f>
        <v>-</v>
      </c>
      <c r="F308" s="126"/>
      <c r="G308" s="135" t="str">
        <f>IFERROR(VLOOKUP($F308,'基础-商品信息'!$C:$E,2,FALSE),"-")</f>
        <v>-</v>
      </c>
      <c r="H308" s="135" t="str">
        <f>IFERROR(VLOOKUP($F308,'基础-商品信息'!$C:$E,3,FALSE),"-")</f>
        <v>-</v>
      </c>
      <c r="I308" s="132"/>
      <c r="J308" s="126"/>
      <c r="K308" s="136" t="str">
        <f t="shared" si="9"/>
        <v>-</v>
      </c>
      <c r="L308" s="126"/>
      <c r="M308" s="137">
        <f t="shared" si="8"/>
        <v>1</v>
      </c>
    </row>
    <row r="309" customHeight="1" spans="2:13">
      <c r="B309" s="125">
        <v>306</v>
      </c>
      <c r="C309" s="126"/>
      <c r="D309" s="126"/>
      <c r="E309" s="135" t="str">
        <f>IFERROR(VLOOKUP(D309,'基础-供应商信息'!$C:$D,2,FALSE),"-")</f>
        <v>-</v>
      </c>
      <c r="F309" s="126"/>
      <c r="G309" s="135" t="str">
        <f>IFERROR(VLOOKUP($F309,'基础-商品信息'!$C:$E,2,FALSE),"-")</f>
        <v>-</v>
      </c>
      <c r="H309" s="135" t="str">
        <f>IFERROR(VLOOKUP($F309,'基础-商品信息'!$C:$E,3,FALSE),"-")</f>
        <v>-</v>
      </c>
      <c r="I309" s="132"/>
      <c r="J309" s="126"/>
      <c r="K309" s="136" t="str">
        <f t="shared" si="9"/>
        <v>-</v>
      </c>
      <c r="L309" s="126"/>
      <c r="M309" s="137">
        <f t="shared" si="8"/>
        <v>1</v>
      </c>
    </row>
    <row r="310" customHeight="1" spans="2:13">
      <c r="B310" s="125">
        <v>307</v>
      </c>
      <c r="C310" s="126"/>
      <c r="D310" s="126"/>
      <c r="E310" s="135" t="str">
        <f>IFERROR(VLOOKUP(D310,'基础-供应商信息'!$C:$D,2,FALSE),"-")</f>
        <v>-</v>
      </c>
      <c r="F310" s="126"/>
      <c r="G310" s="135" t="str">
        <f>IFERROR(VLOOKUP($F310,'基础-商品信息'!$C:$E,2,FALSE),"-")</f>
        <v>-</v>
      </c>
      <c r="H310" s="135" t="str">
        <f>IFERROR(VLOOKUP($F310,'基础-商品信息'!$C:$E,3,FALSE),"-")</f>
        <v>-</v>
      </c>
      <c r="I310" s="132"/>
      <c r="J310" s="126"/>
      <c r="K310" s="136" t="str">
        <f t="shared" si="9"/>
        <v>-</v>
      </c>
      <c r="L310" s="126"/>
      <c r="M310" s="137">
        <f t="shared" si="8"/>
        <v>1</v>
      </c>
    </row>
    <row r="311" customHeight="1" spans="2:13">
      <c r="B311" s="125">
        <v>308</v>
      </c>
      <c r="C311" s="126"/>
      <c r="D311" s="126"/>
      <c r="E311" s="135" t="str">
        <f>IFERROR(VLOOKUP(D311,'基础-供应商信息'!$C:$D,2,FALSE),"-")</f>
        <v>-</v>
      </c>
      <c r="F311" s="126"/>
      <c r="G311" s="135" t="str">
        <f>IFERROR(VLOOKUP($F311,'基础-商品信息'!$C:$E,2,FALSE),"-")</f>
        <v>-</v>
      </c>
      <c r="H311" s="135" t="str">
        <f>IFERROR(VLOOKUP($F311,'基础-商品信息'!$C:$E,3,FALSE),"-")</f>
        <v>-</v>
      </c>
      <c r="I311" s="132"/>
      <c r="J311" s="126"/>
      <c r="K311" s="136" t="str">
        <f t="shared" si="9"/>
        <v>-</v>
      </c>
      <c r="L311" s="126"/>
      <c r="M311" s="137">
        <f t="shared" si="8"/>
        <v>1</v>
      </c>
    </row>
    <row r="312" customHeight="1" spans="2:13">
      <c r="B312" s="125">
        <v>309</v>
      </c>
      <c r="C312" s="126"/>
      <c r="D312" s="126"/>
      <c r="E312" s="135" t="str">
        <f>IFERROR(VLOOKUP(D312,'基础-供应商信息'!$C:$D,2,FALSE),"-")</f>
        <v>-</v>
      </c>
      <c r="F312" s="126"/>
      <c r="G312" s="135" t="str">
        <f>IFERROR(VLOOKUP($F312,'基础-商品信息'!$C:$E,2,FALSE),"-")</f>
        <v>-</v>
      </c>
      <c r="H312" s="135" t="str">
        <f>IFERROR(VLOOKUP($F312,'基础-商品信息'!$C:$E,3,FALSE),"-")</f>
        <v>-</v>
      </c>
      <c r="I312" s="132"/>
      <c r="J312" s="126"/>
      <c r="K312" s="136" t="str">
        <f t="shared" si="9"/>
        <v>-</v>
      </c>
      <c r="L312" s="126"/>
      <c r="M312" s="137">
        <f t="shared" si="8"/>
        <v>1</v>
      </c>
    </row>
    <row r="313" customHeight="1" spans="2:13">
      <c r="B313" s="125">
        <v>310</v>
      </c>
      <c r="C313" s="126"/>
      <c r="D313" s="126"/>
      <c r="E313" s="135" t="str">
        <f>IFERROR(VLOOKUP(D313,'基础-供应商信息'!$C:$D,2,FALSE),"-")</f>
        <v>-</v>
      </c>
      <c r="F313" s="126"/>
      <c r="G313" s="135" t="str">
        <f>IFERROR(VLOOKUP($F313,'基础-商品信息'!$C:$E,2,FALSE),"-")</f>
        <v>-</v>
      </c>
      <c r="H313" s="135" t="str">
        <f>IFERROR(VLOOKUP($F313,'基础-商品信息'!$C:$E,3,FALSE),"-")</f>
        <v>-</v>
      </c>
      <c r="I313" s="132"/>
      <c r="J313" s="126"/>
      <c r="K313" s="136" t="str">
        <f t="shared" si="9"/>
        <v>-</v>
      </c>
      <c r="L313" s="126"/>
      <c r="M313" s="137">
        <f t="shared" si="8"/>
        <v>1</v>
      </c>
    </row>
    <row r="314" customHeight="1" spans="2:13">
      <c r="B314" s="125">
        <v>311</v>
      </c>
      <c r="C314" s="126"/>
      <c r="D314" s="126"/>
      <c r="E314" s="135" t="str">
        <f>IFERROR(VLOOKUP(D314,'基础-供应商信息'!$C:$D,2,FALSE),"-")</f>
        <v>-</v>
      </c>
      <c r="F314" s="126"/>
      <c r="G314" s="135" t="str">
        <f>IFERROR(VLOOKUP($F314,'基础-商品信息'!$C:$E,2,FALSE),"-")</f>
        <v>-</v>
      </c>
      <c r="H314" s="135" t="str">
        <f>IFERROR(VLOOKUP($F314,'基础-商品信息'!$C:$E,3,FALSE),"-")</f>
        <v>-</v>
      </c>
      <c r="I314" s="132"/>
      <c r="J314" s="126"/>
      <c r="K314" s="136" t="str">
        <f t="shared" si="9"/>
        <v>-</v>
      </c>
      <c r="L314" s="126"/>
      <c r="M314" s="137">
        <f t="shared" si="8"/>
        <v>1</v>
      </c>
    </row>
    <row r="315" customHeight="1" spans="2:13">
      <c r="B315" s="125">
        <v>312</v>
      </c>
      <c r="C315" s="126"/>
      <c r="D315" s="126"/>
      <c r="E315" s="135" t="str">
        <f>IFERROR(VLOOKUP(D315,'基础-供应商信息'!$C:$D,2,FALSE),"-")</f>
        <v>-</v>
      </c>
      <c r="F315" s="126"/>
      <c r="G315" s="135" t="str">
        <f>IFERROR(VLOOKUP($F315,'基础-商品信息'!$C:$E,2,FALSE),"-")</f>
        <v>-</v>
      </c>
      <c r="H315" s="135" t="str">
        <f>IFERROR(VLOOKUP($F315,'基础-商品信息'!$C:$E,3,FALSE),"-")</f>
        <v>-</v>
      </c>
      <c r="I315" s="132"/>
      <c r="J315" s="126"/>
      <c r="K315" s="136" t="str">
        <f t="shared" si="9"/>
        <v>-</v>
      </c>
      <c r="L315" s="126"/>
      <c r="M315" s="137">
        <f t="shared" si="8"/>
        <v>1</v>
      </c>
    </row>
    <row r="316" customHeight="1" spans="2:13">
      <c r="B316" s="125">
        <v>313</v>
      </c>
      <c r="C316" s="126"/>
      <c r="D316" s="126"/>
      <c r="E316" s="135" t="str">
        <f>IFERROR(VLOOKUP(D316,'基础-供应商信息'!$C:$D,2,FALSE),"-")</f>
        <v>-</v>
      </c>
      <c r="F316" s="126"/>
      <c r="G316" s="135" t="str">
        <f>IFERROR(VLOOKUP($F316,'基础-商品信息'!$C:$E,2,FALSE),"-")</f>
        <v>-</v>
      </c>
      <c r="H316" s="135" t="str">
        <f>IFERROR(VLOOKUP($F316,'基础-商品信息'!$C:$E,3,FALSE),"-")</f>
        <v>-</v>
      </c>
      <c r="I316" s="132"/>
      <c r="J316" s="126"/>
      <c r="K316" s="136" t="str">
        <f t="shared" si="9"/>
        <v>-</v>
      </c>
      <c r="L316" s="126"/>
      <c r="M316" s="137">
        <f t="shared" si="8"/>
        <v>1</v>
      </c>
    </row>
    <row r="317" customHeight="1" spans="2:13">
      <c r="B317" s="125">
        <v>314</v>
      </c>
      <c r="C317" s="126"/>
      <c r="D317" s="126"/>
      <c r="E317" s="135" t="str">
        <f>IFERROR(VLOOKUP(D317,'基础-供应商信息'!$C:$D,2,FALSE),"-")</f>
        <v>-</v>
      </c>
      <c r="F317" s="126"/>
      <c r="G317" s="135" t="str">
        <f>IFERROR(VLOOKUP($F317,'基础-商品信息'!$C:$E,2,FALSE),"-")</f>
        <v>-</v>
      </c>
      <c r="H317" s="135" t="str">
        <f>IFERROR(VLOOKUP($F317,'基础-商品信息'!$C:$E,3,FALSE),"-")</f>
        <v>-</v>
      </c>
      <c r="I317" s="132"/>
      <c r="J317" s="126"/>
      <c r="K317" s="136" t="str">
        <f t="shared" si="9"/>
        <v>-</v>
      </c>
      <c r="L317" s="126"/>
      <c r="M317" s="137">
        <f t="shared" si="8"/>
        <v>1</v>
      </c>
    </row>
    <row r="318" customHeight="1" spans="2:13">
      <c r="B318" s="125">
        <v>315</v>
      </c>
      <c r="C318" s="126"/>
      <c r="D318" s="126"/>
      <c r="E318" s="135" t="str">
        <f>IFERROR(VLOOKUP(D318,'基础-供应商信息'!$C:$D,2,FALSE),"-")</f>
        <v>-</v>
      </c>
      <c r="F318" s="126"/>
      <c r="G318" s="135" t="str">
        <f>IFERROR(VLOOKUP($F318,'基础-商品信息'!$C:$E,2,FALSE),"-")</f>
        <v>-</v>
      </c>
      <c r="H318" s="135" t="str">
        <f>IFERROR(VLOOKUP($F318,'基础-商品信息'!$C:$E,3,FALSE),"-")</f>
        <v>-</v>
      </c>
      <c r="I318" s="132"/>
      <c r="J318" s="126"/>
      <c r="K318" s="136" t="str">
        <f t="shared" si="9"/>
        <v>-</v>
      </c>
      <c r="L318" s="126"/>
      <c r="M318" s="137">
        <f t="shared" si="8"/>
        <v>1</v>
      </c>
    </row>
    <row r="319" customHeight="1" spans="2:13">
      <c r="B319" s="125">
        <v>316</v>
      </c>
      <c r="C319" s="126"/>
      <c r="D319" s="126"/>
      <c r="E319" s="135" t="str">
        <f>IFERROR(VLOOKUP(D319,'基础-供应商信息'!$C:$D,2,FALSE),"-")</f>
        <v>-</v>
      </c>
      <c r="F319" s="126"/>
      <c r="G319" s="135" t="str">
        <f>IFERROR(VLOOKUP($F319,'基础-商品信息'!$C:$E,2,FALSE),"-")</f>
        <v>-</v>
      </c>
      <c r="H319" s="135" t="str">
        <f>IFERROR(VLOOKUP($F319,'基础-商品信息'!$C:$E,3,FALSE),"-")</f>
        <v>-</v>
      </c>
      <c r="I319" s="132"/>
      <c r="J319" s="126"/>
      <c r="K319" s="136" t="str">
        <f t="shared" si="9"/>
        <v>-</v>
      </c>
      <c r="L319" s="126"/>
      <c r="M319" s="137">
        <f t="shared" si="8"/>
        <v>1</v>
      </c>
    </row>
    <row r="320" customHeight="1" spans="2:13">
      <c r="B320" s="125">
        <v>317</v>
      </c>
      <c r="C320" s="126"/>
      <c r="D320" s="126"/>
      <c r="E320" s="135" t="str">
        <f>IFERROR(VLOOKUP(D320,'基础-供应商信息'!$C:$D,2,FALSE),"-")</f>
        <v>-</v>
      </c>
      <c r="F320" s="126"/>
      <c r="G320" s="135" t="str">
        <f>IFERROR(VLOOKUP($F320,'基础-商品信息'!$C:$E,2,FALSE),"-")</f>
        <v>-</v>
      </c>
      <c r="H320" s="135" t="str">
        <f>IFERROR(VLOOKUP($F320,'基础-商品信息'!$C:$E,3,FALSE),"-")</f>
        <v>-</v>
      </c>
      <c r="I320" s="132"/>
      <c r="J320" s="126"/>
      <c r="K320" s="136" t="str">
        <f t="shared" si="9"/>
        <v>-</v>
      </c>
      <c r="L320" s="126"/>
      <c r="M320" s="137">
        <f t="shared" si="8"/>
        <v>1</v>
      </c>
    </row>
    <row r="321" customHeight="1" spans="2:13">
      <c r="B321" s="125">
        <v>318</v>
      </c>
      <c r="C321" s="126"/>
      <c r="D321" s="126"/>
      <c r="E321" s="135" t="str">
        <f>IFERROR(VLOOKUP(D321,'基础-供应商信息'!$C:$D,2,FALSE),"-")</f>
        <v>-</v>
      </c>
      <c r="F321" s="126"/>
      <c r="G321" s="135" t="str">
        <f>IFERROR(VLOOKUP($F321,'基础-商品信息'!$C:$E,2,FALSE),"-")</f>
        <v>-</v>
      </c>
      <c r="H321" s="135" t="str">
        <f>IFERROR(VLOOKUP($F321,'基础-商品信息'!$C:$E,3,FALSE),"-")</f>
        <v>-</v>
      </c>
      <c r="I321" s="132"/>
      <c r="J321" s="126"/>
      <c r="K321" s="136" t="str">
        <f t="shared" si="9"/>
        <v>-</v>
      </c>
      <c r="L321" s="126"/>
      <c r="M321" s="137">
        <f t="shared" si="8"/>
        <v>1</v>
      </c>
    </row>
    <row r="322" customHeight="1" spans="2:13">
      <c r="B322" s="125">
        <v>319</v>
      </c>
      <c r="C322" s="126"/>
      <c r="D322" s="126"/>
      <c r="E322" s="135" t="str">
        <f>IFERROR(VLOOKUP(D322,'基础-供应商信息'!$C:$D,2,FALSE),"-")</f>
        <v>-</v>
      </c>
      <c r="F322" s="126"/>
      <c r="G322" s="135" t="str">
        <f>IFERROR(VLOOKUP($F322,'基础-商品信息'!$C:$E,2,FALSE),"-")</f>
        <v>-</v>
      </c>
      <c r="H322" s="135" t="str">
        <f>IFERROR(VLOOKUP($F322,'基础-商品信息'!$C:$E,3,FALSE),"-")</f>
        <v>-</v>
      </c>
      <c r="I322" s="132"/>
      <c r="J322" s="126"/>
      <c r="K322" s="136" t="str">
        <f t="shared" si="9"/>
        <v>-</v>
      </c>
      <c r="L322" s="126"/>
      <c r="M322" s="137">
        <f t="shared" si="8"/>
        <v>1</v>
      </c>
    </row>
    <row r="323" customHeight="1" spans="2:13">
      <c r="B323" s="125">
        <v>320</v>
      </c>
      <c r="C323" s="126"/>
      <c r="D323" s="126"/>
      <c r="E323" s="135" t="str">
        <f>IFERROR(VLOOKUP(D323,'基础-供应商信息'!$C:$D,2,FALSE),"-")</f>
        <v>-</v>
      </c>
      <c r="F323" s="126"/>
      <c r="G323" s="135" t="str">
        <f>IFERROR(VLOOKUP($F323,'基础-商品信息'!$C:$E,2,FALSE),"-")</f>
        <v>-</v>
      </c>
      <c r="H323" s="135" t="str">
        <f>IFERROR(VLOOKUP($F323,'基础-商品信息'!$C:$E,3,FALSE),"-")</f>
        <v>-</v>
      </c>
      <c r="I323" s="132"/>
      <c r="J323" s="126"/>
      <c r="K323" s="136" t="str">
        <f t="shared" si="9"/>
        <v>-</v>
      </c>
      <c r="L323" s="126"/>
      <c r="M323" s="137">
        <f t="shared" si="8"/>
        <v>1</v>
      </c>
    </row>
    <row r="324" customHeight="1" spans="2:13">
      <c r="B324" s="125">
        <v>321</v>
      </c>
      <c r="C324" s="126"/>
      <c r="D324" s="126"/>
      <c r="E324" s="135" t="str">
        <f>IFERROR(VLOOKUP(D324,'基础-供应商信息'!$C:$D,2,FALSE),"-")</f>
        <v>-</v>
      </c>
      <c r="F324" s="126"/>
      <c r="G324" s="135" t="str">
        <f>IFERROR(VLOOKUP($F324,'基础-商品信息'!$C:$E,2,FALSE),"-")</f>
        <v>-</v>
      </c>
      <c r="H324" s="135" t="str">
        <f>IFERROR(VLOOKUP($F324,'基础-商品信息'!$C:$E,3,FALSE),"-")</f>
        <v>-</v>
      </c>
      <c r="I324" s="132"/>
      <c r="J324" s="126"/>
      <c r="K324" s="136" t="str">
        <f t="shared" si="9"/>
        <v>-</v>
      </c>
      <c r="L324" s="126"/>
      <c r="M324" s="137">
        <f t="shared" ref="M324:M387" si="10">C324-DAY(C324)+1</f>
        <v>1</v>
      </c>
    </row>
    <row r="325" customHeight="1" spans="2:13">
      <c r="B325" s="125">
        <v>322</v>
      </c>
      <c r="C325" s="126"/>
      <c r="D325" s="126"/>
      <c r="E325" s="135" t="str">
        <f>IFERROR(VLOOKUP(D325,'基础-供应商信息'!$C:$D,2,FALSE),"-")</f>
        <v>-</v>
      </c>
      <c r="F325" s="126"/>
      <c r="G325" s="135" t="str">
        <f>IFERROR(VLOOKUP($F325,'基础-商品信息'!$C:$E,2,FALSE),"-")</f>
        <v>-</v>
      </c>
      <c r="H325" s="135" t="str">
        <f>IFERROR(VLOOKUP($F325,'基础-商品信息'!$C:$E,3,FALSE),"-")</f>
        <v>-</v>
      </c>
      <c r="I325" s="132"/>
      <c r="J325" s="126"/>
      <c r="K325" s="136" t="str">
        <f t="shared" ref="K325:K388" si="11">IF(AND(I325&lt;&gt;"",J325&lt;&gt;""),I325*J325,"-")</f>
        <v>-</v>
      </c>
      <c r="L325" s="126"/>
      <c r="M325" s="137">
        <f t="shared" si="10"/>
        <v>1</v>
      </c>
    </row>
    <row r="326" customHeight="1" spans="2:13">
      <c r="B326" s="125">
        <v>323</v>
      </c>
      <c r="C326" s="126"/>
      <c r="D326" s="126"/>
      <c r="E326" s="135" t="str">
        <f>IFERROR(VLOOKUP(D326,'基础-供应商信息'!$C:$D,2,FALSE),"-")</f>
        <v>-</v>
      </c>
      <c r="F326" s="126"/>
      <c r="G326" s="135" t="str">
        <f>IFERROR(VLOOKUP($F326,'基础-商品信息'!$C:$E,2,FALSE),"-")</f>
        <v>-</v>
      </c>
      <c r="H326" s="135" t="str">
        <f>IFERROR(VLOOKUP($F326,'基础-商品信息'!$C:$E,3,FALSE),"-")</f>
        <v>-</v>
      </c>
      <c r="I326" s="132"/>
      <c r="J326" s="126"/>
      <c r="K326" s="136" t="str">
        <f t="shared" si="11"/>
        <v>-</v>
      </c>
      <c r="L326" s="126"/>
      <c r="M326" s="137">
        <f t="shared" si="10"/>
        <v>1</v>
      </c>
    </row>
    <row r="327" customHeight="1" spans="2:13">
      <c r="B327" s="125">
        <v>324</v>
      </c>
      <c r="C327" s="126"/>
      <c r="D327" s="126"/>
      <c r="E327" s="135" t="str">
        <f>IFERROR(VLOOKUP(D327,'基础-供应商信息'!$C:$D,2,FALSE),"-")</f>
        <v>-</v>
      </c>
      <c r="F327" s="126"/>
      <c r="G327" s="135" t="str">
        <f>IFERROR(VLOOKUP($F327,'基础-商品信息'!$C:$E,2,FALSE),"-")</f>
        <v>-</v>
      </c>
      <c r="H327" s="135" t="str">
        <f>IFERROR(VLOOKUP($F327,'基础-商品信息'!$C:$E,3,FALSE),"-")</f>
        <v>-</v>
      </c>
      <c r="I327" s="132"/>
      <c r="J327" s="126"/>
      <c r="K327" s="136" t="str">
        <f t="shared" si="11"/>
        <v>-</v>
      </c>
      <c r="L327" s="126"/>
      <c r="M327" s="137">
        <f t="shared" si="10"/>
        <v>1</v>
      </c>
    </row>
    <row r="328" customHeight="1" spans="2:13">
      <c r="B328" s="125">
        <v>325</v>
      </c>
      <c r="C328" s="126"/>
      <c r="D328" s="126"/>
      <c r="E328" s="135" t="str">
        <f>IFERROR(VLOOKUP(D328,'基础-供应商信息'!$C:$D,2,FALSE),"-")</f>
        <v>-</v>
      </c>
      <c r="F328" s="126"/>
      <c r="G328" s="135" t="str">
        <f>IFERROR(VLOOKUP($F328,'基础-商品信息'!$C:$E,2,FALSE),"-")</f>
        <v>-</v>
      </c>
      <c r="H328" s="135" t="str">
        <f>IFERROR(VLOOKUP($F328,'基础-商品信息'!$C:$E,3,FALSE),"-")</f>
        <v>-</v>
      </c>
      <c r="I328" s="132"/>
      <c r="J328" s="126"/>
      <c r="K328" s="136" t="str">
        <f t="shared" si="11"/>
        <v>-</v>
      </c>
      <c r="L328" s="126"/>
      <c r="M328" s="137">
        <f t="shared" si="10"/>
        <v>1</v>
      </c>
    </row>
    <row r="329" customHeight="1" spans="2:13">
      <c r="B329" s="125">
        <v>326</v>
      </c>
      <c r="C329" s="126"/>
      <c r="D329" s="126"/>
      <c r="E329" s="135" t="str">
        <f>IFERROR(VLOOKUP(D329,'基础-供应商信息'!$C:$D,2,FALSE),"-")</f>
        <v>-</v>
      </c>
      <c r="F329" s="126"/>
      <c r="G329" s="135" t="str">
        <f>IFERROR(VLOOKUP($F329,'基础-商品信息'!$C:$E,2,FALSE),"-")</f>
        <v>-</v>
      </c>
      <c r="H329" s="135" t="str">
        <f>IFERROR(VLOOKUP($F329,'基础-商品信息'!$C:$E,3,FALSE),"-")</f>
        <v>-</v>
      </c>
      <c r="I329" s="132"/>
      <c r="J329" s="126"/>
      <c r="K329" s="136" t="str">
        <f t="shared" si="11"/>
        <v>-</v>
      </c>
      <c r="L329" s="126"/>
      <c r="M329" s="137">
        <f t="shared" si="10"/>
        <v>1</v>
      </c>
    </row>
    <row r="330" customHeight="1" spans="2:13">
      <c r="B330" s="125">
        <v>327</v>
      </c>
      <c r="C330" s="126"/>
      <c r="D330" s="126"/>
      <c r="E330" s="135" t="str">
        <f>IFERROR(VLOOKUP(D330,'基础-供应商信息'!$C:$D,2,FALSE),"-")</f>
        <v>-</v>
      </c>
      <c r="F330" s="126"/>
      <c r="G330" s="135" t="str">
        <f>IFERROR(VLOOKUP($F330,'基础-商品信息'!$C:$E,2,FALSE),"-")</f>
        <v>-</v>
      </c>
      <c r="H330" s="135" t="str">
        <f>IFERROR(VLOOKUP($F330,'基础-商品信息'!$C:$E,3,FALSE),"-")</f>
        <v>-</v>
      </c>
      <c r="I330" s="132"/>
      <c r="J330" s="126"/>
      <c r="K330" s="136" t="str">
        <f t="shared" si="11"/>
        <v>-</v>
      </c>
      <c r="L330" s="126"/>
      <c r="M330" s="137">
        <f t="shared" si="10"/>
        <v>1</v>
      </c>
    </row>
    <row r="331" customHeight="1" spans="2:13">
      <c r="B331" s="125">
        <v>328</v>
      </c>
      <c r="C331" s="126"/>
      <c r="D331" s="126"/>
      <c r="E331" s="135" t="str">
        <f>IFERROR(VLOOKUP(D331,'基础-供应商信息'!$C:$D,2,FALSE),"-")</f>
        <v>-</v>
      </c>
      <c r="F331" s="126"/>
      <c r="G331" s="135" t="str">
        <f>IFERROR(VLOOKUP($F331,'基础-商品信息'!$C:$E,2,FALSE),"-")</f>
        <v>-</v>
      </c>
      <c r="H331" s="135" t="str">
        <f>IFERROR(VLOOKUP($F331,'基础-商品信息'!$C:$E,3,FALSE),"-")</f>
        <v>-</v>
      </c>
      <c r="I331" s="132"/>
      <c r="J331" s="126"/>
      <c r="K331" s="136" t="str">
        <f t="shared" si="11"/>
        <v>-</v>
      </c>
      <c r="L331" s="126"/>
      <c r="M331" s="137">
        <f t="shared" si="10"/>
        <v>1</v>
      </c>
    </row>
    <row r="332" customHeight="1" spans="2:13">
      <c r="B332" s="125">
        <v>329</v>
      </c>
      <c r="C332" s="126"/>
      <c r="D332" s="126"/>
      <c r="E332" s="135" t="str">
        <f>IFERROR(VLOOKUP(D332,'基础-供应商信息'!$C:$D,2,FALSE),"-")</f>
        <v>-</v>
      </c>
      <c r="F332" s="126"/>
      <c r="G332" s="135" t="str">
        <f>IFERROR(VLOOKUP($F332,'基础-商品信息'!$C:$E,2,FALSE),"-")</f>
        <v>-</v>
      </c>
      <c r="H332" s="135" t="str">
        <f>IFERROR(VLOOKUP($F332,'基础-商品信息'!$C:$E,3,FALSE),"-")</f>
        <v>-</v>
      </c>
      <c r="I332" s="132"/>
      <c r="J332" s="126"/>
      <c r="K332" s="136" t="str">
        <f t="shared" si="11"/>
        <v>-</v>
      </c>
      <c r="L332" s="126"/>
      <c r="M332" s="137">
        <f t="shared" si="10"/>
        <v>1</v>
      </c>
    </row>
    <row r="333" customHeight="1" spans="2:13">
      <c r="B333" s="125">
        <v>330</v>
      </c>
      <c r="C333" s="126"/>
      <c r="D333" s="126"/>
      <c r="E333" s="135" t="str">
        <f>IFERROR(VLOOKUP(D333,'基础-供应商信息'!$C:$D,2,FALSE),"-")</f>
        <v>-</v>
      </c>
      <c r="F333" s="126"/>
      <c r="G333" s="135" t="str">
        <f>IFERROR(VLOOKUP($F333,'基础-商品信息'!$C:$E,2,FALSE),"-")</f>
        <v>-</v>
      </c>
      <c r="H333" s="135" t="str">
        <f>IFERROR(VLOOKUP($F333,'基础-商品信息'!$C:$E,3,FALSE),"-")</f>
        <v>-</v>
      </c>
      <c r="I333" s="132"/>
      <c r="J333" s="126"/>
      <c r="K333" s="136" t="str">
        <f t="shared" si="11"/>
        <v>-</v>
      </c>
      <c r="L333" s="126"/>
      <c r="M333" s="137">
        <f t="shared" si="10"/>
        <v>1</v>
      </c>
    </row>
    <row r="334" customHeight="1" spans="2:13">
      <c r="B334" s="125">
        <v>331</v>
      </c>
      <c r="C334" s="126"/>
      <c r="D334" s="126"/>
      <c r="E334" s="135" t="str">
        <f>IFERROR(VLOOKUP(D334,'基础-供应商信息'!$C:$D,2,FALSE),"-")</f>
        <v>-</v>
      </c>
      <c r="F334" s="126"/>
      <c r="G334" s="135" t="str">
        <f>IFERROR(VLOOKUP($F334,'基础-商品信息'!$C:$E,2,FALSE),"-")</f>
        <v>-</v>
      </c>
      <c r="H334" s="135" t="str">
        <f>IFERROR(VLOOKUP($F334,'基础-商品信息'!$C:$E,3,FALSE),"-")</f>
        <v>-</v>
      </c>
      <c r="I334" s="132"/>
      <c r="J334" s="126"/>
      <c r="K334" s="136" t="str">
        <f t="shared" si="11"/>
        <v>-</v>
      </c>
      <c r="L334" s="126"/>
      <c r="M334" s="137">
        <f t="shared" si="10"/>
        <v>1</v>
      </c>
    </row>
    <row r="335" customHeight="1" spans="2:13">
      <c r="B335" s="125">
        <v>332</v>
      </c>
      <c r="C335" s="126"/>
      <c r="D335" s="126"/>
      <c r="E335" s="135" t="str">
        <f>IFERROR(VLOOKUP(D335,'基础-供应商信息'!$C:$D,2,FALSE),"-")</f>
        <v>-</v>
      </c>
      <c r="F335" s="126"/>
      <c r="G335" s="135" t="str">
        <f>IFERROR(VLOOKUP($F335,'基础-商品信息'!$C:$E,2,FALSE),"-")</f>
        <v>-</v>
      </c>
      <c r="H335" s="135" t="str">
        <f>IFERROR(VLOOKUP($F335,'基础-商品信息'!$C:$E,3,FALSE),"-")</f>
        <v>-</v>
      </c>
      <c r="I335" s="132"/>
      <c r="J335" s="126"/>
      <c r="K335" s="136" t="str">
        <f t="shared" si="11"/>
        <v>-</v>
      </c>
      <c r="L335" s="126"/>
      <c r="M335" s="137">
        <f t="shared" si="10"/>
        <v>1</v>
      </c>
    </row>
    <row r="336" customHeight="1" spans="2:13">
      <c r="B336" s="125">
        <v>333</v>
      </c>
      <c r="C336" s="126"/>
      <c r="D336" s="126"/>
      <c r="E336" s="135" t="str">
        <f>IFERROR(VLOOKUP(D336,'基础-供应商信息'!$C:$D,2,FALSE),"-")</f>
        <v>-</v>
      </c>
      <c r="F336" s="126"/>
      <c r="G336" s="135" t="str">
        <f>IFERROR(VLOOKUP($F336,'基础-商品信息'!$C:$E,2,FALSE),"-")</f>
        <v>-</v>
      </c>
      <c r="H336" s="135" t="str">
        <f>IFERROR(VLOOKUP($F336,'基础-商品信息'!$C:$E,3,FALSE),"-")</f>
        <v>-</v>
      </c>
      <c r="I336" s="132"/>
      <c r="J336" s="126"/>
      <c r="K336" s="136" t="str">
        <f t="shared" si="11"/>
        <v>-</v>
      </c>
      <c r="L336" s="126"/>
      <c r="M336" s="137">
        <f t="shared" si="10"/>
        <v>1</v>
      </c>
    </row>
    <row r="337" customHeight="1" spans="2:13">
      <c r="B337" s="125">
        <v>334</v>
      </c>
      <c r="C337" s="126"/>
      <c r="D337" s="126"/>
      <c r="E337" s="135" t="str">
        <f>IFERROR(VLOOKUP(D337,'基础-供应商信息'!$C:$D,2,FALSE),"-")</f>
        <v>-</v>
      </c>
      <c r="F337" s="126"/>
      <c r="G337" s="135" t="str">
        <f>IFERROR(VLOOKUP($F337,'基础-商品信息'!$C:$E,2,FALSE),"-")</f>
        <v>-</v>
      </c>
      <c r="H337" s="135" t="str">
        <f>IFERROR(VLOOKUP($F337,'基础-商品信息'!$C:$E,3,FALSE),"-")</f>
        <v>-</v>
      </c>
      <c r="I337" s="132"/>
      <c r="J337" s="126"/>
      <c r="K337" s="136" t="str">
        <f t="shared" si="11"/>
        <v>-</v>
      </c>
      <c r="L337" s="126"/>
      <c r="M337" s="137">
        <f t="shared" si="10"/>
        <v>1</v>
      </c>
    </row>
    <row r="338" customHeight="1" spans="2:13">
      <c r="B338" s="125">
        <v>335</v>
      </c>
      <c r="C338" s="126"/>
      <c r="D338" s="126"/>
      <c r="E338" s="135" t="str">
        <f>IFERROR(VLOOKUP(D338,'基础-供应商信息'!$C:$D,2,FALSE),"-")</f>
        <v>-</v>
      </c>
      <c r="F338" s="126"/>
      <c r="G338" s="135" t="str">
        <f>IFERROR(VLOOKUP($F338,'基础-商品信息'!$C:$E,2,FALSE),"-")</f>
        <v>-</v>
      </c>
      <c r="H338" s="135" t="str">
        <f>IFERROR(VLOOKUP($F338,'基础-商品信息'!$C:$E,3,FALSE),"-")</f>
        <v>-</v>
      </c>
      <c r="I338" s="132"/>
      <c r="J338" s="126"/>
      <c r="K338" s="136" t="str">
        <f t="shared" si="11"/>
        <v>-</v>
      </c>
      <c r="L338" s="126"/>
      <c r="M338" s="137">
        <f t="shared" si="10"/>
        <v>1</v>
      </c>
    </row>
    <row r="339" customHeight="1" spans="2:13">
      <c r="B339" s="125">
        <v>336</v>
      </c>
      <c r="C339" s="126"/>
      <c r="D339" s="126"/>
      <c r="E339" s="135" t="str">
        <f>IFERROR(VLOOKUP(D339,'基础-供应商信息'!$C:$D,2,FALSE),"-")</f>
        <v>-</v>
      </c>
      <c r="F339" s="126"/>
      <c r="G339" s="135" t="str">
        <f>IFERROR(VLOOKUP($F339,'基础-商品信息'!$C:$E,2,FALSE),"-")</f>
        <v>-</v>
      </c>
      <c r="H339" s="135" t="str">
        <f>IFERROR(VLOOKUP($F339,'基础-商品信息'!$C:$E,3,FALSE),"-")</f>
        <v>-</v>
      </c>
      <c r="I339" s="132"/>
      <c r="J339" s="126"/>
      <c r="K339" s="136" t="str">
        <f t="shared" si="11"/>
        <v>-</v>
      </c>
      <c r="L339" s="126"/>
      <c r="M339" s="137">
        <f t="shared" si="10"/>
        <v>1</v>
      </c>
    </row>
    <row r="340" customHeight="1" spans="2:13">
      <c r="B340" s="125">
        <v>337</v>
      </c>
      <c r="C340" s="126"/>
      <c r="D340" s="126"/>
      <c r="E340" s="135" t="str">
        <f>IFERROR(VLOOKUP(D340,'基础-供应商信息'!$C:$D,2,FALSE),"-")</f>
        <v>-</v>
      </c>
      <c r="F340" s="126"/>
      <c r="G340" s="135" t="str">
        <f>IFERROR(VLOOKUP($F340,'基础-商品信息'!$C:$E,2,FALSE),"-")</f>
        <v>-</v>
      </c>
      <c r="H340" s="135" t="str">
        <f>IFERROR(VLOOKUP($F340,'基础-商品信息'!$C:$E,3,FALSE),"-")</f>
        <v>-</v>
      </c>
      <c r="I340" s="132"/>
      <c r="J340" s="126"/>
      <c r="K340" s="136" t="str">
        <f t="shared" si="11"/>
        <v>-</v>
      </c>
      <c r="L340" s="126"/>
      <c r="M340" s="137">
        <f t="shared" si="10"/>
        <v>1</v>
      </c>
    </row>
    <row r="341" customHeight="1" spans="2:13">
      <c r="B341" s="125">
        <v>338</v>
      </c>
      <c r="C341" s="126"/>
      <c r="D341" s="126"/>
      <c r="E341" s="135" t="str">
        <f>IFERROR(VLOOKUP(D341,'基础-供应商信息'!$C:$D,2,FALSE),"-")</f>
        <v>-</v>
      </c>
      <c r="F341" s="126"/>
      <c r="G341" s="135" t="str">
        <f>IFERROR(VLOOKUP($F341,'基础-商品信息'!$C:$E,2,FALSE),"-")</f>
        <v>-</v>
      </c>
      <c r="H341" s="135" t="str">
        <f>IFERROR(VLOOKUP($F341,'基础-商品信息'!$C:$E,3,FALSE),"-")</f>
        <v>-</v>
      </c>
      <c r="I341" s="132"/>
      <c r="J341" s="126"/>
      <c r="K341" s="136" t="str">
        <f t="shared" si="11"/>
        <v>-</v>
      </c>
      <c r="L341" s="126"/>
      <c r="M341" s="137">
        <f t="shared" si="10"/>
        <v>1</v>
      </c>
    </row>
    <row r="342" customHeight="1" spans="2:13">
      <c r="B342" s="125">
        <v>339</v>
      </c>
      <c r="C342" s="126"/>
      <c r="D342" s="126"/>
      <c r="E342" s="135" t="str">
        <f>IFERROR(VLOOKUP(D342,'基础-供应商信息'!$C:$D,2,FALSE),"-")</f>
        <v>-</v>
      </c>
      <c r="F342" s="126"/>
      <c r="G342" s="135" t="str">
        <f>IFERROR(VLOOKUP($F342,'基础-商品信息'!$C:$E,2,FALSE),"-")</f>
        <v>-</v>
      </c>
      <c r="H342" s="135" t="str">
        <f>IFERROR(VLOOKUP($F342,'基础-商品信息'!$C:$E,3,FALSE),"-")</f>
        <v>-</v>
      </c>
      <c r="I342" s="132"/>
      <c r="J342" s="126"/>
      <c r="K342" s="136" t="str">
        <f t="shared" si="11"/>
        <v>-</v>
      </c>
      <c r="L342" s="126"/>
      <c r="M342" s="137">
        <f t="shared" si="10"/>
        <v>1</v>
      </c>
    </row>
    <row r="343" customHeight="1" spans="2:13">
      <c r="B343" s="125">
        <v>340</v>
      </c>
      <c r="C343" s="126"/>
      <c r="D343" s="126"/>
      <c r="E343" s="135" t="str">
        <f>IFERROR(VLOOKUP(D343,'基础-供应商信息'!$C:$D,2,FALSE),"-")</f>
        <v>-</v>
      </c>
      <c r="F343" s="126"/>
      <c r="G343" s="135" t="str">
        <f>IFERROR(VLOOKUP($F343,'基础-商品信息'!$C:$E,2,FALSE),"-")</f>
        <v>-</v>
      </c>
      <c r="H343" s="135" t="str">
        <f>IFERROR(VLOOKUP($F343,'基础-商品信息'!$C:$E,3,FALSE),"-")</f>
        <v>-</v>
      </c>
      <c r="I343" s="132"/>
      <c r="J343" s="126"/>
      <c r="K343" s="136" t="str">
        <f t="shared" si="11"/>
        <v>-</v>
      </c>
      <c r="L343" s="126"/>
      <c r="M343" s="137">
        <f t="shared" si="10"/>
        <v>1</v>
      </c>
    </row>
    <row r="344" customHeight="1" spans="2:13">
      <c r="B344" s="125">
        <v>341</v>
      </c>
      <c r="C344" s="126"/>
      <c r="D344" s="126"/>
      <c r="E344" s="135" t="str">
        <f>IFERROR(VLOOKUP(D344,'基础-供应商信息'!$C:$D,2,FALSE),"-")</f>
        <v>-</v>
      </c>
      <c r="F344" s="126"/>
      <c r="G344" s="135" t="str">
        <f>IFERROR(VLOOKUP($F344,'基础-商品信息'!$C:$E,2,FALSE),"-")</f>
        <v>-</v>
      </c>
      <c r="H344" s="135" t="str">
        <f>IFERROR(VLOOKUP($F344,'基础-商品信息'!$C:$E,3,FALSE),"-")</f>
        <v>-</v>
      </c>
      <c r="I344" s="132"/>
      <c r="J344" s="126"/>
      <c r="K344" s="136" t="str">
        <f t="shared" si="11"/>
        <v>-</v>
      </c>
      <c r="L344" s="126"/>
      <c r="M344" s="137">
        <f t="shared" si="10"/>
        <v>1</v>
      </c>
    </row>
    <row r="345" customHeight="1" spans="2:13">
      <c r="B345" s="125">
        <v>342</v>
      </c>
      <c r="C345" s="126"/>
      <c r="D345" s="126"/>
      <c r="E345" s="135" t="str">
        <f>IFERROR(VLOOKUP(D345,'基础-供应商信息'!$C:$D,2,FALSE),"-")</f>
        <v>-</v>
      </c>
      <c r="F345" s="126"/>
      <c r="G345" s="135" t="str">
        <f>IFERROR(VLOOKUP($F345,'基础-商品信息'!$C:$E,2,FALSE),"-")</f>
        <v>-</v>
      </c>
      <c r="H345" s="135" t="str">
        <f>IFERROR(VLOOKUP($F345,'基础-商品信息'!$C:$E,3,FALSE),"-")</f>
        <v>-</v>
      </c>
      <c r="I345" s="132"/>
      <c r="J345" s="126"/>
      <c r="K345" s="136" t="str">
        <f t="shared" si="11"/>
        <v>-</v>
      </c>
      <c r="L345" s="126"/>
      <c r="M345" s="137">
        <f t="shared" si="10"/>
        <v>1</v>
      </c>
    </row>
    <row r="346" customHeight="1" spans="2:13">
      <c r="B346" s="125">
        <v>343</v>
      </c>
      <c r="C346" s="126"/>
      <c r="D346" s="126"/>
      <c r="E346" s="135" t="str">
        <f>IFERROR(VLOOKUP(D346,'基础-供应商信息'!$C:$D,2,FALSE),"-")</f>
        <v>-</v>
      </c>
      <c r="F346" s="126"/>
      <c r="G346" s="135" t="str">
        <f>IFERROR(VLOOKUP($F346,'基础-商品信息'!$C:$E,2,FALSE),"-")</f>
        <v>-</v>
      </c>
      <c r="H346" s="135" t="str">
        <f>IFERROR(VLOOKUP($F346,'基础-商品信息'!$C:$E,3,FALSE),"-")</f>
        <v>-</v>
      </c>
      <c r="I346" s="132"/>
      <c r="J346" s="126"/>
      <c r="K346" s="136" t="str">
        <f t="shared" si="11"/>
        <v>-</v>
      </c>
      <c r="L346" s="126"/>
      <c r="M346" s="137">
        <f t="shared" si="10"/>
        <v>1</v>
      </c>
    </row>
    <row r="347" customHeight="1" spans="2:13">
      <c r="B347" s="125">
        <v>344</v>
      </c>
      <c r="C347" s="126"/>
      <c r="D347" s="126"/>
      <c r="E347" s="135" t="str">
        <f>IFERROR(VLOOKUP(D347,'基础-供应商信息'!$C:$D,2,FALSE),"-")</f>
        <v>-</v>
      </c>
      <c r="F347" s="126"/>
      <c r="G347" s="135" t="str">
        <f>IFERROR(VLOOKUP($F347,'基础-商品信息'!$C:$E,2,FALSE),"-")</f>
        <v>-</v>
      </c>
      <c r="H347" s="135" t="str">
        <f>IFERROR(VLOOKUP($F347,'基础-商品信息'!$C:$E,3,FALSE),"-")</f>
        <v>-</v>
      </c>
      <c r="I347" s="132"/>
      <c r="J347" s="126"/>
      <c r="K347" s="136" t="str">
        <f t="shared" si="11"/>
        <v>-</v>
      </c>
      <c r="L347" s="126"/>
      <c r="M347" s="137">
        <f t="shared" si="10"/>
        <v>1</v>
      </c>
    </row>
    <row r="348" customHeight="1" spans="2:13">
      <c r="B348" s="125">
        <v>345</v>
      </c>
      <c r="C348" s="126"/>
      <c r="D348" s="126"/>
      <c r="E348" s="135" t="str">
        <f>IFERROR(VLOOKUP(D348,'基础-供应商信息'!$C:$D,2,FALSE),"-")</f>
        <v>-</v>
      </c>
      <c r="F348" s="126"/>
      <c r="G348" s="135" t="str">
        <f>IFERROR(VLOOKUP($F348,'基础-商品信息'!$C:$E,2,FALSE),"-")</f>
        <v>-</v>
      </c>
      <c r="H348" s="135" t="str">
        <f>IFERROR(VLOOKUP($F348,'基础-商品信息'!$C:$E,3,FALSE),"-")</f>
        <v>-</v>
      </c>
      <c r="I348" s="132"/>
      <c r="J348" s="126"/>
      <c r="K348" s="136" t="str">
        <f t="shared" si="11"/>
        <v>-</v>
      </c>
      <c r="L348" s="126"/>
      <c r="M348" s="137">
        <f t="shared" si="10"/>
        <v>1</v>
      </c>
    </row>
    <row r="349" customHeight="1" spans="2:13">
      <c r="B349" s="125">
        <v>346</v>
      </c>
      <c r="C349" s="126"/>
      <c r="D349" s="126"/>
      <c r="E349" s="135" t="str">
        <f>IFERROR(VLOOKUP(D349,'基础-供应商信息'!$C:$D,2,FALSE),"-")</f>
        <v>-</v>
      </c>
      <c r="F349" s="126"/>
      <c r="G349" s="135" t="str">
        <f>IFERROR(VLOOKUP($F349,'基础-商品信息'!$C:$E,2,FALSE),"-")</f>
        <v>-</v>
      </c>
      <c r="H349" s="135" t="str">
        <f>IFERROR(VLOOKUP($F349,'基础-商品信息'!$C:$E,3,FALSE),"-")</f>
        <v>-</v>
      </c>
      <c r="I349" s="132"/>
      <c r="J349" s="126"/>
      <c r="K349" s="136" t="str">
        <f t="shared" si="11"/>
        <v>-</v>
      </c>
      <c r="L349" s="126"/>
      <c r="M349" s="137">
        <f t="shared" si="10"/>
        <v>1</v>
      </c>
    </row>
    <row r="350" customHeight="1" spans="2:13">
      <c r="B350" s="125">
        <v>347</v>
      </c>
      <c r="C350" s="126"/>
      <c r="D350" s="126"/>
      <c r="E350" s="135" t="str">
        <f>IFERROR(VLOOKUP(D350,'基础-供应商信息'!$C:$D,2,FALSE),"-")</f>
        <v>-</v>
      </c>
      <c r="F350" s="126"/>
      <c r="G350" s="135" t="str">
        <f>IFERROR(VLOOKUP($F350,'基础-商品信息'!$C:$E,2,FALSE),"-")</f>
        <v>-</v>
      </c>
      <c r="H350" s="135" t="str">
        <f>IFERROR(VLOOKUP($F350,'基础-商品信息'!$C:$E,3,FALSE),"-")</f>
        <v>-</v>
      </c>
      <c r="I350" s="132"/>
      <c r="J350" s="126"/>
      <c r="K350" s="136" t="str">
        <f t="shared" si="11"/>
        <v>-</v>
      </c>
      <c r="L350" s="126"/>
      <c r="M350" s="137">
        <f t="shared" si="10"/>
        <v>1</v>
      </c>
    </row>
    <row r="351" customHeight="1" spans="2:13">
      <c r="B351" s="125">
        <v>348</v>
      </c>
      <c r="C351" s="126"/>
      <c r="D351" s="126"/>
      <c r="E351" s="135" t="str">
        <f>IFERROR(VLOOKUP(D351,'基础-供应商信息'!$C:$D,2,FALSE),"-")</f>
        <v>-</v>
      </c>
      <c r="F351" s="126"/>
      <c r="G351" s="135" t="str">
        <f>IFERROR(VLOOKUP($F351,'基础-商品信息'!$C:$E,2,FALSE),"-")</f>
        <v>-</v>
      </c>
      <c r="H351" s="135" t="str">
        <f>IFERROR(VLOOKUP($F351,'基础-商品信息'!$C:$E,3,FALSE),"-")</f>
        <v>-</v>
      </c>
      <c r="I351" s="132"/>
      <c r="J351" s="126"/>
      <c r="K351" s="136" t="str">
        <f t="shared" si="11"/>
        <v>-</v>
      </c>
      <c r="L351" s="126"/>
      <c r="M351" s="137">
        <f t="shared" si="10"/>
        <v>1</v>
      </c>
    </row>
    <row r="352" customHeight="1" spans="2:13">
      <c r="B352" s="125">
        <v>349</v>
      </c>
      <c r="C352" s="126"/>
      <c r="D352" s="126"/>
      <c r="E352" s="135" t="str">
        <f>IFERROR(VLOOKUP(D352,'基础-供应商信息'!$C:$D,2,FALSE),"-")</f>
        <v>-</v>
      </c>
      <c r="F352" s="126"/>
      <c r="G352" s="135" t="str">
        <f>IFERROR(VLOOKUP($F352,'基础-商品信息'!$C:$E,2,FALSE),"-")</f>
        <v>-</v>
      </c>
      <c r="H352" s="135" t="str">
        <f>IFERROR(VLOOKUP($F352,'基础-商品信息'!$C:$E,3,FALSE),"-")</f>
        <v>-</v>
      </c>
      <c r="I352" s="132"/>
      <c r="J352" s="126"/>
      <c r="K352" s="136" t="str">
        <f t="shared" si="11"/>
        <v>-</v>
      </c>
      <c r="L352" s="126"/>
      <c r="M352" s="137">
        <f t="shared" si="10"/>
        <v>1</v>
      </c>
    </row>
    <row r="353" customHeight="1" spans="2:13">
      <c r="B353" s="125">
        <v>350</v>
      </c>
      <c r="C353" s="126"/>
      <c r="D353" s="126"/>
      <c r="E353" s="135" t="str">
        <f>IFERROR(VLOOKUP(D353,'基础-供应商信息'!$C:$D,2,FALSE),"-")</f>
        <v>-</v>
      </c>
      <c r="F353" s="126"/>
      <c r="G353" s="135" t="str">
        <f>IFERROR(VLOOKUP($F353,'基础-商品信息'!$C:$E,2,FALSE),"-")</f>
        <v>-</v>
      </c>
      <c r="H353" s="135" t="str">
        <f>IFERROR(VLOOKUP($F353,'基础-商品信息'!$C:$E,3,FALSE),"-")</f>
        <v>-</v>
      </c>
      <c r="I353" s="132"/>
      <c r="J353" s="126"/>
      <c r="K353" s="136" t="str">
        <f t="shared" si="11"/>
        <v>-</v>
      </c>
      <c r="L353" s="126"/>
      <c r="M353" s="137">
        <f t="shared" si="10"/>
        <v>1</v>
      </c>
    </row>
    <row r="354" customHeight="1" spans="2:13">
      <c r="B354" s="125">
        <v>351</v>
      </c>
      <c r="C354" s="126"/>
      <c r="D354" s="126"/>
      <c r="E354" s="135" t="str">
        <f>IFERROR(VLOOKUP(D354,'基础-供应商信息'!$C:$D,2,FALSE),"-")</f>
        <v>-</v>
      </c>
      <c r="F354" s="126"/>
      <c r="G354" s="135" t="str">
        <f>IFERROR(VLOOKUP($F354,'基础-商品信息'!$C:$E,2,FALSE),"-")</f>
        <v>-</v>
      </c>
      <c r="H354" s="135" t="str">
        <f>IFERROR(VLOOKUP($F354,'基础-商品信息'!$C:$E,3,FALSE),"-")</f>
        <v>-</v>
      </c>
      <c r="I354" s="132"/>
      <c r="J354" s="126"/>
      <c r="K354" s="136" t="str">
        <f t="shared" si="11"/>
        <v>-</v>
      </c>
      <c r="L354" s="126"/>
      <c r="M354" s="137">
        <f t="shared" si="10"/>
        <v>1</v>
      </c>
    </row>
    <row r="355" customHeight="1" spans="2:13">
      <c r="B355" s="125">
        <v>352</v>
      </c>
      <c r="C355" s="126"/>
      <c r="D355" s="126"/>
      <c r="E355" s="135" t="str">
        <f>IFERROR(VLOOKUP(D355,'基础-供应商信息'!$C:$D,2,FALSE),"-")</f>
        <v>-</v>
      </c>
      <c r="F355" s="126"/>
      <c r="G355" s="135" t="str">
        <f>IFERROR(VLOOKUP($F355,'基础-商品信息'!$C:$E,2,FALSE),"-")</f>
        <v>-</v>
      </c>
      <c r="H355" s="135" t="str">
        <f>IFERROR(VLOOKUP($F355,'基础-商品信息'!$C:$E,3,FALSE),"-")</f>
        <v>-</v>
      </c>
      <c r="I355" s="132"/>
      <c r="J355" s="126"/>
      <c r="K355" s="136" t="str">
        <f t="shared" si="11"/>
        <v>-</v>
      </c>
      <c r="L355" s="126"/>
      <c r="M355" s="137">
        <f t="shared" si="10"/>
        <v>1</v>
      </c>
    </row>
    <row r="356" customHeight="1" spans="2:13">
      <c r="B356" s="125">
        <v>353</v>
      </c>
      <c r="C356" s="126"/>
      <c r="D356" s="126"/>
      <c r="E356" s="135" t="str">
        <f>IFERROR(VLOOKUP(D356,'基础-供应商信息'!$C:$D,2,FALSE),"-")</f>
        <v>-</v>
      </c>
      <c r="F356" s="126"/>
      <c r="G356" s="135" t="str">
        <f>IFERROR(VLOOKUP($F356,'基础-商品信息'!$C:$E,2,FALSE),"-")</f>
        <v>-</v>
      </c>
      <c r="H356" s="135" t="str">
        <f>IFERROR(VLOOKUP($F356,'基础-商品信息'!$C:$E,3,FALSE),"-")</f>
        <v>-</v>
      </c>
      <c r="I356" s="132"/>
      <c r="J356" s="126"/>
      <c r="K356" s="136" t="str">
        <f t="shared" si="11"/>
        <v>-</v>
      </c>
      <c r="L356" s="126"/>
      <c r="M356" s="137">
        <f t="shared" si="10"/>
        <v>1</v>
      </c>
    </row>
    <row r="357" customHeight="1" spans="2:13">
      <c r="B357" s="125">
        <v>354</v>
      </c>
      <c r="C357" s="126"/>
      <c r="D357" s="126"/>
      <c r="E357" s="135" t="str">
        <f>IFERROR(VLOOKUP(D357,'基础-供应商信息'!$C:$D,2,FALSE),"-")</f>
        <v>-</v>
      </c>
      <c r="F357" s="126"/>
      <c r="G357" s="135" t="str">
        <f>IFERROR(VLOOKUP($F357,'基础-商品信息'!$C:$E,2,FALSE),"-")</f>
        <v>-</v>
      </c>
      <c r="H357" s="135" t="str">
        <f>IFERROR(VLOOKUP($F357,'基础-商品信息'!$C:$E,3,FALSE),"-")</f>
        <v>-</v>
      </c>
      <c r="I357" s="132"/>
      <c r="J357" s="126"/>
      <c r="K357" s="136" t="str">
        <f t="shared" si="11"/>
        <v>-</v>
      </c>
      <c r="L357" s="126"/>
      <c r="M357" s="137">
        <f t="shared" si="10"/>
        <v>1</v>
      </c>
    </row>
    <row r="358" customHeight="1" spans="2:13">
      <c r="B358" s="125">
        <v>355</v>
      </c>
      <c r="C358" s="126"/>
      <c r="D358" s="126"/>
      <c r="E358" s="135" t="str">
        <f>IFERROR(VLOOKUP(D358,'基础-供应商信息'!$C:$D,2,FALSE),"-")</f>
        <v>-</v>
      </c>
      <c r="F358" s="126"/>
      <c r="G358" s="135" t="str">
        <f>IFERROR(VLOOKUP($F358,'基础-商品信息'!$C:$E,2,FALSE),"-")</f>
        <v>-</v>
      </c>
      <c r="H358" s="135" t="str">
        <f>IFERROR(VLOOKUP($F358,'基础-商品信息'!$C:$E,3,FALSE),"-")</f>
        <v>-</v>
      </c>
      <c r="I358" s="132"/>
      <c r="J358" s="126"/>
      <c r="K358" s="136" t="str">
        <f t="shared" si="11"/>
        <v>-</v>
      </c>
      <c r="L358" s="126"/>
      <c r="M358" s="137">
        <f t="shared" si="10"/>
        <v>1</v>
      </c>
    </row>
    <row r="359" customHeight="1" spans="2:13">
      <c r="B359" s="125">
        <v>356</v>
      </c>
      <c r="C359" s="126"/>
      <c r="D359" s="126"/>
      <c r="E359" s="135" t="str">
        <f>IFERROR(VLOOKUP(D359,'基础-供应商信息'!$C:$D,2,FALSE),"-")</f>
        <v>-</v>
      </c>
      <c r="F359" s="126"/>
      <c r="G359" s="135" t="str">
        <f>IFERROR(VLOOKUP($F359,'基础-商品信息'!$C:$E,2,FALSE),"-")</f>
        <v>-</v>
      </c>
      <c r="H359" s="135" t="str">
        <f>IFERROR(VLOOKUP($F359,'基础-商品信息'!$C:$E,3,FALSE),"-")</f>
        <v>-</v>
      </c>
      <c r="I359" s="132"/>
      <c r="J359" s="126"/>
      <c r="K359" s="136" t="str">
        <f t="shared" si="11"/>
        <v>-</v>
      </c>
      <c r="L359" s="126"/>
      <c r="M359" s="137">
        <f t="shared" si="10"/>
        <v>1</v>
      </c>
    </row>
    <row r="360" customHeight="1" spans="2:13">
      <c r="B360" s="125">
        <v>357</v>
      </c>
      <c r="C360" s="126"/>
      <c r="D360" s="126"/>
      <c r="E360" s="135" t="str">
        <f>IFERROR(VLOOKUP(D360,'基础-供应商信息'!$C:$D,2,FALSE),"-")</f>
        <v>-</v>
      </c>
      <c r="F360" s="126"/>
      <c r="G360" s="135" t="str">
        <f>IFERROR(VLOOKUP($F360,'基础-商品信息'!$C:$E,2,FALSE),"-")</f>
        <v>-</v>
      </c>
      <c r="H360" s="135" t="str">
        <f>IFERROR(VLOOKUP($F360,'基础-商品信息'!$C:$E,3,FALSE),"-")</f>
        <v>-</v>
      </c>
      <c r="I360" s="132"/>
      <c r="J360" s="126"/>
      <c r="K360" s="136" t="str">
        <f t="shared" si="11"/>
        <v>-</v>
      </c>
      <c r="L360" s="126"/>
      <c r="M360" s="137">
        <f t="shared" si="10"/>
        <v>1</v>
      </c>
    </row>
    <row r="361" customHeight="1" spans="2:13">
      <c r="B361" s="125">
        <v>358</v>
      </c>
      <c r="C361" s="126"/>
      <c r="D361" s="126"/>
      <c r="E361" s="135" t="str">
        <f>IFERROR(VLOOKUP(D361,'基础-供应商信息'!$C:$D,2,FALSE),"-")</f>
        <v>-</v>
      </c>
      <c r="F361" s="126"/>
      <c r="G361" s="135" t="str">
        <f>IFERROR(VLOOKUP($F361,'基础-商品信息'!$C:$E,2,FALSE),"-")</f>
        <v>-</v>
      </c>
      <c r="H361" s="135" t="str">
        <f>IFERROR(VLOOKUP($F361,'基础-商品信息'!$C:$E,3,FALSE),"-")</f>
        <v>-</v>
      </c>
      <c r="I361" s="132"/>
      <c r="J361" s="126"/>
      <c r="K361" s="136" t="str">
        <f t="shared" si="11"/>
        <v>-</v>
      </c>
      <c r="L361" s="126"/>
      <c r="M361" s="137">
        <f t="shared" si="10"/>
        <v>1</v>
      </c>
    </row>
    <row r="362" customHeight="1" spans="2:13">
      <c r="B362" s="125">
        <v>359</v>
      </c>
      <c r="C362" s="126"/>
      <c r="D362" s="126"/>
      <c r="E362" s="135" t="str">
        <f>IFERROR(VLOOKUP(D362,'基础-供应商信息'!$C:$D,2,FALSE),"-")</f>
        <v>-</v>
      </c>
      <c r="F362" s="126"/>
      <c r="G362" s="135" t="str">
        <f>IFERROR(VLOOKUP($F362,'基础-商品信息'!$C:$E,2,FALSE),"-")</f>
        <v>-</v>
      </c>
      <c r="H362" s="135" t="str">
        <f>IFERROR(VLOOKUP($F362,'基础-商品信息'!$C:$E,3,FALSE),"-")</f>
        <v>-</v>
      </c>
      <c r="I362" s="132"/>
      <c r="J362" s="126"/>
      <c r="K362" s="136" t="str">
        <f t="shared" si="11"/>
        <v>-</v>
      </c>
      <c r="L362" s="126"/>
      <c r="M362" s="137">
        <f t="shared" si="10"/>
        <v>1</v>
      </c>
    </row>
    <row r="363" customHeight="1" spans="2:13">
      <c r="B363" s="125">
        <v>360</v>
      </c>
      <c r="C363" s="126"/>
      <c r="D363" s="126"/>
      <c r="E363" s="135" t="str">
        <f>IFERROR(VLOOKUP(D363,'基础-供应商信息'!$C:$D,2,FALSE),"-")</f>
        <v>-</v>
      </c>
      <c r="F363" s="126"/>
      <c r="G363" s="135" t="str">
        <f>IFERROR(VLOOKUP($F363,'基础-商品信息'!$C:$E,2,FALSE),"-")</f>
        <v>-</v>
      </c>
      <c r="H363" s="135" t="str">
        <f>IFERROR(VLOOKUP($F363,'基础-商品信息'!$C:$E,3,FALSE),"-")</f>
        <v>-</v>
      </c>
      <c r="I363" s="132"/>
      <c r="J363" s="126"/>
      <c r="K363" s="136" t="str">
        <f t="shared" si="11"/>
        <v>-</v>
      </c>
      <c r="L363" s="126"/>
      <c r="M363" s="137">
        <f t="shared" si="10"/>
        <v>1</v>
      </c>
    </row>
    <row r="364" customHeight="1" spans="2:13">
      <c r="B364" s="125">
        <v>361</v>
      </c>
      <c r="C364" s="126"/>
      <c r="D364" s="126"/>
      <c r="E364" s="135" t="str">
        <f>IFERROR(VLOOKUP(D364,'基础-供应商信息'!$C:$D,2,FALSE),"-")</f>
        <v>-</v>
      </c>
      <c r="F364" s="126"/>
      <c r="G364" s="135" t="str">
        <f>IFERROR(VLOOKUP($F364,'基础-商品信息'!$C:$E,2,FALSE),"-")</f>
        <v>-</v>
      </c>
      <c r="H364" s="135" t="str">
        <f>IFERROR(VLOOKUP($F364,'基础-商品信息'!$C:$E,3,FALSE),"-")</f>
        <v>-</v>
      </c>
      <c r="I364" s="132"/>
      <c r="J364" s="126"/>
      <c r="K364" s="136" t="str">
        <f t="shared" si="11"/>
        <v>-</v>
      </c>
      <c r="L364" s="126"/>
      <c r="M364" s="137">
        <f t="shared" si="10"/>
        <v>1</v>
      </c>
    </row>
    <row r="365" customHeight="1" spans="2:13">
      <c r="B365" s="125">
        <v>362</v>
      </c>
      <c r="C365" s="126"/>
      <c r="D365" s="126"/>
      <c r="E365" s="135" t="str">
        <f>IFERROR(VLOOKUP(D365,'基础-供应商信息'!$C:$D,2,FALSE),"-")</f>
        <v>-</v>
      </c>
      <c r="F365" s="126"/>
      <c r="G365" s="135" t="str">
        <f>IFERROR(VLOOKUP($F365,'基础-商品信息'!$C:$E,2,FALSE),"-")</f>
        <v>-</v>
      </c>
      <c r="H365" s="135" t="str">
        <f>IFERROR(VLOOKUP($F365,'基础-商品信息'!$C:$E,3,FALSE),"-")</f>
        <v>-</v>
      </c>
      <c r="I365" s="132"/>
      <c r="J365" s="126"/>
      <c r="K365" s="136" t="str">
        <f t="shared" si="11"/>
        <v>-</v>
      </c>
      <c r="L365" s="126"/>
      <c r="M365" s="137">
        <f t="shared" si="10"/>
        <v>1</v>
      </c>
    </row>
    <row r="366" customHeight="1" spans="2:13">
      <c r="B366" s="125">
        <v>363</v>
      </c>
      <c r="C366" s="126"/>
      <c r="D366" s="126"/>
      <c r="E366" s="135" t="str">
        <f>IFERROR(VLOOKUP(D366,'基础-供应商信息'!$C:$D,2,FALSE),"-")</f>
        <v>-</v>
      </c>
      <c r="F366" s="126"/>
      <c r="G366" s="135" t="str">
        <f>IFERROR(VLOOKUP($F366,'基础-商品信息'!$C:$E,2,FALSE),"-")</f>
        <v>-</v>
      </c>
      <c r="H366" s="135" t="str">
        <f>IFERROR(VLOOKUP($F366,'基础-商品信息'!$C:$E,3,FALSE),"-")</f>
        <v>-</v>
      </c>
      <c r="I366" s="132"/>
      <c r="J366" s="126"/>
      <c r="K366" s="136" t="str">
        <f t="shared" si="11"/>
        <v>-</v>
      </c>
      <c r="L366" s="126"/>
      <c r="M366" s="137">
        <f t="shared" si="10"/>
        <v>1</v>
      </c>
    </row>
    <row r="367" customHeight="1" spans="2:13">
      <c r="B367" s="125">
        <v>364</v>
      </c>
      <c r="C367" s="126"/>
      <c r="D367" s="126"/>
      <c r="E367" s="135" t="str">
        <f>IFERROR(VLOOKUP(D367,'基础-供应商信息'!$C:$D,2,FALSE),"-")</f>
        <v>-</v>
      </c>
      <c r="F367" s="126"/>
      <c r="G367" s="135" t="str">
        <f>IFERROR(VLOOKUP($F367,'基础-商品信息'!$C:$E,2,FALSE),"-")</f>
        <v>-</v>
      </c>
      <c r="H367" s="135" t="str">
        <f>IFERROR(VLOOKUP($F367,'基础-商品信息'!$C:$E,3,FALSE),"-")</f>
        <v>-</v>
      </c>
      <c r="I367" s="132"/>
      <c r="J367" s="126"/>
      <c r="K367" s="136" t="str">
        <f t="shared" si="11"/>
        <v>-</v>
      </c>
      <c r="L367" s="126"/>
      <c r="M367" s="137">
        <f t="shared" si="10"/>
        <v>1</v>
      </c>
    </row>
    <row r="368" customHeight="1" spans="2:13">
      <c r="B368" s="125">
        <v>365</v>
      </c>
      <c r="C368" s="126"/>
      <c r="D368" s="126"/>
      <c r="E368" s="135" t="str">
        <f>IFERROR(VLOOKUP(D368,'基础-供应商信息'!$C:$D,2,FALSE),"-")</f>
        <v>-</v>
      </c>
      <c r="F368" s="126"/>
      <c r="G368" s="135" t="str">
        <f>IFERROR(VLOOKUP($F368,'基础-商品信息'!$C:$E,2,FALSE),"-")</f>
        <v>-</v>
      </c>
      <c r="H368" s="135" t="str">
        <f>IFERROR(VLOOKUP($F368,'基础-商品信息'!$C:$E,3,FALSE),"-")</f>
        <v>-</v>
      </c>
      <c r="I368" s="132"/>
      <c r="J368" s="126"/>
      <c r="K368" s="136" t="str">
        <f t="shared" si="11"/>
        <v>-</v>
      </c>
      <c r="L368" s="126"/>
      <c r="M368" s="137">
        <f t="shared" si="10"/>
        <v>1</v>
      </c>
    </row>
    <row r="369" customHeight="1" spans="2:13">
      <c r="B369" s="125">
        <v>366</v>
      </c>
      <c r="C369" s="126"/>
      <c r="D369" s="126"/>
      <c r="E369" s="135" t="str">
        <f>IFERROR(VLOOKUP(D369,'基础-供应商信息'!$C:$D,2,FALSE),"-")</f>
        <v>-</v>
      </c>
      <c r="F369" s="126"/>
      <c r="G369" s="135" t="str">
        <f>IFERROR(VLOOKUP($F369,'基础-商品信息'!$C:$E,2,FALSE),"-")</f>
        <v>-</v>
      </c>
      <c r="H369" s="135" t="str">
        <f>IFERROR(VLOOKUP($F369,'基础-商品信息'!$C:$E,3,FALSE),"-")</f>
        <v>-</v>
      </c>
      <c r="I369" s="132"/>
      <c r="J369" s="126"/>
      <c r="K369" s="136" t="str">
        <f t="shared" si="11"/>
        <v>-</v>
      </c>
      <c r="L369" s="126"/>
      <c r="M369" s="137">
        <f t="shared" si="10"/>
        <v>1</v>
      </c>
    </row>
    <row r="370" customHeight="1" spans="2:13">
      <c r="B370" s="125">
        <v>367</v>
      </c>
      <c r="C370" s="126"/>
      <c r="D370" s="126"/>
      <c r="E370" s="135" t="str">
        <f>IFERROR(VLOOKUP(D370,'基础-供应商信息'!$C:$D,2,FALSE),"-")</f>
        <v>-</v>
      </c>
      <c r="F370" s="126"/>
      <c r="G370" s="135" t="str">
        <f>IFERROR(VLOOKUP($F370,'基础-商品信息'!$C:$E,2,FALSE),"-")</f>
        <v>-</v>
      </c>
      <c r="H370" s="135" t="str">
        <f>IFERROR(VLOOKUP($F370,'基础-商品信息'!$C:$E,3,FALSE),"-")</f>
        <v>-</v>
      </c>
      <c r="I370" s="132"/>
      <c r="J370" s="126"/>
      <c r="K370" s="136" t="str">
        <f t="shared" si="11"/>
        <v>-</v>
      </c>
      <c r="L370" s="126"/>
      <c r="M370" s="137">
        <f t="shared" si="10"/>
        <v>1</v>
      </c>
    </row>
    <row r="371" customHeight="1" spans="2:13">
      <c r="B371" s="125">
        <v>368</v>
      </c>
      <c r="C371" s="126"/>
      <c r="D371" s="126"/>
      <c r="E371" s="135" t="str">
        <f>IFERROR(VLOOKUP(D371,'基础-供应商信息'!$C:$D,2,FALSE),"-")</f>
        <v>-</v>
      </c>
      <c r="F371" s="126"/>
      <c r="G371" s="135" t="str">
        <f>IFERROR(VLOOKUP($F371,'基础-商品信息'!$C:$E,2,FALSE),"-")</f>
        <v>-</v>
      </c>
      <c r="H371" s="135" t="str">
        <f>IFERROR(VLOOKUP($F371,'基础-商品信息'!$C:$E,3,FALSE),"-")</f>
        <v>-</v>
      </c>
      <c r="I371" s="132"/>
      <c r="J371" s="126"/>
      <c r="K371" s="136" t="str">
        <f t="shared" si="11"/>
        <v>-</v>
      </c>
      <c r="L371" s="126"/>
      <c r="M371" s="137">
        <f t="shared" si="10"/>
        <v>1</v>
      </c>
    </row>
    <row r="372" customHeight="1" spans="2:13">
      <c r="B372" s="125">
        <v>369</v>
      </c>
      <c r="C372" s="126"/>
      <c r="D372" s="126"/>
      <c r="E372" s="135" t="str">
        <f>IFERROR(VLOOKUP(D372,'基础-供应商信息'!$C:$D,2,FALSE),"-")</f>
        <v>-</v>
      </c>
      <c r="F372" s="126"/>
      <c r="G372" s="135" t="str">
        <f>IFERROR(VLOOKUP($F372,'基础-商品信息'!$C:$E,2,FALSE),"-")</f>
        <v>-</v>
      </c>
      <c r="H372" s="135" t="str">
        <f>IFERROR(VLOOKUP($F372,'基础-商品信息'!$C:$E,3,FALSE),"-")</f>
        <v>-</v>
      </c>
      <c r="I372" s="132"/>
      <c r="J372" s="126"/>
      <c r="K372" s="136" t="str">
        <f t="shared" si="11"/>
        <v>-</v>
      </c>
      <c r="L372" s="126"/>
      <c r="M372" s="137">
        <f t="shared" si="10"/>
        <v>1</v>
      </c>
    </row>
    <row r="373" customHeight="1" spans="2:13">
      <c r="B373" s="125">
        <v>370</v>
      </c>
      <c r="C373" s="126"/>
      <c r="D373" s="126"/>
      <c r="E373" s="135" t="str">
        <f>IFERROR(VLOOKUP(D373,'基础-供应商信息'!$C:$D,2,FALSE),"-")</f>
        <v>-</v>
      </c>
      <c r="F373" s="126"/>
      <c r="G373" s="135" t="str">
        <f>IFERROR(VLOOKUP($F373,'基础-商品信息'!$C:$E,2,FALSE),"-")</f>
        <v>-</v>
      </c>
      <c r="H373" s="135" t="str">
        <f>IFERROR(VLOOKUP($F373,'基础-商品信息'!$C:$E,3,FALSE),"-")</f>
        <v>-</v>
      </c>
      <c r="I373" s="132"/>
      <c r="J373" s="126"/>
      <c r="K373" s="136" t="str">
        <f t="shared" si="11"/>
        <v>-</v>
      </c>
      <c r="L373" s="126"/>
      <c r="M373" s="137">
        <f t="shared" si="10"/>
        <v>1</v>
      </c>
    </row>
    <row r="374" customHeight="1" spans="2:13">
      <c r="B374" s="125">
        <v>371</v>
      </c>
      <c r="C374" s="126"/>
      <c r="D374" s="126"/>
      <c r="E374" s="135" t="str">
        <f>IFERROR(VLOOKUP(D374,'基础-供应商信息'!$C:$D,2,FALSE),"-")</f>
        <v>-</v>
      </c>
      <c r="F374" s="126"/>
      <c r="G374" s="135" t="str">
        <f>IFERROR(VLOOKUP($F374,'基础-商品信息'!$C:$E,2,FALSE),"-")</f>
        <v>-</v>
      </c>
      <c r="H374" s="135" t="str">
        <f>IFERROR(VLOOKUP($F374,'基础-商品信息'!$C:$E,3,FALSE),"-")</f>
        <v>-</v>
      </c>
      <c r="I374" s="132"/>
      <c r="J374" s="126"/>
      <c r="K374" s="136" t="str">
        <f t="shared" si="11"/>
        <v>-</v>
      </c>
      <c r="L374" s="126"/>
      <c r="M374" s="137">
        <f t="shared" si="10"/>
        <v>1</v>
      </c>
    </row>
    <row r="375" customHeight="1" spans="2:13">
      <c r="B375" s="125">
        <v>372</v>
      </c>
      <c r="C375" s="126"/>
      <c r="D375" s="126"/>
      <c r="E375" s="135" t="str">
        <f>IFERROR(VLOOKUP(D375,'基础-供应商信息'!$C:$D,2,FALSE),"-")</f>
        <v>-</v>
      </c>
      <c r="F375" s="126"/>
      <c r="G375" s="135" t="str">
        <f>IFERROR(VLOOKUP($F375,'基础-商品信息'!$C:$E,2,FALSE),"-")</f>
        <v>-</v>
      </c>
      <c r="H375" s="135" t="str">
        <f>IFERROR(VLOOKUP($F375,'基础-商品信息'!$C:$E,3,FALSE),"-")</f>
        <v>-</v>
      </c>
      <c r="I375" s="132"/>
      <c r="J375" s="126"/>
      <c r="K375" s="136" t="str">
        <f t="shared" si="11"/>
        <v>-</v>
      </c>
      <c r="L375" s="126"/>
      <c r="M375" s="137">
        <f t="shared" si="10"/>
        <v>1</v>
      </c>
    </row>
    <row r="376" customHeight="1" spans="2:13">
      <c r="B376" s="125">
        <v>373</v>
      </c>
      <c r="C376" s="126"/>
      <c r="D376" s="126"/>
      <c r="E376" s="135" t="str">
        <f>IFERROR(VLOOKUP(D376,'基础-供应商信息'!$C:$D,2,FALSE),"-")</f>
        <v>-</v>
      </c>
      <c r="F376" s="126"/>
      <c r="G376" s="135" t="str">
        <f>IFERROR(VLOOKUP($F376,'基础-商品信息'!$C:$E,2,FALSE),"-")</f>
        <v>-</v>
      </c>
      <c r="H376" s="135" t="str">
        <f>IFERROR(VLOOKUP($F376,'基础-商品信息'!$C:$E,3,FALSE),"-")</f>
        <v>-</v>
      </c>
      <c r="I376" s="132"/>
      <c r="J376" s="126"/>
      <c r="K376" s="136" t="str">
        <f t="shared" si="11"/>
        <v>-</v>
      </c>
      <c r="L376" s="126"/>
      <c r="M376" s="137">
        <f t="shared" si="10"/>
        <v>1</v>
      </c>
    </row>
    <row r="377" customHeight="1" spans="2:13">
      <c r="B377" s="125">
        <v>374</v>
      </c>
      <c r="C377" s="126"/>
      <c r="D377" s="126"/>
      <c r="E377" s="135" t="str">
        <f>IFERROR(VLOOKUP(D377,'基础-供应商信息'!$C:$D,2,FALSE),"-")</f>
        <v>-</v>
      </c>
      <c r="F377" s="126"/>
      <c r="G377" s="135" t="str">
        <f>IFERROR(VLOOKUP($F377,'基础-商品信息'!$C:$E,2,FALSE),"-")</f>
        <v>-</v>
      </c>
      <c r="H377" s="135" t="str">
        <f>IFERROR(VLOOKUP($F377,'基础-商品信息'!$C:$E,3,FALSE),"-")</f>
        <v>-</v>
      </c>
      <c r="I377" s="132"/>
      <c r="J377" s="126"/>
      <c r="K377" s="136" t="str">
        <f t="shared" si="11"/>
        <v>-</v>
      </c>
      <c r="L377" s="126"/>
      <c r="M377" s="137">
        <f t="shared" si="10"/>
        <v>1</v>
      </c>
    </row>
    <row r="378" customHeight="1" spans="2:13">
      <c r="B378" s="125">
        <v>375</v>
      </c>
      <c r="C378" s="126"/>
      <c r="D378" s="126"/>
      <c r="E378" s="135" t="str">
        <f>IFERROR(VLOOKUP(D378,'基础-供应商信息'!$C:$D,2,FALSE),"-")</f>
        <v>-</v>
      </c>
      <c r="F378" s="126"/>
      <c r="G378" s="135" t="str">
        <f>IFERROR(VLOOKUP($F378,'基础-商品信息'!$C:$E,2,FALSE),"-")</f>
        <v>-</v>
      </c>
      <c r="H378" s="135" t="str">
        <f>IFERROR(VLOOKUP($F378,'基础-商品信息'!$C:$E,3,FALSE),"-")</f>
        <v>-</v>
      </c>
      <c r="I378" s="132"/>
      <c r="J378" s="126"/>
      <c r="K378" s="136" t="str">
        <f t="shared" si="11"/>
        <v>-</v>
      </c>
      <c r="L378" s="126"/>
      <c r="M378" s="137">
        <f t="shared" si="10"/>
        <v>1</v>
      </c>
    </row>
    <row r="379" customHeight="1" spans="2:13">
      <c r="B379" s="125">
        <v>376</v>
      </c>
      <c r="C379" s="126"/>
      <c r="D379" s="126"/>
      <c r="E379" s="135" t="str">
        <f>IFERROR(VLOOKUP(D379,'基础-供应商信息'!$C:$D,2,FALSE),"-")</f>
        <v>-</v>
      </c>
      <c r="F379" s="126"/>
      <c r="G379" s="135" t="str">
        <f>IFERROR(VLOOKUP($F379,'基础-商品信息'!$C:$E,2,FALSE),"-")</f>
        <v>-</v>
      </c>
      <c r="H379" s="135" t="str">
        <f>IFERROR(VLOOKUP($F379,'基础-商品信息'!$C:$E,3,FALSE),"-")</f>
        <v>-</v>
      </c>
      <c r="I379" s="132"/>
      <c r="J379" s="126"/>
      <c r="K379" s="136" t="str">
        <f t="shared" si="11"/>
        <v>-</v>
      </c>
      <c r="L379" s="126"/>
      <c r="M379" s="137">
        <f t="shared" si="10"/>
        <v>1</v>
      </c>
    </row>
    <row r="380" customHeight="1" spans="2:13">
      <c r="B380" s="125">
        <v>377</v>
      </c>
      <c r="C380" s="126"/>
      <c r="D380" s="126"/>
      <c r="E380" s="135" t="str">
        <f>IFERROR(VLOOKUP(D380,'基础-供应商信息'!$C:$D,2,FALSE),"-")</f>
        <v>-</v>
      </c>
      <c r="F380" s="126"/>
      <c r="G380" s="135" t="str">
        <f>IFERROR(VLOOKUP($F380,'基础-商品信息'!$C:$E,2,FALSE),"-")</f>
        <v>-</v>
      </c>
      <c r="H380" s="135" t="str">
        <f>IFERROR(VLOOKUP($F380,'基础-商品信息'!$C:$E,3,FALSE),"-")</f>
        <v>-</v>
      </c>
      <c r="I380" s="132"/>
      <c r="J380" s="126"/>
      <c r="K380" s="136" t="str">
        <f t="shared" si="11"/>
        <v>-</v>
      </c>
      <c r="L380" s="126"/>
      <c r="M380" s="137">
        <f t="shared" si="10"/>
        <v>1</v>
      </c>
    </row>
    <row r="381" customHeight="1" spans="2:13">
      <c r="B381" s="125">
        <v>378</v>
      </c>
      <c r="C381" s="126"/>
      <c r="D381" s="126"/>
      <c r="E381" s="135" t="str">
        <f>IFERROR(VLOOKUP(D381,'基础-供应商信息'!$C:$D,2,FALSE),"-")</f>
        <v>-</v>
      </c>
      <c r="F381" s="126"/>
      <c r="G381" s="135" t="str">
        <f>IFERROR(VLOOKUP($F381,'基础-商品信息'!$C:$E,2,FALSE),"-")</f>
        <v>-</v>
      </c>
      <c r="H381" s="135" t="str">
        <f>IFERROR(VLOOKUP($F381,'基础-商品信息'!$C:$E,3,FALSE),"-")</f>
        <v>-</v>
      </c>
      <c r="I381" s="132"/>
      <c r="J381" s="126"/>
      <c r="K381" s="136" t="str">
        <f t="shared" si="11"/>
        <v>-</v>
      </c>
      <c r="L381" s="126"/>
      <c r="M381" s="137">
        <f t="shared" si="10"/>
        <v>1</v>
      </c>
    </row>
    <row r="382" customHeight="1" spans="2:13">
      <c r="B382" s="125">
        <v>379</v>
      </c>
      <c r="C382" s="126"/>
      <c r="D382" s="126"/>
      <c r="E382" s="135" t="str">
        <f>IFERROR(VLOOKUP(D382,'基础-供应商信息'!$C:$D,2,FALSE),"-")</f>
        <v>-</v>
      </c>
      <c r="F382" s="126"/>
      <c r="G382" s="135" t="str">
        <f>IFERROR(VLOOKUP($F382,'基础-商品信息'!$C:$E,2,FALSE),"-")</f>
        <v>-</v>
      </c>
      <c r="H382" s="135" t="str">
        <f>IFERROR(VLOOKUP($F382,'基础-商品信息'!$C:$E,3,FALSE),"-")</f>
        <v>-</v>
      </c>
      <c r="I382" s="132"/>
      <c r="J382" s="126"/>
      <c r="K382" s="136" t="str">
        <f t="shared" si="11"/>
        <v>-</v>
      </c>
      <c r="L382" s="126"/>
      <c r="M382" s="137">
        <f t="shared" si="10"/>
        <v>1</v>
      </c>
    </row>
    <row r="383" customHeight="1" spans="2:13">
      <c r="B383" s="125">
        <v>380</v>
      </c>
      <c r="C383" s="126"/>
      <c r="D383" s="126"/>
      <c r="E383" s="135" t="str">
        <f>IFERROR(VLOOKUP(D383,'基础-供应商信息'!$C:$D,2,FALSE),"-")</f>
        <v>-</v>
      </c>
      <c r="F383" s="126"/>
      <c r="G383" s="135" t="str">
        <f>IFERROR(VLOOKUP($F383,'基础-商品信息'!$C:$E,2,FALSE),"-")</f>
        <v>-</v>
      </c>
      <c r="H383" s="135" t="str">
        <f>IFERROR(VLOOKUP($F383,'基础-商品信息'!$C:$E,3,FALSE),"-")</f>
        <v>-</v>
      </c>
      <c r="I383" s="132"/>
      <c r="J383" s="126"/>
      <c r="K383" s="136" t="str">
        <f t="shared" si="11"/>
        <v>-</v>
      </c>
      <c r="L383" s="126"/>
      <c r="M383" s="137">
        <f t="shared" si="10"/>
        <v>1</v>
      </c>
    </row>
    <row r="384" customHeight="1" spans="2:13">
      <c r="B384" s="125">
        <v>381</v>
      </c>
      <c r="C384" s="126"/>
      <c r="D384" s="126"/>
      <c r="E384" s="135" t="str">
        <f>IFERROR(VLOOKUP(D384,'基础-供应商信息'!$C:$D,2,FALSE),"-")</f>
        <v>-</v>
      </c>
      <c r="F384" s="126"/>
      <c r="G384" s="135" t="str">
        <f>IFERROR(VLOOKUP($F384,'基础-商品信息'!$C:$E,2,FALSE),"-")</f>
        <v>-</v>
      </c>
      <c r="H384" s="135" t="str">
        <f>IFERROR(VLOOKUP($F384,'基础-商品信息'!$C:$E,3,FALSE),"-")</f>
        <v>-</v>
      </c>
      <c r="I384" s="132"/>
      <c r="J384" s="126"/>
      <c r="K384" s="136" t="str">
        <f t="shared" si="11"/>
        <v>-</v>
      </c>
      <c r="L384" s="126"/>
      <c r="M384" s="137">
        <f t="shared" si="10"/>
        <v>1</v>
      </c>
    </row>
    <row r="385" customHeight="1" spans="2:13">
      <c r="B385" s="125">
        <v>382</v>
      </c>
      <c r="C385" s="126"/>
      <c r="D385" s="126"/>
      <c r="E385" s="135" t="str">
        <f>IFERROR(VLOOKUP(D385,'基础-供应商信息'!$C:$D,2,FALSE),"-")</f>
        <v>-</v>
      </c>
      <c r="F385" s="126"/>
      <c r="G385" s="135" t="str">
        <f>IFERROR(VLOOKUP($F385,'基础-商品信息'!$C:$E,2,FALSE),"-")</f>
        <v>-</v>
      </c>
      <c r="H385" s="135" t="str">
        <f>IFERROR(VLOOKUP($F385,'基础-商品信息'!$C:$E,3,FALSE),"-")</f>
        <v>-</v>
      </c>
      <c r="I385" s="132"/>
      <c r="J385" s="126"/>
      <c r="K385" s="136" t="str">
        <f t="shared" si="11"/>
        <v>-</v>
      </c>
      <c r="L385" s="126"/>
      <c r="M385" s="137">
        <f t="shared" si="10"/>
        <v>1</v>
      </c>
    </row>
    <row r="386" customHeight="1" spans="2:13">
      <c r="B386" s="125">
        <v>383</v>
      </c>
      <c r="C386" s="126"/>
      <c r="D386" s="126"/>
      <c r="E386" s="135" t="str">
        <f>IFERROR(VLOOKUP(D386,'基础-供应商信息'!$C:$D,2,FALSE),"-")</f>
        <v>-</v>
      </c>
      <c r="F386" s="126"/>
      <c r="G386" s="135" t="str">
        <f>IFERROR(VLOOKUP($F386,'基础-商品信息'!$C:$E,2,FALSE),"-")</f>
        <v>-</v>
      </c>
      <c r="H386" s="135" t="str">
        <f>IFERROR(VLOOKUP($F386,'基础-商品信息'!$C:$E,3,FALSE),"-")</f>
        <v>-</v>
      </c>
      <c r="I386" s="132"/>
      <c r="J386" s="126"/>
      <c r="K386" s="136" t="str">
        <f t="shared" si="11"/>
        <v>-</v>
      </c>
      <c r="L386" s="126"/>
      <c r="M386" s="137">
        <f t="shared" si="10"/>
        <v>1</v>
      </c>
    </row>
    <row r="387" customHeight="1" spans="2:13">
      <c r="B387" s="125">
        <v>384</v>
      </c>
      <c r="C387" s="126"/>
      <c r="D387" s="126"/>
      <c r="E387" s="135" t="str">
        <f>IFERROR(VLOOKUP(D387,'基础-供应商信息'!$C:$D,2,FALSE),"-")</f>
        <v>-</v>
      </c>
      <c r="F387" s="126"/>
      <c r="G387" s="135" t="str">
        <f>IFERROR(VLOOKUP($F387,'基础-商品信息'!$C:$E,2,FALSE),"-")</f>
        <v>-</v>
      </c>
      <c r="H387" s="135" t="str">
        <f>IFERROR(VLOOKUP($F387,'基础-商品信息'!$C:$E,3,FALSE),"-")</f>
        <v>-</v>
      </c>
      <c r="I387" s="132"/>
      <c r="J387" s="126"/>
      <c r="K387" s="136" t="str">
        <f t="shared" si="11"/>
        <v>-</v>
      </c>
      <c r="L387" s="126"/>
      <c r="M387" s="137">
        <f t="shared" si="10"/>
        <v>1</v>
      </c>
    </row>
    <row r="388" customHeight="1" spans="2:13">
      <c r="B388" s="125">
        <v>385</v>
      </c>
      <c r="C388" s="126"/>
      <c r="D388" s="126"/>
      <c r="E388" s="135" t="str">
        <f>IFERROR(VLOOKUP(D388,'基础-供应商信息'!$C:$D,2,FALSE),"-")</f>
        <v>-</v>
      </c>
      <c r="F388" s="126"/>
      <c r="G388" s="135" t="str">
        <f>IFERROR(VLOOKUP($F388,'基础-商品信息'!$C:$E,2,FALSE),"-")</f>
        <v>-</v>
      </c>
      <c r="H388" s="135" t="str">
        <f>IFERROR(VLOOKUP($F388,'基础-商品信息'!$C:$E,3,FALSE),"-")</f>
        <v>-</v>
      </c>
      <c r="I388" s="132"/>
      <c r="J388" s="126"/>
      <c r="K388" s="136" t="str">
        <f t="shared" si="11"/>
        <v>-</v>
      </c>
      <c r="L388" s="126"/>
      <c r="M388" s="137">
        <f t="shared" ref="M388:M451" si="12">C388-DAY(C388)+1</f>
        <v>1</v>
      </c>
    </row>
    <row r="389" customHeight="1" spans="2:13">
      <c r="B389" s="125">
        <v>386</v>
      </c>
      <c r="C389" s="126"/>
      <c r="D389" s="126"/>
      <c r="E389" s="135" t="str">
        <f>IFERROR(VLOOKUP(D389,'基础-供应商信息'!$C:$D,2,FALSE),"-")</f>
        <v>-</v>
      </c>
      <c r="F389" s="126"/>
      <c r="G389" s="135" t="str">
        <f>IFERROR(VLOOKUP($F389,'基础-商品信息'!$C:$E,2,FALSE),"-")</f>
        <v>-</v>
      </c>
      <c r="H389" s="135" t="str">
        <f>IFERROR(VLOOKUP($F389,'基础-商品信息'!$C:$E,3,FALSE),"-")</f>
        <v>-</v>
      </c>
      <c r="I389" s="132"/>
      <c r="J389" s="126"/>
      <c r="K389" s="136" t="str">
        <f t="shared" ref="K389:K452" si="13">IF(AND(I389&lt;&gt;"",J389&lt;&gt;""),I389*J389,"-")</f>
        <v>-</v>
      </c>
      <c r="L389" s="126"/>
      <c r="M389" s="137">
        <f t="shared" si="12"/>
        <v>1</v>
      </c>
    </row>
    <row r="390" customHeight="1" spans="2:13">
      <c r="B390" s="125">
        <v>387</v>
      </c>
      <c r="C390" s="126"/>
      <c r="D390" s="126"/>
      <c r="E390" s="135" t="str">
        <f>IFERROR(VLOOKUP(D390,'基础-供应商信息'!$C:$D,2,FALSE),"-")</f>
        <v>-</v>
      </c>
      <c r="F390" s="126"/>
      <c r="G390" s="135" t="str">
        <f>IFERROR(VLOOKUP($F390,'基础-商品信息'!$C:$E,2,FALSE),"-")</f>
        <v>-</v>
      </c>
      <c r="H390" s="135" t="str">
        <f>IFERROR(VLOOKUP($F390,'基础-商品信息'!$C:$E,3,FALSE),"-")</f>
        <v>-</v>
      </c>
      <c r="I390" s="132"/>
      <c r="J390" s="126"/>
      <c r="K390" s="136" t="str">
        <f t="shared" si="13"/>
        <v>-</v>
      </c>
      <c r="L390" s="126"/>
      <c r="M390" s="137">
        <f t="shared" si="12"/>
        <v>1</v>
      </c>
    </row>
    <row r="391" customHeight="1" spans="2:13">
      <c r="B391" s="125">
        <v>388</v>
      </c>
      <c r="C391" s="126"/>
      <c r="D391" s="126"/>
      <c r="E391" s="135" t="str">
        <f>IFERROR(VLOOKUP(D391,'基础-供应商信息'!$C:$D,2,FALSE),"-")</f>
        <v>-</v>
      </c>
      <c r="F391" s="126"/>
      <c r="G391" s="135" t="str">
        <f>IFERROR(VLOOKUP($F391,'基础-商品信息'!$C:$E,2,FALSE),"-")</f>
        <v>-</v>
      </c>
      <c r="H391" s="135" t="str">
        <f>IFERROR(VLOOKUP($F391,'基础-商品信息'!$C:$E,3,FALSE),"-")</f>
        <v>-</v>
      </c>
      <c r="I391" s="132"/>
      <c r="J391" s="126"/>
      <c r="K391" s="136" t="str">
        <f t="shared" si="13"/>
        <v>-</v>
      </c>
      <c r="L391" s="126"/>
      <c r="M391" s="137">
        <f t="shared" si="12"/>
        <v>1</v>
      </c>
    </row>
    <row r="392" customHeight="1" spans="2:13">
      <c r="B392" s="125">
        <v>389</v>
      </c>
      <c r="C392" s="126"/>
      <c r="D392" s="126"/>
      <c r="E392" s="135" t="str">
        <f>IFERROR(VLOOKUP(D392,'基础-供应商信息'!$C:$D,2,FALSE),"-")</f>
        <v>-</v>
      </c>
      <c r="F392" s="126"/>
      <c r="G392" s="135" t="str">
        <f>IFERROR(VLOOKUP($F392,'基础-商品信息'!$C:$E,2,FALSE),"-")</f>
        <v>-</v>
      </c>
      <c r="H392" s="135" t="str">
        <f>IFERROR(VLOOKUP($F392,'基础-商品信息'!$C:$E,3,FALSE),"-")</f>
        <v>-</v>
      </c>
      <c r="I392" s="132"/>
      <c r="J392" s="126"/>
      <c r="K392" s="136" t="str">
        <f t="shared" si="13"/>
        <v>-</v>
      </c>
      <c r="L392" s="126"/>
      <c r="M392" s="137">
        <f t="shared" si="12"/>
        <v>1</v>
      </c>
    </row>
    <row r="393" customHeight="1" spans="2:13">
      <c r="B393" s="125">
        <v>390</v>
      </c>
      <c r="C393" s="126"/>
      <c r="D393" s="126"/>
      <c r="E393" s="135" t="str">
        <f>IFERROR(VLOOKUP(D393,'基础-供应商信息'!$C:$D,2,FALSE),"-")</f>
        <v>-</v>
      </c>
      <c r="F393" s="126"/>
      <c r="G393" s="135" t="str">
        <f>IFERROR(VLOOKUP($F393,'基础-商品信息'!$C:$E,2,FALSE),"-")</f>
        <v>-</v>
      </c>
      <c r="H393" s="135" t="str">
        <f>IFERROR(VLOOKUP($F393,'基础-商品信息'!$C:$E,3,FALSE),"-")</f>
        <v>-</v>
      </c>
      <c r="I393" s="132"/>
      <c r="J393" s="126"/>
      <c r="K393" s="136" t="str">
        <f t="shared" si="13"/>
        <v>-</v>
      </c>
      <c r="L393" s="126"/>
      <c r="M393" s="137">
        <f t="shared" si="12"/>
        <v>1</v>
      </c>
    </row>
    <row r="394" customHeight="1" spans="2:13">
      <c r="B394" s="125">
        <v>391</v>
      </c>
      <c r="C394" s="126"/>
      <c r="D394" s="126"/>
      <c r="E394" s="135" t="str">
        <f>IFERROR(VLOOKUP(D394,'基础-供应商信息'!$C:$D,2,FALSE),"-")</f>
        <v>-</v>
      </c>
      <c r="F394" s="126"/>
      <c r="G394" s="135" t="str">
        <f>IFERROR(VLOOKUP($F394,'基础-商品信息'!$C:$E,2,FALSE),"-")</f>
        <v>-</v>
      </c>
      <c r="H394" s="135" t="str">
        <f>IFERROR(VLOOKUP($F394,'基础-商品信息'!$C:$E,3,FALSE),"-")</f>
        <v>-</v>
      </c>
      <c r="I394" s="132"/>
      <c r="J394" s="126"/>
      <c r="K394" s="136" t="str">
        <f t="shared" si="13"/>
        <v>-</v>
      </c>
      <c r="L394" s="126"/>
      <c r="M394" s="137">
        <f t="shared" si="12"/>
        <v>1</v>
      </c>
    </row>
    <row r="395" customHeight="1" spans="2:13">
      <c r="B395" s="125">
        <v>392</v>
      </c>
      <c r="C395" s="126"/>
      <c r="D395" s="126"/>
      <c r="E395" s="135" t="str">
        <f>IFERROR(VLOOKUP(D395,'基础-供应商信息'!$C:$D,2,FALSE),"-")</f>
        <v>-</v>
      </c>
      <c r="F395" s="126"/>
      <c r="G395" s="135" t="str">
        <f>IFERROR(VLOOKUP($F395,'基础-商品信息'!$C:$E,2,FALSE),"-")</f>
        <v>-</v>
      </c>
      <c r="H395" s="135" t="str">
        <f>IFERROR(VLOOKUP($F395,'基础-商品信息'!$C:$E,3,FALSE),"-")</f>
        <v>-</v>
      </c>
      <c r="I395" s="132"/>
      <c r="J395" s="126"/>
      <c r="K395" s="136" t="str">
        <f t="shared" si="13"/>
        <v>-</v>
      </c>
      <c r="L395" s="126"/>
      <c r="M395" s="137">
        <f t="shared" si="12"/>
        <v>1</v>
      </c>
    </row>
    <row r="396" customHeight="1" spans="2:13">
      <c r="B396" s="125">
        <v>393</v>
      </c>
      <c r="C396" s="126"/>
      <c r="D396" s="126"/>
      <c r="E396" s="135" t="str">
        <f>IFERROR(VLOOKUP(D396,'基础-供应商信息'!$C:$D,2,FALSE),"-")</f>
        <v>-</v>
      </c>
      <c r="F396" s="126"/>
      <c r="G396" s="135" t="str">
        <f>IFERROR(VLOOKUP($F396,'基础-商品信息'!$C:$E,2,FALSE),"-")</f>
        <v>-</v>
      </c>
      <c r="H396" s="135" t="str">
        <f>IFERROR(VLOOKUP($F396,'基础-商品信息'!$C:$E,3,FALSE),"-")</f>
        <v>-</v>
      </c>
      <c r="I396" s="132"/>
      <c r="J396" s="126"/>
      <c r="K396" s="136" t="str">
        <f t="shared" si="13"/>
        <v>-</v>
      </c>
      <c r="L396" s="126"/>
      <c r="M396" s="137">
        <f t="shared" si="12"/>
        <v>1</v>
      </c>
    </row>
    <row r="397" customHeight="1" spans="2:13">
      <c r="B397" s="125">
        <v>394</v>
      </c>
      <c r="C397" s="126"/>
      <c r="D397" s="126"/>
      <c r="E397" s="135" t="str">
        <f>IFERROR(VLOOKUP(D397,'基础-供应商信息'!$C:$D,2,FALSE),"-")</f>
        <v>-</v>
      </c>
      <c r="F397" s="126"/>
      <c r="G397" s="135" t="str">
        <f>IFERROR(VLOOKUP($F397,'基础-商品信息'!$C:$E,2,FALSE),"-")</f>
        <v>-</v>
      </c>
      <c r="H397" s="135" t="str">
        <f>IFERROR(VLOOKUP($F397,'基础-商品信息'!$C:$E,3,FALSE),"-")</f>
        <v>-</v>
      </c>
      <c r="I397" s="132"/>
      <c r="J397" s="126"/>
      <c r="K397" s="136" t="str">
        <f t="shared" si="13"/>
        <v>-</v>
      </c>
      <c r="L397" s="126"/>
      <c r="M397" s="137">
        <f t="shared" si="12"/>
        <v>1</v>
      </c>
    </row>
    <row r="398" customHeight="1" spans="2:13">
      <c r="B398" s="125">
        <v>395</v>
      </c>
      <c r="C398" s="126"/>
      <c r="D398" s="126"/>
      <c r="E398" s="135" t="str">
        <f>IFERROR(VLOOKUP(D398,'基础-供应商信息'!$C:$D,2,FALSE),"-")</f>
        <v>-</v>
      </c>
      <c r="F398" s="126"/>
      <c r="G398" s="135" t="str">
        <f>IFERROR(VLOOKUP($F398,'基础-商品信息'!$C:$E,2,FALSE),"-")</f>
        <v>-</v>
      </c>
      <c r="H398" s="135" t="str">
        <f>IFERROR(VLOOKUP($F398,'基础-商品信息'!$C:$E,3,FALSE),"-")</f>
        <v>-</v>
      </c>
      <c r="I398" s="132"/>
      <c r="J398" s="126"/>
      <c r="K398" s="136" t="str">
        <f t="shared" si="13"/>
        <v>-</v>
      </c>
      <c r="L398" s="126"/>
      <c r="M398" s="137">
        <f t="shared" si="12"/>
        <v>1</v>
      </c>
    </row>
    <row r="399" customHeight="1" spans="2:13">
      <c r="B399" s="125">
        <v>396</v>
      </c>
      <c r="C399" s="126"/>
      <c r="D399" s="126"/>
      <c r="E399" s="135" t="str">
        <f>IFERROR(VLOOKUP(D399,'基础-供应商信息'!$C:$D,2,FALSE),"-")</f>
        <v>-</v>
      </c>
      <c r="F399" s="126"/>
      <c r="G399" s="135" t="str">
        <f>IFERROR(VLOOKUP($F399,'基础-商品信息'!$C:$E,2,FALSE),"-")</f>
        <v>-</v>
      </c>
      <c r="H399" s="135" t="str">
        <f>IFERROR(VLOOKUP($F399,'基础-商品信息'!$C:$E,3,FALSE),"-")</f>
        <v>-</v>
      </c>
      <c r="I399" s="132"/>
      <c r="J399" s="126"/>
      <c r="K399" s="136" t="str">
        <f t="shared" si="13"/>
        <v>-</v>
      </c>
      <c r="L399" s="126"/>
      <c r="M399" s="137">
        <f t="shared" si="12"/>
        <v>1</v>
      </c>
    </row>
    <row r="400" customHeight="1" spans="2:13">
      <c r="B400" s="125">
        <v>397</v>
      </c>
      <c r="C400" s="126"/>
      <c r="D400" s="126"/>
      <c r="E400" s="135" t="str">
        <f>IFERROR(VLOOKUP(D400,'基础-供应商信息'!$C:$D,2,FALSE),"-")</f>
        <v>-</v>
      </c>
      <c r="F400" s="126"/>
      <c r="G400" s="135" t="str">
        <f>IFERROR(VLOOKUP($F400,'基础-商品信息'!$C:$E,2,FALSE),"-")</f>
        <v>-</v>
      </c>
      <c r="H400" s="135" t="str">
        <f>IFERROR(VLOOKUP($F400,'基础-商品信息'!$C:$E,3,FALSE),"-")</f>
        <v>-</v>
      </c>
      <c r="I400" s="132"/>
      <c r="J400" s="126"/>
      <c r="K400" s="136" t="str">
        <f t="shared" si="13"/>
        <v>-</v>
      </c>
      <c r="L400" s="126"/>
      <c r="M400" s="137">
        <f t="shared" si="12"/>
        <v>1</v>
      </c>
    </row>
    <row r="401" customHeight="1" spans="2:13">
      <c r="B401" s="125">
        <v>398</v>
      </c>
      <c r="C401" s="126"/>
      <c r="D401" s="126"/>
      <c r="E401" s="135" t="str">
        <f>IFERROR(VLOOKUP(D401,'基础-供应商信息'!$C:$D,2,FALSE),"-")</f>
        <v>-</v>
      </c>
      <c r="F401" s="126"/>
      <c r="G401" s="135" t="str">
        <f>IFERROR(VLOOKUP($F401,'基础-商品信息'!$C:$E,2,FALSE),"-")</f>
        <v>-</v>
      </c>
      <c r="H401" s="135" t="str">
        <f>IFERROR(VLOOKUP($F401,'基础-商品信息'!$C:$E,3,FALSE),"-")</f>
        <v>-</v>
      </c>
      <c r="I401" s="132"/>
      <c r="J401" s="126"/>
      <c r="K401" s="136" t="str">
        <f t="shared" si="13"/>
        <v>-</v>
      </c>
      <c r="L401" s="126"/>
      <c r="M401" s="137">
        <f t="shared" si="12"/>
        <v>1</v>
      </c>
    </row>
    <row r="402" customHeight="1" spans="2:13">
      <c r="B402" s="125">
        <v>399</v>
      </c>
      <c r="C402" s="126"/>
      <c r="D402" s="126"/>
      <c r="E402" s="135" t="str">
        <f>IFERROR(VLOOKUP(D402,'基础-供应商信息'!$C:$D,2,FALSE),"-")</f>
        <v>-</v>
      </c>
      <c r="F402" s="126"/>
      <c r="G402" s="135" t="str">
        <f>IFERROR(VLOOKUP($F402,'基础-商品信息'!$C:$E,2,FALSE),"-")</f>
        <v>-</v>
      </c>
      <c r="H402" s="135" t="str">
        <f>IFERROR(VLOOKUP($F402,'基础-商品信息'!$C:$E,3,FALSE),"-")</f>
        <v>-</v>
      </c>
      <c r="I402" s="132"/>
      <c r="J402" s="126"/>
      <c r="K402" s="136" t="str">
        <f t="shared" si="13"/>
        <v>-</v>
      </c>
      <c r="L402" s="126"/>
      <c r="M402" s="137">
        <f t="shared" si="12"/>
        <v>1</v>
      </c>
    </row>
    <row r="403" customHeight="1" spans="2:13">
      <c r="B403" s="125">
        <v>400</v>
      </c>
      <c r="C403" s="126"/>
      <c r="D403" s="126"/>
      <c r="E403" s="135" t="str">
        <f>IFERROR(VLOOKUP(D403,'基础-供应商信息'!$C:$D,2,FALSE),"-")</f>
        <v>-</v>
      </c>
      <c r="F403" s="126"/>
      <c r="G403" s="135" t="str">
        <f>IFERROR(VLOOKUP($F403,'基础-商品信息'!$C:$E,2,FALSE),"-")</f>
        <v>-</v>
      </c>
      <c r="H403" s="135" t="str">
        <f>IFERROR(VLOOKUP($F403,'基础-商品信息'!$C:$E,3,FALSE),"-")</f>
        <v>-</v>
      </c>
      <c r="I403" s="132"/>
      <c r="J403" s="126"/>
      <c r="K403" s="136" t="str">
        <f t="shared" si="13"/>
        <v>-</v>
      </c>
      <c r="L403" s="126"/>
      <c r="M403" s="137">
        <f t="shared" si="12"/>
        <v>1</v>
      </c>
    </row>
    <row r="404" customHeight="1" spans="2:13">
      <c r="B404" s="125">
        <v>401</v>
      </c>
      <c r="C404" s="126"/>
      <c r="D404" s="126"/>
      <c r="E404" s="135" t="str">
        <f>IFERROR(VLOOKUP(D404,'基础-供应商信息'!$C:$D,2,FALSE),"-")</f>
        <v>-</v>
      </c>
      <c r="F404" s="126"/>
      <c r="G404" s="135" t="str">
        <f>IFERROR(VLOOKUP($F404,'基础-商品信息'!$C:$E,2,FALSE),"-")</f>
        <v>-</v>
      </c>
      <c r="H404" s="135" t="str">
        <f>IFERROR(VLOOKUP($F404,'基础-商品信息'!$C:$E,3,FALSE),"-")</f>
        <v>-</v>
      </c>
      <c r="I404" s="132"/>
      <c r="J404" s="126"/>
      <c r="K404" s="136" t="str">
        <f t="shared" si="13"/>
        <v>-</v>
      </c>
      <c r="L404" s="126"/>
      <c r="M404" s="137">
        <f t="shared" si="12"/>
        <v>1</v>
      </c>
    </row>
    <row r="405" customHeight="1" spans="2:13">
      <c r="B405" s="125">
        <v>402</v>
      </c>
      <c r="C405" s="126"/>
      <c r="D405" s="126"/>
      <c r="E405" s="135" t="str">
        <f>IFERROR(VLOOKUP(D405,'基础-供应商信息'!$C:$D,2,FALSE),"-")</f>
        <v>-</v>
      </c>
      <c r="F405" s="126"/>
      <c r="G405" s="135" t="str">
        <f>IFERROR(VLOOKUP($F405,'基础-商品信息'!$C:$E,2,FALSE),"-")</f>
        <v>-</v>
      </c>
      <c r="H405" s="135" t="str">
        <f>IFERROR(VLOOKUP($F405,'基础-商品信息'!$C:$E,3,FALSE),"-")</f>
        <v>-</v>
      </c>
      <c r="I405" s="132"/>
      <c r="J405" s="126"/>
      <c r="K405" s="136" t="str">
        <f t="shared" si="13"/>
        <v>-</v>
      </c>
      <c r="L405" s="126"/>
      <c r="M405" s="137">
        <f t="shared" si="12"/>
        <v>1</v>
      </c>
    </row>
    <row r="406" customHeight="1" spans="2:13">
      <c r="B406" s="125">
        <v>403</v>
      </c>
      <c r="C406" s="126"/>
      <c r="D406" s="126"/>
      <c r="E406" s="135" t="str">
        <f>IFERROR(VLOOKUP(D406,'基础-供应商信息'!$C:$D,2,FALSE),"-")</f>
        <v>-</v>
      </c>
      <c r="F406" s="126"/>
      <c r="G406" s="135" t="str">
        <f>IFERROR(VLOOKUP($F406,'基础-商品信息'!$C:$E,2,FALSE),"-")</f>
        <v>-</v>
      </c>
      <c r="H406" s="135" t="str">
        <f>IFERROR(VLOOKUP($F406,'基础-商品信息'!$C:$E,3,FALSE),"-")</f>
        <v>-</v>
      </c>
      <c r="I406" s="132"/>
      <c r="J406" s="126"/>
      <c r="K406" s="136" t="str">
        <f t="shared" si="13"/>
        <v>-</v>
      </c>
      <c r="L406" s="126"/>
      <c r="M406" s="137">
        <f t="shared" si="12"/>
        <v>1</v>
      </c>
    </row>
    <row r="407" customHeight="1" spans="2:13">
      <c r="B407" s="125">
        <v>404</v>
      </c>
      <c r="C407" s="126"/>
      <c r="D407" s="126"/>
      <c r="E407" s="135" t="str">
        <f>IFERROR(VLOOKUP(D407,'基础-供应商信息'!$C:$D,2,FALSE),"-")</f>
        <v>-</v>
      </c>
      <c r="F407" s="126"/>
      <c r="G407" s="135" t="str">
        <f>IFERROR(VLOOKUP($F407,'基础-商品信息'!$C:$E,2,FALSE),"-")</f>
        <v>-</v>
      </c>
      <c r="H407" s="135" t="str">
        <f>IFERROR(VLOOKUP($F407,'基础-商品信息'!$C:$E,3,FALSE),"-")</f>
        <v>-</v>
      </c>
      <c r="I407" s="132"/>
      <c r="J407" s="126"/>
      <c r="K407" s="136" t="str">
        <f t="shared" si="13"/>
        <v>-</v>
      </c>
      <c r="L407" s="126"/>
      <c r="M407" s="137">
        <f t="shared" si="12"/>
        <v>1</v>
      </c>
    </row>
    <row r="408" customHeight="1" spans="2:13">
      <c r="B408" s="125">
        <v>405</v>
      </c>
      <c r="C408" s="126"/>
      <c r="D408" s="126"/>
      <c r="E408" s="135" t="str">
        <f>IFERROR(VLOOKUP(D408,'基础-供应商信息'!$C:$D,2,FALSE),"-")</f>
        <v>-</v>
      </c>
      <c r="F408" s="126"/>
      <c r="G408" s="135" t="str">
        <f>IFERROR(VLOOKUP($F408,'基础-商品信息'!$C:$E,2,FALSE),"-")</f>
        <v>-</v>
      </c>
      <c r="H408" s="135" t="str">
        <f>IFERROR(VLOOKUP($F408,'基础-商品信息'!$C:$E,3,FALSE),"-")</f>
        <v>-</v>
      </c>
      <c r="I408" s="132"/>
      <c r="J408" s="126"/>
      <c r="K408" s="136" t="str">
        <f t="shared" si="13"/>
        <v>-</v>
      </c>
      <c r="L408" s="126"/>
      <c r="M408" s="137">
        <f t="shared" si="12"/>
        <v>1</v>
      </c>
    </row>
    <row r="409" customHeight="1" spans="2:13">
      <c r="B409" s="125">
        <v>406</v>
      </c>
      <c r="C409" s="126"/>
      <c r="D409" s="126"/>
      <c r="E409" s="135" t="str">
        <f>IFERROR(VLOOKUP(D409,'基础-供应商信息'!$C:$D,2,FALSE),"-")</f>
        <v>-</v>
      </c>
      <c r="F409" s="126"/>
      <c r="G409" s="135" t="str">
        <f>IFERROR(VLOOKUP($F409,'基础-商品信息'!$C:$E,2,FALSE),"-")</f>
        <v>-</v>
      </c>
      <c r="H409" s="135" t="str">
        <f>IFERROR(VLOOKUP($F409,'基础-商品信息'!$C:$E,3,FALSE),"-")</f>
        <v>-</v>
      </c>
      <c r="I409" s="132"/>
      <c r="J409" s="126"/>
      <c r="K409" s="136" t="str">
        <f t="shared" si="13"/>
        <v>-</v>
      </c>
      <c r="L409" s="126"/>
      <c r="M409" s="137">
        <f t="shared" si="12"/>
        <v>1</v>
      </c>
    </row>
    <row r="410" customHeight="1" spans="2:13">
      <c r="B410" s="125">
        <v>407</v>
      </c>
      <c r="C410" s="126"/>
      <c r="D410" s="126"/>
      <c r="E410" s="135" t="str">
        <f>IFERROR(VLOOKUP(D410,'基础-供应商信息'!$C:$D,2,FALSE),"-")</f>
        <v>-</v>
      </c>
      <c r="F410" s="126"/>
      <c r="G410" s="135" t="str">
        <f>IFERROR(VLOOKUP($F410,'基础-商品信息'!$C:$E,2,FALSE),"-")</f>
        <v>-</v>
      </c>
      <c r="H410" s="135" t="str">
        <f>IFERROR(VLOOKUP($F410,'基础-商品信息'!$C:$E,3,FALSE),"-")</f>
        <v>-</v>
      </c>
      <c r="I410" s="132"/>
      <c r="J410" s="126"/>
      <c r="K410" s="136" t="str">
        <f t="shared" si="13"/>
        <v>-</v>
      </c>
      <c r="L410" s="126"/>
      <c r="M410" s="137">
        <f t="shared" si="12"/>
        <v>1</v>
      </c>
    </row>
    <row r="411" customHeight="1" spans="2:13">
      <c r="B411" s="125">
        <v>408</v>
      </c>
      <c r="C411" s="126"/>
      <c r="D411" s="126"/>
      <c r="E411" s="135" t="str">
        <f>IFERROR(VLOOKUP(D411,'基础-供应商信息'!$C:$D,2,FALSE),"-")</f>
        <v>-</v>
      </c>
      <c r="F411" s="126"/>
      <c r="G411" s="135" t="str">
        <f>IFERROR(VLOOKUP($F411,'基础-商品信息'!$C:$E,2,FALSE),"-")</f>
        <v>-</v>
      </c>
      <c r="H411" s="135" t="str">
        <f>IFERROR(VLOOKUP($F411,'基础-商品信息'!$C:$E,3,FALSE),"-")</f>
        <v>-</v>
      </c>
      <c r="I411" s="132"/>
      <c r="J411" s="126"/>
      <c r="K411" s="136" t="str">
        <f t="shared" si="13"/>
        <v>-</v>
      </c>
      <c r="L411" s="126"/>
      <c r="M411" s="137">
        <f t="shared" si="12"/>
        <v>1</v>
      </c>
    </row>
    <row r="412" customHeight="1" spans="2:13">
      <c r="B412" s="125">
        <v>409</v>
      </c>
      <c r="C412" s="126"/>
      <c r="D412" s="126"/>
      <c r="E412" s="135" t="str">
        <f>IFERROR(VLOOKUP(D412,'基础-供应商信息'!$C:$D,2,FALSE),"-")</f>
        <v>-</v>
      </c>
      <c r="F412" s="126"/>
      <c r="G412" s="135" t="str">
        <f>IFERROR(VLOOKUP($F412,'基础-商品信息'!$C:$E,2,FALSE),"-")</f>
        <v>-</v>
      </c>
      <c r="H412" s="135" t="str">
        <f>IFERROR(VLOOKUP($F412,'基础-商品信息'!$C:$E,3,FALSE),"-")</f>
        <v>-</v>
      </c>
      <c r="I412" s="132"/>
      <c r="J412" s="126"/>
      <c r="K412" s="136" t="str">
        <f t="shared" si="13"/>
        <v>-</v>
      </c>
      <c r="L412" s="126"/>
      <c r="M412" s="137">
        <f t="shared" si="12"/>
        <v>1</v>
      </c>
    </row>
    <row r="413" customHeight="1" spans="2:13">
      <c r="B413" s="125">
        <v>410</v>
      </c>
      <c r="C413" s="126"/>
      <c r="D413" s="126"/>
      <c r="E413" s="135" t="str">
        <f>IFERROR(VLOOKUP(D413,'基础-供应商信息'!$C:$D,2,FALSE),"-")</f>
        <v>-</v>
      </c>
      <c r="F413" s="126"/>
      <c r="G413" s="135" t="str">
        <f>IFERROR(VLOOKUP($F413,'基础-商品信息'!$C:$E,2,FALSE),"-")</f>
        <v>-</v>
      </c>
      <c r="H413" s="135" t="str">
        <f>IFERROR(VLOOKUP($F413,'基础-商品信息'!$C:$E,3,FALSE),"-")</f>
        <v>-</v>
      </c>
      <c r="I413" s="132"/>
      <c r="J413" s="126"/>
      <c r="K413" s="136" t="str">
        <f t="shared" si="13"/>
        <v>-</v>
      </c>
      <c r="L413" s="126"/>
      <c r="M413" s="137">
        <f t="shared" si="12"/>
        <v>1</v>
      </c>
    </row>
    <row r="414" customHeight="1" spans="2:13">
      <c r="B414" s="125">
        <v>411</v>
      </c>
      <c r="C414" s="126"/>
      <c r="D414" s="126"/>
      <c r="E414" s="135" t="str">
        <f>IFERROR(VLOOKUP(D414,'基础-供应商信息'!$C:$D,2,FALSE),"-")</f>
        <v>-</v>
      </c>
      <c r="F414" s="126"/>
      <c r="G414" s="135" t="str">
        <f>IFERROR(VLOOKUP($F414,'基础-商品信息'!$C:$E,2,FALSE),"-")</f>
        <v>-</v>
      </c>
      <c r="H414" s="135" t="str">
        <f>IFERROR(VLOOKUP($F414,'基础-商品信息'!$C:$E,3,FALSE),"-")</f>
        <v>-</v>
      </c>
      <c r="I414" s="132"/>
      <c r="J414" s="126"/>
      <c r="K414" s="136" t="str">
        <f t="shared" si="13"/>
        <v>-</v>
      </c>
      <c r="L414" s="126"/>
      <c r="M414" s="137">
        <f t="shared" si="12"/>
        <v>1</v>
      </c>
    </row>
    <row r="415" customHeight="1" spans="2:13">
      <c r="B415" s="125">
        <v>412</v>
      </c>
      <c r="C415" s="126"/>
      <c r="D415" s="126"/>
      <c r="E415" s="135" t="str">
        <f>IFERROR(VLOOKUP(D415,'基础-供应商信息'!$C:$D,2,FALSE),"-")</f>
        <v>-</v>
      </c>
      <c r="F415" s="126"/>
      <c r="G415" s="135" t="str">
        <f>IFERROR(VLOOKUP($F415,'基础-商品信息'!$C:$E,2,FALSE),"-")</f>
        <v>-</v>
      </c>
      <c r="H415" s="135" t="str">
        <f>IFERROR(VLOOKUP($F415,'基础-商品信息'!$C:$E,3,FALSE),"-")</f>
        <v>-</v>
      </c>
      <c r="I415" s="132"/>
      <c r="J415" s="126"/>
      <c r="K415" s="136" t="str">
        <f t="shared" si="13"/>
        <v>-</v>
      </c>
      <c r="L415" s="126"/>
      <c r="M415" s="137">
        <f t="shared" si="12"/>
        <v>1</v>
      </c>
    </row>
    <row r="416" customHeight="1" spans="2:13">
      <c r="B416" s="125">
        <v>413</v>
      </c>
      <c r="C416" s="126"/>
      <c r="D416" s="126"/>
      <c r="E416" s="135" t="str">
        <f>IFERROR(VLOOKUP(D416,'基础-供应商信息'!$C:$D,2,FALSE),"-")</f>
        <v>-</v>
      </c>
      <c r="F416" s="126"/>
      <c r="G416" s="135" t="str">
        <f>IFERROR(VLOOKUP($F416,'基础-商品信息'!$C:$E,2,FALSE),"-")</f>
        <v>-</v>
      </c>
      <c r="H416" s="135" t="str">
        <f>IFERROR(VLOOKUP($F416,'基础-商品信息'!$C:$E,3,FALSE),"-")</f>
        <v>-</v>
      </c>
      <c r="I416" s="132"/>
      <c r="J416" s="126"/>
      <c r="K416" s="136" t="str">
        <f t="shared" si="13"/>
        <v>-</v>
      </c>
      <c r="L416" s="126"/>
      <c r="M416" s="137">
        <f t="shared" si="12"/>
        <v>1</v>
      </c>
    </row>
    <row r="417" customHeight="1" spans="2:13">
      <c r="B417" s="125">
        <v>414</v>
      </c>
      <c r="C417" s="126"/>
      <c r="D417" s="126"/>
      <c r="E417" s="135" t="str">
        <f>IFERROR(VLOOKUP(D417,'基础-供应商信息'!$C:$D,2,FALSE),"-")</f>
        <v>-</v>
      </c>
      <c r="F417" s="126"/>
      <c r="G417" s="135" t="str">
        <f>IFERROR(VLOOKUP($F417,'基础-商品信息'!$C:$E,2,FALSE),"-")</f>
        <v>-</v>
      </c>
      <c r="H417" s="135" t="str">
        <f>IFERROR(VLOOKUP($F417,'基础-商品信息'!$C:$E,3,FALSE),"-")</f>
        <v>-</v>
      </c>
      <c r="I417" s="132"/>
      <c r="J417" s="126"/>
      <c r="K417" s="136" t="str">
        <f t="shared" si="13"/>
        <v>-</v>
      </c>
      <c r="L417" s="126"/>
      <c r="M417" s="137">
        <f t="shared" si="12"/>
        <v>1</v>
      </c>
    </row>
    <row r="418" customHeight="1" spans="2:13">
      <c r="B418" s="125">
        <v>415</v>
      </c>
      <c r="C418" s="126"/>
      <c r="D418" s="126"/>
      <c r="E418" s="135" t="str">
        <f>IFERROR(VLOOKUP(D418,'基础-供应商信息'!$C:$D,2,FALSE),"-")</f>
        <v>-</v>
      </c>
      <c r="F418" s="126"/>
      <c r="G418" s="135" t="str">
        <f>IFERROR(VLOOKUP($F418,'基础-商品信息'!$C:$E,2,FALSE),"-")</f>
        <v>-</v>
      </c>
      <c r="H418" s="135" t="str">
        <f>IFERROR(VLOOKUP($F418,'基础-商品信息'!$C:$E,3,FALSE),"-")</f>
        <v>-</v>
      </c>
      <c r="I418" s="132"/>
      <c r="J418" s="126"/>
      <c r="K418" s="136" t="str">
        <f t="shared" si="13"/>
        <v>-</v>
      </c>
      <c r="L418" s="126"/>
      <c r="M418" s="137">
        <f t="shared" si="12"/>
        <v>1</v>
      </c>
    </row>
    <row r="419" customHeight="1" spans="2:13">
      <c r="B419" s="125">
        <v>416</v>
      </c>
      <c r="C419" s="126"/>
      <c r="D419" s="126"/>
      <c r="E419" s="135" t="str">
        <f>IFERROR(VLOOKUP(D419,'基础-供应商信息'!$C:$D,2,FALSE),"-")</f>
        <v>-</v>
      </c>
      <c r="F419" s="126"/>
      <c r="G419" s="135" t="str">
        <f>IFERROR(VLOOKUP($F419,'基础-商品信息'!$C:$E,2,FALSE),"-")</f>
        <v>-</v>
      </c>
      <c r="H419" s="135" t="str">
        <f>IFERROR(VLOOKUP($F419,'基础-商品信息'!$C:$E,3,FALSE),"-")</f>
        <v>-</v>
      </c>
      <c r="I419" s="132"/>
      <c r="J419" s="126"/>
      <c r="K419" s="136" t="str">
        <f t="shared" si="13"/>
        <v>-</v>
      </c>
      <c r="L419" s="126"/>
      <c r="M419" s="137">
        <f t="shared" si="12"/>
        <v>1</v>
      </c>
    </row>
    <row r="420" customHeight="1" spans="2:13">
      <c r="B420" s="125">
        <v>417</v>
      </c>
      <c r="C420" s="126"/>
      <c r="D420" s="126"/>
      <c r="E420" s="135" t="str">
        <f>IFERROR(VLOOKUP(D420,'基础-供应商信息'!$C:$D,2,FALSE),"-")</f>
        <v>-</v>
      </c>
      <c r="F420" s="126"/>
      <c r="G420" s="135" t="str">
        <f>IFERROR(VLOOKUP($F420,'基础-商品信息'!$C:$E,2,FALSE),"-")</f>
        <v>-</v>
      </c>
      <c r="H420" s="135" t="str">
        <f>IFERROR(VLOOKUP($F420,'基础-商品信息'!$C:$E,3,FALSE),"-")</f>
        <v>-</v>
      </c>
      <c r="I420" s="132"/>
      <c r="J420" s="126"/>
      <c r="K420" s="136" t="str">
        <f t="shared" si="13"/>
        <v>-</v>
      </c>
      <c r="L420" s="126"/>
      <c r="M420" s="137">
        <f t="shared" si="12"/>
        <v>1</v>
      </c>
    </row>
    <row r="421" customHeight="1" spans="2:13">
      <c r="B421" s="125">
        <v>418</v>
      </c>
      <c r="C421" s="126"/>
      <c r="D421" s="126"/>
      <c r="E421" s="135" t="str">
        <f>IFERROR(VLOOKUP(D421,'基础-供应商信息'!$C:$D,2,FALSE),"-")</f>
        <v>-</v>
      </c>
      <c r="F421" s="126"/>
      <c r="G421" s="135" t="str">
        <f>IFERROR(VLOOKUP($F421,'基础-商品信息'!$C:$E,2,FALSE),"-")</f>
        <v>-</v>
      </c>
      <c r="H421" s="135" t="str">
        <f>IFERROR(VLOOKUP($F421,'基础-商品信息'!$C:$E,3,FALSE),"-")</f>
        <v>-</v>
      </c>
      <c r="I421" s="132"/>
      <c r="J421" s="126"/>
      <c r="K421" s="136" t="str">
        <f t="shared" si="13"/>
        <v>-</v>
      </c>
      <c r="L421" s="126"/>
      <c r="M421" s="137">
        <f t="shared" si="12"/>
        <v>1</v>
      </c>
    </row>
    <row r="422" customHeight="1" spans="2:13">
      <c r="B422" s="125">
        <v>419</v>
      </c>
      <c r="C422" s="126"/>
      <c r="D422" s="126"/>
      <c r="E422" s="135" t="str">
        <f>IFERROR(VLOOKUP(D422,'基础-供应商信息'!$C:$D,2,FALSE),"-")</f>
        <v>-</v>
      </c>
      <c r="F422" s="126"/>
      <c r="G422" s="135" t="str">
        <f>IFERROR(VLOOKUP($F422,'基础-商品信息'!$C:$E,2,FALSE),"-")</f>
        <v>-</v>
      </c>
      <c r="H422" s="135" t="str">
        <f>IFERROR(VLOOKUP($F422,'基础-商品信息'!$C:$E,3,FALSE),"-")</f>
        <v>-</v>
      </c>
      <c r="I422" s="132"/>
      <c r="J422" s="126"/>
      <c r="K422" s="136" t="str">
        <f t="shared" si="13"/>
        <v>-</v>
      </c>
      <c r="L422" s="126"/>
      <c r="M422" s="137">
        <f t="shared" si="12"/>
        <v>1</v>
      </c>
    </row>
    <row r="423" customHeight="1" spans="2:13">
      <c r="B423" s="125">
        <v>420</v>
      </c>
      <c r="C423" s="126"/>
      <c r="D423" s="126"/>
      <c r="E423" s="135" t="str">
        <f>IFERROR(VLOOKUP(D423,'基础-供应商信息'!$C:$D,2,FALSE),"-")</f>
        <v>-</v>
      </c>
      <c r="F423" s="126"/>
      <c r="G423" s="135" t="str">
        <f>IFERROR(VLOOKUP($F423,'基础-商品信息'!$C:$E,2,FALSE),"-")</f>
        <v>-</v>
      </c>
      <c r="H423" s="135" t="str">
        <f>IFERROR(VLOOKUP($F423,'基础-商品信息'!$C:$E,3,FALSE),"-")</f>
        <v>-</v>
      </c>
      <c r="I423" s="132"/>
      <c r="J423" s="126"/>
      <c r="K423" s="136" t="str">
        <f t="shared" si="13"/>
        <v>-</v>
      </c>
      <c r="L423" s="126"/>
      <c r="M423" s="137">
        <f t="shared" si="12"/>
        <v>1</v>
      </c>
    </row>
    <row r="424" customHeight="1" spans="2:13">
      <c r="B424" s="125">
        <v>421</v>
      </c>
      <c r="C424" s="126"/>
      <c r="D424" s="126"/>
      <c r="E424" s="135" t="str">
        <f>IFERROR(VLOOKUP(D424,'基础-供应商信息'!$C:$D,2,FALSE),"-")</f>
        <v>-</v>
      </c>
      <c r="F424" s="126"/>
      <c r="G424" s="135" t="str">
        <f>IFERROR(VLOOKUP($F424,'基础-商品信息'!$C:$E,2,FALSE),"-")</f>
        <v>-</v>
      </c>
      <c r="H424" s="135" t="str">
        <f>IFERROR(VLOOKUP($F424,'基础-商品信息'!$C:$E,3,FALSE),"-")</f>
        <v>-</v>
      </c>
      <c r="I424" s="132"/>
      <c r="J424" s="126"/>
      <c r="K424" s="136" t="str">
        <f t="shared" si="13"/>
        <v>-</v>
      </c>
      <c r="L424" s="126"/>
      <c r="M424" s="137">
        <f t="shared" si="12"/>
        <v>1</v>
      </c>
    </row>
    <row r="425" customHeight="1" spans="2:13">
      <c r="B425" s="125">
        <v>422</v>
      </c>
      <c r="C425" s="126"/>
      <c r="D425" s="126"/>
      <c r="E425" s="135" t="str">
        <f>IFERROR(VLOOKUP(D425,'基础-供应商信息'!$C:$D,2,FALSE),"-")</f>
        <v>-</v>
      </c>
      <c r="F425" s="126"/>
      <c r="G425" s="135" t="str">
        <f>IFERROR(VLOOKUP($F425,'基础-商品信息'!$C:$E,2,FALSE),"-")</f>
        <v>-</v>
      </c>
      <c r="H425" s="135" t="str">
        <f>IFERROR(VLOOKUP($F425,'基础-商品信息'!$C:$E,3,FALSE),"-")</f>
        <v>-</v>
      </c>
      <c r="I425" s="132"/>
      <c r="J425" s="126"/>
      <c r="K425" s="136" t="str">
        <f t="shared" si="13"/>
        <v>-</v>
      </c>
      <c r="L425" s="126"/>
      <c r="M425" s="137">
        <f t="shared" si="12"/>
        <v>1</v>
      </c>
    </row>
    <row r="426" customHeight="1" spans="2:13">
      <c r="B426" s="125">
        <v>423</v>
      </c>
      <c r="C426" s="126"/>
      <c r="D426" s="126"/>
      <c r="E426" s="135" t="str">
        <f>IFERROR(VLOOKUP(D426,'基础-供应商信息'!$C:$D,2,FALSE),"-")</f>
        <v>-</v>
      </c>
      <c r="F426" s="126"/>
      <c r="G426" s="135" t="str">
        <f>IFERROR(VLOOKUP($F426,'基础-商品信息'!$C:$E,2,FALSE),"-")</f>
        <v>-</v>
      </c>
      <c r="H426" s="135" t="str">
        <f>IFERROR(VLOOKUP($F426,'基础-商品信息'!$C:$E,3,FALSE),"-")</f>
        <v>-</v>
      </c>
      <c r="I426" s="132"/>
      <c r="J426" s="126"/>
      <c r="K426" s="136" t="str">
        <f t="shared" si="13"/>
        <v>-</v>
      </c>
      <c r="L426" s="126"/>
      <c r="M426" s="137">
        <f t="shared" si="12"/>
        <v>1</v>
      </c>
    </row>
    <row r="427" customHeight="1" spans="2:13">
      <c r="B427" s="125">
        <v>424</v>
      </c>
      <c r="C427" s="126"/>
      <c r="D427" s="126"/>
      <c r="E427" s="135" t="str">
        <f>IFERROR(VLOOKUP(D427,'基础-供应商信息'!$C:$D,2,FALSE),"-")</f>
        <v>-</v>
      </c>
      <c r="F427" s="126"/>
      <c r="G427" s="135" t="str">
        <f>IFERROR(VLOOKUP($F427,'基础-商品信息'!$C:$E,2,FALSE),"-")</f>
        <v>-</v>
      </c>
      <c r="H427" s="135" t="str">
        <f>IFERROR(VLOOKUP($F427,'基础-商品信息'!$C:$E,3,FALSE),"-")</f>
        <v>-</v>
      </c>
      <c r="I427" s="132"/>
      <c r="J427" s="126"/>
      <c r="K427" s="136" t="str">
        <f t="shared" si="13"/>
        <v>-</v>
      </c>
      <c r="L427" s="126"/>
      <c r="M427" s="137">
        <f t="shared" si="12"/>
        <v>1</v>
      </c>
    </row>
    <row r="428" customHeight="1" spans="2:13">
      <c r="B428" s="125">
        <v>425</v>
      </c>
      <c r="C428" s="126"/>
      <c r="D428" s="126"/>
      <c r="E428" s="135" t="str">
        <f>IFERROR(VLOOKUP(D428,'基础-供应商信息'!$C:$D,2,FALSE),"-")</f>
        <v>-</v>
      </c>
      <c r="F428" s="126"/>
      <c r="G428" s="135" t="str">
        <f>IFERROR(VLOOKUP($F428,'基础-商品信息'!$C:$E,2,FALSE),"-")</f>
        <v>-</v>
      </c>
      <c r="H428" s="135" t="str">
        <f>IFERROR(VLOOKUP($F428,'基础-商品信息'!$C:$E,3,FALSE),"-")</f>
        <v>-</v>
      </c>
      <c r="I428" s="132"/>
      <c r="J428" s="126"/>
      <c r="K428" s="136" t="str">
        <f t="shared" si="13"/>
        <v>-</v>
      </c>
      <c r="L428" s="126"/>
      <c r="M428" s="137">
        <f t="shared" si="12"/>
        <v>1</v>
      </c>
    </row>
    <row r="429" customHeight="1" spans="2:13">
      <c r="B429" s="125">
        <v>426</v>
      </c>
      <c r="C429" s="126"/>
      <c r="D429" s="126"/>
      <c r="E429" s="135" t="str">
        <f>IFERROR(VLOOKUP(D429,'基础-供应商信息'!$C:$D,2,FALSE),"-")</f>
        <v>-</v>
      </c>
      <c r="F429" s="126"/>
      <c r="G429" s="135" t="str">
        <f>IFERROR(VLOOKUP($F429,'基础-商品信息'!$C:$E,2,FALSE),"-")</f>
        <v>-</v>
      </c>
      <c r="H429" s="135" t="str">
        <f>IFERROR(VLOOKUP($F429,'基础-商品信息'!$C:$E,3,FALSE),"-")</f>
        <v>-</v>
      </c>
      <c r="I429" s="132"/>
      <c r="J429" s="126"/>
      <c r="K429" s="136" t="str">
        <f t="shared" si="13"/>
        <v>-</v>
      </c>
      <c r="L429" s="126"/>
      <c r="M429" s="137">
        <f t="shared" si="12"/>
        <v>1</v>
      </c>
    </row>
    <row r="430" customHeight="1" spans="2:13">
      <c r="B430" s="125">
        <v>427</v>
      </c>
      <c r="C430" s="126"/>
      <c r="D430" s="126"/>
      <c r="E430" s="135" t="str">
        <f>IFERROR(VLOOKUP(D430,'基础-供应商信息'!$C:$D,2,FALSE),"-")</f>
        <v>-</v>
      </c>
      <c r="F430" s="126"/>
      <c r="G430" s="135" t="str">
        <f>IFERROR(VLOOKUP($F430,'基础-商品信息'!$C:$E,2,FALSE),"-")</f>
        <v>-</v>
      </c>
      <c r="H430" s="135" t="str">
        <f>IFERROR(VLOOKUP($F430,'基础-商品信息'!$C:$E,3,FALSE),"-")</f>
        <v>-</v>
      </c>
      <c r="I430" s="132"/>
      <c r="J430" s="126"/>
      <c r="K430" s="136" t="str">
        <f t="shared" si="13"/>
        <v>-</v>
      </c>
      <c r="L430" s="126"/>
      <c r="M430" s="137">
        <f t="shared" si="12"/>
        <v>1</v>
      </c>
    </row>
    <row r="431" customHeight="1" spans="2:13">
      <c r="B431" s="125">
        <v>428</v>
      </c>
      <c r="C431" s="126"/>
      <c r="D431" s="126"/>
      <c r="E431" s="135" t="str">
        <f>IFERROR(VLOOKUP(D431,'基础-供应商信息'!$C:$D,2,FALSE),"-")</f>
        <v>-</v>
      </c>
      <c r="F431" s="126"/>
      <c r="G431" s="135" t="str">
        <f>IFERROR(VLOOKUP($F431,'基础-商品信息'!$C:$E,2,FALSE),"-")</f>
        <v>-</v>
      </c>
      <c r="H431" s="135" t="str">
        <f>IFERROR(VLOOKUP($F431,'基础-商品信息'!$C:$E,3,FALSE),"-")</f>
        <v>-</v>
      </c>
      <c r="I431" s="132"/>
      <c r="J431" s="126"/>
      <c r="K431" s="136" t="str">
        <f t="shared" si="13"/>
        <v>-</v>
      </c>
      <c r="L431" s="126"/>
      <c r="M431" s="137">
        <f t="shared" si="12"/>
        <v>1</v>
      </c>
    </row>
    <row r="432" customHeight="1" spans="2:13">
      <c r="B432" s="125">
        <v>429</v>
      </c>
      <c r="C432" s="126"/>
      <c r="D432" s="126"/>
      <c r="E432" s="135" t="str">
        <f>IFERROR(VLOOKUP(D432,'基础-供应商信息'!$C:$D,2,FALSE),"-")</f>
        <v>-</v>
      </c>
      <c r="F432" s="126"/>
      <c r="G432" s="135" t="str">
        <f>IFERROR(VLOOKUP($F432,'基础-商品信息'!$C:$E,2,FALSE),"-")</f>
        <v>-</v>
      </c>
      <c r="H432" s="135" t="str">
        <f>IFERROR(VLOOKUP($F432,'基础-商品信息'!$C:$E,3,FALSE),"-")</f>
        <v>-</v>
      </c>
      <c r="I432" s="132"/>
      <c r="J432" s="126"/>
      <c r="K432" s="136" t="str">
        <f t="shared" si="13"/>
        <v>-</v>
      </c>
      <c r="L432" s="126"/>
      <c r="M432" s="137">
        <f t="shared" si="12"/>
        <v>1</v>
      </c>
    </row>
    <row r="433" customHeight="1" spans="2:13">
      <c r="B433" s="125">
        <v>430</v>
      </c>
      <c r="C433" s="126"/>
      <c r="D433" s="126"/>
      <c r="E433" s="135" t="str">
        <f>IFERROR(VLOOKUP(D433,'基础-供应商信息'!$C:$D,2,FALSE),"-")</f>
        <v>-</v>
      </c>
      <c r="F433" s="126"/>
      <c r="G433" s="135" t="str">
        <f>IFERROR(VLOOKUP($F433,'基础-商品信息'!$C:$E,2,FALSE),"-")</f>
        <v>-</v>
      </c>
      <c r="H433" s="135" t="str">
        <f>IFERROR(VLOOKUP($F433,'基础-商品信息'!$C:$E,3,FALSE),"-")</f>
        <v>-</v>
      </c>
      <c r="I433" s="132"/>
      <c r="J433" s="126"/>
      <c r="K433" s="136" t="str">
        <f t="shared" si="13"/>
        <v>-</v>
      </c>
      <c r="L433" s="126"/>
      <c r="M433" s="137">
        <f t="shared" si="12"/>
        <v>1</v>
      </c>
    </row>
    <row r="434" customHeight="1" spans="2:13">
      <c r="B434" s="125">
        <v>431</v>
      </c>
      <c r="C434" s="126"/>
      <c r="D434" s="126"/>
      <c r="E434" s="135" t="str">
        <f>IFERROR(VLOOKUP(D434,'基础-供应商信息'!$C:$D,2,FALSE),"-")</f>
        <v>-</v>
      </c>
      <c r="F434" s="126"/>
      <c r="G434" s="135" t="str">
        <f>IFERROR(VLOOKUP($F434,'基础-商品信息'!$C:$E,2,FALSE),"-")</f>
        <v>-</v>
      </c>
      <c r="H434" s="135" t="str">
        <f>IFERROR(VLOOKUP($F434,'基础-商品信息'!$C:$E,3,FALSE),"-")</f>
        <v>-</v>
      </c>
      <c r="I434" s="132"/>
      <c r="J434" s="126"/>
      <c r="K434" s="136" t="str">
        <f t="shared" si="13"/>
        <v>-</v>
      </c>
      <c r="L434" s="126"/>
      <c r="M434" s="137">
        <f t="shared" si="12"/>
        <v>1</v>
      </c>
    </row>
    <row r="435" customHeight="1" spans="2:13">
      <c r="B435" s="125">
        <v>432</v>
      </c>
      <c r="C435" s="126"/>
      <c r="D435" s="126"/>
      <c r="E435" s="135" t="str">
        <f>IFERROR(VLOOKUP(D435,'基础-供应商信息'!$C:$D,2,FALSE),"-")</f>
        <v>-</v>
      </c>
      <c r="F435" s="126"/>
      <c r="G435" s="135" t="str">
        <f>IFERROR(VLOOKUP($F435,'基础-商品信息'!$C:$E,2,FALSE),"-")</f>
        <v>-</v>
      </c>
      <c r="H435" s="135" t="str">
        <f>IFERROR(VLOOKUP($F435,'基础-商品信息'!$C:$E,3,FALSE),"-")</f>
        <v>-</v>
      </c>
      <c r="I435" s="132"/>
      <c r="J435" s="126"/>
      <c r="K435" s="136" t="str">
        <f t="shared" si="13"/>
        <v>-</v>
      </c>
      <c r="L435" s="126"/>
      <c r="M435" s="137">
        <f t="shared" si="12"/>
        <v>1</v>
      </c>
    </row>
    <row r="436" customHeight="1" spans="2:13">
      <c r="B436" s="125">
        <v>433</v>
      </c>
      <c r="C436" s="126"/>
      <c r="D436" s="126"/>
      <c r="E436" s="135" t="str">
        <f>IFERROR(VLOOKUP(D436,'基础-供应商信息'!$C:$D,2,FALSE),"-")</f>
        <v>-</v>
      </c>
      <c r="F436" s="126"/>
      <c r="G436" s="135" t="str">
        <f>IFERROR(VLOOKUP($F436,'基础-商品信息'!$C:$E,2,FALSE),"-")</f>
        <v>-</v>
      </c>
      <c r="H436" s="135" t="str">
        <f>IFERROR(VLOOKUP($F436,'基础-商品信息'!$C:$E,3,FALSE),"-")</f>
        <v>-</v>
      </c>
      <c r="I436" s="132"/>
      <c r="J436" s="126"/>
      <c r="K436" s="136" t="str">
        <f t="shared" si="13"/>
        <v>-</v>
      </c>
      <c r="L436" s="126"/>
      <c r="M436" s="137">
        <f t="shared" si="12"/>
        <v>1</v>
      </c>
    </row>
    <row r="437" customHeight="1" spans="2:13">
      <c r="B437" s="125">
        <v>434</v>
      </c>
      <c r="C437" s="126"/>
      <c r="D437" s="126"/>
      <c r="E437" s="135" t="str">
        <f>IFERROR(VLOOKUP(D437,'基础-供应商信息'!$C:$D,2,FALSE),"-")</f>
        <v>-</v>
      </c>
      <c r="F437" s="126"/>
      <c r="G437" s="135" t="str">
        <f>IFERROR(VLOOKUP($F437,'基础-商品信息'!$C:$E,2,FALSE),"-")</f>
        <v>-</v>
      </c>
      <c r="H437" s="135" t="str">
        <f>IFERROR(VLOOKUP($F437,'基础-商品信息'!$C:$E,3,FALSE),"-")</f>
        <v>-</v>
      </c>
      <c r="I437" s="132"/>
      <c r="J437" s="126"/>
      <c r="K437" s="136" t="str">
        <f t="shared" si="13"/>
        <v>-</v>
      </c>
      <c r="L437" s="126"/>
      <c r="M437" s="137">
        <f t="shared" si="12"/>
        <v>1</v>
      </c>
    </row>
    <row r="438" customHeight="1" spans="2:13">
      <c r="B438" s="125">
        <v>435</v>
      </c>
      <c r="C438" s="126"/>
      <c r="D438" s="126"/>
      <c r="E438" s="135" t="str">
        <f>IFERROR(VLOOKUP(D438,'基础-供应商信息'!$C:$D,2,FALSE),"-")</f>
        <v>-</v>
      </c>
      <c r="F438" s="126"/>
      <c r="G438" s="135" t="str">
        <f>IFERROR(VLOOKUP($F438,'基础-商品信息'!$C:$E,2,FALSE),"-")</f>
        <v>-</v>
      </c>
      <c r="H438" s="135" t="str">
        <f>IFERROR(VLOOKUP($F438,'基础-商品信息'!$C:$E,3,FALSE),"-")</f>
        <v>-</v>
      </c>
      <c r="I438" s="132"/>
      <c r="J438" s="126"/>
      <c r="K438" s="136" t="str">
        <f t="shared" si="13"/>
        <v>-</v>
      </c>
      <c r="L438" s="126"/>
      <c r="M438" s="137">
        <f t="shared" si="12"/>
        <v>1</v>
      </c>
    </row>
    <row r="439" customHeight="1" spans="2:13">
      <c r="B439" s="125">
        <v>436</v>
      </c>
      <c r="C439" s="126"/>
      <c r="D439" s="126"/>
      <c r="E439" s="135" t="str">
        <f>IFERROR(VLOOKUP(D439,'基础-供应商信息'!$C:$D,2,FALSE),"-")</f>
        <v>-</v>
      </c>
      <c r="F439" s="126"/>
      <c r="G439" s="135" t="str">
        <f>IFERROR(VLOOKUP($F439,'基础-商品信息'!$C:$E,2,FALSE),"-")</f>
        <v>-</v>
      </c>
      <c r="H439" s="135" t="str">
        <f>IFERROR(VLOOKUP($F439,'基础-商品信息'!$C:$E,3,FALSE),"-")</f>
        <v>-</v>
      </c>
      <c r="I439" s="132"/>
      <c r="J439" s="126"/>
      <c r="K439" s="136" t="str">
        <f t="shared" si="13"/>
        <v>-</v>
      </c>
      <c r="L439" s="126"/>
      <c r="M439" s="137">
        <f t="shared" si="12"/>
        <v>1</v>
      </c>
    </row>
    <row r="440" customHeight="1" spans="2:13">
      <c r="B440" s="125">
        <v>437</v>
      </c>
      <c r="C440" s="126"/>
      <c r="D440" s="126"/>
      <c r="E440" s="135" t="str">
        <f>IFERROR(VLOOKUP(D440,'基础-供应商信息'!$C:$D,2,FALSE),"-")</f>
        <v>-</v>
      </c>
      <c r="F440" s="126"/>
      <c r="G440" s="135" t="str">
        <f>IFERROR(VLOOKUP($F440,'基础-商品信息'!$C:$E,2,FALSE),"-")</f>
        <v>-</v>
      </c>
      <c r="H440" s="135" t="str">
        <f>IFERROR(VLOOKUP($F440,'基础-商品信息'!$C:$E,3,FALSE),"-")</f>
        <v>-</v>
      </c>
      <c r="I440" s="132"/>
      <c r="J440" s="126"/>
      <c r="K440" s="136" t="str">
        <f t="shared" si="13"/>
        <v>-</v>
      </c>
      <c r="L440" s="126"/>
      <c r="M440" s="137">
        <f t="shared" si="12"/>
        <v>1</v>
      </c>
    </row>
    <row r="441" customHeight="1" spans="2:13">
      <c r="B441" s="125">
        <v>438</v>
      </c>
      <c r="C441" s="126"/>
      <c r="D441" s="126"/>
      <c r="E441" s="135" t="str">
        <f>IFERROR(VLOOKUP(D441,'基础-供应商信息'!$C:$D,2,FALSE),"-")</f>
        <v>-</v>
      </c>
      <c r="F441" s="126"/>
      <c r="G441" s="135" t="str">
        <f>IFERROR(VLOOKUP($F441,'基础-商品信息'!$C:$E,2,FALSE),"-")</f>
        <v>-</v>
      </c>
      <c r="H441" s="135" t="str">
        <f>IFERROR(VLOOKUP($F441,'基础-商品信息'!$C:$E,3,FALSE),"-")</f>
        <v>-</v>
      </c>
      <c r="I441" s="132"/>
      <c r="J441" s="126"/>
      <c r="K441" s="136" t="str">
        <f t="shared" si="13"/>
        <v>-</v>
      </c>
      <c r="L441" s="126"/>
      <c r="M441" s="137">
        <f t="shared" si="12"/>
        <v>1</v>
      </c>
    </row>
    <row r="442" customHeight="1" spans="2:13">
      <c r="B442" s="125">
        <v>439</v>
      </c>
      <c r="C442" s="126"/>
      <c r="D442" s="126"/>
      <c r="E442" s="135" t="str">
        <f>IFERROR(VLOOKUP(D442,'基础-供应商信息'!$C:$D,2,FALSE),"-")</f>
        <v>-</v>
      </c>
      <c r="F442" s="126"/>
      <c r="G442" s="135" t="str">
        <f>IFERROR(VLOOKUP($F442,'基础-商品信息'!$C:$E,2,FALSE),"-")</f>
        <v>-</v>
      </c>
      <c r="H442" s="135" t="str">
        <f>IFERROR(VLOOKUP($F442,'基础-商品信息'!$C:$E,3,FALSE),"-")</f>
        <v>-</v>
      </c>
      <c r="I442" s="132"/>
      <c r="J442" s="126"/>
      <c r="K442" s="136" t="str">
        <f t="shared" si="13"/>
        <v>-</v>
      </c>
      <c r="L442" s="126"/>
      <c r="M442" s="137">
        <f t="shared" si="12"/>
        <v>1</v>
      </c>
    </row>
    <row r="443" customHeight="1" spans="2:13">
      <c r="B443" s="125">
        <v>440</v>
      </c>
      <c r="C443" s="126"/>
      <c r="D443" s="126"/>
      <c r="E443" s="135" t="str">
        <f>IFERROR(VLOOKUP(D443,'基础-供应商信息'!$C:$D,2,FALSE),"-")</f>
        <v>-</v>
      </c>
      <c r="F443" s="126"/>
      <c r="G443" s="135" t="str">
        <f>IFERROR(VLOOKUP($F443,'基础-商品信息'!$C:$E,2,FALSE),"-")</f>
        <v>-</v>
      </c>
      <c r="H443" s="135" t="str">
        <f>IFERROR(VLOOKUP($F443,'基础-商品信息'!$C:$E,3,FALSE),"-")</f>
        <v>-</v>
      </c>
      <c r="I443" s="132"/>
      <c r="J443" s="126"/>
      <c r="K443" s="136" t="str">
        <f t="shared" si="13"/>
        <v>-</v>
      </c>
      <c r="L443" s="126"/>
      <c r="M443" s="137">
        <f t="shared" si="12"/>
        <v>1</v>
      </c>
    </row>
    <row r="444" customHeight="1" spans="2:13">
      <c r="B444" s="125">
        <v>441</v>
      </c>
      <c r="C444" s="126"/>
      <c r="D444" s="126"/>
      <c r="E444" s="135" t="str">
        <f>IFERROR(VLOOKUP(D444,'基础-供应商信息'!$C:$D,2,FALSE),"-")</f>
        <v>-</v>
      </c>
      <c r="F444" s="126"/>
      <c r="G444" s="135" t="str">
        <f>IFERROR(VLOOKUP($F444,'基础-商品信息'!$C:$E,2,FALSE),"-")</f>
        <v>-</v>
      </c>
      <c r="H444" s="135" t="str">
        <f>IFERROR(VLOOKUP($F444,'基础-商品信息'!$C:$E,3,FALSE),"-")</f>
        <v>-</v>
      </c>
      <c r="I444" s="132"/>
      <c r="J444" s="126"/>
      <c r="K444" s="136" t="str">
        <f t="shared" si="13"/>
        <v>-</v>
      </c>
      <c r="L444" s="126"/>
      <c r="M444" s="137">
        <f t="shared" si="12"/>
        <v>1</v>
      </c>
    </row>
    <row r="445" customHeight="1" spans="2:13">
      <c r="B445" s="125">
        <v>442</v>
      </c>
      <c r="C445" s="126"/>
      <c r="D445" s="126"/>
      <c r="E445" s="135" t="str">
        <f>IFERROR(VLOOKUP(D445,'基础-供应商信息'!$C:$D,2,FALSE),"-")</f>
        <v>-</v>
      </c>
      <c r="F445" s="126"/>
      <c r="G445" s="135" t="str">
        <f>IFERROR(VLOOKUP($F445,'基础-商品信息'!$C:$E,2,FALSE),"-")</f>
        <v>-</v>
      </c>
      <c r="H445" s="135" t="str">
        <f>IFERROR(VLOOKUP($F445,'基础-商品信息'!$C:$E,3,FALSE),"-")</f>
        <v>-</v>
      </c>
      <c r="I445" s="132"/>
      <c r="J445" s="126"/>
      <c r="K445" s="136" t="str">
        <f t="shared" si="13"/>
        <v>-</v>
      </c>
      <c r="L445" s="126"/>
      <c r="M445" s="137">
        <f t="shared" si="12"/>
        <v>1</v>
      </c>
    </row>
    <row r="446" customHeight="1" spans="2:13">
      <c r="B446" s="125">
        <v>443</v>
      </c>
      <c r="C446" s="126"/>
      <c r="D446" s="126"/>
      <c r="E446" s="135" t="str">
        <f>IFERROR(VLOOKUP(D446,'基础-供应商信息'!$C:$D,2,FALSE),"-")</f>
        <v>-</v>
      </c>
      <c r="F446" s="126"/>
      <c r="G446" s="135" t="str">
        <f>IFERROR(VLOOKUP($F446,'基础-商品信息'!$C:$E,2,FALSE),"-")</f>
        <v>-</v>
      </c>
      <c r="H446" s="135" t="str">
        <f>IFERROR(VLOOKUP($F446,'基础-商品信息'!$C:$E,3,FALSE),"-")</f>
        <v>-</v>
      </c>
      <c r="I446" s="132"/>
      <c r="J446" s="126"/>
      <c r="K446" s="136" t="str">
        <f t="shared" si="13"/>
        <v>-</v>
      </c>
      <c r="L446" s="126"/>
      <c r="M446" s="137">
        <f t="shared" si="12"/>
        <v>1</v>
      </c>
    </row>
    <row r="447" customHeight="1" spans="2:13">
      <c r="B447" s="125">
        <v>444</v>
      </c>
      <c r="C447" s="126"/>
      <c r="D447" s="126"/>
      <c r="E447" s="135" t="str">
        <f>IFERROR(VLOOKUP(D447,'基础-供应商信息'!$C:$D,2,FALSE),"-")</f>
        <v>-</v>
      </c>
      <c r="F447" s="126"/>
      <c r="G447" s="135" t="str">
        <f>IFERROR(VLOOKUP($F447,'基础-商品信息'!$C:$E,2,FALSE),"-")</f>
        <v>-</v>
      </c>
      <c r="H447" s="135" t="str">
        <f>IFERROR(VLOOKUP($F447,'基础-商品信息'!$C:$E,3,FALSE),"-")</f>
        <v>-</v>
      </c>
      <c r="I447" s="132"/>
      <c r="J447" s="126"/>
      <c r="K447" s="136" t="str">
        <f t="shared" si="13"/>
        <v>-</v>
      </c>
      <c r="L447" s="126"/>
      <c r="M447" s="137">
        <f t="shared" si="12"/>
        <v>1</v>
      </c>
    </row>
    <row r="448" customHeight="1" spans="2:13">
      <c r="B448" s="125">
        <v>445</v>
      </c>
      <c r="C448" s="126"/>
      <c r="D448" s="126"/>
      <c r="E448" s="135" t="str">
        <f>IFERROR(VLOOKUP(D448,'基础-供应商信息'!$C:$D,2,FALSE),"-")</f>
        <v>-</v>
      </c>
      <c r="F448" s="126"/>
      <c r="G448" s="135" t="str">
        <f>IFERROR(VLOOKUP($F448,'基础-商品信息'!$C:$E,2,FALSE),"-")</f>
        <v>-</v>
      </c>
      <c r="H448" s="135" t="str">
        <f>IFERROR(VLOOKUP($F448,'基础-商品信息'!$C:$E,3,FALSE),"-")</f>
        <v>-</v>
      </c>
      <c r="I448" s="132"/>
      <c r="J448" s="126"/>
      <c r="K448" s="136" t="str">
        <f t="shared" si="13"/>
        <v>-</v>
      </c>
      <c r="L448" s="126"/>
      <c r="M448" s="137">
        <f t="shared" si="12"/>
        <v>1</v>
      </c>
    </row>
    <row r="449" customHeight="1" spans="2:13">
      <c r="B449" s="125">
        <v>446</v>
      </c>
      <c r="C449" s="126"/>
      <c r="D449" s="126"/>
      <c r="E449" s="135" t="str">
        <f>IFERROR(VLOOKUP(D449,'基础-供应商信息'!$C:$D,2,FALSE),"-")</f>
        <v>-</v>
      </c>
      <c r="F449" s="126"/>
      <c r="G449" s="135" t="str">
        <f>IFERROR(VLOOKUP($F449,'基础-商品信息'!$C:$E,2,FALSE),"-")</f>
        <v>-</v>
      </c>
      <c r="H449" s="135" t="str">
        <f>IFERROR(VLOOKUP($F449,'基础-商品信息'!$C:$E,3,FALSE),"-")</f>
        <v>-</v>
      </c>
      <c r="I449" s="132"/>
      <c r="J449" s="126"/>
      <c r="K449" s="136" t="str">
        <f t="shared" si="13"/>
        <v>-</v>
      </c>
      <c r="L449" s="126"/>
      <c r="M449" s="137">
        <f t="shared" si="12"/>
        <v>1</v>
      </c>
    </row>
    <row r="450" customHeight="1" spans="2:13">
      <c r="B450" s="125">
        <v>447</v>
      </c>
      <c r="C450" s="126"/>
      <c r="D450" s="126"/>
      <c r="E450" s="135" t="str">
        <f>IFERROR(VLOOKUP(D450,'基础-供应商信息'!$C:$D,2,FALSE),"-")</f>
        <v>-</v>
      </c>
      <c r="F450" s="126"/>
      <c r="G450" s="135" t="str">
        <f>IFERROR(VLOOKUP($F450,'基础-商品信息'!$C:$E,2,FALSE),"-")</f>
        <v>-</v>
      </c>
      <c r="H450" s="135" t="str">
        <f>IFERROR(VLOOKUP($F450,'基础-商品信息'!$C:$E,3,FALSE),"-")</f>
        <v>-</v>
      </c>
      <c r="I450" s="132"/>
      <c r="J450" s="126"/>
      <c r="K450" s="136" t="str">
        <f t="shared" si="13"/>
        <v>-</v>
      </c>
      <c r="L450" s="126"/>
      <c r="M450" s="137">
        <f t="shared" si="12"/>
        <v>1</v>
      </c>
    </row>
    <row r="451" customHeight="1" spans="2:13">
      <c r="B451" s="125">
        <v>448</v>
      </c>
      <c r="C451" s="126"/>
      <c r="D451" s="126"/>
      <c r="E451" s="135" t="str">
        <f>IFERROR(VLOOKUP(D451,'基础-供应商信息'!$C:$D,2,FALSE),"-")</f>
        <v>-</v>
      </c>
      <c r="F451" s="126"/>
      <c r="G451" s="135" t="str">
        <f>IFERROR(VLOOKUP($F451,'基础-商品信息'!$C:$E,2,FALSE),"-")</f>
        <v>-</v>
      </c>
      <c r="H451" s="135" t="str">
        <f>IFERROR(VLOOKUP($F451,'基础-商品信息'!$C:$E,3,FALSE),"-")</f>
        <v>-</v>
      </c>
      <c r="I451" s="132"/>
      <c r="J451" s="126"/>
      <c r="K451" s="136" t="str">
        <f t="shared" si="13"/>
        <v>-</v>
      </c>
      <c r="L451" s="126"/>
      <c r="M451" s="137">
        <f t="shared" si="12"/>
        <v>1</v>
      </c>
    </row>
    <row r="452" customHeight="1" spans="2:13">
      <c r="B452" s="125">
        <v>449</v>
      </c>
      <c r="C452" s="126"/>
      <c r="D452" s="126"/>
      <c r="E452" s="135" t="str">
        <f>IFERROR(VLOOKUP(D452,'基础-供应商信息'!$C:$D,2,FALSE),"-")</f>
        <v>-</v>
      </c>
      <c r="F452" s="126"/>
      <c r="G452" s="135" t="str">
        <f>IFERROR(VLOOKUP($F452,'基础-商品信息'!$C:$E,2,FALSE),"-")</f>
        <v>-</v>
      </c>
      <c r="H452" s="135" t="str">
        <f>IFERROR(VLOOKUP($F452,'基础-商品信息'!$C:$E,3,FALSE),"-")</f>
        <v>-</v>
      </c>
      <c r="I452" s="132"/>
      <c r="J452" s="126"/>
      <c r="K452" s="136" t="str">
        <f t="shared" si="13"/>
        <v>-</v>
      </c>
      <c r="L452" s="126"/>
      <c r="M452" s="137">
        <f t="shared" ref="M452:M515" si="14">C452-DAY(C452)+1</f>
        <v>1</v>
      </c>
    </row>
    <row r="453" customHeight="1" spans="2:13">
      <c r="B453" s="125">
        <v>450</v>
      </c>
      <c r="C453" s="126"/>
      <c r="D453" s="126"/>
      <c r="E453" s="135" t="str">
        <f>IFERROR(VLOOKUP(D453,'基础-供应商信息'!$C:$D,2,FALSE),"-")</f>
        <v>-</v>
      </c>
      <c r="F453" s="126"/>
      <c r="G453" s="135" t="str">
        <f>IFERROR(VLOOKUP($F453,'基础-商品信息'!$C:$E,2,FALSE),"-")</f>
        <v>-</v>
      </c>
      <c r="H453" s="135" t="str">
        <f>IFERROR(VLOOKUP($F453,'基础-商品信息'!$C:$E,3,FALSE),"-")</f>
        <v>-</v>
      </c>
      <c r="I453" s="132"/>
      <c r="J453" s="126"/>
      <c r="K453" s="136" t="str">
        <f t="shared" ref="K453:K516" si="15">IF(AND(I453&lt;&gt;"",J453&lt;&gt;""),I453*J453,"-")</f>
        <v>-</v>
      </c>
      <c r="L453" s="126"/>
      <c r="M453" s="137">
        <f t="shared" si="14"/>
        <v>1</v>
      </c>
    </row>
    <row r="454" customHeight="1" spans="2:13">
      <c r="B454" s="125">
        <v>451</v>
      </c>
      <c r="C454" s="126"/>
      <c r="D454" s="126"/>
      <c r="E454" s="135" t="str">
        <f>IFERROR(VLOOKUP(D454,'基础-供应商信息'!$C:$D,2,FALSE),"-")</f>
        <v>-</v>
      </c>
      <c r="F454" s="126"/>
      <c r="G454" s="135" t="str">
        <f>IFERROR(VLOOKUP($F454,'基础-商品信息'!$C:$E,2,FALSE),"-")</f>
        <v>-</v>
      </c>
      <c r="H454" s="135" t="str">
        <f>IFERROR(VLOOKUP($F454,'基础-商品信息'!$C:$E,3,FALSE),"-")</f>
        <v>-</v>
      </c>
      <c r="I454" s="132"/>
      <c r="J454" s="126"/>
      <c r="K454" s="136" t="str">
        <f t="shared" si="15"/>
        <v>-</v>
      </c>
      <c r="L454" s="126"/>
      <c r="M454" s="137">
        <f t="shared" si="14"/>
        <v>1</v>
      </c>
    </row>
    <row r="455" customHeight="1" spans="2:13">
      <c r="B455" s="125">
        <v>452</v>
      </c>
      <c r="C455" s="126"/>
      <c r="D455" s="126"/>
      <c r="E455" s="135" t="str">
        <f>IFERROR(VLOOKUP(D455,'基础-供应商信息'!$C:$D,2,FALSE),"-")</f>
        <v>-</v>
      </c>
      <c r="F455" s="126"/>
      <c r="G455" s="135" t="str">
        <f>IFERROR(VLOOKUP($F455,'基础-商品信息'!$C:$E,2,FALSE),"-")</f>
        <v>-</v>
      </c>
      <c r="H455" s="135" t="str">
        <f>IFERROR(VLOOKUP($F455,'基础-商品信息'!$C:$E,3,FALSE),"-")</f>
        <v>-</v>
      </c>
      <c r="I455" s="132"/>
      <c r="J455" s="126"/>
      <c r="K455" s="136" t="str">
        <f t="shared" si="15"/>
        <v>-</v>
      </c>
      <c r="L455" s="126"/>
      <c r="M455" s="137">
        <f t="shared" si="14"/>
        <v>1</v>
      </c>
    </row>
    <row r="456" customHeight="1" spans="2:13">
      <c r="B456" s="125">
        <v>453</v>
      </c>
      <c r="C456" s="126"/>
      <c r="D456" s="126"/>
      <c r="E456" s="135" t="str">
        <f>IFERROR(VLOOKUP(D456,'基础-供应商信息'!$C:$D,2,FALSE),"-")</f>
        <v>-</v>
      </c>
      <c r="F456" s="126"/>
      <c r="G456" s="135" t="str">
        <f>IFERROR(VLOOKUP($F456,'基础-商品信息'!$C:$E,2,FALSE),"-")</f>
        <v>-</v>
      </c>
      <c r="H456" s="135" t="str">
        <f>IFERROR(VLOOKUP($F456,'基础-商品信息'!$C:$E,3,FALSE),"-")</f>
        <v>-</v>
      </c>
      <c r="I456" s="132"/>
      <c r="J456" s="126"/>
      <c r="K456" s="136" t="str">
        <f t="shared" si="15"/>
        <v>-</v>
      </c>
      <c r="L456" s="126"/>
      <c r="M456" s="137">
        <f t="shared" si="14"/>
        <v>1</v>
      </c>
    </row>
    <row r="457" customHeight="1" spans="2:13">
      <c r="B457" s="125">
        <v>454</v>
      </c>
      <c r="C457" s="126"/>
      <c r="D457" s="126"/>
      <c r="E457" s="135" t="str">
        <f>IFERROR(VLOOKUP(D457,'基础-供应商信息'!$C:$D,2,FALSE),"-")</f>
        <v>-</v>
      </c>
      <c r="F457" s="126"/>
      <c r="G457" s="135" t="str">
        <f>IFERROR(VLOOKUP($F457,'基础-商品信息'!$C:$E,2,FALSE),"-")</f>
        <v>-</v>
      </c>
      <c r="H457" s="135" t="str">
        <f>IFERROR(VLOOKUP($F457,'基础-商品信息'!$C:$E,3,FALSE),"-")</f>
        <v>-</v>
      </c>
      <c r="I457" s="132"/>
      <c r="J457" s="126"/>
      <c r="K457" s="136" t="str">
        <f t="shared" si="15"/>
        <v>-</v>
      </c>
      <c r="L457" s="126"/>
      <c r="M457" s="137">
        <f t="shared" si="14"/>
        <v>1</v>
      </c>
    </row>
    <row r="458" customHeight="1" spans="2:13">
      <c r="B458" s="125">
        <v>455</v>
      </c>
      <c r="C458" s="126"/>
      <c r="D458" s="126"/>
      <c r="E458" s="135" t="str">
        <f>IFERROR(VLOOKUP(D458,'基础-供应商信息'!$C:$D,2,FALSE),"-")</f>
        <v>-</v>
      </c>
      <c r="F458" s="126"/>
      <c r="G458" s="135" t="str">
        <f>IFERROR(VLOOKUP($F458,'基础-商品信息'!$C:$E,2,FALSE),"-")</f>
        <v>-</v>
      </c>
      <c r="H458" s="135" t="str">
        <f>IFERROR(VLOOKUP($F458,'基础-商品信息'!$C:$E,3,FALSE),"-")</f>
        <v>-</v>
      </c>
      <c r="I458" s="132"/>
      <c r="J458" s="126"/>
      <c r="K458" s="136" t="str">
        <f t="shared" si="15"/>
        <v>-</v>
      </c>
      <c r="L458" s="126"/>
      <c r="M458" s="137">
        <f t="shared" si="14"/>
        <v>1</v>
      </c>
    </row>
    <row r="459" customHeight="1" spans="2:13">
      <c r="B459" s="125">
        <v>456</v>
      </c>
      <c r="C459" s="126"/>
      <c r="D459" s="126"/>
      <c r="E459" s="135" t="str">
        <f>IFERROR(VLOOKUP(D459,'基础-供应商信息'!$C:$D,2,FALSE),"-")</f>
        <v>-</v>
      </c>
      <c r="F459" s="126"/>
      <c r="G459" s="135" t="str">
        <f>IFERROR(VLOOKUP($F459,'基础-商品信息'!$C:$E,2,FALSE),"-")</f>
        <v>-</v>
      </c>
      <c r="H459" s="135" t="str">
        <f>IFERROR(VLOOKUP($F459,'基础-商品信息'!$C:$E,3,FALSE),"-")</f>
        <v>-</v>
      </c>
      <c r="I459" s="132"/>
      <c r="J459" s="126"/>
      <c r="K459" s="136" t="str">
        <f t="shared" si="15"/>
        <v>-</v>
      </c>
      <c r="L459" s="126"/>
      <c r="M459" s="137">
        <f t="shared" si="14"/>
        <v>1</v>
      </c>
    </row>
    <row r="460" customHeight="1" spans="2:13">
      <c r="B460" s="125">
        <v>457</v>
      </c>
      <c r="C460" s="126"/>
      <c r="D460" s="126"/>
      <c r="E460" s="135" t="str">
        <f>IFERROR(VLOOKUP(D460,'基础-供应商信息'!$C:$D,2,FALSE),"-")</f>
        <v>-</v>
      </c>
      <c r="F460" s="126"/>
      <c r="G460" s="135" t="str">
        <f>IFERROR(VLOOKUP($F460,'基础-商品信息'!$C:$E,2,FALSE),"-")</f>
        <v>-</v>
      </c>
      <c r="H460" s="135" t="str">
        <f>IFERROR(VLOOKUP($F460,'基础-商品信息'!$C:$E,3,FALSE),"-")</f>
        <v>-</v>
      </c>
      <c r="I460" s="132"/>
      <c r="J460" s="126"/>
      <c r="K460" s="136" t="str">
        <f t="shared" si="15"/>
        <v>-</v>
      </c>
      <c r="L460" s="126"/>
      <c r="M460" s="137">
        <f t="shared" si="14"/>
        <v>1</v>
      </c>
    </row>
    <row r="461" customHeight="1" spans="2:13">
      <c r="B461" s="125">
        <v>458</v>
      </c>
      <c r="C461" s="126"/>
      <c r="D461" s="126"/>
      <c r="E461" s="135" t="str">
        <f>IFERROR(VLOOKUP(D461,'基础-供应商信息'!$C:$D,2,FALSE),"-")</f>
        <v>-</v>
      </c>
      <c r="F461" s="126"/>
      <c r="G461" s="135" t="str">
        <f>IFERROR(VLOOKUP($F461,'基础-商品信息'!$C:$E,2,FALSE),"-")</f>
        <v>-</v>
      </c>
      <c r="H461" s="135" t="str">
        <f>IFERROR(VLOOKUP($F461,'基础-商品信息'!$C:$E,3,FALSE),"-")</f>
        <v>-</v>
      </c>
      <c r="I461" s="132"/>
      <c r="J461" s="126"/>
      <c r="K461" s="136" t="str">
        <f t="shared" si="15"/>
        <v>-</v>
      </c>
      <c r="L461" s="126"/>
      <c r="M461" s="137">
        <f t="shared" si="14"/>
        <v>1</v>
      </c>
    </row>
    <row r="462" customHeight="1" spans="2:13">
      <c r="B462" s="125">
        <v>459</v>
      </c>
      <c r="C462" s="126"/>
      <c r="D462" s="126"/>
      <c r="E462" s="135" t="str">
        <f>IFERROR(VLOOKUP(D462,'基础-供应商信息'!$C:$D,2,FALSE),"-")</f>
        <v>-</v>
      </c>
      <c r="F462" s="126"/>
      <c r="G462" s="135" t="str">
        <f>IFERROR(VLOOKUP($F462,'基础-商品信息'!$C:$E,2,FALSE),"-")</f>
        <v>-</v>
      </c>
      <c r="H462" s="135" t="str">
        <f>IFERROR(VLOOKUP($F462,'基础-商品信息'!$C:$E,3,FALSE),"-")</f>
        <v>-</v>
      </c>
      <c r="I462" s="132"/>
      <c r="J462" s="126"/>
      <c r="K462" s="136" t="str">
        <f t="shared" si="15"/>
        <v>-</v>
      </c>
      <c r="L462" s="126"/>
      <c r="M462" s="137">
        <f t="shared" si="14"/>
        <v>1</v>
      </c>
    </row>
    <row r="463" customHeight="1" spans="2:13">
      <c r="B463" s="125">
        <v>460</v>
      </c>
      <c r="C463" s="126"/>
      <c r="D463" s="126"/>
      <c r="E463" s="135" t="str">
        <f>IFERROR(VLOOKUP(D463,'基础-供应商信息'!$C:$D,2,FALSE),"-")</f>
        <v>-</v>
      </c>
      <c r="F463" s="126"/>
      <c r="G463" s="135" t="str">
        <f>IFERROR(VLOOKUP($F463,'基础-商品信息'!$C:$E,2,FALSE),"-")</f>
        <v>-</v>
      </c>
      <c r="H463" s="135" t="str">
        <f>IFERROR(VLOOKUP($F463,'基础-商品信息'!$C:$E,3,FALSE),"-")</f>
        <v>-</v>
      </c>
      <c r="I463" s="132"/>
      <c r="J463" s="126"/>
      <c r="K463" s="136" t="str">
        <f t="shared" si="15"/>
        <v>-</v>
      </c>
      <c r="L463" s="126"/>
      <c r="M463" s="137">
        <f t="shared" si="14"/>
        <v>1</v>
      </c>
    </row>
    <row r="464" customHeight="1" spans="2:13">
      <c r="B464" s="125">
        <v>461</v>
      </c>
      <c r="C464" s="126"/>
      <c r="D464" s="126"/>
      <c r="E464" s="135" t="str">
        <f>IFERROR(VLOOKUP(D464,'基础-供应商信息'!$C:$D,2,FALSE),"-")</f>
        <v>-</v>
      </c>
      <c r="F464" s="126"/>
      <c r="G464" s="135" t="str">
        <f>IFERROR(VLOOKUP($F464,'基础-商品信息'!$C:$E,2,FALSE),"-")</f>
        <v>-</v>
      </c>
      <c r="H464" s="135" t="str">
        <f>IFERROR(VLOOKUP($F464,'基础-商品信息'!$C:$E,3,FALSE),"-")</f>
        <v>-</v>
      </c>
      <c r="I464" s="132"/>
      <c r="J464" s="126"/>
      <c r="K464" s="136" t="str">
        <f t="shared" si="15"/>
        <v>-</v>
      </c>
      <c r="L464" s="126"/>
      <c r="M464" s="137">
        <f t="shared" si="14"/>
        <v>1</v>
      </c>
    </row>
    <row r="465" customHeight="1" spans="2:13">
      <c r="B465" s="125">
        <v>462</v>
      </c>
      <c r="C465" s="126"/>
      <c r="D465" s="126"/>
      <c r="E465" s="135" t="str">
        <f>IFERROR(VLOOKUP(D465,'基础-供应商信息'!$C:$D,2,FALSE),"-")</f>
        <v>-</v>
      </c>
      <c r="F465" s="126"/>
      <c r="G465" s="135" t="str">
        <f>IFERROR(VLOOKUP($F465,'基础-商品信息'!$C:$E,2,FALSE),"-")</f>
        <v>-</v>
      </c>
      <c r="H465" s="135" t="str">
        <f>IFERROR(VLOOKUP($F465,'基础-商品信息'!$C:$E,3,FALSE),"-")</f>
        <v>-</v>
      </c>
      <c r="I465" s="132"/>
      <c r="J465" s="126"/>
      <c r="K465" s="136" t="str">
        <f t="shared" si="15"/>
        <v>-</v>
      </c>
      <c r="L465" s="126"/>
      <c r="M465" s="137">
        <f t="shared" si="14"/>
        <v>1</v>
      </c>
    </row>
    <row r="466" customHeight="1" spans="2:13">
      <c r="B466" s="125">
        <v>463</v>
      </c>
      <c r="C466" s="126"/>
      <c r="D466" s="126"/>
      <c r="E466" s="135" t="str">
        <f>IFERROR(VLOOKUP(D466,'基础-供应商信息'!$C:$D,2,FALSE),"-")</f>
        <v>-</v>
      </c>
      <c r="F466" s="126"/>
      <c r="G466" s="135" t="str">
        <f>IFERROR(VLOOKUP($F466,'基础-商品信息'!$C:$E,2,FALSE),"-")</f>
        <v>-</v>
      </c>
      <c r="H466" s="135" t="str">
        <f>IFERROR(VLOOKUP($F466,'基础-商品信息'!$C:$E,3,FALSE),"-")</f>
        <v>-</v>
      </c>
      <c r="I466" s="132"/>
      <c r="J466" s="126"/>
      <c r="K466" s="136" t="str">
        <f t="shared" si="15"/>
        <v>-</v>
      </c>
      <c r="L466" s="126"/>
      <c r="M466" s="137">
        <f t="shared" si="14"/>
        <v>1</v>
      </c>
    </row>
    <row r="467" customHeight="1" spans="2:13">
      <c r="B467" s="125">
        <v>464</v>
      </c>
      <c r="C467" s="126"/>
      <c r="D467" s="126"/>
      <c r="E467" s="135" t="str">
        <f>IFERROR(VLOOKUP(D467,'基础-供应商信息'!$C:$D,2,FALSE),"-")</f>
        <v>-</v>
      </c>
      <c r="F467" s="126"/>
      <c r="G467" s="135" t="str">
        <f>IFERROR(VLOOKUP($F467,'基础-商品信息'!$C:$E,2,FALSE),"-")</f>
        <v>-</v>
      </c>
      <c r="H467" s="135" t="str">
        <f>IFERROR(VLOOKUP($F467,'基础-商品信息'!$C:$E,3,FALSE),"-")</f>
        <v>-</v>
      </c>
      <c r="I467" s="132"/>
      <c r="J467" s="126"/>
      <c r="K467" s="136" t="str">
        <f t="shared" si="15"/>
        <v>-</v>
      </c>
      <c r="L467" s="126"/>
      <c r="M467" s="137">
        <f t="shared" si="14"/>
        <v>1</v>
      </c>
    </row>
    <row r="468" customHeight="1" spans="2:13">
      <c r="B468" s="125">
        <v>465</v>
      </c>
      <c r="C468" s="126"/>
      <c r="D468" s="126"/>
      <c r="E468" s="135" t="str">
        <f>IFERROR(VLOOKUP(D468,'基础-供应商信息'!$C:$D,2,FALSE),"-")</f>
        <v>-</v>
      </c>
      <c r="F468" s="126"/>
      <c r="G468" s="135" t="str">
        <f>IFERROR(VLOOKUP($F468,'基础-商品信息'!$C:$E,2,FALSE),"-")</f>
        <v>-</v>
      </c>
      <c r="H468" s="135" t="str">
        <f>IFERROR(VLOOKUP($F468,'基础-商品信息'!$C:$E,3,FALSE),"-")</f>
        <v>-</v>
      </c>
      <c r="I468" s="132"/>
      <c r="J468" s="126"/>
      <c r="K468" s="136" t="str">
        <f t="shared" si="15"/>
        <v>-</v>
      </c>
      <c r="L468" s="126"/>
      <c r="M468" s="137">
        <f t="shared" si="14"/>
        <v>1</v>
      </c>
    </row>
    <row r="469" customHeight="1" spans="2:13">
      <c r="B469" s="125">
        <v>466</v>
      </c>
      <c r="C469" s="126"/>
      <c r="D469" s="126"/>
      <c r="E469" s="135" t="str">
        <f>IFERROR(VLOOKUP(D469,'基础-供应商信息'!$C:$D,2,FALSE),"-")</f>
        <v>-</v>
      </c>
      <c r="F469" s="126"/>
      <c r="G469" s="135" t="str">
        <f>IFERROR(VLOOKUP($F469,'基础-商品信息'!$C:$E,2,FALSE),"-")</f>
        <v>-</v>
      </c>
      <c r="H469" s="135" t="str">
        <f>IFERROR(VLOOKUP($F469,'基础-商品信息'!$C:$E,3,FALSE),"-")</f>
        <v>-</v>
      </c>
      <c r="I469" s="132"/>
      <c r="J469" s="126"/>
      <c r="K469" s="136" t="str">
        <f t="shared" si="15"/>
        <v>-</v>
      </c>
      <c r="L469" s="126"/>
      <c r="M469" s="137">
        <f t="shared" si="14"/>
        <v>1</v>
      </c>
    </row>
    <row r="470" customHeight="1" spans="2:13">
      <c r="B470" s="125">
        <v>467</v>
      </c>
      <c r="C470" s="126"/>
      <c r="D470" s="126"/>
      <c r="E470" s="135" t="str">
        <f>IFERROR(VLOOKUP(D470,'基础-供应商信息'!$C:$D,2,FALSE),"-")</f>
        <v>-</v>
      </c>
      <c r="F470" s="126"/>
      <c r="G470" s="135" t="str">
        <f>IFERROR(VLOOKUP($F470,'基础-商品信息'!$C:$E,2,FALSE),"-")</f>
        <v>-</v>
      </c>
      <c r="H470" s="135" t="str">
        <f>IFERROR(VLOOKUP($F470,'基础-商品信息'!$C:$E,3,FALSE),"-")</f>
        <v>-</v>
      </c>
      <c r="I470" s="132"/>
      <c r="J470" s="126"/>
      <c r="K470" s="136" t="str">
        <f t="shared" si="15"/>
        <v>-</v>
      </c>
      <c r="L470" s="126"/>
      <c r="M470" s="137">
        <f t="shared" si="14"/>
        <v>1</v>
      </c>
    </row>
    <row r="471" customHeight="1" spans="2:13">
      <c r="B471" s="125">
        <v>468</v>
      </c>
      <c r="C471" s="126"/>
      <c r="D471" s="126"/>
      <c r="E471" s="135" t="str">
        <f>IFERROR(VLOOKUP(D471,'基础-供应商信息'!$C:$D,2,FALSE),"-")</f>
        <v>-</v>
      </c>
      <c r="F471" s="126"/>
      <c r="G471" s="135" t="str">
        <f>IFERROR(VLOOKUP($F471,'基础-商品信息'!$C:$E,2,FALSE),"-")</f>
        <v>-</v>
      </c>
      <c r="H471" s="135" t="str">
        <f>IFERROR(VLOOKUP($F471,'基础-商品信息'!$C:$E,3,FALSE),"-")</f>
        <v>-</v>
      </c>
      <c r="I471" s="132"/>
      <c r="J471" s="126"/>
      <c r="K471" s="136" t="str">
        <f t="shared" si="15"/>
        <v>-</v>
      </c>
      <c r="L471" s="126"/>
      <c r="M471" s="137">
        <f t="shared" si="14"/>
        <v>1</v>
      </c>
    </row>
    <row r="472" customHeight="1" spans="2:13">
      <c r="B472" s="125">
        <v>469</v>
      </c>
      <c r="C472" s="126"/>
      <c r="D472" s="126"/>
      <c r="E472" s="135" t="str">
        <f>IFERROR(VLOOKUP(D472,'基础-供应商信息'!$C:$D,2,FALSE),"-")</f>
        <v>-</v>
      </c>
      <c r="F472" s="126"/>
      <c r="G472" s="135" t="str">
        <f>IFERROR(VLOOKUP($F472,'基础-商品信息'!$C:$E,2,FALSE),"-")</f>
        <v>-</v>
      </c>
      <c r="H472" s="135" t="str">
        <f>IFERROR(VLOOKUP($F472,'基础-商品信息'!$C:$E,3,FALSE),"-")</f>
        <v>-</v>
      </c>
      <c r="I472" s="132"/>
      <c r="J472" s="126"/>
      <c r="K472" s="136" t="str">
        <f t="shared" si="15"/>
        <v>-</v>
      </c>
      <c r="L472" s="126"/>
      <c r="M472" s="137">
        <f t="shared" si="14"/>
        <v>1</v>
      </c>
    </row>
    <row r="473" customHeight="1" spans="2:13">
      <c r="B473" s="125">
        <v>470</v>
      </c>
      <c r="C473" s="126"/>
      <c r="D473" s="126"/>
      <c r="E473" s="135" t="str">
        <f>IFERROR(VLOOKUP(D473,'基础-供应商信息'!$C:$D,2,FALSE),"-")</f>
        <v>-</v>
      </c>
      <c r="F473" s="126"/>
      <c r="G473" s="135" t="str">
        <f>IFERROR(VLOOKUP($F473,'基础-商品信息'!$C:$E,2,FALSE),"-")</f>
        <v>-</v>
      </c>
      <c r="H473" s="135" t="str">
        <f>IFERROR(VLOOKUP($F473,'基础-商品信息'!$C:$E,3,FALSE),"-")</f>
        <v>-</v>
      </c>
      <c r="I473" s="132"/>
      <c r="J473" s="126"/>
      <c r="K473" s="136" t="str">
        <f t="shared" si="15"/>
        <v>-</v>
      </c>
      <c r="L473" s="126"/>
      <c r="M473" s="137">
        <f t="shared" si="14"/>
        <v>1</v>
      </c>
    </row>
    <row r="474" customHeight="1" spans="2:13">
      <c r="B474" s="125">
        <v>471</v>
      </c>
      <c r="C474" s="126"/>
      <c r="D474" s="126"/>
      <c r="E474" s="135" t="str">
        <f>IFERROR(VLOOKUP(D474,'基础-供应商信息'!$C:$D,2,FALSE),"-")</f>
        <v>-</v>
      </c>
      <c r="F474" s="126"/>
      <c r="G474" s="135" t="str">
        <f>IFERROR(VLOOKUP($F474,'基础-商品信息'!$C:$E,2,FALSE),"-")</f>
        <v>-</v>
      </c>
      <c r="H474" s="135" t="str">
        <f>IFERROR(VLOOKUP($F474,'基础-商品信息'!$C:$E,3,FALSE),"-")</f>
        <v>-</v>
      </c>
      <c r="I474" s="132"/>
      <c r="J474" s="126"/>
      <c r="K474" s="136" t="str">
        <f t="shared" si="15"/>
        <v>-</v>
      </c>
      <c r="L474" s="126"/>
      <c r="M474" s="137">
        <f t="shared" si="14"/>
        <v>1</v>
      </c>
    </row>
    <row r="475" customHeight="1" spans="2:13">
      <c r="B475" s="125">
        <v>472</v>
      </c>
      <c r="C475" s="126"/>
      <c r="D475" s="126"/>
      <c r="E475" s="135" t="str">
        <f>IFERROR(VLOOKUP(D475,'基础-供应商信息'!$C:$D,2,FALSE),"-")</f>
        <v>-</v>
      </c>
      <c r="F475" s="126"/>
      <c r="G475" s="135" t="str">
        <f>IFERROR(VLOOKUP($F475,'基础-商品信息'!$C:$E,2,FALSE),"-")</f>
        <v>-</v>
      </c>
      <c r="H475" s="135" t="str">
        <f>IFERROR(VLOOKUP($F475,'基础-商品信息'!$C:$E,3,FALSE),"-")</f>
        <v>-</v>
      </c>
      <c r="I475" s="132"/>
      <c r="J475" s="126"/>
      <c r="K475" s="136" t="str">
        <f t="shared" si="15"/>
        <v>-</v>
      </c>
      <c r="L475" s="126"/>
      <c r="M475" s="137">
        <f t="shared" si="14"/>
        <v>1</v>
      </c>
    </row>
    <row r="476" customHeight="1" spans="2:13">
      <c r="B476" s="125">
        <v>473</v>
      </c>
      <c r="C476" s="126"/>
      <c r="D476" s="126"/>
      <c r="E476" s="135" t="str">
        <f>IFERROR(VLOOKUP(D476,'基础-供应商信息'!$C:$D,2,FALSE),"-")</f>
        <v>-</v>
      </c>
      <c r="F476" s="126"/>
      <c r="G476" s="135" t="str">
        <f>IFERROR(VLOOKUP($F476,'基础-商品信息'!$C:$E,2,FALSE),"-")</f>
        <v>-</v>
      </c>
      <c r="H476" s="135" t="str">
        <f>IFERROR(VLOOKUP($F476,'基础-商品信息'!$C:$E,3,FALSE),"-")</f>
        <v>-</v>
      </c>
      <c r="I476" s="132"/>
      <c r="J476" s="126"/>
      <c r="K476" s="136" t="str">
        <f t="shared" si="15"/>
        <v>-</v>
      </c>
      <c r="L476" s="126"/>
      <c r="M476" s="137">
        <f t="shared" si="14"/>
        <v>1</v>
      </c>
    </row>
    <row r="477" customHeight="1" spans="2:13">
      <c r="B477" s="125">
        <v>474</v>
      </c>
      <c r="C477" s="126"/>
      <c r="D477" s="126"/>
      <c r="E477" s="135" t="str">
        <f>IFERROR(VLOOKUP(D477,'基础-供应商信息'!$C:$D,2,FALSE),"-")</f>
        <v>-</v>
      </c>
      <c r="F477" s="126"/>
      <c r="G477" s="135" t="str">
        <f>IFERROR(VLOOKUP($F477,'基础-商品信息'!$C:$E,2,FALSE),"-")</f>
        <v>-</v>
      </c>
      <c r="H477" s="135" t="str">
        <f>IFERROR(VLOOKUP($F477,'基础-商品信息'!$C:$E,3,FALSE),"-")</f>
        <v>-</v>
      </c>
      <c r="I477" s="132"/>
      <c r="J477" s="126"/>
      <c r="K477" s="136" t="str">
        <f t="shared" si="15"/>
        <v>-</v>
      </c>
      <c r="L477" s="126"/>
      <c r="M477" s="137">
        <f t="shared" si="14"/>
        <v>1</v>
      </c>
    </row>
    <row r="478" customHeight="1" spans="2:13">
      <c r="B478" s="125">
        <v>475</v>
      </c>
      <c r="C478" s="126"/>
      <c r="D478" s="126"/>
      <c r="E478" s="135" t="str">
        <f>IFERROR(VLOOKUP(D478,'基础-供应商信息'!$C:$D,2,FALSE),"-")</f>
        <v>-</v>
      </c>
      <c r="F478" s="126"/>
      <c r="G478" s="135" t="str">
        <f>IFERROR(VLOOKUP($F478,'基础-商品信息'!$C:$E,2,FALSE),"-")</f>
        <v>-</v>
      </c>
      <c r="H478" s="135" t="str">
        <f>IFERROR(VLOOKUP($F478,'基础-商品信息'!$C:$E,3,FALSE),"-")</f>
        <v>-</v>
      </c>
      <c r="I478" s="132"/>
      <c r="J478" s="126"/>
      <c r="K478" s="136" t="str">
        <f t="shared" si="15"/>
        <v>-</v>
      </c>
      <c r="L478" s="126"/>
      <c r="M478" s="137">
        <f t="shared" si="14"/>
        <v>1</v>
      </c>
    </row>
    <row r="479" customHeight="1" spans="2:13">
      <c r="B479" s="125">
        <v>476</v>
      </c>
      <c r="C479" s="126"/>
      <c r="D479" s="126"/>
      <c r="E479" s="135" t="str">
        <f>IFERROR(VLOOKUP(D479,'基础-供应商信息'!$C:$D,2,FALSE),"-")</f>
        <v>-</v>
      </c>
      <c r="F479" s="126"/>
      <c r="G479" s="135" t="str">
        <f>IFERROR(VLOOKUP($F479,'基础-商品信息'!$C:$E,2,FALSE),"-")</f>
        <v>-</v>
      </c>
      <c r="H479" s="135" t="str">
        <f>IFERROR(VLOOKUP($F479,'基础-商品信息'!$C:$E,3,FALSE),"-")</f>
        <v>-</v>
      </c>
      <c r="I479" s="132"/>
      <c r="J479" s="126"/>
      <c r="K479" s="136" t="str">
        <f t="shared" si="15"/>
        <v>-</v>
      </c>
      <c r="L479" s="126"/>
      <c r="M479" s="137">
        <f t="shared" si="14"/>
        <v>1</v>
      </c>
    </row>
    <row r="480" customHeight="1" spans="2:13">
      <c r="B480" s="125">
        <v>477</v>
      </c>
      <c r="C480" s="126"/>
      <c r="D480" s="126"/>
      <c r="E480" s="135" t="str">
        <f>IFERROR(VLOOKUP(D480,'基础-供应商信息'!$C:$D,2,FALSE),"-")</f>
        <v>-</v>
      </c>
      <c r="F480" s="126"/>
      <c r="G480" s="135" t="str">
        <f>IFERROR(VLOOKUP($F480,'基础-商品信息'!$C:$E,2,FALSE),"-")</f>
        <v>-</v>
      </c>
      <c r="H480" s="135" t="str">
        <f>IFERROR(VLOOKUP($F480,'基础-商品信息'!$C:$E,3,FALSE),"-")</f>
        <v>-</v>
      </c>
      <c r="I480" s="132"/>
      <c r="J480" s="126"/>
      <c r="K480" s="136" t="str">
        <f t="shared" si="15"/>
        <v>-</v>
      </c>
      <c r="L480" s="126"/>
      <c r="M480" s="137">
        <f t="shared" si="14"/>
        <v>1</v>
      </c>
    </row>
    <row r="481" customHeight="1" spans="2:13">
      <c r="B481" s="125">
        <v>478</v>
      </c>
      <c r="C481" s="126"/>
      <c r="D481" s="126"/>
      <c r="E481" s="135" t="str">
        <f>IFERROR(VLOOKUP(D481,'基础-供应商信息'!$C:$D,2,FALSE),"-")</f>
        <v>-</v>
      </c>
      <c r="F481" s="126"/>
      <c r="G481" s="135" t="str">
        <f>IFERROR(VLOOKUP($F481,'基础-商品信息'!$C:$E,2,FALSE),"-")</f>
        <v>-</v>
      </c>
      <c r="H481" s="135" t="str">
        <f>IFERROR(VLOOKUP($F481,'基础-商品信息'!$C:$E,3,FALSE),"-")</f>
        <v>-</v>
      </c>
      <c r="I481" s="132"/>
      <c r="J481" s="126"/>
      <c r="K481" s="136" t="str">
        <f t="shared" si="15"/>
        <v>-</v>
      </c>
      <c r="L481" s="126"/>
      <c r="M481" s="137">
        <f t="shared" si="14"/>
        <v>1</v>
      </c>
    </row>
    <row r="482" customHeight="1" spans="2:13">
      <c r="B482" s="125">
        <v>479</v>
      </c>
      <c r="C482" s="126"/>
      <c r="D482" s="126"/>
      <c r="E482" s="135" t="str">
        <f>IFERROR(VLOOKUP(D482,'基础-供应商信息'!$C:$D,2,FALSE),"-")</f>
        <v>-</v>
      </c>
      <c r="F482" s="126"/>
      <c r="G482" s="135" t="str">
        <f>IFERROR(VLOOKUP($F482,'基础-商品信息'!$C:$E,2,FALSE),"-")</f>
        <v>-</v>
      </c>
      <c r="H482" s="135" t="str">
        <f>IFERROR(VLOOKUP($F482,'基础-商品信息'!$C:$E,3,FALSE),"-")</f>
        <v>-</v>
      </c>
      <c r="I482" s="132"/>
      <c r="J482" s="126"/>
      <c r="K482" s="136" t="str">
        <f t="shared" si="15"/>
        <v>-</v>
      </c>
      <c r="L482" s="126"/>
      <c r="M482" s="137">
        <f t="shared" si="14"/>
        <v>1</v>
      </c>
    </row>
    <row r="483" customHeight="1" spans="2:13">
      <c r="B483" s="125">
        <v>480</v>
      </c>
      <c r="C483" s="126"/>
      <c r="D483" s="126"/>
      <c r="E483" s="135" t="str">
        <f>IFERROR(VLOOKUP(D483,'基础-供应商信息'!$C:$D,2,FALSE),"-")</f>
        <v>-</v>
      </c>
      <c r="F483" s="126"/>
      <c r="G483" s="135" t="str">
        <f>IFERROR(VLOOKUP($F483,'基础-商品信息'!$C:$E,2,FALSE),"-")</f>
        <v>-</v>
      </c>
      <c r="H483" s="135" t="str">
        <f>IFERROR(VLOOKUP($F483,'基础-商品信息'!$C:$E,3,FALSE),"-")</f>
        <v>-</v>
      </c>
      <c r="I483" s="132"/>
      <c r="J483" s="126"/>
      <c r="K483" s="136" t="str">
        <f t="shared" si="15"/>
        <v>-</v>
      </c>
      <c r="L483" s="126"/>
      <c r="M483" s="137">
        <f t="shared" si="14"/>
        <v>1</v>
      </c>
    </row>
    <row r="484" customHeight="1" spans="2:13">
      <c r="B484" s="125">
        <v>481</v>
      </c>
      <c r="C484" s="126"/>
      <c r="D484" s="126"/>
      <c r="E484" s="135" t="str">
        <f>IFERROR(VLOOKUP(D484,'基础-供应商信息'!$C:$D,2,FALSE),"-")</f>
        <v>-</v>
      </c>
      <c r="F484" s="126"/>
      <c r="G484" s="135" t="str">
        <f>IFERROR(VLOOKUP($F484,'基础-商品信息'!$C:$E,2,FALSE),"-")</f>
        <v>-</v>
      </c>
      <c r="H484" s="135" t="str">
        <f>IFERROR(VLOOKUP($F484,'基础-商品信息'!$C:$E,3,FALSE),"-")</f>
        <v>-</v>
      </c>
      <c r="I484" s="132"/>
      <c r="J484" s="126"/>
      <c r="K484" s="136" t="str">
        <f t="shared" si="15"/>
        <v>-</v>
      </c>
      <c r="L484" s="126"/>
      <c r="M484" s="137">
        <f t="shared" si="14"/>
        <v>1</v>
      </c>
    </row>
    <row r="485" customHeight="1" spans="2:13">
      <c r="B485" s="125">
        <v>482</v>
      </c>
      <c r="C485" s="126"/>
      <c r="D485" s="126"/>
      <c r="E485" s="135" t="str">
        <f>IFERROR(VLOOKUP(D485,'基础-供应商信息'!$C:$D,2,FALSE),"-")</f>
        <v>-</v>
      </c>
      <c r="F485" s="126"/>
      <c r="G485" s="135" t="str">
        <f>IFERROR(VLOOKUP($F485,'基础-商品信息'!$C:$E,2,FALSE),"-")</f>
        <v>-</v>
      </c>
      <c r="H485" s="135" t="str">
        <f>IFERROR(VLOOKUP($F485,'基础-商品信息'!$C:$E,3,FALSE),"-")</f>
        <v>-</v>
      </c>
      <c r="I485" s="132"/>
      <c r="J485" s="126"/>
      <c r="K485" s="136" t="str">
        <f t="shared" si="15"/>
        <v>-</v>
      </c>
      <c r="L485" s="126"/>
      <c r="M485" s="137">
        <f t="shared" si="14"/>
        <v>1</v>
      </c>
    </row>
    <row r="486" customHeight="1" spans="2:13">
      <c r="B486" s="125">
        <v>483</v>
      </c>
      <c r="C486" s="126"/>
      <c r="D486" s="126"/>
      <c r="E486" s="135" t="str">
        <f>IFERROR(VLOOKUP(D486,'基础-供应商信息'!$C:$D,2,FALSE),"-")</f>
        <v>-</v>
      </c>
      <c r="F486" s="126"/>
      <c r="G486" s="135" t="str">
        <f>IFERROR(VLOOKUP($F486,'基础-商品信息'!$C:$E,2,FALSE),"-")</f>
        <v>-</v>
      </c>
      <c r="H486" s="135" t="str">
        <f>IFERROR(VLOOKUP($F486,'基础-商品信息'!$C:$E,3,FALSE),"-")</f>
        <v>-</v>
      </c>
      <c r="I486" s="132"/>
      <c r="J486" s="126"/>
      <c r="K486" s="136" t="str">
        <f t="shared" si="15"/>
        <v>-</v>
      </c>
      <c r="L486" s="126"/>
      <c r="M486" s="137">
        <f t="shared" si="14"/>
        <v>1</v>
      </c>
    </row>
    <row r="487" customHeight="1" spans="2:13">
      <c r="B487" s="125">
        <v>484</v>
      </c>
      <c r="C487" s="126"/>
      <c r="D487" s="126"/>
      <c r="E487" s="135" t="str">
        <f>IFERROR(VLOOKUP(D487,'基础-供应商信息'!$C:$D,2,FALSE),"-")</f>
        <v>-</v>
      </c>
      <c r="F487" s="126"/>
      <c r="G487" s="135" t="str">
        <f>IFERROR(VLOOKUP($F487,'基础-商品信息'!$C:$E,2,FALSE),"-")</f>
        <v>-</v>
      </c>
      <c r="H487" s="135" t="str">
        <f>IFERROR(VLOOKUP($F487,'基础-商品信息'!$C:$E,3,FALSE),"-")</f>
        <v>-</v>
      </c>
      <c r="I487" s="132"/>
      <c r="J487" s="126"/>
      <c r="K487" s="136" t="str">
        <f t="shared" si="15"/>
        <v>-</v>
      </c>
      <c r="L487" s="126"/>
      <c r="M487" s="137">
        <f t="shared" si="14"/>
        <v>1</v>
      </c>
    </row>
    <row r="488" customHeight="1" spans="2:13">
      <c r="B488" s="125">
        <v>485</v>
      </c>
      <c r="C488" s="126"/>
      <c r="D488" s="126"/>
      <c r="E488" s="135" t="str">
        <f>IFERROR(VLOOKUP(D488,'基础-供应商信息'!$C:$D,2,FALSE),"-")</f>
        <v>-</v>
      </c>
      <c r="F488" s="126"/>
      <c r="G488" s="135" t="str">
        <f>IFERROR(VLOOKUP($F488,'基础-商品信息'!$C:$E,2,FALSE),"-")</f>
        <v>-</v>
      </c>
      <c r="H488" s="135" t="str">
        <f>IFERROR(VLOOKUP($F488,'基础-商品信息'!$C:$E,3,FALSE),"-")</f>
        <v>-</v>
      </c>
      <c r="I488" s="132"/>
      <c r="J488" s="126"/>
      <c r="K488" s="136" t="str">
        <f t="shared" si="15"/>
        <v>-</v>
      </c>
      <c r="L488" s="126"/>
      <c r="M488" s="137">
        <f t="shared" si="14"/>
        <v>1</v>
      </c>
    </row>
    <row r="489" customHeight="1" spans="2:13">
      <c r="B489" s="125">
        <v>486</v>
      </c>
      <c r="C489" s="126"/>
      <c r="D489" s="126"/>
      <c r="E489" s="135" t="str">
        <f>IFERROR(VLOOKUP(D489,'基础-供应商信息'!$C:$D,2,FALSE),"-")</f>
        <v>-</v>
      </c>
      <c r="F489" s="126"/>
      <c r="G489" s="135" t="str">
        <f>IFERROR(VLOOKUP($F489,'基础-商品信息'!$C:$E,2,FALSE),"-")</f>
        <v>-</v>
      </c>
      <c r="H489" s="135" t="str">
        <f>IFERROR(VLOOKUP($F489,'基础-商品信息'!$C:$E,3,FALSE),"-")</f>
        <v>-</v>
      </c>
      <c r="I489" s="132"/>
      <c r="J489" s="126"/>
      <c r="K489" s="136" t="str">
        <f t="shared" si="15"/>
        <v>-</v>
      </c>
      <c r="L489" s="126"/>
      <c r="M489" s="137">
        <f t="shared" si="14"/>
        <v>1</v>
      </c>
    </row>
    <row r="490" customHeight="1" spans="2:13">
      <c r="B490" s="125">
        <v>487</v>
      </c>
      <c r="C490" s="126"/>
      <c r="D490" s="126"/>
      <c r="E490" s="135" t="str">
        <f>IFERROR(VLOOKUP(D490,'基础-供应商信息'!$C:$D,2,FALSE),"-")</f>
        <v>-</v>
      </c>
      <c r="F490" s="126"/>
      <c r="G490" s="135" t="str">
        <f>IFERROR(VLOOKUP($F490,'基础-商品信息'!$C:$E,2,FALSE),"-")</f>
        <v>-</v>
      </c>
      <c r="H490" s="135" t="str">
        <f>IFERROR(VLOOKUP($F490,'基础-商品信息'!$C:$E,3,FALSE),"-")</f>
        <v>-</v>
      </c>
      <c r="I490" s="132"/>
      <c r="J490" s="126"/>
      <c r="K490" s="136" t="str">
        <f t="shared" si="15"/>
        <v>-</v>
      </c>
      <c r="L490" s="126"/>
      <c r="M490" s="137">
        <f t="shared" si="14"/>
        <v>1</v>
      </c>
    </row>
    <row r="491" customHeight="1" spans="2:13">
      <c r="B491" s="125">
        <v>488</v>
      </c>
      <c r="C491" s="126"/>
      <c r="D491" s="126"/>
      <c r="E491" s="135" t="str">
        <f>IFERROR(VLOOKUP(D491,'基础-供应商信息'!$C:$D,2,FALSE),"-")</f>
        <v>-</v>
      </c>
      <c r="F491" s="126"/>
      <c r="G491" s="135" t="str">
        <f>IFERROR(VLOOKUP($F491,'基础-商品信息'!$C:$E,2,FALSE),"-")</f>
        <v>-</v>
      </c>
      <c r="H491" s="135" t="str">
        <f>IFERROR(VLOOKUP($F491,'基础-商品信息'!$C:$E,3,FALSE),"-")</f>
        <v>-</v>
      </c>
      <c r="I491" s="132"/>
      <c r="J491" s="126"/>
      <c r="K491" s="136" t="str">
        <f t="shared" si="15"/>
        <v>-</v>
      </c>
      <c r="L491" s="126"/>
      <c r="M491" s="137">
        <f t="shared" si="14"/>
        <v>1</v>
      </c>
    </row>
    <row r="492" customHeight="1" spans="2:13">
      <c r="B492" s="125">
        <v>489</v>
      </c>
      <c r="C492" s="126"/>
      <c r="D492" s="126"/>
      <c r="E492" s="135" t="str">
        <f>IFERROR(VLOOKUP(D492,'基础-供应商信息'!$C:$D,2,FALSE),"-")</f>
        <v>-</v>
      </c>
      <c r="F492" s="126"/>
      <c r="G492" s="135" t="str">
        <f>IFERROR(VLOOKUP($F492,'基础-商品信息'!$C:$E,2,FALSE),"-")</f>
        <v>-</v>
      </c>
      <c r="H492" s="135" t="str">
        <f>IFERROR(VLOOKUP($F492,'基础-商品信息'!$C:$E,3,FALSE),"-")</f>
        <v>-</v>
      </c>
      <c r="I492" s="132"/>
      <c r="J492" s="126"/>
      <c r="K492" s="136" t="str">
        <f t="shared" si="15"/>
        <v>-</v>
      </c>
      <c r="L492" s="126"/>
      <c r="M492" s="137">
        <f t="shared" si="14"/>
        <v>1</v>
      </c>
    </row>
    <row r="493" customHeight="1" spans="2:13">
      <c r="B493" s="125">
        <v>490</v>
      </c>
      <c r="C493" s="126"/>
      <c r="D493" s="126"/>
      <c r="E493" s="135" t="str">
        <f>IFERROR(VLOOKUP(D493,'基础-供应商信息'!$C:$D,2,FALSE),"-")</f>
        <v>-</v>
      </c>
      <c r="F493" s="126"/>
      <c r="G493" s="135" t="str">
        <f>IFERROR(VLOOKUP($F493,'基础-商品信息'!$C:$E,2,FALSE),"-")</f>
        <v>-</v>
      </c>
      <c r="H493" s="135" t="str">
        <f>IFERROR(VLOOKUP($F493,'基础-商品信息'!$C:$E,3,FALSE),"-")</f>
        <v>-</v>
      </c>
      <c r="I493" s="132"/>
      <c r="J493" s="126"/>
      <c r="K493" s="136" t="str">
        <f t="shared" si="15"/>
        <v>-</v>
      </c>
      <c r="L493" s="126"/>
      <c r="M493" s="137">
        <f t="shared" si="14"/>
        <v>1</v>
      </c>
    </row>
    <row r="494" customHeight="1" spans="2:13">
      <c r="B494" s="125">
        <v>491</v>
      </c>
      <c r="C494" s="126"/>
      <c r="D494" s="126"/>
      <c r="E494" s="135" t="str">
        <f>IFERROR(VLOOKUP(D494,'基础-供应商信息'!$C:$D,2,FALSE),"-")</f>
        <v>-</v>
      </c>
      <c r="F494" s="126"/>
      <c r="G494" s="135" t="str">
        <f>IFERROR(VLOOKUP($F494,'基础-商品信息'!$C:$E,2,FALSE),"-")</f>
        <v>-</v>
      </c>
      <c r="H494" s="135" t="str">
        <f>IFERROR(VLOOKUP($F494,'基础-商品信息'!$C:$E,3,FALSE),"-")</f>
        <v>-</v>
      </c>
      <c r="I494" s="132"/>
      <c r="J494" s="126"/>
      <c r="K494" s="136" t="str">
        <f t="shared" si="15"/>
        <v>-</v>
      </c>
      <c r="L494" s="126"/>
      <c r="M494" s="137">
        <f t="shared" si="14"/>
        <v>1</v>
      </c>
    </row>
    <row r="495" customHeight="1" spans="2:13">
      <c r="B495" s="125">
        <v>492</v>
      </c>
      <c r="C495" s="126"/>
      <c r="D495" s="126"/>
      <c r="E495" s="135" t="str">
        <f>IFERROR(VLOOKUP(D495,'基础-供应商信息'!$C:$D,2,FALSE),"-")</f>
        <v>-</v>
      </c>
      <c r="F495" s="126"/>
      <c r="G495" s="135" t="str">
        <f>IFERROR(VLOOKUP($F495,'基础-商品信息'!$C:$E,2,FALSE),"-")</f>
        <v>-</v>
      </c>
      <c r="H495" s="135" t="str">
        <f>IFERROR(VLOOKUP($F495,'基础-商品信息'!$C:$E,3,FALSE),"-")</f>
        <v>-</v>
      </c>
      <c r="I495" s="132"/>
      <c r="J495" s="126"/>
      <c r="K495" s="136" t="str">
        <f t="shared" si="15"/>
        <v>-</v>
      </c>
      <c r="L495" s="126"/>
      <c r="M495" s="137">
        <f t="shared" si="14"/>
        <v>1</v>
      </c>
    </row>
    <row r="496" customHeight="1" spans="2:13">
      <c r="B496" s="125">
        <v>493</v>
      </c>
      <c r="C496" s="126"/>
      <c r="D496" s="126"/>
      <c r="E496" s="135" t="str">
        <f>IFERROR(VLOOKUP(D496,'基础-供应商信息'!$C:$D,2,FALSE),"-")</f>
        <v>-</v>
      </c>
      <c r="F496" s="126"/>
      <c r="G496" s="135" t="str">
        <f>IFERROR(VLOOKUP($F496,'基础-商品信息'!$C:$E,2,FALSE),"-")</f>
        <v>-</v>
      </c>
      <c r="H496" s="135" t="str">
        <f>IFERROR(VLOOKUP($F496,'基础-商品信息'!$C:$E,3,FALSE),"-")</f>
        <v>-</v>
      </c>
      <c r="I496" s="132"/>
      <c r="J496" s="126"/>
      <c r="K496" s="136" t="str">
        <f t="shared" si="15"/>
        <v>-</v>
      </c>
      <c r="L496" s="126"/>
      <c r="M496" s="137">
        <f t="shared" si="14"/>
        <v>1</v>
      </c>
    </row>
    <row r="497" customHeight="1" spans="2:13">
      <c r="B497" s="125">
        <v>494</v>
      </c>
      <c r="C497" s="126"/>
      <c r="D497" s="126"/>
      <c r="E497" s="135" t="str">
        <f>IFERROR(VLOOKUP(D497,'基础-供应商信息'!$C:$D,2,FALSE),"-")</f>
        <v>-</v>
      </c>
      <c r="F497" s="126"/>
      <c r="G497" s="135" t="str">
        <f>IFERROR(VLOOKUP($F497,'基础-商品信息'!$C:$E,2,FALSE),"-")</f>
        <v>-</v>
      </c>
      <c r="H497" s="135" t="str">
        <f>IFERROR(VLOOKUP($F497,'基础-商品信息'!$C:$E,3,FALSE),"-")</f>
        <v>-</v>
      </c>
      <c r="I497" s="132"/>
      <c r="J497" s="126"/>
      <c r="K497" s="136" t="str">
        <f t="shared" si="15"/>
        <v>-</v>
      </c>
      <c r="L497" s="126"/>
      <c r="M497" s="137">
        <f t="shared" si="14"/>
        <v>1</v>
      </c>
    </row>
    <row r="498" customHeight="1" spans="2:13">
      <c r="B498" s="125">
        <v>495</v>
      </c>
      <c r="C498" s="126"/>
      <c r="D498" s="126"/>
      <c r="E498" s="135" t="str">
        <f>IFERROR(VLOOKUP(D498,'基础-供应商信息'!$C:$D,2,FALSE),"-")</f>
        <v>-</v>
      </c>
      <c r="F498" s="126"/>
      <c r="G498" s="135" t="str">
        <f>IFERROR(VLOOKUP($F498,'基础-商品信息'!$C:$E,2,FALSE),"-")</f>
        <v>-</v>
      </c>
      <c r="H498" s="135" t="str">
        <f>IFERROR(VLOOKUP($F498,'基础-商品信息'!$C:$E,3,FALSE),"-")</f>
        <v>-</v>
      </c>
      <c r="I498" s="132"/>
      <c r="J498" s="126"/>
      <c r="K498" s="136" t="str">
        <f t="shared" si="15"/>
        <v>-</v>
      </c>
      <c r="L498" s="126"/>
      <c r="M498" s="137">
        <f t="shared" si="14"/>
        <v>1</v>
      </c>
    </row>
    <row r="499" customHeight="1" spans="2:13">
      <c r="B499" s="125">
        <v>496</v>
      </c>
      <c r="C499" s="126"/>
      <c r="D499" s="126"/>
      <c r="E499" s="135" t="str">
        <f>IFERROR(VLOOKUP(D499,'基础-供应商信息'!$C:$D,2,FALSE),"-")</f>
        <v>-</v>
      </c>
      <c r="F499" s="126"/>
      <c r="G499" s="135" t="str">
        <f>IFERROR(VLOOKUP($F499,'基础-商品信息'!$C:$E,2,FALSE),"-")</f>
        <v>-</v>
      </c>
      <c r="H499" s="135" t="str">
        <f>IFERROR(VLOOKUP($F499,'基础-商品信息'!$C:$E,3,FALSE),"-")</f>
        <v>-</v>
      </c>
      <c r="I499" s="132"/>
      <c r="J499" s="126"/>
      <c r="K499" s="136" t="str">
        <f t="shared" si="15"/>
        <v>-</v>
      </c>
      <c r="L499" s="126"/>
      <c r="M499" s="137">
        <f t="shared" si="14"/>
        <v>1</v>
      </c>
    </row>
    <row r="500" customHeight="1" spans="2:13">
      <c r="B500" s="125">
        <v>497</v>
      </c>
      <c r="C500" s="126"/>
      <c r="D500" s="126"/>
      <c r="E500" s="135" t="str">
        <f>IFERROR(VLOOKUP(D500,'基础-供应商信息'!$C:$D,2,FALSE),"-")</f>
        <v>-</v>
      </c>
      <c r="F500" s="126"/>
      <c r="G500" s="135" t="str">
        <f>IFERROR(VLOOKUP($F500,'基础-商品信息'!$C:$E,2,FALSE),"-")</f>
        <v>-</v>
      </c>
      <c r="H500" s="135" t="str">
        <f>IFERROR(VLOOKUP($F500,'基础-商品信息'!$C:$E,3,FALSE),"-")</f>
        <v>-</v>
      </c>
      <c r="I500" s="132"/>
      <c r="J500" s="126"/>
      <c r="K500" s="136" t="str">
        <f t="shared" si="15"/>
        <v>-</v>
      </c>
      <c r="L500" s="126"/>
      <c r="M500" s="137">
        <f t="shared" si="14"/>
        <v>1</v>
      </c>
    </row>
    <row r="501" customHeight="1" spans="2:13">
      <c r="B501" s="125">
        <v>498</v>
      </c>
      <c r="C501" s="126"/>
      <c r="D501" s="126"/>
      <c r="E501" s="135" t="str">
        <f>IFERROR(VLOOKUP(D501,'基础-供应商信息'!$C:$D,2,FALSE),"-")</f>
        <v>-</v>
      </c>
      <c r="F501" s="126"/>
      <c r="G501" s="135" t="str">
        <f>IFERROR(VLOOKUP($F501,'基础-商品信息'!$C:$E,2,FALSE),"-")</f>
        <v>-</v>
      </c>
      <c r="H501" s="135" t="str">
        <f>IFERROR(VLOOKUP($F501,'基础-商品信息'!$C:$E,3,FALSE),"-")</f>
        <v>-</v>
      </c>
      <c r="I501" s="132"/>
      <c r="J501" s="126"/>
      <c r="K501" s="136" t="str">
        <f t="shared" si="15"/>
        <v>-</v>
      </c>
      <c r="L501" s="126"/>
      <c r="M501" s="137">
        <f t="shared" si="14"/>
        <v>1</v>
      </c>
    </row>
    <row r="502" customHeight="1" spans="2:13">
      <c r="B502" s="125">
        <v>499</v>
      </c>
      <c r="C502" s="126"/>
      <c r="D502" s="126"/>
      <c r="E502" s="135" t="str">
        <f>IFERROR(VLOOKUP(D502,'基础-供应商信息'!$C:$D,2,FALSE),"-")</f>
        <v>-</v>
      </c>
      <c r="F502" s="126"/>
      <c r="G502" s="135" t="str">
        <f>IFERROR(VLOOKUP($F502,'基础-商品信息'!$C:$E,2,FALSE),"-")</f>
        <v>-</v>
      </c>
      <c r="H502" s="135" t="str">
        <f>IFERROR(VLOOKUP($F502,'基础-商品信息'!$C:$E,3,FALSE),"-")</f>
        <v>-</v>
      </c>
      <c r="I502" s="132"/>
      <c r="J502" s="126"/>
      <c r="K502" s="136" t="str">
        <f t="shared" si="15"/>
        <v>-</v>
      </c>
      <c r="L502" s="126"/>
      <c r="M502" s="137">
        <f t="shared" si="14"/>
        <v>1</v>
      </c>
    </row>
    <row r="503" customHeight="1" spans="2:13">
      <c r="B503" s="125">
        <v>500</v>
      </c>
      <c r="C503" s="126"/>
      <c r="D503" s="126"/>
      <c r="E503" s="135" t="str">
        <f>IFERROR(VLOOKUP(D503,'基础-供应商信息'!$C:$D,2,FALSE),"-")</f>
        <v>-</v>
      </c>
      <c r="F503" s="126"/>
      <c r="G503" s="135" t="str">
        <f>IFERROR(VLOOKUP($F503,'基础-商品信息'!$C:$E,2,FALSE),"-")</f>
        <v>-</v>
      </c>
      <c r="H503" s="135" t="str">
        <f>IFERROR(VLOOKUP($F503,'基础-商品信息'!$C:$E,3,FALSE),"-")</f>
        <v>-</v>
      </c>
      <c r="I503" s="132"/>
      <c r="J503" s="126"/>
      <c r="K503" s="136" t="str">
        <f t="shared" si="15"/>
        <v>-</v>
      </c>
      <c r="L503" s="126"/>
      <c r="M503" s="137">
        <f t="shared" si="14"/>
        <v>1</v>
      </c>
    </row>
    <row r="504" customHeight="1" spans="2:13">
      <c r="B504" s="125">
        <v>501</v>
      </c>
      <c r="C504" s="126"/>
      <c r="D504" s="126"/>
      <c r="E504" s="135" t="str">
        <f>IFERROR(VLOOKUP(D504,'基础-供应商信息'!$C:$D,2,FALSE),"-")</f>
        <v>-</v>
      </c>
      <c r="F504" s="126"/>
      <c r="G504" s="135" t="str">
        <f>IFERROR(VLOOKUP($F504,'基础-商品信息'!$C:$E,2,FALSE),"-")</f>
        <v>-</v>
      </c>
      <c r="H504" s="135" t="str">
        <f>IFERROR(VLOOKUP($F504,'基础-商品信息'!$C:$E,3,FALSE),"-")</f>
        <v>-</v>
      </c>
      <c r="I504" s="132"/>
      <c r="J504" s="126"/>
      <c r="K504" s="136" t="str">
        <f t="shared" si="15"/>
        <v>-</v>
      </c>
      <c r="L504" s="126"/>
      <c r="M504" s="137">
        <f t="shared" si="14"/>
        <v>1</v>
      </c>
    </row>
    <row r="505" customHeight="1" spans="2:13">
      <c r="B505" s="125">
        <v>502</v>
      </c>
      <c r="C505" s="126"/>
      <c r="D505" s="126"/>
      <c r="E505" s="135" t="str">
        <f>IFERROR(VLOOKUP(D505,'基础-供应商信息'!$C:$D,2,FALSE),"-")</f>
        <v>-</v>
      </c>
      <c r="F505" s="126"/>
      <c r="G505" s="135" t="str">
        <f>IFERROR(VLOOKUP($F505,'基础-商品信息'!$C:$E,2,FALSE),"-")</f>
        <v>-</v>
      </c>
      <c r="H505" s="135" t="str">
        <f>IFERROR(VLOOKUP($F505,'基础-商品信息'!$C:$E,3,FALSE),"-")</f>
        <v>-</v>
      </c>
      <c r="I505" s="132"/>
      <c r="J505" s="126"/>
      <c r="K505" s="136" t="str">
        <f t="shared" si="15"/>
        <v>-</v>
      </c>
      <c r="L505" s="126"/>
      <c r="M505" s="137">
        <f t="shared" si="14"/>
        <v>1</v>
      </c>
    </row>
    <row r="506" customHeight="1" spans="2:13">
      <c r="B506" s="125">
        <v>503</v>
      </c>
      <c r="C506" s="126"/>
      <c r="D506" s="126"/>
      <c r="E506" s="135" t="str">
        <f>IFERROR(VLOOKUP(D506,'基础-供应商信息'!$C:$D,2,FALSE),"-")</f>
        <v>-</v>
      </c>
      <c r="F506" s="126"/>
      <c r="G506" s="135" t="str">
        <f>IFERROR(VLOOKUP($F506,'基础-商品信息'!$C:$E,2,FALSE),"-")</f>
        <v>-</v>
      </c>
      <c r="H506" s="135" t="str">
        <f>IFERROR(VLOOKUP($F506,'基础-商品信息'!$C:$E,3,FALSE),"-")</f>
        <v>-</v>
      </c>
      <c r="I506" s="132"/>
      <c r="J506" s="126"/>
      <c r="K506" s="136" t="str">
        <f t="shared" si="15"/>
        <v>-</v>
      </c>
      <c r="L506" s="126"/>
      <c r="M506" s="137">
        <f t="shared" si="14"/>
        <v>1</v>
      </c>
    </row>
    <row r="507" customHeight="1" spans="2:13">
      <c r="B507" s="125">
        <v>504</v>
      </c>
      <c r="C507" s="126"/>
      <c r="D507" s="126"/>
      <c r="E507" s="135" t="str">
        <f>IFERROR(VLOOKUP(D507,'基础-供应商信息'!$C:$D,2,FALSE),"-")</f>
        <v>-</v>
      </c>
      <c r="F507" s="126"/>
      <c r="G507" s="135" t="str">
        <f>IFERROR(VLOOKUP($F507,'基础-商品信息'!$C:$E,2,FALSE),"-")</f>
        <v>-</v>
      </c>
      <c r="H507" s="135" t="str">
        <f>IFERROR(VLOOKUP($F507,'基础-商品信息'!$C:$E,3,FALSE),"-")</f>
        <v>-</v>
      </c>
      <c r="I507" s="132"/>
      <c r="J507" s="126"/>
      <c r="K507" s="136" t="str">
        <f t="shared" si="15"/>
        <v>-</v>
      </c>
      <c r="L507" s="126"/>
      <c r="M507" s="137">
        <f t="shared" si="14"/>
        <v>1</v>
      </c>
    </row>
    <row r="508" customHeight="1" spans="2:13">
      <c r="B508" s="125">
        <v>505</v>
      </c>
      <c r="C508" s="126"/>
      <c r="D508" s="126"/>
      <c r="E508" s="135" t="str">
        <f>IFERROR(VLOOKUP(D508,'基础-供应商信息'!$C:$D,2,FALSE),"-")</f>
        <v>-</v>
      </c>
      <c r="F508" s="126"/>
      <c r="G508" s="135" t="str">
        <f>IFERROR(VLOOKUP($F508,'基础-商品信息'!$C:$E,2,FALSE),"-")</f>
        <v>-</v>
      </c>
      <c r="H508" s="135" t="str">
        <f>IFERROR(VLOOKUP($F508,'基础-商品信息'!$C:$E,3,FALSE),"-")</f>
        <v>-</v>
      </c>
      <c r="I508" s="132"/>
      <c r="J508" s="126"/>
      <c r="K508" s="136" t="str">
        <f t="shared" si="15"/>
        <v>-</v>
      </c>
      <c r="L508" s="126"/>
      <c r="M508" s="137">
        <f t="shared" si="14"/>
        <v>1</v>
      </c>
    </row>
    <row r="509" customHeight="1" spans="2:13">
      <c r="B509" s="125">
        <v>506</v>
      </c>
      <c r="C509" s="126"/>
      <c r="D509" s="126"/>
      <c r="E509" s="135" t="str">
        <f>IFERROR(VLOOKUP(D509,'基础-供应商信息'!$C:$D,2,FALSE),"-")</f>
        <v>-</v>
      </c>
      <c r="F509" s="126"/>
      <c r="G509" s="135" t="str">
        <f>IFERROR(VLOOKUP($F509,'基础-商品信息'!$C:$E,2,FALSE),"-")</f>
        <v>-</v>
      </c>
      <c r="H509" s="135" t="str">
        <f>IFERROR(VLOOKUP($F509,'基础-商品信息'!$C:$E,3,FALSE),"-")</f>
        <v>-</v>
      </c>
      <c r="I509" s="132"/>
      <c r="J509" s="126"/>
      <c r="K509" s="136" t="str">
        <f t="shared" si="15"/>
        <v>-</v>
      </c>
      <c r="L509" s="126"/>
      <c r="M509" s="137">
        <f t="shared" si="14"/>
        <v>1</v>
      </c>
    </row>
    <row r="510" customHeight="1" spans="2:13">
      <c r="B510" s="125">
        <v>507</v>
      </c>
      <c r="C510" s="126"/>
      <c r="D510" s="126"/>
      <c r="E510" s="135" t="str">
        <f>IFERROR(VLOOKUP(D510,'基础-供应商信息'!$C:$D,2,FALSE),"-")</f>
        <v>-</v>
      </c>
      <c r="F510" s="126"/>
      <c r="G510" s="135" t="str">
        <f>IFERROR(VLOOKUP($F510,'基础-商品信息'!$C:$E,2,FALSE),"-")</f>
        <v>-</v>
      </c>
      <c r="H510" s="135" t="str">
        <f>IFERROR(VLOOKUP($F510,'基础-商品信息'!$C:$E,3,FALSE),"-")</f>
        <v>-</v>
      </c>
      <c r="I510" s="132"/>
      <c r="J510" s="126"/>
      <c r="K510" s="136" t="str">
        <f t="shared" si="15"/>
        <v>-</v>
      </c>
      <c r="L510" s="126"/>
      <c r="M510" s="137">
        <f t="shared" si="14"/>
        <v>1</v>
      </c>
    </row>
    <row r="511" customHeight="1" spans="2:13">
      <c r="B511" s="125">
        <v>508</v>
      </c>
      <c r="C511" s="126"/>
      <c r="D511" s="126"/>
      <c r="E511" s="135" t="str">
        <f>IFERROR(VLOOKUP(D511,'基础-供应商信息'!$C:$D,2,FALSE),"-")</f>
        <v>-</v>
      </c>
      <c r="F511" s="126"/>
      <c r="G511" s="135" t="str">
        <f>IFERROR(VLOOKUP($F511,'基础-商品信息'!$C:$E,2,FALSE),"-")</f>
        <v>-</v>
      </c>
      <c r="H511" s="135" t="str">
        <f>IFERROR(VLOOKUP($F511,'基础-商品信息'!$C:$E,3,FALSE),"-")</f>
        <v>-</v>
      </c>
      <c r="I511" s="132"/>
      <c r="J511" s="126"/>
      <c r="K511" s="136" t="str">
        <f t="shared" si="15"/>
        <v>-</v>
      </c>
      <c r="L511" s="126"/>
      <c r="M511" s="137">
        <f t="shared" si="14"/>
        <v>1</v>
      </c>
    </row>
    <row r="512" customHeight="1" spans="2:13">
      <c r="B512" s="125">
        <v>509</v>
      </c>
      <c r="C512" s="126"/>
      <c r="D512" s="126"/>
      <c r="E512" s="135" t="str">
        <f>IFERROR(VLOOKUP(D512,'基础-供应商信息'!$C:$D,2,FALSE),"-")</f>
        <v>-</v>
      </c>
      <c r="F512" s="126"/>
      <c r="G512" s="135" t="str">
        <f>IFERROR(VLOOKUP($F512,'基础-商品信息'!$C:$E,2,FALSE),"-")</f>
        <v>-</v>
      </c>
      <c r="H512" s="135" t="str">
        <f>IFERROR(VLOOKUP($F512,'基础-商品信息'!$C:$E,3,FALSE),"-")</f>
        <v>-</v>
      </c>
      <c r="I512" s="132"/>
      <c r="J512" s="126"/>
      <c r="K512" s="136" t="str">
        <f t="shared" si="15"/>
        <v>-</v>
      </c>
      <c r="L512" s="126"/>
      <c r="M512" s="137">
        <f t="shared" si="14"/>
        <v>1</v>
      </c>
    </row>
    <row r="513" customHeight="1" spans="2:13">
      <c r="B513" s="125">
        <v>510</v>
      </c>
      <c r="C513" s="126"/>
      <c r="D513" s="126"/>
      <c r="E513" s="135" t="str">
        <f>IFERROR(VLOOKUP(D513,'基础-供应商信息'!$C:$D,2,FALSE),"-")</f>
        <v>-</v>
      </c>
      <c r="F513" s="126"/>
      <c r="G513" s="135" t="str">
        <f>IFERROR(VLOOKUP($F513,'基础-商品信息'!$C:$E,2,FALSE),"-")</f>
        <v>-</v>
      </c>
      <c r="H513" s="135" t="str">
        <f>IFERROR(VLOOKUP($F513,'基础-商品信息'!$C:$E,3,FALSE),"-")</f>
        <v>-</v>
      </c>
      <c r="I513" s="132"/>
      <c r="J513" s="126"/>
      <c r="K513" s="136" t="str">
        <f t="shared" si="15"/>
        <v>-</v>
      </c>
      <c r="L513" s="126"/>
      <c r="M513" s="137">
        <f t="shared" si="14"/>
        <v>1</v>
      </c>
    </row>
    <row r="514" customHeight="1" spans="2:13">
      <c r="B514" s="125">
        <v>511</v>
      </c>
      <c r="C514" s="126"/>
      <c r="D514" s="126"/>
      <c r="E514" s="135" t="str">
        <f>IFERROR(VLOOKUP(D514,'基础-供应商信息'!$C:$D,2,FALSE),"-")</f>
        <v>-</v>
      </c>
      <c r="F514" s="126"/>
      <c r="G514" s="135" t="str">
        <f>IFERROR(VLOOKUP($F514,'基础-商品信息'!$C:$E,2,FALSE),"-")</f>
        <v>-</v>
      </c>
      <c r="H514" s="135" t="str">
        <f>IFERROR(VLOOKUP($F514,'基础-商品信息'!$C:$E,3,FALSE),"-")</f>
        <v>-</v>
      </c>
      <c r="I514" s="132"/>
      <c r="J514" s="126"/>
      <c r="K514" s="136" t="str">
        <f t="shared" si="15"/>
        <v>-</v>
      </c>
      <c r="L514" s="126"/>
      <c r="M514" s="137">
        <f t="shared" si="14"/>
        <v>1</v>
      </c>
    </row>
    <row r="515" customHeight="1" spans="2:13">
      <c r="B515" s="125">
        <v>512</v>
      </c>
      <c r="C515" s="126"/>
      <c r="D515" s="126"/>
      <c r="E515" s="135" t="str">
        <f>IFERROR(VLOOKUP(D515,'基础-供应商信息'!$C:$D,2,FALSE),"-")</f>
        <v>-</v>
      </c>
      <c r="F515" s="126"/>
      <c r="G515" s="135" t="str">
        <f>IFERROR(VLOOKUP($F515,'基础-商品信息'!$C:$E,2,FALSE),"-")</f>
        <v>-</v>
      </c>
      <c r="H515" s="135" t="str">
        <f>IFERROR(VLOOKUP($F515,'基础-商品信息'!$C:$E,3,FALSE),"-")</f>
        <v>-</v>
      </c>
      <c r="I515" s="132"/>
      <c r="J515" s="126"/>
      <c r="K515" s="136" t="str">
        <f t="shared" si="15"/>
        <v>-</v>
      </c>
      <c r="L515" s="126"/>
      <c r="M515" s="137">
        <f t="shared" si="14"/>
        <v>1</v>
      </c>
    </row>
    <row r="516" customHeight="1" spans="2:13">
      <c r="B516" s="125">
        <v>513</v>
      </c>
      <c r="C516" s="126"/>
      <c r="D516" s="126"/>
      <c r="E516" s="135" t="str">
        <f>IFERROR(VLOOKUP(D516,'基础-供应商信息'!$C:$D,2,FALSE),"-")</f>
        <v>-</v>
      </c>
      <c r="F516" s="126"/>
      <c r="G516" s="135" t="str">
        <f>IFERROR(VLOOKUP($F516,'基础-商品信息'!$C:$E,2,FALSE),"-")</f>
        <v>-</v>
      </c>
      <c r="H516" s="135" t="str">
        <f>IFERROR(VLOOKUP($F516,'基础-商品信息'!$C:$E,3,FALSE),"-")</f>
        <v>-</v>
      </c>
      <c r="I516" s="132"/>
      <c r="J516" s="126"/>
      <c r="K516" s="136" t="str">
        <f t="shared" si="15"/>
        <v>-</v>
      </c>
      <c r="L516" s="126"/>
      <c r="M516" s="137">
        <f t="shared" ref="M516:M579" si="16">C516-DAY(C516)+1</f>
        <v>1</v>
      </c>
    </row>
    <row r="517" customHeight="1" spans="2:13">
      <c r="B517" s="125">
        <v>514</v>
      </c>
      <c r="C517" s="126"/>
      <c r="D517" s="126"/>
      <c r="E517" s="135" t="str">
        <f>IFERROR(VLOOKUP(D517,'基础-供应商信息'!$C:$D,2,FALSE),"-")</f>
        <v>-</v>
      </c>
      <c r="F517" s="126"/>
      <c r="G517" s="135" t="str">
        <f>IFERROR(VLOOKUP($F517,'基础-商品信息'!$C:$E,2,FALSE),"-")</f>
        <v>-</v>
      </c>
      <c r="H517" s="135" t="str">
        <f>IFERROR(VLOOKUP($F517,'基础-商品信息'!$C:$E,3,FALSE),"-")</f>
        <v>-</v>
      </c>
      <c r="I517" s="132"/>
      <c r="J517" s="126"/>
      <c r="K517" s="136" t="str">
        <f t="shared" ref="K517:K580" si="17">IF(AND(I517&lt;&gt;"",J517&lt;&gt;""),I517*J517,"-")</f>
        <v>-</v>
      </c>
      <c r="L517" s="126"/>
      <c r="M517" s="137">
        <f t="shared" si="16"/>
        <v>1</v>
      </c>
    </row>
    <row r="518" customHeight="1" spans="2:13">
      <c r="B518" s="125">
        <v>515</v>
      </c>
      <c r="C518" s="126"/>
      <c r="D518" s="126"/>
      <c r="E518" s="135" t="str">
        <f>IFERROR(VLOOKUP(D518,'基础-供应商信息'!$C:$D,2,FALSE),"-")</f>
        <v>-</v>
      </c>
      <c r="F518" s="126"/>
      <c r="G518" s="135" t="str">
        <f>IFERROR(VLOOKUP($F518,'基础-商品信息'!$C:$E,2,FALSE),"-")</f>
        <v>-</v>
      </c>
      <c r="H518" s="135" t="str">
        <f>IFERROR(VLOOKUP($F518,'基础-商品信息'!$C:$E,3,FALSE),"-")</f>
        <v>-</v>
      </c>
      <c r="I518" s="132"/>
      <c r="J518" s="126"/>
      <c r="K518" s="136" t="str">
        <f t="shared" si="17"/>
        <v>-</v>
      </c>
      <c r="L518" s="126"/>
      <c r="M518" s="137">
        <f t="shared" si="16"/>
        <v>1</v>
      </c>
    </row>
    <row r="519" customHeight="1" spans="2:13">
      <c r="B519" s="125">
        <v>516</v>
      </c>
      <c r="C519" s="126"/>
      <c r="D519" s="126"/>
      <c r="E519" s="135" t="str">
        <f>IFERROR(VLOOKUP(D519,'基础-供应商信息'!$C:$D,2,FALSE),"-")</f>
        <v>-</v>
      </c>
      <c r="F519" s="126"/>
      <c r="G519" s="135" t="str">
        <f>IFERROR(VLOOKUP($F519,'基础-商品信息'!$C:$E,2,FALSE),"-")</f>
        <v>-</v>
      </c>
      <c r="H519" s="135" t="str">
        <f>IFERROR(VLOOKUP($F519,'基础-商品信息'!$C:$E,3,FALSE),"-")</f>
        <v>-</v>
      </c>
      <c r="I519" s="132"/>
      <c r="J519" s="126"/>
      <c r="K519" s="136" t="str">
        <f t="shared" si="17"/>
        <v>-</v>
      </c>
      <c r="L519" s="126"/>
      <c r="M519" s="137">
        <f t="shared" si="16"/>
        <v>1</v>
      </c>
    </row>
    <row r="520" customHeight="1" spans="2:13">
      <c r="B520" s="125">
        <v>517</v>
      </c>
      <c r="C520" s="126"/>
      <c r="D520" s="126"/>
      <c r="E520" s="135" t="str">
        <f>IFERROR(VLOOKUP(D520,'基础-供应商信息'!$C:$D,2,FALSE),"-")</f>
        <v>-</v>
      </c>
      <c r="F520" s="126"/>
      <c r="G520" s="135" t="str">
        <f>IFERROR(VLOOKUP($F520,'基础-商品信息'!$C:$E,2,FALSE),"-")</f>
        <v>-</v>
      </c>
      <c r="H520" s="135" t="str">
        <f>IFERROR(VLOOKUP($F520,'基础-商品信息'!$C:$E,3,FALSE),"-")</f>
        <v>-</v>
      </c>
      <c r="I520" s="132"/>
      <c r="J520" s="126"/>
      <c r="K520" s="136" t="str">
        <f t="shared" si="17"/>
        <v>-</v>
      </c>
      <c r="L520" s="126"/>
      <c r="M520" s="137">
        <f t="shared" si="16"/>
        <v>1</v>
      </c>
    </row>
    <row r="521" customHeight="1" spans="2:13">
      <c r="B521" s="125">
        <v>518</v>
      </c>
      <c r="C521" s="126"/>
      <c r="D521" s="126"/>
      <c r="E521" s="135" t="str">
        <f>IFERROR(VLOOKUP(D521,'基础-供应商信息'!$C:$D,2,FALSE),"-")</f>
        <v>-</v>
      </c>
      <c r="F521" s="126"/>
      <c r="G521" s="135" t="str">
        <f>IFERROR(VLOOKUP($F521,'基础-商品信息'!$C:$E,2,FALSE),"-")</f>
        <v>-</v>
      </c>
      <c r="H521" s="135" t="str">
        <f>IFERROR(VLOOKUP($F521,'基础-商品信息'!$C:$E,3,FALSE),"-")</f>
        <v>-</v>
      </c>
      <c r="I521" s="132"/>
      <c r="J521" s="126"/>
      <c r="K521" s="136" t="str">
        <f t="shared" si="17"/>
        <v>-</v>
      </c>
      <c r="L521" s="126"/>
      <c r="M521" s="137">
        <f t="shared" si="16"/>
        <v>1</v>
      </c>
    </row>
    <row r="522" customHeight="1" spans="2:13">
      <c r="B522" s="125">
        <v>519</v>
      </c>
      <c r="C522" s="126"/>
      <c r="D522" s="126"/>
      <c r="E522" s="135" t="str">
        <f>IFERROR(VLOOKUP(D522,'基础-供应商信息'!$C:$D,2,FALSE),"-")</f>
        <v>-</v>
      </c>
      <c r="F522" s="126"/>
      <c r="G522" s="135" t="str">
        <f>IFERROR(VLOOKUP($F522,'基础-商品信息'!$C:$E,2,FALSE),"-")</f>
        <v>-</v>
      </c>
      <c r="H522" s="135" t="str">
        <f>IFERROR(VLOOKUP($F522,'基础-商品信息'!$C:$E,3,FALSE),"-")</f>
        <v>-</v>
      </c>
      <c r="I522" s="132"/>
      <c r="J522" s="126"/>
      <c r="K522" s="136" t="str">
        <f t="shared" si="17"/>
        <v>-</v>
      </c>
      <c r="L522" s="126"/>
      <c r="M522" s="137">
        <f t="shared" si="16"/>
        <v>1</v>
      </c>
    </row>
    <row r="523" customHeight="1" spans="2:13">
      <c r="B523" s="125">
        <v>520</v>
      </c>
      <c r="C523" s="126"/>
      <c r="D523" s="126"/>
      <c r="E523" s="135" t="str">
        <f>IFERROR(VLOOKUP(D523,'基础-供应商信息'!$C:$D,2,FALSE),"-")</f>
        <v>-</v>
      </c>
      <c r="F523" s="126"/>
      <c r="G523" s="135" t="str">
        <f>IFERROR(VLOOKUP($F523,'基础-商品信息'!$C:$E,2,FALSE),"-")</f>
        <v>-</v>
      </c>
      <c r="H523" s="135" t="str">
        <f>IFERROR(VLOOKUP($F523,'基础-商品信息'!$C:$E,3,FALSE),"-")</f>
        <v>-</v>
      </c>
      <c r="I523" s="132"/>
      <c r="J523" s="126"/>
      <c r="K523" s="136" t="str">
        <f t="shared" si="17"/>
        <v>-</v>
      </c>
      <c r="L523" s="126"/>
      <c r="M523" s="137">
        <f t="shared" si="16"/>
        <v>1</v>
      </c>
    </row>
    <row r="524" customHeight="1" spans="2:13">
      <c r="B524" s="125">
        <v>521</v>
      </c>
      <c r="C524" s="126"/>
      <c r="D524" s="126"/>
      <c r="E524" s="135" t="str">
        <f>IFERROR(VLOOKUP(D524,'基础-供应商信息'!$C:$D,2,FALSE),"-")</f>
        <v>-</v>
      </c>
      <c r="F524" s="126"/>
      <c r="G524" s="135" t="str">
        <f>IFERROR(VLOOKUP($F524,'基础-商品信息'!$C:$E,2,FALSE),"-")</f>
        <v>-</v>
      </c>
      <c r="H524" s="135" t="str">
        <f>IFERROR(VLOOKUP($F524,'基础-商品信息'!$C:$E,3,FALSE),"-")</f>
        <v>-</v>
      </c>
      <c r="I524" s="132"/>
      <c r="J524" s="126"/>
      <c r="K524" s="136" t="str">
        <f t="shared" si="17"/>
        <v>-</v>
      </c>
      <c r="L524" s="126"/>
      <c r="M524" s="137">
        <f t="shared" si="16"/>
        <v>1</v>
      </c>
    </row>
    <row r="525" customHeight="1" spans="2:13">
      <c r="B525" s="125">
        <v>522</v>
      </c>
      <c r="C525" s="126"/>
      <c r="D525" s="126"/>
      <c r="E525" s="135" t="str">
        <f>IFERROR(VLOOKUP(D525,'基础-供应商信息'!$C:$D,2,FALSE),"-")</f>
        <v>-</v>
      </c>
      <c r="F525" s="126"/>
      <c r="G525" s="135" t="str">
        <f>IFERROR(VLOOKUP($F525,'基础-商品信息'!$C:$E,2,FALSE),"-")</f>
        <v>-</v>
      </c>
      <c r="H525" s="135" t="str">
        <f>IFERROR(VLOOKUP($F525,'基础-商品信息'!$C:$E,3,FALSE),"-")</f>
        <v>-</v>
      </c>
      <c r="I525" s="132"/>
      <c r="J525" s="126"/>
      <c r="K525" s="136" t="str">
        <f t="shared" si="17"/>
        <v>-</v>
      </c>
      <c r="L525" s="126"/>
      <c r="M525" s="137">
        <f t="shared" si="16"/>
        <v>1</v>
      </c>
    </row>
    <row r="526" customHeight="1" spans="2:13">
      <c r="B526" s="125">
        <v>523</v>
      </c>
      <c r="C526" s="126"/>
      <c r="D526" s="126"/>
      <c r="E526" s="135" t="str">
        <f>IFERROR(VLOOKUP(D526,'基础-供应商信息'!$C:$D,2,FALSE),"-")</f>
        <v>-</v>
      </c>
      <c r="F526" s="126"/>
      <c r="G526" s="135" t="str">
        <f>IFERROR(VLOOKUP($F526,'基础-商品信息'!$C:$E,2,FALSE),"-")</f>
        <v>-</v>
      </c>
      <c r="H526" s="135" t="str">
        <f>IFERROR(VLOOKUP($F526,'基础-商品信息'!$C:$E,3,FALSE),"-")</f>
        <v>-</v>
      </c>
      <c r="I526" s="132"/>
      <c r="J526" s="126"/>
      <c r="K526" s="136" t="str">
        <f t="shared" si="17"/>
        <v>-</v>
      </c>
      <c r="L526" s="126"/>
      <c r="M526" s="137">
        <f t="shared" si="16"/>
        <v>1</v>
      </c>
    </row>
    <row r="527" customHeight="1" spans="2:13">
      <c r="B527" s="125">
        <v>524</v>
      </c>
      <c r="C527" s="126"/>
      <c r="D527" s="126"/>
      <c r="E527" s="135" t="str">
        <f>IFERROR(VLOOKUP(D527,'基础-供应商信息'!$C:$D,2,FALSE),"-")</f>
        <v>-</v>
      </c>
      <c r="F527" s="126"/>
      <c r="G527" s="135" t="str">
        <f>IFERROR(VLOOKUP($F527,'基础-商品信息'!$C:$E,2,FALSE),"-")</f>
        <v>-</v>
      </c>
      <c r="H527" s="135" t="str">
        <f>IFERROR(VLOOKUP($F527,'基础-商品信息'!$C:$E,3,FALSE),"-")</f>
        <v>-</v>
      </c>
      <c r="I527" s="132"/>
      <c r="J527" s="126"/>
      <c r="K527" s="136" t="str">
        <f t="shared" si="17"/>
        <v>-</v>
      </c>
      <c r="L527" s="126"/>
      <c r="M527" s="137">
        <f t="shared" si="16"/>
        <v>1</v>
      </c>
    </row>
    <row r="528" customHeight="1" spans="2:13">
      <c r="B528" s="125">
        <v>525</v>
      </c>
      <c r="C528" s="126"/>
      <c r="D528" s="126"/>
      <c r="E528" s="135" t="str">
        <f>IFERROR(VLOOKUP(D528,'基础-供应商信息'!$C:$D,2,FALSE),"-")</f>
        <v>-</v>
      </c>
      <c r="F528" s="126"/>
      <c r="G528" s="135" t="str">
        <f>IFERROR(VLOOKUP($F528,'基础-商品信息'!$C:$E,2,FALSE),"-")</f>
        <v>-</v>
      </c>
      <c r="H528" s="135" t="str">
        <f>IFERROR(VLOOKUP($F528,'基础-商品信息'!$C:$E,3,FALSE),"-")</f>
        <v>-</v>
      </c>
      <c r="I528" s="132"/>
      <c r="J528" s="126"/>
      <c r="K528" s="136" t="str">
        <f t="shared" si="17"/>
        <v>-</v>
      </c>
      <c r="L528" s="126"/>
      <c r="M528" s="137">
        <f t="shared" si="16"/>
        <v>1</v>
      </c>
    </row>
    <row r="529" customHeight="1" spans="2:13">
      <c r="B529" s="125">
        <v>526</v>
      </c>
      <c r="C529" s="126"/>
      <c r="D529" s="126"/>
      <c r="E529" s="135" t="str">
        <f>IFERROR(VLOOKUP(D529,'基础-供应商信息'!$C:$D,2,FALSE),"-")</f>
        <v>-</v>
      </c>
      <c r="F529" s="126"/>
      <c r="G529" s="135" t="str">
        <f>IFERROR(VLOOKUP($F529,'基础-商品信息'!$C:$E,2,FALSE),"-")</f>
        <v>-</v>
      </c>
      <c r="H529" s="135" t="str">
        <f>IFERROR(VLOOKUP($F529,'基础-商品信息'!$C:$E,3,FALSE),"-")</f>
        <v>-</v>
      </c>
      <c r="I529" s="132"/>
      <c r="J529" s="126"/>
      <c r="K529" s="136" t="str">
        <f t="shared" si="17"/>
        <v>-</v>
      </c>
      <c r="L529" s="126"/>
      <c r="M529" s="137">
        <f t="shared" si="16"/>
        <v>1</v>
      </c>
    </row>
    <row r="530" customHeight="1" spans="2:13">
      <c r="B530" s="125">
        <v>527</v>
      </c>
      <c r="C530" s="126"/>
      <c r="D530" s="126"/>
      <c r="E530" s="135" t="str">
        <f>IFERROR(VLOOKUP(D530,'基础-供应商信息'!$C:$D,2,FALSE),"-")</f>
        <v>-</v>
      </c>
      <c r="F530" s="126"/>
      <c r="G530" s="135" t="str">
        <f>IFERROR(VLOOKUP($F530,'基础-商品信息'!$C:$E,2,FALSE),"-")</f>
        <v>-</v>
      </c>
      <c r="H530" s="135" t="str">
        <f>IFERROR(VLOOKUP($F530,'基础-商品信息'!$C:$E,3,FALSE),"-")</f>
        <v>-</v>
      </c>
      <c r="I530" s="132"/>
      <c r="J530" s="126"/>
      <c r="K530" s="136" t="str">
        <f t="shared" si="17"/>
        <v>-</v>
      </c>
      <c r="L530" s="126"/>
      <c r="M530" s="137">
        <f t="shared" si="16"/>
        <v>1</v>
      </c>
    </row>
    <row r="531" customHeight="1" spans="2:13">
      <c r="B531" s="125">
        <v>528</v>
      </c>
      <c r="C531" s="126"/>
      <c r="D531" s="126"/>
      <c r="E531" s="135" t="str">
        <f>IFERROR(VLOOKUP(D531,'基础-供应商信息'!$C:$D,2,FALSE),"-")</f>
        <v>-</v>
      </c>
      <c r="F531" s="126"/>
      <c r="G531" s="135" t="str">
        <f>IFERROR(VLOOKUP($F531,'基础-商品信息'!$C:$E,2,FALSE),"-")</f>
        <v>-</v>
      </c>
      <c r="H531" s="135" t="str">
        <f>IFERROR(VLOOKUP($F531,'基础-商品信息'!$C:$E,3,FALSE),"-")</f>
        <v>-</v>
      </c>
      <c r="I531" s="132"/>
      <c r="J531" s="126"/>
      <c r="K531" s="136" t="str">
        <f t="shared" si="17"/>
        <v>-</v>
      </c>
      <c r="L531" s="126"/>
      <c r="M531" s="137">
        <f t="shared" si="16"/>
        <v>1</v>
      </c>
    </row>
    <row r="532" customHeight="1" spans="2:13">
      <c r="B532" s="125">
        <v>529</v>
      </c>
      <c r="C532" s="126"/>
      <c r="D532" s="126"/>
      <c r="E532" s="135" t="str">
        <f>IFERROR(VLOOKUP(D532,'基础-供应商信息'!$C:$D,2,FALSE),"-")</f>
        <v>-</v>
      </c>
      <c r="F532" s="126"/>
      <c r="G532" s="135" t="str">
        <f>IFERROR(VLOOKUP($F532,'基础-商品信息'!$C:$E,2,FALSE),"-")</f>
        <v>-</v>
      </c>
      <c r="H532" s="135" t="str">
        <f>IFERROR(VLOOKUP($F532,'基础-商品信息'!$C:$E,3,FALSE),"-")</f>
        <v>-</v>
      </c>
      <c r="I532" s="132"/>
      <c r="J532" s="126"/>
      <c r="K532" s="136" t="str">
        <f t="shared" si="17"/>
        <v>-</v>
      </c>
      <c r="L532" s="126"/>
      <c r="M532" s="137">
        <f t="shared" si="16"/>
        <v>1</v>
      </c>
    </row>
    <row r="533" customHeight="1" spans="2:13">
      <c r="B533" s="125">
        <v>530</v>
      </c>
      <c r="C533" s="126"/>
      <c r="D533" s="126"/>
      <c r="E533" s="135" t="str">
        <f>IFERROR(VLOOKUP(D533,'基础-供应商信息'!$C:$D,2,FALSE),"-")</f>
        <v>-</v>
      </c>
      <c r="F533" s="126"/>
      <c r="G533" s="135" t="str">
        <f>IFERROR(VLOOKUP($F533,'基础-商品信息'!$C:$E,2,FALSE),"-")</f>
        <v>-</v>
      </c>
      <c r="H533" s="135" t="str">
        <f>IFERROR(VLOOKUP($F533,'基础-商品信息'!$C:$E,3,FALSE),"-")</f>
        <v>-</v>
      </c>
      <c r="I533" s="132"/>
      <c r="J533" s="126"/>
      <c r="K533" s="136" t="str">
        <f t="shared" si="17"/>
        <v>-</v>
      </c>
      <c r="L533" s="126"/>
      <c r="M533" s="137">
        <f t="shared" si="16"/>
        <v>1</v>
      </c>
    </row>
    <row r="534" customHeight="1" spans="2:13">
      <c r="B534" s="125">
        <v>531</v>
      </c>
      <c r="C534" s="126"/>
      <c r="D534" s="126"/>
      <c r="E534" s="135" t="str">
        <f>IFERROR(VLOOKUP(D534,'基础-供应商信息'!$C:$D,2,FALSE),"-")</f>
        <v>-</v>
      </c>
      <c r="F534" s="126"/>
      <c r="G534" s="135" t="str">
        <f>IFERROR(VLOOKUP($F534,'基础-商品信息'!$C:$E,2,FALSE),"-")</f>
        <v>-</v>
      </c>
      <c r="H534" s="135" t="str">
        <f>IFERROR(VLOOKUP($F534,'基础-商品信息'!$C:$E,3,FALSE),"-")</f>
        <v>-</v>
      </c>
      <c r="I534" s="132"/>
      <c r="J534" s="126"/>
      <c r="K534" s="136" t="str">
        <f t="shared" si="17"/>
        <v>-</v>
      </c>
      <c r="L534" s="126"/>
      <c r="M534" s="137">
        <f t="shared" si="16"/>
        <v>1</v>
      </c>
    </row>
    <row r="535" customHeight="1" spans="2:13">
      <c r="B535" s="125">
        <v>532</v>
      </c>
      <c r="C535" s="126"/>
      <c r="D535" s="126"/>
      <c r="E535" s="135" t="str">
        <f>IFERROR(VLOOKUP(D535,'基础-供应商信息'!$C:$D,2,FALSE),"-")</f>
        <v>-</v>
      </c>
      <c r="F535" s="126"/>
      <c r="G535" s="135" t="str">
        <f>IFERROR(VLOOKUP($F535,'基础-商品信息'!$C:$E,2,FALSE),"-")</f>
        <v>-</v>
      </c>
      <c r="H535" s="135" t="str">
        <f>IFERROR(VLOOKUP($F535,'基础-商品信息'!$C:$E,3,FALSE),"-")</f>
        <v>-</v>
      </c>
      <c r="I535" s="132"/>
      <c r="J535" s="126"/>
      <c r="K535" s="136" t="str">
        <f t="shared" si="17"/>
        <v>-</v>
      </c>
      <c r="L535" s="126"/>
      <c r="M535" s="137">
        <f t="shared" si="16"/>
        <v>1</v>
      </c>
    </row>
    <row r="536" customHeight="1" spans="2:13">
      <c r="B536" s="125">
        <v>533</v>
      </c>
      <c r="C536" s="126"/>
      <c r="D536" s="126"/>
      <c r="E536" s="135" t="str">
        <f>IFERROR(VLOOKUP(D536,'基础-供应商信息'!$C:$D,2,FALSE),"-")</f>
        <v>-</v>
      </c>
      <c r="F536" s="126"/>
      <c r="G536" s="135" t="str">
        <f>IFERROR(VLOOKUP($F536,'基础-商品信息'!$C:$E,2,FALSE),"-")</f>
        <v>-</v>
      </c>
      <c r="H536" s="135" t="str">
        <f>IFERROR(VLOOKUP($F536,'基础-商品信息'!$C:$E,3,FALSE),"-")</f>
        <v>-</v>
      </c>
      <c r="I536" s="132"/>
      <c r="J536" s="126"/>
      <c r="K536" s="136" t="str">
        <f t="shared" si="17"/>
        <v>-</v>
      </c>
      <c r="L536" s="126"/>
      <c r="M536" s="137">
        <f t="shared" si="16"/>
        <v>1</v>
      </c>
    </row>
    <row r="537" customHeight="1" spans="2:13">
      <c r="B537" s="125">
        <v>534</v>
      </c>
      <c r="C537" s="126"/>
      <c r="D537" s="126"/>
      <c r="E537" s="135" t="str">
        <f>IFERROR(VLOOKUP(D537,'基础-供应商信息'!$C:$D,2,FALSE),"-")</f>
        <v>-</v>
      </c>
      <c r="F537" s="126"/>
      <c r="G537" s="135" t="str">
        <f>IFERROR(VLOOKUP($F537,'基础-商品信息'!$C:$E,2,FALSE),"-")</f>
        <v>-</v>
      </c>
      <c r="H537" s="135" t="str">
        <f>IFERROR(VLOOKUP($F537,'基础-商品信息'!$C:$E,3,FALSE),"-")</f>
        <v>-</v>
      </c>
      <c r="I537" s="132"/>
      <c r="J537" s="126"/>
      <c r="K537" s="136" t="str">
        <f t="shared" si="17"/>
        <v>-</v>
      </c>
      <c r="L537" s="126"/>
      <c r="M537" s="137">
        <f t="shared" si="16"/>
        <v>1</v>
      </c>
    </row>
    <row r="538" customHeight="1" spans="2:13">
      <c r="B538" s="125">
        <v>535</v>
      </c>
      <c r="C538" s="126"/>
      <c r="D538" s="126"/>
      <c r="E538" s="135" t="str">
        <f>IFERROR(VLOOKUP(D538,'基础-供应商信息'!$C:$D,2,FALSE),"-")</f>
        <v>-</v>
      </c>
      <c r="F538" s="126"/>
      <c r="G538" s="135" t="str">
        <f>IFERROR(VLOOKUP($F538,'基础-商品信息'!$C:$E,2,FALSE),"-")</f>
        <v>-</v>
      </c>
      <c r="H538" s="135" t="str">
        <f>IFERROR(VLOOKUP($F538,'基础-商品信息'!$C:$E,3,FALSE),"-")</f>
        <v>-</v>
      </c>
      <c r="I538" s="132"/>
      <c r="J538" s="126"/>
      <c r="K538" s="136" t="str">
        <f t="shared" si="17"/>
        <v>-</v>
      </c>
      <c r="L538" s="126"/>
      <c r="M538" s="137">
        <f t="shared" si="16"/>
        <v>1</v>
      </c>
    </row>
    <row r="539" customHeight="1" spans="2:13">
      <c r="B539" s="125">
        <v>536</v>
      </c>
      <c r="C539" s="126"/>
      <c r="D539" s="126"/>
      <c r="E539" s="135" t="str">
        <f>IFERROR(VLOOKUP(D539,'基础-供应商信息'!$C:$D,2,FALSE),"-")</f>
        <v>-</v>
      </c>
      <c r="F539" s="126"/>
      <c r="G539" s="135" t="str">
        <f>IFERROR(VLOOKUP($F539,'基础-商品信息'!$C:$E,2,FALSE),"-")</f>
        <v>-</v>
      </c>
      <c r="H539" s="135" t="str">
        <f>IFERROR(VLOOKUP($F539,'基础-商品信息'!$C:$E,3,FALSE),"-")</f>
        <v>-</v>
      </c>
      <c r="I539" s="132"/>
      <c r="J539" s="126"/>
      <c r="K539" s="136" t="str">
        <f t="shared" si="17"/>
        <v>-</v>
      </c>
      <c r="L539" s="126"/>
      <c r="M539" s="137">
        <f t="shared" si="16"/>
        <v>1</v>
      </c>
    </row>
    <row r="540" customHeight="1" spans="2:13">
      <c r="B540" s="125">
        <v>537</v>
      </c>
      <c r="C540" s="126"/>
      <c r="D540" s="126"/>
      <c r="E540" s="135" t="str">
        <f>IFERROR(VLOOKUP(D540,'基础-供应商信息'!$C:$D,2,FALSE),"-")</f>
        <v>-</v>
      </c>
      <c r="F540" s="126"/>
      <c r="G540" s="135" t="str">
        <f>IFERROR(VLOOKUP($F540,'基础-商品信息'!$C:$E,2,FALSE),"-")</f>
        <v>-</v>
      </c>
      <c r="H540" s="135" t="str">
        <f>IFERROR(VLOOKUP($F540,'基础-商品信息'!$C:$E,3,FALSE),"-")</f>
        <v>-</v>
      </c>
      <c r="I540" s="132"/>
      <c r="J540" s="126"/>
      <c r="K540" s="136" t="str">
        <f t="shared" si="17"/>
        <v>-</v>
      </c>
      <c r="L540" s="126"/>
      <c r="M540" s="137">
        <f t="shared" si="16"/>
        <v>1</v>
      </c>
    </row>
    <row r="541" customHeight="1" spans="2:13">
      <c r="B541" s="125">
        <v>538</v>
      </c>
      <c r="C541" s="126"/>
      <c r="D541" s="126"/>
      <c r="E541" s="135" t="str">
        <f>IFERROR(VLOOKUP(D541,'基础-供应商信息'!$C:$D,2,FALSE),"-")</f>
        <v>-</v>
      </c>
      <c r="F541" s="126"/>
      <c r="G541" s="135" t="str">
        <f>IFERROR(VLOOKUP($F541,'基础-商品信息'!$C:$E,2,FALSE),"-")</f>
        <v>-</v>
      </c>
      <c r="H541" s="135" t="str">
        <f>IFERROR(VLOOKUP($F541,'基础-商品信息'!$C:$E,3,FALSE),"-")</f>
        <v>-</v>
      </c>
      <c r="I541" s="132"/>
      <c r="J541" s="126"/>
      <c r="K541" s="136" t="str">
        <f t="shared" si="17"/>
        <v>-</v>
      </c>
      <c r="L541" s="126"/>
      <c r="M541" s="137">
        <f t="shared" si="16"/>
        <v>1</v>
      </c>
    </row>
    <row r="542" customHeight="1" spans="2:13">
      <c r="B542" s="125">
        <v>539</v>
      </c>
      <c r="C542" s="126"/>
      <c r="D542" s="126"/>
      <c r="E542" s="135" t="str">
        <f>IFERROR(VLOOKUP(D542,'基础-供应商信息'!$C:$D,2,FALSE),"-")</f>
        <v>-</v>
      </c>
      <c r="F542" s="126"/>
      <c r="G542" s="135" t="str">
        <f>IFERROR(VLOOKUP($F542,'基础-商品信息'!$C:$E,2,FALSE),"-")</f>
        <v>-</v>
      </c>
      <c r="H542" s="135" t="str">
        <f>IFERROR(VLOOKUP($F542,'基础-商品信息'!$C:$E,3,FALSE),"-")</f>
        <v>-</v>
      </c>
      <c r="I542" s="132"/>
      <c r="J542" s="126"/>
      <c r="K542" s="136" t="str">
        <f t="shared" si="17"/>
        <v>-</v>
      </c>
      <c r="L542" s="126"/>
      <c r="M542" s="137">
        <f t="shared" si="16"/>
        <v>1</v>
      </c>
    </row>
    <row r="543" customHeight="1" spans="2:13">
      <c r="B543" s="125">
        <v>540</v>
      </c>
      <c r="C543" s="126"/>
      <c r="D543" s="126"/>
      <c r="E543" s="135" t="str">
        <f>IFERROR(VLOOKUP(D543,'基础-供应商信息'!$C:$D,2,FALSE),"-")</f>
        <v>-</v>
      </c>
      <c r="F543" s="126"/>
      <c r="G543" s="135" t="str">
        <f>IFERROR(VLOOKUP($F543,'基础-商品信息'!$C:$E,2,FALSE),"-")</f>
        <v>-</v>
      </c>
      <c r="H543" s="135" t="str">
        <f>IFERROR(VLOOKUP($F543,'基础-商品信息'!$C:$E,3,FALSE),"-")</f>
        <v>-</v>
      </c>
      <c r="I543" s="132"/>
      <c r="J543" s="126"/>
      <c r="K543" s="136" t="str">
        <f t="shared" si="17"/>
        <v>-</v>
      </c>
      <c r="L543" s="126"/>
      <c r="M543" s="137">
        <f t="shared" si="16"/>
        <v>1</v>
      </c>
    </row>
    <row r="544" customHeight="1" spans="2:13">
      <c r="B544" s="125">
        <v>541</v>
      </c>
      <c r="C544" s="126"/>
      <c r="D544" s="126"/>
      <c r="E544" s="135" t="str">
        <f>IFERROR(VLOOKUP(D544,'基础-供应商信息'!$C:$D,2,FALSE),"-")</f>
        <v>-</v>
      </c>
      <c r="F544" s="126"/>
      <c r="G544" s="135" t="str">
        <f>IFERROR(VLOOKUP($F544,'基础-商品信息'!$C:$E,2,FALSE),"-")</f>
        <v>-</v>
      </c>
      <c r="H544" s="135" t="str">
        <f>IFERROR(VLOOKUP($F544,'基础-商品信息'!$C:$E,3,FALSE),"-")</f>
        <v>-</v>
      </c>
      <c r="I544" s="132"/>
      <c r="J544" s="126"/>
      <c r="K544" s="136" t="str">
        <f t="shared" si="17"/>
        <v>-</v>
      </c>
      <c r="L544" s="126"/>
      <c r="M544" s="137">
        <f t="shared" si="16"/>
        <v>1</v>
      </c>
    </row>
    <row r="545" customHeight="1" spans="2:13">
      <c r="B545" s="125">
        <v>542</v>
      </c>
      <c r="C545" s="126"/>
      <c r="D545" s="126"/>
      <c r="E545" s="135" t="str">
        <f>IFERROR(VLOOKUP(D545,'基础-供应商信息'!$C:$D,2,FALSE),"-")</f>
        <v>-</v>
      </c>
      <c r="F545" s="126"/>
      <c r="G545" s="135" t="str">
        <f>IFERROR(VLOOKUP($F545,'基础-商品信息'!$C:$E,2,FALSE),"-")</f>
        <v>-</v>
      </c>
      <c r="H545" s="135" t="str">
        <f>IFERROR(VLOOKUP($F545,'基础-商品信息'!$C:$E,3,FALSE),"-")</f>
        <v>-</v>
      </c>
      <c r="I545" s="132"/>
      <c r="J545" s="126"/>
      <c r="K545" s="136" t="str">
        <f t="shared" si="17"/>
        <v>-</v>
      </c>
      <c r="L545" s="126"/>
      <c r="M545" s="137">
        <f t="shared" si="16"/>
        <v>1</v>
      </c>
    </row>
    <row r="546" customHeight="1" spans="2:13">
      <c r="B546" s="125">
        <v>543</v>
      </c>
      <c r="C546" s="126"/>
      <c r="D546" s="126"/>
      <c r="E546" s="135" t="str">
        <f>IFERROR(VLOOKUP(D546,'基础-供应商信息'!$C:$D,2,FALSE),"-")</f>
        <v>-</v>
      </c>
      <c r="F546" s="126"/>
      <c r="G546" s="135" t="str">
        <f>IFERROR(VLOOKUP($F546,'基础-商品信息'!$C:$E,2,FALSE),"-")</f>
        <v>-</v>
      </c>
      <c r="H546" s="135" t="str">
        <f>IFERROR(VLOOKUP($F546,'基础-商品信息'!$C:$E,3,FALSE),"-")</f>
        <v>-</v>
      </c>
      <c r="I546" s="132"/>
      <c r="J546" s="126"/>
      <c r="K546" s="136" t="str">
        <f t="shared" si="17"/>
        <v>-</v>
      </c>
      <c r="L546" s="126"/>
      <c r="M546" s="137">
        <f t="shared" si="16"/>
        <v>1</v>
      </c>
    </row>
    <row r="547" customHeight="1" spans="2:13">
      <c r="B547" s="125">
        <v>544</v>
      </c>
      <c r="C547" s="126"/>
      <c r="D547" s="126"/>
      <c r="E547" s="135" t="str">
        <f>IFERROR(VLOOKUP(D547,'基础-供应商信息'!$C:$D,2,FALSE),"-")</f>
        <v>-</v>
      </c>
      <c r="F547" s="126"/>
      <c r="G547" s="135" t="str">
        <f>IFERROR(VLOOKUP($F547,'基础-商品信息'!$C:$E,2,FALSE),"-")</f>
        <v>-</v>
      </c>
      <c r="H547" s="135" t="str">
        <f>IFERROR(VLOOKUP($F547,'基础-商品信息'!$C:$E,3,FALSE),"-")</f>
        <v>-</v>
      </c>
      <c r="I547" s="132"/>
      <c r="J547" s="126"/>
      <c r="K547" s="136" t="str">
        <f t="shared" si="17"/>
        <v>-</v>
      </c>
      <c r="L547" s="126"/>
      <c r="M547" s="137">
        <f t="shared" si="16"/>
        <v>1</v>
      </c>
    </row>
    <row r="548" customHeight="1" spans="2:13">
      <c r="B548" s="125">
        <v>545</v>
      </c>
      <c r="C548" s="126"/>
      <c r="D548" s="126"/>
      <c r="E548" s="135" t="str">
        <f>IFERROR(VLOOKUP(D548,'基础-供应商信息'!$C:$D,2,FALSE),"-")</f>
        <v>-</v>
      </c>
      <c r="F548" s="126"/>
      <c r="G548" s="135" t="str">
        <f>IFERROR(VLOOKUP($F548,'基础-商品信息'!$C:$E,2,FALSE),"-")</f>
        <v>-</v>
      </c>
      <c r="H548" s="135" t="str">
        <f>IFERROR(VLOOKUP($F548,'基础-商品信息'!$C:$E,3,FALSE),"-")</f>
        <v>-</v>
      </c>
      <c r="I548" s="132"/>
      <c r="J548" s="126"/>
      <c r="K548" s="136" t="str">
        <f t="shared" si="17"/>
        <v>-</v>
      </c>
      <c r="L548" s="126"/>
      <c r="M548" s="137">
        <f t="shared" si="16"/>
        <v>1</v>
      </c>
    </row>
    <row r="549" customHeight="1" spans="2:13">
      <c r="B549" s="125">
        <v>546</v>
      </c>
      <c r="C549" s="126"/>
      <c r="D549" s="126"/>
      <c r="E549" s="135" t="str">
        <f>IFERROR(VLOOKUP(D549,'基础-供应商信息'!$C:$D,2,FALSE),"-")</f>
        <v>-</v>
      </c>
      <c r="F549" s="126"/>
      <c r="G549" s="135" t="str">
        <f>IFERROR(VLOOKUP($F549,'基础-商品信息'!$C:$E,2,FALSE),"-")</f>
        <v>-</v>
      </c>
      <c r="H549" s="135" t="str">
        <f>IFERROR(VLOOKUP($F549,'基础-商品信息'!$C:$E,3,FALSE),"-")</f>
        <v>-</v>
      </c>
      <c r="I549" s="132"/>
      <c r="J549" s="126"/>
      <c r="K549" s="136" t="str">
        <f t="shared" si="17"/>
        <v>-</v>
      </c>
      <c r="L549" s="126"/>
      <c r="M549" s="137">
        <f t="shared" si="16"/>
        <v>1</v>
      </c>
    </row>
    <row r="550" customHeight="1" spans="2:13">
      <c r="B550" s="125">
        <v>547</v>
      </c>
      <c r="C550" s="126"/>
      <c r="D550" s="126"/>
      <c r="E550" s="135" t="str">
        <f>IFERROR(VLOOKUP(D550,'基础-供应商信息'!$C:$D,2,FALSE),"-")</f>
        <v>-</v>
      </c>
      <c r="F550" s="126"/>
      <c r="G550" s="135" t="str">
        <f>IFERROR(VLOOKUP($F550,'基础-商品信息'!$C:$E,2,FALSE),"-")</f>
        <v>-</v>
      </c>
      <c r="H550" s="135" t="str">
        <f>IFERROR(VLOOKUP($F550,'基础-商品信息'!$C:$E,3,FALSE),"-")</f>
        <v>-</v>
      </c>
      <c r="I550" s="132"/>
      <c r="J550" s="126"/>
      <c r="K550" s="136" t="str">
        <f t="shared" si="17"/>
        <v>-</v>
      </c>
      <c r="L550" s="126"/>
      <c r="M550" s="137">
        <f t="shared" si="16"/>
        <v>1</v>
      </c>
    </row>
    <row r="551" customHeight="1" spans="2:13">
      <c r="B551" s="125">
        <v>548</v>
      </c>
      <c r="C551" s="126"/>
      <c r="D551" s="126"/>
      <c r="E551" s="135" t="str">
        <f>IFERROR(VLOOKUP(D551,'基础-供应商信息'!$C:$D,2,FALSE),"-")</f>
        <v>-</v>
      </c>
      <c r="F551" s="126"/>
      <c r="G551" s="135" t="str">
        <f>IFERROR(VLOOKUP($F551,'基础-商品信息'!$C:$E,2,FALSE),"-")</f>
        <v>-</v>
      </c>
      <c r="H551" s="135" t="str">
        <f>IFERROR(VLOOKUP($F551,'基础-商品信息'!$C:$E,3,FALSE),"-")</f>
        <v>-</v>
      </c>
      <c r="I551" s="132"/>
      <c r="J551" s="126"/>
      <c r="K551" s="136" t="str">
        <f t="shared" si="17"/>
        <v>-</v>
      </c>
      <c r="L551" s="126"/>
      <c r="M551" s="137">
        <f t="shared" si="16"/>
        <v>1</v>
      </c>
    </row>
    <row r="552" customHeight="1" spans="2:13">
      <c r="B552" s="125">
        <v>549</v>
      </c>
      <c r="C552" s="126"/>
      <c r="D552" s="126"/>
      <c r="E552" s="135" t="str">
        <f>IFERROR(VLOOKUP(D552,'基础-供应商信息'!$C:$D,2,FALSE),"-")</f>
        <v>-</v>
      </c>
      <c r="F552" s="126"/>
      <c r="G552" s="135" t="str">
        <f>IFERROR(VLOOKUP($F552,'基础-商品信息'!$C:$E,2,FALSE),"-")</f>
        <v>-</v>
      </c>
      <c r="H552" s="135" t="str">
        <f>IFERROR(VLOOKUP($F552,'基础-商品信息'!$C:$E,3,FALSE),"-")</f>
        <v>-</v>
      </c>
      <c r="I552" s="132"/>
      <c r="J552" s="126"/>
      <c r="K552" s="136" t="str">
        <f t="shared" si="17"/>
        <v>-</v>
      </c>
      <c r="L552" s="126"/>
      <c r="M552" s="137">
        <f t="shared" si="16"/>
        <v>1</v>
      </c>
    </row>
    <row r="553" customHeight="1" spans="2:13">
      <c r="B553" s="125">
        <v>550</v>
      </c>
      <c r="C553" s="126"/>
      <c r="D553" s="126"/>
      <c r="E553" s="135" t="str">
        <f>IFERROR(VLOOKUP(D553,'基础-供应商信息'!$C:$D,2,FALSE),"-")</f>
        <v>-</v>
      </c>
      <c r="F553" s="126"/>
      <c r="G553" s="135" t="str">
        <f>IFERROR(VLOOKUP($F553,'基础-商品信息'!$C:$E,2,FALSE),"-")</f>
        <v>-</v>
      </c>
      <c r="H553" s="135" t="str">
        <f>IFERROR(VLOOKUP($F553,'基础-商品信息'!$C:$E,3,FALSE),"-")</f>
        <v>-</v>
      </c>
      <c r="I553" s="132"/>
      <c r="J553" s="126"/>
      <c r="K553" s="136" t="str">
        <f t="shared" si="17"/>
        <v>-</v>
      </c>
      <c r="L553" s="126"/>
      <c r="M553" s="137">
        <f t="shared" si="16"/>
        <v>1</v>
      </c>
    </row>
    <row r="554" customHeight="1" spans="2:13">
      <c r="B554" s="125">
        <v>551</v>
      </c>
      <c r="C554" s="126"/>
      <c r="D554" s="126"/>
      <c r="E554" s="135" t="str">
        <f>IFERROR(VLOOKUP(D554,'基础-供应商信息'!$C:$D,2,FALSE),"-")</f>
        <v>-</v>
      </c>
      <c r="F554" s="126"/>
      <c r="G554" s="135" t="str">
        <f>IFERROR(VLOOKUP($F554,'基础-商品信息'!$C:$E,2,FALSE),"-")</f>
        <v>-</v>
      </c>
      <c r="H554" s="135" t="str">
        <f>IFERROR(VLOOKUP($F554,'基础-商品信息'!$C:$E,3,FALSE),"-")</f>
        <v>-</v>
      </c>
      <c r="I554" s="132"/>
      <c r="J554" s="126"/>
      <c r="K554" s="136" t="str">
        <f t="shared" si="17"/>
        <v>-</v>
      </c>
      <c r="L554" s="126"/>
      <c r="M554" s="137">
        <f t="shared" si="16"/>
        <v>1</v>
      </c>
    </row>
    <row r="555" customHeight="1" spans="2:13">
      <c r="B555" s="125">
        <v>552</v>
      </c>
      <c r="C555" s="126"/>
      <c r="D555" s="126"/>
      <c r="E555" s="135" t="str">
        <f>IFERROR(VLOOKUP(D555,'基础-供应商信息'!$C:$D,2,FALSE),"-")</f>
        <v>-</v>
      </c>
      <c r="F555" s="126"/>
      <c r="G555" s="135" t="str">
        <f>IFERROR(VLOOKUP($F555,'基础-商品信息'!$C:$E,2,FALSE),"-")</f>
        <v>-</v>
      </c>
      <c r="H555" s="135" t="str">
        <f>IFERROR(VLOOKUP($F555,'基础-商品信息'!$C:$E,3,FALSE),"-")</f>
        <v>-</v>
      </c>
      <c r="I555" s="132"/>
      <c r="J555" s="126"/>
      <c r="K555" s="136" t="str">
        <f t="shared" si="17"/>
        <v>-</v>
      </c>
      <c r="L555" s="126"/>
      <c r="M555" s="137">
        <f t="shared" si="16"/>
        <v>1</v>
      </c>
    </row>
    <row r="556" customHeight="1" spans="2:13">
      <c r="B556" s="125">
        <v>553</v>
      </c>
      <c r="C556" s="126"/>
      <c r="D556" s="126"/>
      <c r="E556" s="135" t="str">
        <f>IFERROR(VLOOKUP(D556,'基础-供应商信息'!$C:$D,2,FALSE),"-")</f>
        <v>-</v>
      </c>
      <c r="F556" s="126"/>
      <c r="G556" s="135" t="str">
        <f>IFERROR(VLOOKUP($F556,'基础-商品信息'!$C:$E,2,FALSE),"-")</f>
        <v>-</v>
      </c>
      <c r="H556" s="135" t="str">
        <f>IFERROR(VLOOKUP($F556,'基础-商品信息'!$C:$E,3,FALSE),"-")</f>
        <v>-</v>
      </c>
      <c r="I556" s="132"/>
      <c r="J556" s="126"/>
      <c r="K556" s="136" t="str">
        <f t="shared" si="17"/>
        <v>-</v>
      </c>
      <c r="L556" s="126"/>
      <c r="M556" s="137">
        <f t="shared" si="16"/>
        <v>1</v>
      </c>
    </row>
    <row r="557" customHeight="1" spans="2:13">
      <c r="B557" s="125">
        <v>554</v>
      </c>
      <c r="C557" s="126"/>
      <c r="D557" s="126"/>
      <c r="E557" s="135" t="str">
        <f>IFERROR(VLOOKUP(D557,'基础-供应商信息'!$C:$D,2,FALSE),"-")</f>
        <v>-</v>
      </c>
      <c r="F557" s="126"/>
      <c r="G557" s="135" t="str">
        <f>IFERROR(VLOOKUP($F557,'基础-商品信息'!$C:$E,2,FALSE),"-")</f>
        <v>-</v>
      </c>
      <c r="H557" s="135" t="str">
        <f>IFERROR(VLOOKUP($F557,'基础-商品信息'!$C:$E,3,FALSE),"-")</f>
        <v>-</v>
      </c>
      <c r="I557" s="132"/>
      <c r="J557" s="126"/>
      <c r="K557" s="136" t="str">
        <f t="shared" si="17"/>
        <v>-</v>
      </c>
      <c r="L557" s="126"/>
      <c r="M557" s="137">
        <f t="shared" si="16"/>
        <v>1</v>
      </c>
    </row>
    <row r="558" customHeight="1" spans="2:13">
      <c r="B558" s="125">
        <v>555</v>
      </c>
      <c r="C558" s="126"/>
      <c r="D558" s="126"/>
      <c r="E558" s="135" t="str">
        <f>IFERROR(VLOOKUP(D558,'基础-供应商信息'!$C:$D,2,FALSE),"-")</f>
        <v>-</v>
      </c>
      <c r="F558" s="126"/>
      <c r="G558" s="135" t="str">
        <f>IFERROR(VLOOKUP($F558,'基础-商品信息'!$C:$E,2,FALSE),"-")</f>
        <v>-</v>
      </c>
      <c r="H558" s="135" t="str">
        <f>IFERROR(VLOOKUP($F558,'基础-商品信息'!$C:$E,3,FALSE),"-")</f>
        <v>-</v>
      </c>
      <c r="I558" s="132"/>
      <c r="J558" s="126"/>
      <c r="K558" s="136" t="str">
        <f t="shared" si="17"/>
        <v>-</v>
      </c>
      <c r="L558" s="126"/>
      <c r="M558" s="137">
        <f t="shared" si="16"/>
        <v>1</v>
      </c>
    </row>
    <row r="559" customHeight="1" spans="2:13">
      <c r="B559" s="125">
        <v>556</v>
      </c>
      <c r="C559" s="126"/>
      <c r="D559" s="126"/>
      <c r="E559" s="135" t="str">
        <f>IFERROR(VLOOKUP(D559,'基础-供应商信息'!$C:$D,2,FALSE),"-")</f>
        <v>-</v>
      </c>
      <c r="F559" s="126"/>
      <c r="G559" s="135" t="str">
        <f>IFERROR(VLOOKUP($F559,'基础-商品信息'!$C:$E,2,FALSE),"-")</f>
        <v>-</v>
      </c>
      <c r="H559" s="135" t="str">
        <f>IFERROR(VLOOKUP($F559,'基础-商品信息'!$C:$E,3,FALSE),"-")</f>
        <v>-</v>
      </c>
      <c r="I559" s="132"/>
      <c r="J559" s="126"/>
      <c r="K559" s="136" t="str">
        <f t="shared" si="17"/>
        <v>-</v>
      </c>
      <c r="L559" s="126"/>
      <c r="M559" s="137">
        <f t="shared" si="16"/>
        <v>1</v>
      </c>
    </row>
    <row r="560" customHeight="1" spans="2:13">
      <c r="B560" s="125">
        <v>557</v>
      </c>
      <c r="C560" s="126"/>
      <c r="D560" s="126"/>
      <c r="E560" s="135" t="str">
        <f>IFERROR(VLOOKUP(D560,'基础-供应商信息'!$C:$D,2,FALSE),"-")</f>
        <v>-</v>
      </c>
      <c r="F560" s="126"/>
      <c r="G560" s="135" t="str">
        <f>IFERROR(VLOOKUP($F560,'基础-商品信息'!$C:$E,2,FALSE),"-")</f>
        <v>-</v>
      </c>
      <c r="H560" s="135" t="str">
        <f>IFERROR(VLOOKUP($F560,'基础-商品信息'!$C:$E,3,FALSE),"-")</f>
        <v>-</v>
      </c>
      <c r="I560" s="132"/>
      <c r="J560" s="126"/>
      <c r="K560" s="136" t="str">
        <f t="shared" si="17"/>
        <v>-</v>
      </c>
      <c r="L560" s="126"/>
      <c r="M560" s="137">
        <f t="shared" si="16"/>
        <v>1</v>
      </c>
    </row>
    <row r="561" customHeight="1" spans="2:13">
      <c r="B561" s="125">
        <v>558</v>
      </c>
      <c r="C561" s="126"/>
      <c r="D561" s="126"/>
      <c r="E561" s="135" t="str">
        <f>IFERROR(VLOOKUP(D561,'基础-供应商信息'!$C:$D,2,FALSE),"-")</f>
        <v>-</v>
      </c>
      <c r="F561" s="126"/>
      <c r="G561" s="135" t="str">
        <f>IFERROR(VLOOKUP($F561,'基础-商品信息'!$C:$E,2,FALSE),"-")</f>
        <v>-</v>
      </c>
      <c r="H561" s="135" t="str">
        <f>IFERROR(VLOOKUP($F561,'基础-商品信息'!$C:$E,3,FALSE),"-")</f>
        <v>-</v>
      </c>
      <c r="I561" s="132"/>
      <c r="J561" s="126"/>
      <c r="K561" s="136" t="str">
        <f t="shared" si="17"/>
        <v>-</v>
      </c>
      <c r="L561" s="126"/>
      <c r="M561" s="137">
        <f t="shared" si="16"/>
        <v>1</v>
      </c>
    </row>
    <row r="562" customHeight="1" spans="2:13">
      <c r="B562" s="125">
        <v>559</v>
      </c>
      <c r="C562" s="126"/>
      <c r="D562" s="126"/>
      <c r="E562" s="135" t="str">
        <f>IFERROR(VLOOKUP(D562,'基础-供应商信息'!$C:$D,2,FALSE),"-")</f>
        <v>-</v>
      </c>
      <c r="F562" s="126"/>
      <c r="G562" s="135" t="str">
        <f>IFERROR(VLOOKUP($F562,'基础-商品信息'!$C:$E,2,FALSE),"-")</f>
        <v>-</v>
      </c>
      <c r="H562" s="135" t="str">
        <f>IFERROR(VLOOKUP($F562,'基础-商品信息'!$C:$E,3,FALSE),"-")</f>
        <v>-</v>
      </c>
      <c r="I562" s="132"/>
      <c r="J562" s="126"/>
      <c r="K562" s="136" t="str">
        <f t="shared" si="17"/>
        <v>-</v>
      </c>
      <c r="L562" s="126"/>
      <c r="M562" s="137">
        <f t="shared" si="16"/>
        <v>1</v>
      </c>
    </row>
    <row r="563" customHeight="1" spans="2:13">
      <c r="B563" s="125">
        <v>560</v>
      </c>
      <c r="C563" s="126"/>
      <c r="D563" s="126"/>
      <c r="E563" s="135" t="str">
        <f>IFERROR(VLOOKUP(D563,'基础-供应商信息'!$C:$D,2,FALSE),"-")</f>
        <v>-</v>
      </c>
      <c r="F563" s="126"/>
      <c r="G563" s="135" t="str">
        <f>IFERROR(VLOOKUP($F563,'基础-商品信息'!$C:$E,2,FALSE),"-")</f>
        <v>-</v>
      </c>
      <c r="H563" s="135" t="str">
        <f>IFERROR(VLOOKUP($F563,'基础-商品信息'!$C:$E,3,FALSE),"-")</f>
        <v>-</v>
      </c>
      <c r="I563" s="132"/>
      <c r="J563" s="126"/>
      <c r="K563" s="136" t="str">
        <f t="shared" si="17"/>
        <v>-</v>
      </c>
      <c r="L563" s="126"/>
      <c r="M563" s="137">
        <f t="shared" si="16"/>
        <v>1</v>
      </c>
    </row>
    <row r="564" customHeight="1" spans="2:13">
      <c r="B564" s="125">
        <v>561</v>
      </c>
      <c r="C564" s="126"/>
      <c r="D564" s="126"/>
      <c r="E564" s="135" t="str">
        <f>IFERROR(VLOOKUP(D564,'基础-供应商信息'!$C:$D,2,FALSE),"-")</f>
        <v>-</v>
      </c>
      <c r="F564" s="126"/>
      <c r="G564" s="135" t="str">
        <f>IFERROR(VLOOKUP($F564,'基础-商品信息'!$C:$E,2,FALSE),"-")</f>
        <v>-</v>
      </c>
      <c r="H564" s="135" t="str">
        <f>IFERROR(VLOOKUP($F564,'基础-商品信息'!$C:$E,3,FALSE),"-")</f>
        <v>-</v>
      </c>
      <c r="I564" s="132"/>
      <c r="J564" s="126"/>
      <c r="K564" s="136" t="str">
        <f t="shared" si="17"/>
        <v>-</v>
      </c>
      <c r="L564" s="126"/>
      <c r="M564" s="137">
        <f t="shared" si="16"/>
        <v>1</v>
      </c>
    </row>
    <row r="565" customHeight="1" spans="2:13">
      <c r="B565" s="125">
        <v>562</v>
      </c>
      <c r="C565" s="126"/>
      <c r="D565" s="126"/>
      <c r="E565" s="135" t="str">
        <f>IFERROR(VLOOKUP(D565,'基础-供应商信息'!$C:$D,2,FALSE),"-")</f>
        <v>-</v>
      </c>
      <c r="F565" s="126"/>
      <c r="G565" s="135" t="str">
        <f>IFERROR(VLOOKUP($F565,'基础-商品信息'!$C:$E,2,FALSE),"-")</f>
        <v>-</v>
      </c>
      <c r="H565" s="135" t="str">
        <f>IFERROR(VLOOKUP($F565,'基础-商品信息'!$C:$E,3,FALSE),"-")</f>
        <v>-</v>
      </c>
      <c r="I565" s="132"/>
      <c r="J565" s="126"/>
      <c r="K565" s="136" t="str">
        <f t="shared" si="17"/>
        <v>-</v>
      </c>
      <c r="L565" s="126"/>
      <c r="M565" s="137">
        <f t="shared" si="16"/>
        <v>1</v>
      </c>
    </row>
    <row r="566" customHeight="1" spans="2:13">
      <c r="B566" s="125">
        <v>563</v>
      </c>
      <c r="C566" s="126"/>
      <c r="D566" s="126"/>
      <c r="E566" s="135" t="str">
        <f>IFERROR(VLOOKUP(D566,'基础-供应商信息'!$C:$D,2,FALSE),"-")</f>
        <v>-</v>
      </c>
      <c r="F566" s="126"/>
      <c r="G566" s="135" t="str">
        <f>IFERROR(VLOOKUP($F566,'基础-商品信息'!$C:$E,2,FALSE),"-")</f>
        <v>-</v>
      </c>
      <c r="H566" s="135" t="str">
        <f>IFERROR(VLOOKUP($F566,'基础-商品信息'!$C:$E,3,FALSE),"-")</f>
        <v>-</v>
      </c>
      <c r="I566" s="132"/>
      <c r="J566" s="126"/>
      <c r="K566" s="136" t="str">
        <f t="shared" si="17"/>
        <v>-</v>
      </c>
      <c r="L566" s="126"/>
      <c r="M566" s="137">
        <f t="shared" si="16"/>
        <v>1</v>
      </c>
    </row>
    <row r="567" customHeight="1" spans="2:13">
      <c r="B567" s="125">
        <v>564</v>
      </c>
      <c r="C567" s="126"/>
      <c r="D567" s="126"/>
      <c r="E567" s="135" t="str">
        <f>IFERROR(VLOOKUP(D567,'基础-供应商信息'!$C:$D,2,FALSE),"-")</f>
        <v>-</v>
      </c>
      <c r="F567" s="126"/>
      <c r="G567" s="135" t="str">
        <f>IFERROR(VLOOKUP($F567,'基础-商品信息'!$C:$E,2,FALSE),"-")</f>
        <v>-</v>
      </c>
      <c r="H567" s="135" t="str">
        <f>IFERROR(VLOOKUP($F567,'基础-商品信息'!$C:$E,3,FALSE),"-")</f>
        <v>-</v>
      </c>
      <c r="I567" s="132"/>
      <c r="J567" s="126"/>
      <c r="K567" s="136" t="str">
        <f t="shared" si="17"/>
        <v>-</v>
      </c>
      <c r="L567" s="126"/>
      <c r="M567" s="137">
        <f t="shared" si="16"/>
        <v>1</v>
      </c>
    </row>
    <row r="568" customHeight="1" spans="2:13">
      <c r="B568" s="125">
        <v>565</v>
      </c>
      <c r="C568" s="126"/>
      <c r="D568" s="126"/>
      <c r="E568" s="135" t="str">
        <f>IFERROR(VLOOKUP(D568,'基础-供应商信息'!$C:$D,2,FALSE),"-")</f>
        <v>-</v>
      </c>
      <c r="F568" s="126"/>
      <c r="G568" s="135" t="str">
        <f>IFERROR(VLOOKUP($F568,'基础-商品信息'!$C:$E,2,FALSE),"-")</f>
        <v>-</v>
      </c>
      <c r="H568" s="135" t="str">
        <f>IFERROR(VLOOKUP($F568,'基础-商品信息'!$C:$E,3,FALSE),"-")</f>
        <v>-</v>
      </c>
      <c r="I568" s="132"/>
      <c r="J568" s="126"/>
      <c r="K568" s="136" t="str">
        <f t="shared" si="17"/>
        <v>-</v>
      </c>
      <c r="L568" s="126"/>
      <c r="M568" s="137">
        <f t="shared" si="16"/>
        <v>1</v>
      </c>
    </row>
    <row r="569" customHeight="1" spans="2:13">
      <c r="B569" s="125">
        <v>566</v>
      </c>
      <c r="C569" s="126"/>
      <c r="D569" s="126"/>
      <c r="E569" s="135" t="str">
        <f>IFERROR(VLOOKUP(D569,'基础-供应商信息'!$C:$D,2,FALSE),"-")</f>
        <v>-</v>
      </c>
      <c r="F569" s="126"/>
      <c r="G569" s="135" t="str">
        <f>IFERROR(VLOOKUP($F569,'基础-商品信息'!$C:$E,2,FALSE),"-")</f>
        <v>-</v>
      </c>
      <c r="H569" s="135" t="str">
        <f>IFERROR(VLOOKUP($F569,'基础-商品信息'!$C:$E,3,FALSE),"-")</f>
        <v>-</v>
      </c>
      <c r="I569" s="132"/>
      <c r="J569" s="126"/>
      <c r="K569" s="136" t="str">
        <f t="shared" si="17"/>
        <v>-</v>
      </c>
      <c r="L569" s="126"/>
      <c r="M569" s="137">
        <f t="shared" si="16"/>
        <v>1</v>
      </c>
    </row>
    <row r="570" customHeight="1" spans="2:13">
      <c r="B570" s="125">
        <v>567</v>
      </c>
      <c r="C570" s="126"/>
      <c r="D570" s="126"/>
      <c r="E570" s="135" t="str">
        <f>IFERROR(VLOOKUP(D570,'基础-供应商信息'!$C:$D,2,FALSE),"-")</f>
        <v>-</v>
      </c>
      <c r="F570" s="126"/>
      <c r="G570" s="135" t="str">
        <f>IFERROR(VLOOKUP($F570,'基础-商品信息'!$C:$E,2,FALSE),"-")</f>
        <v>-</v>
      </c>
      <c r="H570" s="135" t="str">
        <f>IFERROR(VLOOKUP($F570,'基础-商品信息'!$C:$E,3,FALSE),"-")</f>
        <v>-</v>
      </c>
      <c r="I570" s="132"/>
      <c r="J570" s="126"/>
      <c r="K570" s="136" t="str">
        <f t="shared" si="17"/>
        <v>-</v>
      </c>
      <c r="L570" s="126"/>
      <c r="M570" s="137">
        <f t="shared" si="16"/>
        <v>1</v>
      </c>
    </row>
    <row r="571" customHeight="1" spans="2:13">
      <c r="B571" s="125">
        <v>568</v>
      </c>
      <c r="C571" s="126"/>
      <c r="D571" s="126"/>
      <c r="E571" s="135" t="str">
        <f>IFERROR(VLOOKUP(D571,'基础-供应商信息'!$C:$D,2,FALSE),"-")</f>
        <v>-</v>
      </c>
      <c r="F571" s="126"/>
      <c r="G571" s="135" t="str">
        <f>IFERROR(VLOOKUP($F571,'基础-商品信息'!$C:$E,2,FALSE),"-")</f>
        <v>-</v>
      </c>
      <c r="H571" s="135" t="str">
        <f>IFERROR(VLOOKUP($F571,'基础-商品信息'!$C:$E,3,FALSE),"-")</f>
        <v>-</v>
      </c>
      <c r="I571" s="132"/>
      <c r="J571" s="126"/>
      <c r="K571" s="136" t="str">
        <f t="shared" si="17"/>
        <v>-</v>
      </c>
      <c r="L571" s="126"/>
      <c r="M571" s="137">
        <f t="shared" si="16"/>
        <v>1</v>
      </c>
    </row>
    <row r="572" customHeight="1" spans="2:13">
      <c r="B572" s="125">
        <v>569</v>
      </c>
      <c r="C572" s="126"/>
      <c r="D572" s="126"/>
      <c r="E572" s="135" t="str">
        <f>IFERROR(VLOOKUP(D572,'基础-供应商信息'!$C:$D,2,FALSE),"-")</f>
        <v>-</v>
      </c>
      <c r="F572" s="126"/>
      <c r="G572" s="135" t="str">
        <f>IFERROR(VLOOKUP($F572,'基础-商品信息'!$C:$E,2,FALSE),"-")</f>
        <v>-</v>
      </c>
      <c r="H572" s="135" t="str">
        <f>IFERROR(VLOOKUP($F572,'基础-商品信息'!$C:$E,3,FALSE),"-")</f>
        <v>-</v>
      </c>
      <c r="I572" s="132"/>
      <c r="J572" s="126"/>
      <c r="K572" s="136" t="str">
        <f t="shared" si="17"/>
        <v>-</v>
      </c>
      <c r="L572" s="126"/>
      <c r="M572" s="137">
        <f t="shared" si="16"/>
        <v>1</v>
      </c>
    </row>
    <row r="573" customHeight="1" spans="2:13">
      <c r="B573" s="125">
        <v>570</v>
      </c>
      <c r="C573" s="126"/>
      <c r="D573" s="126"/>
      <c r="E573" s="135" t="str">
        <f>IFERROR(VLOOKUP(D573,'基础-供应商信息'!$C:$D,2,FALSE),"-")</f>
        <v>-</v>
      </c>
      <c r="F573" s="126"/>
      <c r="G573" s="135" t="str">
        <f>IFERROR(VLOOKUP($F573,'基础-商品信息'!$C:$E,2,FALSE),"-")</f>
        <v>-</v>
      </c>
      <c r="H573" s="135" t="str">
        <f>IFERROR(VLOOKUP($F573,'基础-商品信息'!$C:$E,3,FALSE),"-")</f>
        <v>-</v>
      </c>
      <c r="I573" s="132"/>
      <c r="J573" s="126"/>
      <c r="K573" s="136" t="str">
        <f t="shared" si="17"/>
        <v>-</v>
      </c>
      <c r="L573" s="126"/>
      <c r="M573" s="137">
        <f t="shared" si="16"/>
        <v>1</v>
      </c>
    </row>
    <row r="574" customHeight="1" spans="2:13">
      <c r="B574" s="125">
        <v>571</v>
      </c>
      <c r="C574" s="126"/>
      <c r="D574" s="126"/>
      <c r="E574" s="135" t="str">
        <f>IFERROR(VLOOKUP(D574,'基础-供应商信息'!$C:$D,2,FALSE),"-")</f>
        <v>-</v>
      </c>
      <c r="F574" s="126"/>
      <c r="G574" s="135" t="str">
        <f>IFERROR(VLOOKUP($F574,'基础-商品信息'!$C:$E,2,FALSE),"-")</f>
        <v>-</v>
      </c>
      <c r="H574" s="135" t="str">
        <f>IFERROR(VLOOKUP($F574,'基础-商品信息'!$C:$E,3,FALSE),"-")</f>
        <v>-</v>
      </c>
      <c r="I574" s="132"/>
      <c r="J574" s="126"/>
      <c r="K574" s="136" t="str">
        <f t="shared" si="17"/>
        <v>-</v>
      </c>
      <c r="L574" s="126"/>
      <c r="M574" s="137">
        <f t="shared" si="16"/>
        <v>1</v>
      </c>
    </row>
    <row r="575" customHeight="1" spans="2:13">
      <c r="B575" s="125">
        <v>572</v>
      </c>
      <c r="C575" s="126"/>
      <c r="D575" s="126"/>
      <c r="E575" s="135" t="str">
        <f>IFERROR(VLOOKUP(D575,'基础-供应商信息'!$C:$D,2,FALSE),"-")</f>
        <v>-</v>
      </c>
      <c r="F575" s="126"/>
      <c r="G575" s="135" t="str">
        <f>IFERROR(VLOOKUP($F575,'基础-商品信息'!$C:$E,2,FALSE),"-")</f>
        <v>-</v>
      </c>
      <c r="H575" s="135" t="str">
        <f>IFERROR(VLOOKUP($F575,'基础-商品信息'!$C:$E,3,FALSE),"-")</f>
        <v>-</v>
      </c>
      <c r="I575" s="132"/>
      <c r="J575" s="126"/>
      <c r="K575" s="136" t="str">
        <f t="shared" si="17"/>
        <v>-</v>
      </c>
      <c r="L575" s="126"/>
      <c r="M575" s="137">
        <f t="shared" si="16"/>
        <v>1</v>
      </c>
    </row>
    <row r="576" customHeight="1" spans="2:13">
      <c r="B576" s="125">
        <v>573</v>
      </c>
      <c r="C576" s="126"/>
      <c r="D576" s="126"/>
      <c r="E576" s="135" t="str">
        <f>IFERROR(VLOOKUP(D576,'基础-供应商信息'!$C:$D,2,FALSE),"-")</f>
        <v>-</v>
      </c>
      <c r="F576" s="126"/>
      <c r="G576" s="135" t="str">
        <f>IFERROR(VLOOKUP($F576,'基础-商品信息'!$C:$E,2,FALSE),"-")</f>
        <v>-</v>
      </c>
      <c r="H576" s="135" t="str">
        <f>IFERROR(VLOOKUP($F576,'基础-商品信息'!$C:$E,3,FALSE),"-")</f>
        <v>-</v>
      </c>
      <c r="I576" s="132"/>
      <c r="J576" s="126"/>
      <c r="K576" s="136" t="str">
        <f t="shared" si="17"/>
        <v>-</v>
      </c>
      <c r="L576" s="126"/>
      <c r="M576" s="137">
        <f t="shared" si="16"/>
        <v>1</v>
      </c>
    </row>
    <row r="577" customHeight="1" spans="2:13">
      <c r="B577" s="125">
        <v>574</v>
      </c>
      <c r="C577" s="126"/>
      <c r="D577" s="126"/>
      <c r="E577" s="135" t="str">
        <f>IFERROR(VLOOKUP(D577,'基础-供应商信息'!$C:$D,2,FALSE),"-")</f>
        <v>-</v>
      </c>
      <c r="F577" s="126"/>
      <c r="G577" s="135" t="str">
        <f>IFERROR(VLOOKUP($F577,'基础-商品信息'!$C:$E,2,FALSE),"-")</f>
        <v>-</v>
      </c>
      <c r="H577" s="135" t="str">
        <f>IFERROR(VLOOKUP($F577,'基础-商品信息'!$C:$E,3,FALSE),"-")</f>
        <v>-</v>
      </c>
      <c r="I577" s="132"/>
      <c r="J577" s="126"/>
      <c r="K577" s="136" t="str">
        <f t="shared" si="17"/>
        <v>-</v>
      </c>
      <c r="L577" s="126"/>
      <c r="M577" s="137">
        <f t="shared" si="16"/>
        <v>1</v>
      </c>
    </row>
    <row r="578" customHeight="1" spans="2:13">
      <c r="B578" s="125">
        <v>575</v>
      </c>
      <c r="C578" s="126"/>
      <c r="D578" s="126"/>
      <c r="E578" s="135" t="str">
        <f>IFERROR(VLOOKUP(D578,'基础-供应商信息'!$C:$D,2,FALSE),"-")</f>
        <v>-</v>
      </c>
      <c r="F578" s="126"/>
      <c r="G578" s="135" t="str">
        <f>IFERROR(VLOOKUP($F578,'基础-商品信息'!$C:$E,2,FALSE),"-")</f>
        <v>-</v>
      </c>
      <c r="H578" s="135" t="str">
        <f>IFERROR(VLOOKUP($F578,'基础-商品信息'!$C:$E,3,FALSE),"-")</f>
        <v>-</v>
      </c>
      <c r="I578" s="132"/>
      <c r="J578" s="126"/>
      <c r="K578" s="136" t="str">
        <f t="shared" si="17"/>
        <v>-</v>
      </c>
      <c r="L578" s="126"/>
      <c r="M578" s="137">
        <f t="shared" si="16"/>
        <v>1</v>
      </c>
    </row>
    <row r="579" customHeight="1" spans="2:13">
      <c r="B579" s="125">
        <v>576</v>
      </c>
      <c r="C579" s="126"/>
      <c r="D579" s="126"/>
      <c r="E579" s="135" t="str">
        <f>IFERROR(VLOOKUP(D579,'基础-供应商信息'!$C:$D,2,FALSE),"-")</f>
        <v>-</v>
      </c>
      <c r="F579" s="126"/>
      <c r="G579" s="135" t="str">
        <f>IFERROR(VLOOKUP($F579,'基础-商品信息'!$C:$E,2,FALSE),"-")</f>
        <v>-</v>
      </c>
      <c r="H579" s="135" t="str">
        <f>IFERROR(VLOOKUP($F579,'基础-商品信息'!$C:$E,3,FALSE),"-")</f>
        <v>-</v>
      </c>
      <c r="I579" s="132"/>
      <c r="J579" s="126"/>
      <c r="K579" s="136" t="str">
        <f t="shared" si="17"/>
        <v>-</v>
      </c>
      <c r="L579" s="126"/>
      <c r="M579" s="137">
        <f t="shared" si="16"/>
        <v>1</v>
      </c>
    </row>
    <row r="580" customHeight="1" spans="2:13">
      <c r="B580" s="125">
        <v>577</v>
      </c>
      <c r="C580" s="126"/>
      <c r="D580" s="126"/>
      <c r="E580" s="135" t="str">
        <f>IFERROR(VLOOKUP(D580,'基础-供应商信息'!$C:$D,2,FALSE),"-")</f>
        <v>-</v>
      </c>
      <c r="F580" s="126"/>
      <c r="G580" s="135" t="str">
        <f>IFERROR(VLOOKUP($F580,'基础-商品信息'!$C:$E,2,FALSE),"-")</f>
        <v>-</v>
      </c>
      <c r="H580" s="135" t="str">
        <f>IFERROR(VLOOKUP($F580,'基础-商品信息'!$C:$E,3,FALSE),"-")</f>
        <v>-</v>
      </c>
      <c r="I580" s="132"/>
      <c r="J580" s="126"/>
      <c r="K580" s="136" t="str">
        <f t="shared" si="17"/>
        <v>-</v>
      </c>
      <c r="L580" s="126"/>
      <c r="M580" s="137">
        <f t="shared" ref="M580:M643" si="18">C580-DAY(C580)+1</f>
        <v>1</v>
      </c>
    </row>
    <row r="581" customHeight="1" spans="2:13">
      <c r="B581" s="125">
        <v>578</v>
      </c>
      <c r="C581" s="126"/>
      <c r="D581" s="126"/>
      <c r="E581" s="135" t="str">
        <f>IFERROR(VLOOKUP(D581,'基础-供应商信息'!$C:$D,2,FALSE),"-")</f>
        <v>-</v>
      </c>
      <c r="F581" s="126"/>
      <c r="G581" s="135" t="str">
        <f>IFERROR(VLOOKUP($F581,'基础-商品信息'!$C:$E,2,FALSE),"-")</f>
        <v>-</v>
      </c>
      <c r="H581" s="135" t="str">
        <f>IFERROR(VLOOKUP($F581,'基础-商品信息'!$C:$E,3,FALSE),"-")</f>
        <v>-</v>
      </c>
      <c r="I581" s="132"/>
      <c r="J581" s="126"/>
      <c r="K581" s="136" t="str">
        <f t="shared" ref="K581:K644" si="19">IF(AND(I581&lt;&gt;"",J581&lt;&gt;""),I581*J581,"-")</f>
        <v>-</v>
      </c>
      <c r="L581" s="126"/>
      <c r="M581" s="137">
        <f t="shared" si="18"/>
        <v>1</v>
      </c>
    </row>
    <row r="582" customHeight="1" spans="2:13">
      <c r="B582" s="125">
        <v>579</v>
      </c>
      <c r="C582" s="126"/>
      <c r="D582" s="126"/>
      <c r="E582" s="135" t="str">
        <f>IFERROR(VLOOKUP(D582,'基础-供应商信息'!$C:$D,2,FALSE),"-")</f>
        <v>-</v>
      </c>
      <c r="F582" s="126"/>
      <c r="G582" s="135" t="str">
        <f>IFERROR(VLOOKUP($F582,'基础-商品信息'!$C:$E,2,FALSE),"-")</f>
        <v>-</v>
      </c>
      <c r="H582" s="135" t="str">
        <f>IFERROR(VLOOKUP($F582,'基础-商品信息'!$C:$E,3,FALSE),"-")</f>
        <v>-</v>
      </c>
      <c r="I582" s="132"/>
      <c r="J582" s="126"/>
      <c r="K582" s="136" t="str">
        <f t="shared" si="19"/>
        <v>-</v>
      </c>
      <c r="L582" s="126"/>
      <c r="M582" s="137">
        <f t="shared" si="18"/>
        <v>1</v>
      </c>
    </row>
    <row r="583" customHeight="1" spans="2:13">
      <c r="B583" s="125">
        <v>580</v>
      </c>
      <c r="C583" s="126"/>
      <c r="D583" s="126"/>
      <c r="E583" s="135" t="str">
        <f>IFERROR(VLOOKUP(D583,'基础-供应商信息'!$C:$D,2,FALSE),"-")</f>
        <v>-</v>
      </c>
      <c r="F583" s="126"/>
      <c r="G583" s="135" t="str">
        <f>IFERROR(VLOOKUP($F583,'基础-商品信息'!$C:$E,2,FALSE),"-")</f>
        <v>-</v>
      </c>
      <c r="H583" s="135" t="str">
        <f>IFERROR(VLOOKUP($F583,'基础-商品信息'!$C:$E,3,FALSE),"-")</f>
        <v>-</v>
      </c>
      <c r="I583" s="132"/>
      <c r="J583" s="126"/>
      <c r="K583" s="136" t="str">
        <f t="shared" si="19"/>
        <v>-</v>
      </c>
      <c r="L583" s="126"/>
      <c r="M583" s="137">
        <f t="shared" si="18"/>
        <v>1</v>
      </c>
    </row>
    <row r="584" customHeight="1" spans="2:13">
      <c r="B584" s="125">
        <v>581</v>
      </c>
      <c r="C584" s="126"/>
      <c r="D584" s="126"/>
      <c r="E584" s="135" t="str">
        <f>IFERROR(VLOOKUP(D584,'基础-供应商信息'!$C:$D,2,FALSE),"-")</f>
        <v>-</v>
      </c>
      <c r="F584" s="126"/>
      <c r="G584" s="135" t="str">
        <f>IFERROR(VLOOKUP($F584,'基础-商品信息'!$C:$E,2,FALSE),"-")</f>
        <v>-</v>
      </c>
      <c r="H584" s="135" t="str">
        <f>IFERROR(VLOOKUP($F584,'基础-商品信息'!$C:$E,3,FALSE),"-")</f>
        <v>-</v>
      </c>
      <c r="I584" s="132"/>
      <c r="J584" s="126"/>
      <c r="K584" s="136" t="str">
        <f t="shared" si="19"/>
        <v>-</v>
      </c>
      <c r="L584" s="126"/>
      <c r="M584" s="137">
        <f t="shared" si="18"/>
        <v>1</v>
      </c>
    </row>
    <row r="585" customHeight="1" spans="2:13">
      <c r="B585" s="125">
        <v>582</v>
      </c>
      <c r="C585" s="126"/>
      <c r="D585" s="126"/>
      <c r="E585" s="135" t="str">
        <f>IFERROR(VLOOKUP(D585,'基础-供应商信息'!$C:$D,2,FALSE),"-")</f>
        <v>-</v>
      </c>
      <c r="F585" s="126"/>
      <c r="G585" s="135" t="str">
        <f>IFERROR(VLOOKUP($F585,'基础-商品信息'!$C:$E,2,FALSE),"-")</f>
        <v>-</v>
      </c>
      <c r="H585" s="135" t="str">
        <f>IFERROR(VLOOKUP($F585,'基础-商品信息'!$C:$E,3,FALSE),"-")</f>
        <v>-</v>
      </c>
      <c r="I585" s="132"/>
      <c r="J585" s="126"/>
      <c r="K585" s="136" t="str">
        <f t="shared" si="19"/>
        <v>-</v>
      </c>
      <c r="L585" s="126"/>
      <c r="M585" s="137">
        <f t="shared" si="18"/>
        <v>1</v>
      </c>
    </row>
    <row r="586" customHeight="1" spans="2:13">
      <c r="B586" s="125">
        <v>583</v>
      </c>
      <c r="C586" s="126"/>
      <c r="D586" s="126"/>
      <c r="E586" s="135" t="str">
        <f>IFERROR(VLOOKUP(D586,'基础-供应商信息'!$C:$D,2,FALSE),"-")</f>
        <v>-</v>
      </c>
      <c r="F586" s="126"/>
      <c r="G586" s="135" t="str">
        <f>IFERROR(VLOOKUP($F586,'基础-商品信息'!$C:$E,2,FALSE),"-")</f>
        <v>-</v>
      </c>
      <c r="H586" s="135" t="str">
        <f>IFERROR(VLOOKUP($F586,'基础-商品信息'!$C:$E,3,FALSE),"-")</f>
        <v>-</v>
      </c>
      <c r="I586" s="132"/>
      <c r="J586" s="126"/>
      <c r="K586" s="136" t="str">
        <f t="shared" si="19"/>
        <v>-</v>
      </c>
      <c r="L586" s="126"/>
      <c r="M586" s="137">
        <f t="shared" si="18"/>
        <v>1</v>
      </c>
    </row>
    <row r="587" customHeight="1" spans="2:13">
      <c r="B587" s="125">
        <v>584</v>
      </c>
      <c r="C587" s="126"/>
      <c r="D587" s="126"/>
      <c r="E587" s="135" t="str">
        <f>IFERROR(VLOOKUP(D587,'基础-供应商信息'!$C:$D,2,FALSE),"-")</f>
        <v>-</v>
      </c>
      <c r="F587" s="126"/>
      <c r="G587" s="135" t="str">
        <f>IFERROR(VLOOKUP($F587,'基础-商品信息'!$C:$E,2,FALSE),"-")</f>
        <v>-</v>
      </c>
      <c r="H587" s="135" t="str">
        <f>IFERROR(VLOOKUP($F587,'基础-商品信息'!$C:$E,3,FALSE),"-")</f>
        <v>-</v>
      </c>
      <c r="I587" s="132"/>
      <c r="J587" s="126"/>
      <c r="K587" s="136" t="str">
        <f t="shared" si="19"/>
        <v>-</v>
      </c>
      <c r="L587" s="126"/>
      <c r="M587" s="137">
        <f t="shared" si="18"/>
        <v>1</v>
      </c>
    </row>
    <row r="588" customHeight="1" spans="2:13">
      <c r="B588" s="125">
        <v>585</v>
      </c>
      <c r="C588" s="126"/>
      <c r="D588" s="126"/>
      <c r="E588" s="135" t="str">
        <f>IFERROR(VLOOKUP(D588,'基础-供应商信息'!$C:$D,2,FALSE),"-")</f>
        <v>-</v>
      </c>
      <c r="F588" s="126"/>
      <c r="G588" s="135" t="str">
        <f>IFERROR(VLOOKUP($F588,'基础-商品信息'!$C:$E,2,FALSE),"-")</f>
        <v>-</v>
      </c>
      <c r="H588" s="135" t="str">
        <f>IFERROR(VLOOKUP($F588,'基础-商品信息'!$C:$E,3,FALSE),"-")</f>
        <v>-</v>
      </c>
      <c r="I588" s="132"/>
      <c r="J588" s="126"/>
      <c r="K588" s="136" t="str">
        <f t="shared" si="19"/>
        <v>-</v>
      </c>
      <c r="L588" s="126"/>
      <c r="M588" s="137">
        <f t="shared" si="18"/>
        <v>1</v>
      </c>
    </row>
    <row r="589" customHeight="1" spans="2:13">
      <c r="B589" s="125">
        <v>586</v>
      </c>
      <c r="C589" s="126"/>
      <c r="D589" s="126"/>
      <c r="E589" s="135" t="str">
        <f>IFERROR(VLOOKUP(D589,'基础-供应商信息'!$C:$D,2,FALSE),"-")</f>
        <v>-</v>
      </c>
      <c r="F589" s="126"/>
      <c r="G589" s="135" t="str">
        <f>IFERROR(VLOOKUP($F589,'基础-商品信息'!$C:$E,2,FALSE),"-")</f>
        <v>-</v>
      </c>
      <c r="H589" s="135" t="str">
        <f>IFERROR(VLOOKUP($F589,'基础-商品信息'!$C:$E,3,FALSE),"-")</f>
        <v>-</v>
      </c>
      <c r="I589" s="132"/>
      <c r="J589" s="126"/>
      <c r="K589" s="136" t="str">
        <f t="shared" si="19"/>
        <v>-</v>
      </c>
      <c r="L589" s="126"/>
      <c r="M589" s="137">
        <f t="shared" si="18"/>
        <v>1</v>
      </c>
    </row>
    <row r="590" customHeight="1" spans="2:13">
      <c r="B590" s="125">
        <v>587</v>
      </c>
      <c r="C590" s="126"/>
      <c r="D590" s="126"/>
      <c r="E590" s="135" t="str">
        <f>IFERROR(VLOOKUP(D590,'基础-供应商信息'!$C:$D,2,FALSE),"-")</f>
        <v>-</v>
      </c>
      <c r="F590" s="126"/>
      <c r="G590" s="135" t="str">
        <f>IFERROR(VLOOKUP($F590,'基础-商品信息'!$C:$E,2,FALSE),"-")</f>
        <v>-</v>
      </c>
      <c r="H590" s="135" t="str">
        <f>IFERROR(VLOOKUP($F590,'基础-商品信息'!$C:$E,3,FALSE),"-")</f>
        <v>-</v>
      </c>
      <c r="I590" s="132"/>
      <c r="J590" s="126"/>
      <c r="K590" s="136" t="str">
        <f t="shared" si="19"/>
        <v>-</v>
      </c>
      <c r="L590" s="126"/>
      <c r="M590" s="137">
        <f t="shared" si="18"/>
        <v>1</v>
      </c>
    </row>
    <row r="591" customHeight="1" spans="2:13">
      <c r="B591" s="125">
        <v>588</v>
      </c>
      <c r="C591" s="126"/>
      <c r="D591" s="126"/>
      <c r="E591" s="135" t="str">
        <f>IFERROR(VLOOKUP(D591,'基础-供应商信息'!$C:$D,2,FALSE),"-")</f>
        <v>-</v>
      </c>
      <c r="F591" s="126"/>
      <c r="G591" s="135" t="str">
        <f>IFERROR(VLOOKUP($F591,'基础-商品信息'!$C:$E,2,FALSE),"-")</f>
        <v>-</v>
      </c>
      <c r="H591" s="135" t="str">
        <f>IFERROR(VLOOKUP($F591,'基础-商品信息'!$C:$E,3,FALSE),"-")</f>
        <v>-</v>
      </c>
      <c r="I591" s="132"/>
      <c r="J591" s="126"/>
      <c r="K591" s="136" t="str">
        <f t="shared" si="19"/>
        <v>-</v>
      </c>
      <c r="L591" s="126"/>
      <c r="M591" s="137">
        <f t="shared" si="18"/>
        <v>1</v>
      </c>
    </row>
    <row r="592" customHeight="1" spans="2:13">
      <c r="B592" s="125">
        <v>589</v>
      </c>
      <c r="C592" s="126"/>
      <c r="D592" s="126"/>
      <c r="E592" s="135" t="str">
        <f>IFERROR(VLOOKUP(D592,'基础-供应商信息'!$C:$D,2,FALSE),"-")</f>
        <v>-</v>
      </c>
      <c r="F592" s="126"/>
      <c r="G592" s="135" t="str">
        <f>IFERROR(VLOOKUP($F592,'基础-商品信息'!$C:$E,2,FALSE),"-")</f>
        <v>-</v>
      </c>
      <c r="H592" s="135" t="str">
        <f>IFERROR(VLOOKUP($F592,'基础-商品信息'!$C:$E,3,FALSE),"-")</f>
        <v>-</v>
      </c>
      <c r="I592" s="132"/>
      <c r="J592" s="126"/>
      <c r="K592" s="136" t="str">
        <f t="shared" si="19"/>
        <v>-</v>
      </c>
      <c r="L592" s="126"/>
      <c r="M592" s="137">
        <f t="shared" si="18"/>
        <v>1</v>
      </c>
    </row>
    <row r="593" customHeight="1" spans="2:13">
      <c r="B593" s="125">
        <v>590</v>
      </c>
      <c r="C593" s="126"/>
      <c r="D593" s="126"/>
      <c r="E593" s="135" t="str">
        <f>IFERROR(VLOOKUP(D593,'基础-供应商信息'!$C:$D,2,FALSE),"-")</f>
        <v>-</v>
      </c>
      <c r="F593" s="126"/>
      <c r="G593" s="135" t="str">
        <f>IFERROR(VLOOKUP($F593,'基础-商品信息'!$C:$E,2,FALSE),"-")</f>
        <v>-</v>
      </c>
      <c r="H593" s="135" t="str">
        <f>IFERROR(VLOOKUP($F593,'基础-商品信息'!$C:$E,3,FALSE),"-")</f>
        <v>-</v>
      </c>
      <c r="I593" s="132"/>
      <c r="J593" s="126"/>
      <c r="K593" s="136" t="str">
        <f t="shared" si="19"/>
        <v>-</v>
      </c>
      <c r="L593" s="126"/>
      <c r="M593" s="137">
        <f t="shared" si="18"/>
        <v>1</v>
      </c>
    </row>
    <row r="594" customHeight="1" spans="2:13">
      <c r="B594" s="125">
        <v>591</v>
      </c>
      <c r="C594" s="126"/>
      <c r="D594" s="126"/>
      <c r="E594" s="135" t="str">
        <f>IFERROR(VLOOKUP(D594,'基础-供应商信息'!$C:$D,2,FALSE),"-")</f>
        <v>-</v>
      </c>
      <c r="F594" s="126"/>
      <c r="G594" s="135" t="str">
        <f>IFERROR(VLOOKUP($F594,'基础-商品信息'!$C:$E,2,FALSE),"-")</f>
        <v>-</v>
      </c>
      <c r="H594" s="135" t="str">
        <f>IFERROR(VLOOKUP($F594,'基础-商品信息'!$C:$E,3,FALSE),"-")</f>
        <v>-</v>
      </c>
      <c r="I594" s="132"/>
      <c r="J594" s="126"/>
      <c r="K594" s="136" t="str">
        <f t="shared" si="19"/>
        <v>-</v>
      </c>
      <c r="L594" s="126"/>
      <c r="M594" s="137">
        <f t="shared" si="18"/>
        <v>1</v>
      </c>
    </row>
    <row r="595" customHeight="1" spans="2:13">
      <c r="B595" s="125">
        <v>592</v>
      </c>
      <c r="C595" s="126"/>
      <c r="D595" s="126"/>
      <c r="E595" s="135" t="str">
        <f>IFERROR(VLOOKUP(D595,'基础-供应商信息'!$C:$D,2,FALSE),"-")</f>
        <v>-</v>
      </c>
      <c r="F595" s="126"/>
      <c r="G595" s="135" t="str">
        <f>IFERROR(VLOOKUP($F595,'基础-商品信息'!$C:$E,2,FALSE),"-")</f>
        <v>-</v>
      </c>
      <c r="H595" s="135" t="str">
        <f>IFERROR(VLOOKUP($F595,'基础-商品信息'!$C:$E,3,FALSE),"-")</f>
        <v>-</v>
      </c>
      <c r="I595" s="132"/>
      <c r="J595" s="126"/>
      <c r="K595" s="136" t="str">
        <f t="shared" si="19"/>
        <v>-</v>
      </c>
      <c r="L595" s="126"/>
      <c r="M595" s="137">
        <f t="shared" si="18"/>
        <v>1</v>
      </c>
    </row>
    <row r="596" customHeight="1" spans="2:13">
      <c r="B596" s="125">
        <v>593</v>
      </c>
      <c r="C596" s="126"/>
      <c r="D596" s="126"/>
      <c r="E596" s="135" t="str">
        <f>IFERROR(VLOOKUP(D596,'基础-供应商信息'!$C:$D,2,FALSE),"-")</f>
        <v>-</v>
      </c>
      <c r="F596" s="126"/>
      <c r="G596" s="135" t="str">
        <f>IFERROR(VLOOKUP($F596,'基础-商品信息'!$C:$E,2,FALSE),"-")</f>
        <v>-</v>
      </c>
      <c r="H596" s="135" t="str">
        <f>IFERROR(VLOOKUP($F596,'基础-商品信息'!$C:$E,3,FALSE),"-")</f>
        <v>-</v>
      </c>
      <c r="I596" s="132"/>
      <c r="J596" s="126"/>
      <c r="K596" s="136" t="str">
        <f t="shared" si="19"/>
        <v>-</v>
      </c>
      <c r="L596" s="126"/>
      <c r="M596" s="137">
        <f t="shared" si="18"/>
        <v>1</v>
      </c>
    </row>
    <row r="597" customHeight="1" spans="2:13">
      <c r="B597" s="125">
        <v>594</v>
      </c>
      <c r="C597" s="126"/>
      <c r="D597" s="126"/>
      <c r="E597" s="135" t="str">
        <f>IFERROR(VLOOKUP(D597,'基础-供应商信息'!$C:$D,2,FALSE),"-")</f>
        <v>-</v>
      </c>
      <c r="F597" s="126"/>
      <c r="G597" s="135" t="str">
        <f>IFERROR(VLOOKUP($F597,'基础-商品信息'!$C:$E,2,FALSE),"-")</f>
        <v>-</v>
      </c>
      <c r="H597" s="135" t="str">
        <f>IFERROR(VLOOKUP($F597,'基础-商品信息'!$C:$E,3,FALSE),"-")</f>
        <v>-</v>
      </c>
      <c r="I597" s="132"/>
      <c r="J597" s="126"/>
      <c r="K597" s="136" t="str">
        <f t="shared" si="19"/>
        <v>-</v>
      </c>
      <c r="L597" s="126"/>
      <c r="M597" s="137">
        <f t="shared" si="18"/>
        <v>1</v>
      </c>
    </row>
    <row r="598" customHeight="1" spans="2:13">
      <c r="B598" s="125">
        <v>595</v>
      </c>
      <c r="C598" s="126"/>
      <c r="D598" s="126"/>
      <c r="E598" s="135" t="str">
        <f>IFERROR(VLOOKUP(D598,'基础-供应商信息'!$C:$D,2,FALSE),"-")</f>
        <v>-</v>
      </c>
      <c r="F598" s="126"/>
      <c r="G598" s="135" t="str">
        <f>IFERROR(VLOOKUP($F598,'基础-商品信息'!$C:$E,2,FALSE),"-")</f>
        <v>-</v>
      </c>
      <c r="H598" s="135" t="str">
        <f>IFERROR(VLOOKUP($F598,'基础-商品信息'!$C:$E,3,FALSE),"-")</f>
        <v>-</v>
      </c>
      <c r="I598" s="132"/>
      <c r="J598" s="126"/>
      <c r="K598" s="136" t="str">
        <f t="shared" si="19"/>
        <v>-</v>
      </c>
      <c r="L598" s="126"/>
      <c r="M598" s="137">
        <f t="shared" si="18"/>
        <v>1</v>
      </c>
    </row>
    <row r="599" customHeight="1" spans="2:13">
      <c r="B599" s="125">
        <v>596</v>
      </c>
      <c r="C599" s="126"/>
      <c r="D599" s="126"/>
      <c r="E599" s="135" t="str">
        <f>IFERROR(VLOOKUP(D599,'基础-供应商信息'!$C:$D,2,FALSE),"-")</f>
        <v>-</v>
      </c>
      <c r="F599" s="126"/>
      <c r="G599" s="135" t="str">
        <f>IFERROR(VLOOKUP($F599,'基础-商品信息'!$C:$E,2,FALSE),"-")</f>
        <v>-</v>
      </c>
      <c r="H599" s="135" t="str">
        <f>IFERROR(VLOOKUP($F599,'基础-商品信息'!$C:$E,3,FALSE),"-")</f>
        <v>-</v>
      </c>
      <c r="I599" s="132"/>
      <c r="J599" s="126"/>
      <c r="K599" s="136" t="str">
        <f t="shared" si="19"/>
        <v>-</v>
      </c>
      <c r="L599" s="126"/>
      <c r="M599" s="137">
        <f t="shared" si="18"/>
        <v>1</v>
      </c>
    </row>
    <row r="600" customHeight="1" spans="2:13">
      <c r="B600" s="125">
        <v>597</v>
      </c>
      <c r="C600" s="126"/>
      <c r="D600" s="126"/>
      <c r="E600" s="135" t="str">
        <f>IFERROR(VLOOKUP(D600,'基础-供应商信息'!$C:$D,2,FALSE),"-")</f>
        <v>-</v>
      </c>
      <c r="F600" s="126"/>
      <c r="G600" s="135" t="str">
        <f>IFERROR(VLOOKUP($F600,'基础-商品信息'!$C:$E,2,FALSE),"-")</f>
        <v>-</v>
      </c>
      <c r="H600" s="135" t="str">
        <f>IFERROR(VLOOKUP($F600,'基础-商品信息'!$C:$E,3,FALSE),"-")</f>
        <v>-</v>
      </c>
      <c r="I600" s="132"/>
      <c r="J600" s="126"/>
      <c r="K600" s="136" t="str">
        <f t="shared" si="19"/>
        <v>-</v>
      </c>
      <c r="L600" s="126"/>
      <c r="M600" s="137">
        <f t="shared" si="18"/>
        <v>1</v>
      </c>
    </row>
    <row r="601" customHeight="1" spans="2:13">
      <c r="B601" s="125">
        <v>598</v>
      </c>
      <c r="C601" s="126"/>
      <c r="D601" s="126"/>
      <c r="E601" s="135" t="str">
        <f>IFERROR(VLOOKUP(D601,'基础-供应商信息'!$C:$D,2,FALSE),"-")</f>
        <v>-</v>
      </c>
      <c r="F601" s="126"/>
      <c r="G601" s="135" t="str">
        <f>IFERROR(VLOOKUP($F601,'基础-商品信息'!$C:$E,2,FALSE),"-")</f>
        <v>-</v>
      </c>
      <c r="H601" s="135" t="str">
        <f>IFERROR(VLOOKUP($F601,'基础-商品信息'!$C:$E,3,FALSE),"-")</f>
        <v>-</v>
      </c>
      <c r="I601" s="132"/>
      <c r="J601" s="126"/>
      <c r="K601" s="136" t="str">
        <f t="shared" si="19"/>
        <v>-</v>
      </c>
      <c r="L601" s="126"/>
      <c r="M601" s="137">
        <f t="shared" si="18"/>
        <v>1</v>
      </c>
    </row>
    <row r="602" customHeight="1" spans="2:13">
      <c r="B602" s="125">
        <v>599</v>
      </c>
      <c r="C602" s="126"/>
      <c r="D602" s="126"/>
      <c r="E602" s="135" t="str">
        <f>IFERROR(VLOOKUP(D602,'基础-供应商信息'!$C:$D,2,FALSE),"-")</f>
        <v>-</v>
      </c>
      <c r="F602" s="126"/>
      <c r="G602" s="135" t="str">
        <f>IFERROR(VLOOKUP($F602,'基础-商品信息'!$C:$E,2,FALSE),"-")</f>
        <v>-</v>
      </c>
      <c r="H602" s="135" t="str">
        <f>IFERROR(VLOOKUP($F602,'基础-商品信息'!$C:$E,3,FALSE),"-")</f>
        <v>-</v>
      </c>
      <c r="I602" s="132"/>
      <c r="J602" s="126"/>
      <c r="K602" s="136" t="str">
        <f t="shared" si="19"/>
        <v>-</v>
      </c>
      <c r="L602" s="126"/>
      <c r="M602" s="137">
        <f t="shared" si="18"/>
        <v>1</v>
      </c>
    </row>
    <row r="603" customHeight="1" spans="2:13">
      <c r="B603" s="125">
        <v>600</v>
      </c>
      <c r="C603" s="126"/>
      <c r="D603" s="126"/>
      <c r="E603" s="135" t="str">
        <f>IFERROR(VLOOKUP(D603,'基础-供应商信息'!$C:$D,2,FALSE),"-")</f>
        <v>-</v>
      </c>
      <c r="F603" s="126"/>
      <c r="G603" s="135" t="str">
        <f>IFERROR(VLOOKUP($F603,'基础-商品信息'!$C:$E,2,FALSE),"-")</f>
        <v>-</v>
      </c>
      <c r="H603" s="135" t="str">
        <f>IFERROR(VLOOKUP($F603,'基础-商品信息'!$C:$E,3,FALSE),"-")</f>
        <v>-</v>
      </c>
      <c r="I603" s="132"/>
      <c r="J603" s="126"/>
      <c r="K603" s="136" t="str">
        <f t="shared" si="19"/>
        <v>-</v>
      </c>
      <c r="L603" s="126"/>
      <c r="M603" s="137">
        <f t="shared" si="18"/>
        <v>1</v>
      </c>
    </row>
    <row r="604" customHeight="1" spans="2:13">
      <c r="B604" s="125">
        <v>601</v>
      </c>
      <c r="C604" s="126"/>
      <c r="D604" s="126"/>
      <c r="E604" s="135" t="str">
        <f>IFERROR(VLOOKUP(D604,'基础-供应商信息'!$C:$D,2,FALSE),"-")</f>
        <v>-</v>
      </c>
      <c r="F604" s="126"/>
      <c r="G604" s="135" t="str">
        <f>IFERROR(VLOOKUP($F604,'基础-商品信息'!$C:$E,2,FALSE),"-")</f>
        <v>-</v>
      </c>
      <c r="H604" s="135" t="str">
        <f>IFERROR(VLOOKUP($F604,'基础-商品信息'!$C:$E,3,FALSE),"-")</f>
        <v>-</v>
      </c>
      <c r="I604" s="132"/>
      <c r="J604" s="126"/>
      <c r="K604" s="136" t="str">
        <f t="shared" si="19"/>
        <v>-</v>
      </c>
      <c r="L604" s="126"/>
      <c r="M604" s="137">
        <f t="shared" si="18"/>
        <v>1</v>
      </c>
    </row>
    <row r="605" customHeight="1" spans="2:13">
      <c r="B605" s="125">
        <v>602</v>
      </c>
      <c r="C605" s="126"/>
      <c r="D605" s="126"/>
      <c r="E605" s="135" t="str">
        <f>IFERROR(VLOOKUP(D605,'基础-供应商信息'!$C:$D,2,FALSE),"-")</f>
        <v>-</v>
      </c>
      <c r="F605" s="126"/>
      <c r="G605" s="135" t="str">
        <f>IFERROR(VLOOKUP($F605,'基础-商品信息'!$C:$E,2,FALSE),"-")</f>
        <v>-</v>
      </c>
      <c r="H605" s="135" t="str">
        <f>IFERROR(VLOOKUP($F605,'基础-商品信息'!$C:$E,3,FALSE),"-")</f>
        <v>-</v>
      </c>
      <c r="I605" s="132"/>
      <c r="J605" s="126"/>
      <c r="K605" s="136" t="str">
        <f t="shared" si="19"/>
        <v>-</v>
      </c>
      <c r="L605" s="126"/>
      <c r="M605" s="137">
        <f t="shared" si="18"/>
        <v>1</v>
      </c>
    </row>
    <row r="606" customHeight="1" spans="2:13">
      <c r="B606" s="125">
        <v>603</v>
      </c>
      <c r="C606" s="126"/>
      <c r="D606" s="126"/>
      <c r="E606" s="135" t="str">
        <f>IFERROR(VLOOKUP(D606,'基础-供应商信息'!$C:$D,2,FALSE),"-")</f>
        <v>-</v>
      </c>
      <c r="F606" s="126"/>
      <c r="G606" s="135" t="str">
        <f>IFERROR(VLOOKUP($F606,'基础-商品信息'!$C:$E,2,FALSE),"-")</f>
        <v>-</v>
      </c>
      <c r="H606" s="135" t="str">
        <f>IFERROR(VLOOKUP($F606,'基础-商品信息'!$C:$E,3,FALSE),"-")</f>
        <v>-</v>
      </c>
      <c r="I606" s="132"/>
      <c r="J606" s="126"/>
      <c r="K606" s="136" t="str">
        <f t="shared" si="19"/>
        <v>-</v>
      </c>
      <c r="L606" s="126"/>
      <c r="M606" s="137">
        <f t="shared" si="18"/>
        <v>1</v>
      </c>
    </row>
    <row r="607" customHeight="1" spans="2:13">
      <c r="B607" s="125">
        <v>604</v>
      </c>
      <c r="C607" s="126"/>
      <c r="D607" s="126"/>
      <c r="E607" s="135" t="str">
        <f>IFERROR(VLOOKUP(D607,'基础-供应商信息'!$C:$D,2,FALSE),"-")</f>
        <v>-</v>
      </c>
      <c r="F607" s="126"/>
      <c r="G607" s="135" t="str">
        <f>IFERROR(VLOOKUP($F607,'基础-商品信息'!$C:$E,2,FALSE),"-")</f>
        <v>-</v>
      </c>
      <c r="H607" s="135" t="str">
        <f>IFERROR(VLOOKUP($F607,'基础-商品信息'!$C:$E,3,FALSE),"-")</f>
        <v>-</v>
      </c>
      <c r="I607" s="132"/>
      <c r="J607" s="126"/>
      <c r="K607" s="136" t="str">
        <f t="shared" si="19"/>
        <v>-</v>
      </c>
      <c r="L607" s="126"/>
      <c r="M607" s="137">
        <f t="shared" si="18"/>
        <v>1</v>
      </c>
    </row>
    <row r="608" customHeight="1" spans="2:13">
      <c r="B608" s="125">
        <v>605</v>
      </c>
      <c r="C608" s="126"/>
      <c r="D608" s="126"/>
      <c r="E608" s="135" t="str">
        <f>IFERROR(VLOOKUP(D608,'基础-供应商信息'!$C:$D,2,FALSE),"-")</f>
        <v>-</v>
      </c>
      <c r="F608" s="126"/>
      <c r="G608" s="135" t="str">
        <f>IFERROR(VLOOKUP($F608,'基础-商品信息'!$C:$E,2,FALSE),"-")</f>
        <v>-</v>
      </c>
      <c r="H608" s="135" t="str">
        <f>IFERROR(VLOOKUP($F608,'基础-商品信息'!$C:$E,3,FALSE),"-")</f>
        <v>-</v>
      </c>
      <c r="I608" s="132"/>
      <c r="J608" s="126"/>
      <c r="K608" s="136" t="str">
        <f t="shared" si="19"/>
        <v>-</v>
      </c>
      <c r="L608" s="126"/>
      <c r="M608" s="137">
        <f t="shared" si="18"/>
        <v>1</v>
      </c>
    </row>
    <row r="609" customHeight="1" spans="2:13">
      <c r="B609" s="125">
        <v>606</v>
      </c>
      <c r="C609" s="126"/>
      <c r="D609" s="126"/>
      <c r="E609" s="135" t="str">
        <f>IFERROR(VLOOKUP(D609,'基础-供应商信息'!$C:$D,2,FALSE),"-")</f>
        <v>-</v>
      </c>
      <c r="F609" s="126"/>
      <c r="G609" s="135" t="str">
        <f>IFERROR(VLOOKUP($F609,'基础-商品信息'!$C:$E,2,FALSE),"-")</f>
        <v>-</v>
      </c>
      <c r="H609" s="135" t="str">
        <f>IFERROR(VLOOKUP($F609,'基础-商品信息'!$C:$E,3,FALSE),"-")</f>
        <v>-</v>
      </c>
      <c r="I609" s="132"/>
      <c r="J609" s="126"/>
      <c r="K609" s="136" t="str">
        <f t="shared" si="19"/>
        <v>-</v>
      </c>
      <c r="L609" s="126"/>
      <c r="M609" s="137">
        <f t="shared" si="18"/>
        <v>1</v>
      </c>
    </row>
    <row r="610" customHeight="1" spans="2:13">
      <c r="B610" s="125">
        <v>607</v>
      </c>
      <c r="C610" s="126"/>
      <c r="D610" s="126"/>
      <c r="E610" s="135" t="str">
        <f>IFERROR(VLOOKUP(D610,'基础-供应商信息'!$C:$D,2,FALSE),"-")</f>
        <v>-</v>
      </c>
      <c r="F610" s="126"/>
      <c r="G610" s="135" t="str">
        <f>IFERROR(VLOOKUP($F610,'基础-商品信息'!$C:$E,2,FALSE),"-")</f>
        <v>-</v>
      </c>
      <c r="H610" s="135" t="str">
        <f>IFERROR(VLOOKUP($F610,'基础-商品信息'!$C:$E,3,FALSE),"-")</f>
        <v>-</v>
      </c>
      <c r="I610" s="132"/>
      <c r="J610" s="126"/>
      <c r="K610" s="136" t="str">
        <f t="shared" si="19"/>
        <v>-</v>
      </c>
      <c r="L610" s="126"/>
      <c r="M610" s="137">
        <f t="shared" si="18"/>
        <v>1</v>
      </c>
    </row>
    <row r="611" customHeight="1" spans="2:13">
      <c r="B611" s="125">
        <v>608</v>
      </c>
      <c r="C611" s="126"/>
      <c r="D611" s="126"/>
      <c r="E611" s="135" t="str">
        <f>IFERROR(VLOOKUP(D611,'基础-供应商信息'!$C:$D,2,FALSE),"-")</f>
        <v>-</v>
      </c>
      <c r="F611" s="126"/>
      <c r="G611" s="135" t="str">
        <f>IFERROR(VLOOKUP($F611,'基础-商品信息'!$C:$E,2,FALSE),"-")</f>
        <v>-</v>
      </c>
      <c r="H611" s="135" t="str">
        <f>IFERROR(VLOOKUP($F611,'基础-商品信息'!$C:$E,3,FALSE),"-")</f>
        <v>-</v>
      </c>
      <c r="I611" s="132"/>
      <c r="J611" s="126"/>
      <c r="K611" s="136" t="str">
        <f t="shared" si="19"/>
        <v>-</v>
      </c>
      <c r="L611" s="126"/>
      <c r="M611" s="137">
        <f t="shared" si="18"/>
        <v>1</v>
      </c>
    </row>
    <row r="612" customHeight="1" spans="2:13">
      <c r="B612" s="125">
        <v>609</v>
      </c>
      <c r="C612" s="126"/>
      <c r="D612" s="126"/>
      <c r="E612" s="135" t="str">
        <f>IFERROR(VLOOKUP(D612,'基础-供应商信息'!$C:$D,2,FALSE),"-")</f>
        <v>-</v>
      </c>
      <c r="F612" s="126"/>
      <c r="G612" s="135" t="str">
        <f>IFERROR(VLOOKUP($F612,'基础-商品信息'!$C:$E,2,FALSE),"-")</f>
        <v>-</v>
      </c>
      <c r="H612" s="135" t="str">
        <f>IFERROR(VLOOKUP($F612,'基础-商品信息'!$C:$E,3,FALSE),"-")</f>
        <v>-</v>
      </c>
      <c r="I612" s="132"/>
      <c r="J612" s="126"/>
      <c r="K612" s="136" t="str">
        <f t="shared" si="19"/>
        <v>-</v>
      </c>
      <c r="L612" s="126"/>
      <c r="M612" s="137">
        <f t="shared" si="18"/>
        <v>1</v>
      </c>
    </row>
    <row r="613" customHeight="1" spans="2:13">
      <c r="B613" s="125">
        <v>610</v>
      </c>
      <c r="C613" s="126"/>
      <c r="D613" s="126"/>
      <c r="E613" s="135" t="str">
        <f>IFERROR(VLOOKUP(D613,'基础-供应商信息'!$C:$D,2,FALSE),"-")</f>
        <v>-</v>
      </c>
      <c r="F613" s="126"/>
      <c r="G613" s="135" t="str">
        <f>IFERROR(VLOOKUP($F613,'基础-商品信息'!$C:$E,2,FALSE),"-")</f>
        <v>-</v>
      </c>
      <c r="H613" s="135" t="str">
        <f>IFERROR(VLOOKUP($F613,'基础-商品信息'!$C:$E,3,FALSE),"-")</f>
        <v>-</v>
      </c>
      <c r="I613" s="132"/>
      <c r="J613" s="126"/>
      <c r="K613" s="136" t="str">
        <f t="shared" si="19"/>
        <v>-</v>
      </c>
      <c r="L613" s="126"/>
      <c r="M613" s="137">
        <f t="shared" si="18"/>
        <v>1</v>
      </c>
    </row>
    <row r="614" customHeight="1" spans="2:13">
      <c r="B614" s="125">
        <v>611</v>
      </c>
      <c r="C614" s="126"/>
      <c r="D614" s="126"/>
      <c r="E614" s="135" t="str">
        <f>IFERROR(VLOOKUP(D614,'基础-供应商信息'!$C:$D,2,FALSE),"-")</f>
        <v>-</v>
      </c>
      <c r="F614" s="126"/>
      <c r="G614" s="135" t="str">
        <f>IFERROR(VLOOKUP($F614,'基础-商品信息'!$C:$E,2,FALSE),"-")</f>
        <v>-</v>
      </c>
      <c r="H614" s="135" t="str">
        <f>IFERROR(VLOOKUP($F614,'基础-商品信息'!$C:$E,3,FALSE),"-")</f>
        <v>-</v>
      </c>
      <c r="I614" s="132"/>
      <c r="J614" s="126"/>
      <c r="K614" s="136" t="str">
        <f t="shared" si="19"/>
        <v>-</v>
      </c>
      <c r="L614" s="126"/>
      <c r="M614" s="137">
        <f t="shared" si="18"/>
        <v>1</v>
      </c>
    </row>
    <row r="615" customHeight="1" spans="2:13">
      <c r="B615" s="125">
        <v>612</v>
      </c>
      <c r="C615" s="126"/>
      <c r="D615" s="126"/>
      <c r="E615" s="135" t="str">
        <f>IFERROR(VLOOKUP(D615,'基础-供应商信息'!$C:$D,2,FALSE),"-")</f>
        <v>-</v>
      </c>
      <c r="F615" s="126"/>
      <c r="G615" s="135" t="str">
        <f>IFERROR(VLOOKUP($F615,'基础-商品信息'!$C:$E,2,FALSE),"-")</f>
        <v>-</v>
      </c>
      <c r="H615" s="135" t="str">
        <f>IFERROR(VLOOKUP($F615,'基础-商品信息'!$C:$E,3,FALSE),"-")</f>
        <v>-</v>
      </c>
      <c r="I615" s="132"/>
      <c r="J615" s="126"/>
      <c r="K615" s="136" t="str">
        <f t="shared" si="19"/>
        <v>-</v>
      </c>
      <c r="L615" s="126"/>
      <c r="M615" s="137">
        <f t="shared" si="18"/>
        <v>1</v>
      </c>
    </row>
    <row r="616" customHeight="1" spans="2:13">
      <c r="B616" s="125">
        <v>613</v>
      </c>
      <c r="C616" s="126"/>
      <c r="D616" s="126"/>
      <c r="E616" s="135" t="str">
        <f>IFERROR(VLOOKUP(D616,'基础-供应商信息'!$C:$D,2,FALSE),"-")</f>
        <v>-</v>
      </c>
      <c r="F616" s="126"/>
      <c r="G616" s="135" t="str">
        <f>IFERROR(VLOOKUP($F616,'基础-商品信息'!$C:$E,2,FALSE),"-")</f>
        <v>-</v>
      </c>
      <c r="H616" s="135" t="str">
        <f>IFERROR(VLOOKUP($F616,'基础-商品信息'!$C:$E,3,FALSE),"-")</f>
        <v>-</v>
      </c>
      <c r="I616" s="132"/>
      <c r="J616" s="126"/>
      <c r="K616" s="136" t="str">
        <f t="shared" si="19"/>
        <v>-</v>
      </c>
      <c r="L616" s="126"/>
      <c r="M616" s="137">
        <f t="shared" si="18"/>
        <v>1</v>
      </c>
    </row>
    <row r="617" customHeight="1" spans="2:13">
      <c r="B617" s="125">
        <v>614</v>
      </c>
      <c r="C617" s="126"/>
      <c r="D617" s="126"/>
      <c r="E617" s="135" t="str">
        <f>IFERROR(VLOOKUP(D617,'基础-供应商信息'!$C:$D,2,FALSE),"-")</f>
        <v>-</v>
      </c>
      <c r="F617" s="126"/>
      <c r="G617" s="135" t="str">
        <f>IFERROR(VLOOKUP($F617,'基础-商品信息'!$C:$E,2,FALSE),"-")</f>
        <v>-</v>
      </c>
      <c r="H617" s="135" t="str">
        <f>IFERROR(VLOOKUP($F617,'基础-商品信息'!$C:$E,3,FALSE),"-")</f>
        <v>-</v>
      </c>
      <c r="I617" s="132"/>
      <c r="J617" s="126"/>
      <c r="K617" s="136" t="str">
        <f t="shared" si="19"/>
        <v>-</v>
      </c>
      <c r="L617" s="126"/>
      <c r="M617" s="137">
        <f t="shared" si="18"/>
        <v>1</v>
      </c>
    </row>
    <row r="618" customHeight="1" spans="2:13">
      <c r="B618" s="125">
        <v>615</v>
      </c>
      <c r="C618" s="126"/>
      <c r="D618" s="126"/>
      <c r="E618" s="135" t="str">
        <f>IFERROR(VLOOKUP(D618,'基础-供应商信息'!$C:$D,2,FALSE),"-")</f>
        <v>-</v>
      </c>
      <c r="F618" s="126"/>
      <c r="G618" s="135" t="str">
        <f>IFERROR(VLOOKUP($F618,'基础-商品信息'!$C:$E,2,FALSE),"-")</f>
        <v>-</v>
      </c>
      <c r="H618" s="135" t="str">
        <f>IFERROR(VLOOKUP($F618,'基础-商品信息'!$C:$E,3,FALSE),"-")</f>
        <v>-</v>
      </c>
      <c r="I618" s="132"/>
      <c r="J618" s="126"/>
      <c r="K618" s="136" t="str">
        <f t="shared" si="19"/>
        <v>-</v>
      </c>
      <c r="L618" s="126"/>
      <c r="M618" s="137">
        <f t="shared" si="18"/>
        <v>1</v>
      </c>
    </row>
    <row r="619" customHeight="1" spans="2:13">
      <c r="B619" s="125">
        <v>616</v>
      </c>
      <c r="C619" s="126"/>
      <c r="D619" s="126"/>
      <c r="E619" s="135" t="str">
        <f>IFERROR(VLOOKUP(D619,'基础-供应商信息'!$C:$D,2,FALSE),"-")</f>
        <v>-</v>
      </c>
      <c r="F619" s="126"/>
      <c r="G619" s="135" t="str">
        <f>IFERROR(VLOOKUP($F619,'基础-商品信息'!$C:$E,2,FALSE),"-")</f>
        <v>-</v>
      </c>
      <c r="H619" s="135" t="str">
        <f>IFERROR(VLOOKUP($F619,'基础-商品信息'!$C:$E,3,FALSE),"-")</f>
        <v>-</v>
      </c>
      <c r="I619" s="132"/>
      <c r="J619" s="126"/>
      <c r="K619" s="136" t="str">
        <f t="shared" si="19"/>
        <v>-</v>
      </c>
      <c r="L619" s="126"/>
      <c r="M619" s="137">
        <f t="shared" si="18"/>
        <v>1</v>
      </c>
    </row>
    <row r="620" customHeight="1" spans="2:13">
      <c r="B620" s="125">
        <v>617</v>
      </c>
      <c r="C620" s="126"/>
      <c r="D620" s="126"/>
      <c r="E620" s="135" t="str">
        <f>IFERROR(VLOOKUP(D620,'基础-供应商信息'!$C:$D,2,FALSE),"-")</f>
        <v>-</v>
      </c>
      <c r="F620" s="126"/>
      <c r="G620" s="135" t="str">
        <f>IFERROR(VLOOKUP($F620,'基础-商品信息'!$C:$E,2,FALSE),"-")</f>
        <v>-</v>
      </c>
      <c r="H620" s="135" t="str">
        <f>IFERROR(VLOOKUP($F620,'基础-商品信息'!$C:$E,3,FALSE),"-")</f>
        <v>-</v>
      </c>
      <c r="I620" s="132"/>
      <c r="J620" s="126"/>
      <c r="K620" s="136" t="str">
        <f t="shared" si="19"/>
        <v>-</v>
      </c>
      <c r="L620" s="126"/>
      <c r="M620" s="137">
        <f t="shared" si="18"/>
        <v>1</v>
      </c>
    </row>
    <row r="621" customHeight="1" spans="2:13">
      <c r="B621" s="125">
        <v>618</v>
      </c>
      <c r="C621" s="126"/>
      <c r="D621" s="126"/>
      <c r="E621" s="135" t="str">
        <f>IFERROR(VLOOKUP(D621,'基础-供应商信息'!$C:$D,2,FALSE),"-")</f>
        <v>-</v>
      </c>
      <c r="F621" s="126"/>
      <c r="G621" s="135" t="str">
        <f>IFERROR(VLOOKUP($F621,'基础-商品信息'!$C:$E,2,FALSE),"-")</f>
        <v>-</v>
      </c>
      <c r="H621" s="135" t="str">
        <f>IFERROR(VLOOKUP($F621,'基础-商品信息'!$C:$E,3,FALSE),"-")</f>
        <v>-</v>
      </c>
      <c r="I621" s="132"/>
      <c r="J621" s="126"/>
      <c r="K621" s="136" t="str">
        <f t="shared" si="19"/>
        <v>-</v>
      </c>
      <c r="L621" s="126"/>
      <c r="M621" s="137">
        <f t="shared" si="18"/>
        <v>1</v>
      </c>
    </row>
    <row r="622" customHeight="1" spans="2:13">
      <c r="B622" s="125">
        <v>619</v>
      </c>
      <c r="C622" s="126"/>
      <c r="D622" s="126"/>
      <c r="E622" s="135" t="str">
        <f>IFERROR(VLOOKUP(D622,'基础-供应商信息'!$C:$D,2,FALSE),"-")</f>
        <v>-</v>
      </c>
      <c r="F622" s="126"/>
      <c r="G622" s="135" t="str">
        <f>IFERROR(VLOOKUP($F622,'基础-商品信息'!$C:$E,2,FALSE),"-")</f>
        <v>-</v>
      </c>
      <c r="H622" s="135" t="str">
        <f>IFERROR(VLOOKUP($F622,'基础-商品信息'!$C:$E,3,FALSE),"-")</f>
        <v>-</v>
      </c>
      <c r="I622" s="132"/>
      <c r="J622" s="126"/>
      <c r="K622" s="136" t="str">
        <f t="shared" si="19"/>
        <v>-</v>
      </c>
      <c r="L622" s="126"/>
      <c r="M622" s="137">
        <f t="shared" si="18"/>
        <v>1</v>
      </c>
    </row>
    <row r="623" customHeight="1" spans="2:13">
      <c r="B623" s="125">
        <v>620</v>
      </c>
      <c r="C623" s="126"/>
      <c r="D623" s="126"/>
      <c r="E623" s="135" t="str">
        <f>IFERROR(VLOOKUP(D623,'基础-供应商信息'!$C:$D,2,FALSE),"-")</f>
        <v>-</v>
      </c>
      <c r="F623" s="126"/>
      <c r="G623" s="135" t="str">
        <f>IFERROR(VLOOKUP($F623,'基础-商品信息'!$C:$E,2,FALSE),"-")</f>
        <v>-</v>
      </c>
      <c r="H623" s="135" t="str">
        <f>IFERROR(VLOOKUP($F623,'基础-商品信息'!$C:$E,3,FALSE),"-")</f>
        <v>-</v>
      </c>
      <c r="I623" s="132"/>
      <c r="J623" s="126"/>
      <c r="K623" s="136" t="str">
        <f t="shared" si="19"/>
        <v>-</v>
      </c>
      <c r="L623" s="126"/>
      <c r="M623" s="137">
        <f t="shared" si="18"/>
        <v>1</v>
      </c>
    </row>
    <row r="624" customHeight="1" spans="2:13">
      <c r="B624" s="125">
        <v>621</v>
      </c>
      <c r="C624" s="126"/>
      <c r="D624" s="126"/>
      <c r="E624" s="135" t="str">
        <f>IFERROR(VLOOKUP(D624,'基础-供应商信息'!$C:$D,2,FALSE),"-")</f>
        <v>-</v>
      </c>
      <c r="F624" s="126"/>
      <c r="G624" s="135" t="str">
        <f>IFERROR(VLOOKUP($F624,'基础-商品信息'!$C:$E,2,FALSE),"-")</f>
        <v>-</v>
      </c>
      <c r="H624" s="135" t="str">
        <f>IFERROR(VLOOKUP($F624,'基础-商品信息'!$C:$E,3,FALSE),"-")</f>
        <v>-</v>
      </c>
      <c r="I624" s="132"/>
      <c r="J624" s="126"/>
      <c r="K624" s="136" t="str">
        <f t="shared" si="19"/>
        <v>-</v>
      </c>
      <c r="L624" s="126"/>
      <c r="M624" s="137">
        <f t="shared" si="18"/>
        <v>1</v>
      </c>
    </row>
    <row r="625" customHeight="1" spans="2:13">
      <c r="B625" s="125">
        <v>622</v>
      </c>
      <c r="C625" s="126"/>
      <c r="D625" s="126"/>
      <c r="E625" s="135" t="str">
        <f>IFERROR(VLOOKUP(D625,'基础-供应商信息'!$C:$D,2,FALSE),"-")</f>
        <v>-</v>
      </c>
      <c r="F625" s="126"/>
      <c r="G625" s="135" t="str">
        <f>IFERROR(VLOOKUP($F625,'基础-商品信息'!$C:$E,2,FALSE),"-")</f>
        <v>-</v>
      </c>
      <c r="H625" s="135" t="str">
        <f>IFERROR(VLOOKUP($F625,'基础-商品信息'!$C:$E,3,FALSE),"-")</f>
        <v>-</v>
      </c>
      <c r="I625" s="132"/>
      <c r="J625" s="126"/>
      <c r="K625" s="136" t="str">
        <f t="shared" si="19"/>
        <v>-</v>
      </c>
      <c r="L625" s="126"/>
      <c r="M625" s="137">
        <f t="shared" si="18"/>
        <v>1</v>
      </c>
    </row>
    <row r="626" customHeight="1" spans="2:13">
      <c r="B626" s="125">
        <v>623</v>
      </c>
      <c r="C626" s="126"/>
      <c r="D626" s="126"/>
      <c r="E626" s="135" t="str">
        <f>IFERROR(VLOOKUP(D626,'基础-供应商信息'!$C:$D,2,FALSE),"-")</f>
        <v>-</v>
      </c>
      <c r="F626" s="126"/>
      <c r="G626" s="135" t="str">
        <f>IFERROR(VLOOKUP($F626,'基础-商品信息'!$C:$E,2,FALSE),"-")</f>
        <v>-</v>
      </c>
      <c r="H626" s="135" t="str">
        <f>IFERROR(VLOOKUP($F626,'基础-商品信息'!$C:$E,3,FALSE),"-")</f>
        <v>-</v>
      </c>
      <c r="I626" s="132"/>
      <c r="J626" s="126"/>
      <c r="K626" s="136" t="str">
        <f t="shared" si="19"/>
        <v>-</v>
      </c>
      <c r="L626" s="126"/>
      <c r="M626" s="137">
        <f t="shared" si="18"/>
        <v>1</v>
      </c>
    </row>
    <row r="627" customHeight="1" spans="2:13">
      <c r="B627" s="125">
        <v>624</v>
      </c>
      <c r="C627" s="126"/>
      <c r="D627" s="126"/>
      <c r="E627" s="135" t="str">
        <f>IFERROR(VLOOKUP(D627,'基础-供应商信息'!$C:$D,2,FALSE),"-")</f>
        <v>-</v>
      </c>
      <c r="F627" s="126"/>
      <c r="G627" s="135" t="str">
        <f>IFERROR(VLOOKUP($F627,'基础-商品信息'!$C:$E,2,FALSE),"-")</f>
        <v>-</v>
      </c>
      <c r="H627" s="135" t="str">
        <f>IFERROR(VLOOKUP($F627,'基础-商品信息'!$C:$E,3,FALSE),"-")</f>
        <v>-</v>
      </c>
      <c r="I627" s="132"/>
      <c r="J627" s="126"/>
      <c r="K627" s="136" t="str">
        <f t="shared" si="19"/>
        <v>-</v>
      </c>
      <c r="L627" s="126"/>
      <c r="M627" s="137">
        <f t="shared" si="18"/>
        <v>1</v>
      </c>
    </row>
    <row r="628" customHeight="1" spans="2:13">
      <c r="B628" s="125">
        <v>625</v>
      </c>
      <c r="C628" s="126"/>
      <c r="D628" s="126"/>
      <c r="E628" s="135" t="str">
        <f>IFERROR(VLOOKUP(D628,'基础-供应商信息'!$C:$D,2,FALSE),"-")</f>
        <v>-</v>
      </c>
      <c r="F628" s="126"/>
      <c r="G628" s="135" t="str">
        <f>IFERROR(VLOOKUP($F628,'基础-商品信息'!$C:$E,2,FALSE),"-")</f>
        <v>-</v>
      </c>
      <c r="H628" s="135" t="str">
        <f>IFERROR(VLOOKUP($F628,'基础-商品信息'!$C:$E,3,FALSE),"-")</f>
        <v>-</v>
      </c>
      <c r="I628" s="132"/>
      <c r="J628" s="126"/>
      <c r="K628" s="136" t="str">
        <f t="shared" si="19"/>
        <v>-</v>
      </c>
      <c r="L628" s="126"/>
      <c r="M628" s="137">
        <f t="shared" si="18"/>
        <v>1</v>
      </c>
    </row>
    <row r="629" customHeight="1" spans="2:13">
      <c r="B629" s="125">
        <v>626</v>
      </c>
      <c r="C629" s="126"/>
      <c r="D629" s="126"/>
      <c r="E629" s="135" t="str">
        <f>IFERROR(VLOOKUP(D629,'基础-供应商信息'!$C:$D,2,FALSE),"-")</f>
        <v>-</v>
      </c>
      <c r="F629" s="126"/>
      <c r="G629" s="135" t="str">
        <f>IFERROR(VLOOKUP($F629,'基础-商品信息'!$C:$E,2,FALSE),"-")</f>
        <v>-</v>
      </c>
      <c r="H629" s="135" t="str">
        <f>IFERROR(VLOOKUP($F629,'基础-商品信息'!$C:$E,3,FALSE),"-")</f>
        <v>-</v>
      </c>
      <c r="I629" s="132"/>
      <c r="J629" s="126"/>
      <c r="K629" s="136" t="str">
        <f t="shared" si="19"/>
        <v>-</v>
      </c>
      <c r="L629" s="126"/>
      <c r="M629" s="137">
        <f t="shared" si="18"/>
        <v>1</v>
      </c>
    </row>
    <row r="630" customHeight="1" spans="2:13">
      <c r="B630" s="125">
        <v>627</v>
      </c>
      <c r="C630" s="126"/>
      <c r="D630" s="126"/>
      <c r="E630" s="135" t="str">
        <f>IFERROR(VLOOKUP(D630,'基础-供应商信息'!$C:$D,2,FALSE),"-")</f>
        <v>-</v>
      </c>
      <c r="F630" s="126"/>
      <c r="G630" s="135" t="str">
        <f>IFERROR(VLOOKUP($F630,'基础-商品信息'!$C:$E,2,FALSE),"-")</f>
        <v>-</v>
      </c>
      <c r="H630" s="135" t="str">
        <f>IFERROR(VLOOKUP($F630,'基础-商品信息'!$C:$E,3,FALSE),"-")</f>
        <v>-</v>
      </c>
      <c r="I630" s="132"/>
      <c r="J630" s="126"/>
      <c r="K630" s="136" t="str">
        <f t="shared" si="19"/>
        <v>-</v>
      </c>
      <c r="L630" s="126"/>
      <c r="M630" s="137">
        <f t="shared" si="18"/>
        <v>1</v>
      </c>
    </row>
    <row r="631" customHeight="1" spans="2:13">
      <c r="B631" s="125">
        <v>628</v>
      </c>
      <c r="C631" s="126"/>
      <c r="D631" s="126"/>
      <c r="E631" s="135" t="str">
        <f>IFERROR(VLOOKUP(D631,'基础-供应商信息'!$C:$D,2,FALSE),"-")</f>
        <v>-</v>
      </c>
      <c r="F631" s="126"/>
      <c r="G631" s="135" t="str">
        <f>IFERROR(VLOOKUP($F631,'基础-商品信息'!$C:$E,2,FALSE),"-")</f>
        <v>-</v>
      </c>
      <c r="H631" s="135" t="str">
        <f>IFERROR(VLOOKUP($F631,'基础-商品信息'!$C:$E,3,FALSE),"-")</f>
        <v>-</v>
      </c>
      <c r="I631" s="132"/>
      <c r="J631" s="126"/>
      <c r="K631" s="136" t="str">
        <f t="shared" si="19"/>
        <v>-</v>
      </c>
      <c r="L631" s="126"/>
      <c r="M631" s="137">
        <f t="shared" si="18"/>
        <v>1</v>
      </c>
    </row>
    <row r="632" customHeight="1" spans="2:13">
      <c r="B632" s="125">
        <v>629</v>
      </c>
      <c r="C632" s="126"/>
      <c r="D632" s="126"/>
      <c r="E632" s="135" t="str">
        <f>IFERROR(VLOOKUP(D632,'基础-供应商信息'!$C:$D,2,FALSE),"-")</f>
        <v>-</v>
      </c>
      <c r="F632" s="126"/>
      <c r="G632" s="135" t="str">
        <f>IFERROR(VLOOKUP($F632,'基础-商品信息'!$C:$E,2,FALSE),"-")</f>
        <v>-</v>
      </c>
      <c r="H632" s="135" t="str">
        <f>IFERROR(VLOOKUP($F632,'基础-商品信息'!$C:$E,3,FALSE),"-")</f>
        <v>-</v>
      </c>
      <c r="I632" s="132"/>
      <c r="J632" s="126"/>
      <c r="K632" s="136" t="str">
        <f t="shared" si="19"/>
        <v>-</v>
      </c>
      <c r="L632" s="126"/>
      <c r="M632" s="137">
        <f t="shared" si="18"/>
        <v>1</v>
      </c>
    </row>
    <row r="633" customHeight="1" spans="2:13">
      <c r="B633" s="125">
        <v>630</v>
      </c>
      <c r="C633" s="126"/>
      <c r="D633" s="126"/>
      <c r="E633" s="135" t="str">
        <f>IFERROR(VLOOKUP(D633,'基础-供应商信息'!$C:$D,2,FALSE),"-")</f>
        <v>-</v>
      </c>
      <c r="F633" s="126"/>
      <c r="G633" s="135" t="str">
        <f>IFERROR(VLOOKUP($F633,'基础-商品信息'!$C:$E,2,FALSE),"-")</f>
        <v>-</v>
      </c>
      <c r="H633" s="135" t="str">
        <f>IFERROR(VLOOKUP($F633,'基础-商品信息'!$C:$E,3,FALSE),"-")</f>
        <v>-</v>
      </c>
      <c r="I633" s="132"/>
      <c r="J633" s="126"/>
      <c r="K633" s="136" t="str">
        <f t="shared" si="19"/>
        <v>-</v>
      </c>
      <c r="L633" s="126"/>
      <c r="M633" s="137">
        <f t="shared" si="18"/>
        <v>1</v>
      </c>
    </row>
    <row r="634" customHeight="1" spans="2:13">
      <c r="B634" s="125">
        <v>631</v>
      </c>
      <c r="C634" s="126"/>
      <c r="D634" s="126"/>
      <c r="E634" s="135" t="str">
        <f>IFERROR(VLOOKUP(D634,'基础-供应商信息'!$C:$D,2,FALSE),"-")</f>
        <v>-</v>
      </c>
      <c r="F634" s="126"/>
      <c r="G634" s="135" t="str">
        <f>IFERROR(VLOOKUP($F634,'基础-商品信息'!$C:$E,2,FALSE),"-")</f>
        <v>-</v>
      </c>
      <c r="H634" s="135" t="str">
        <f>IFERROR(VLOOKUP($F634,'基础-商品信息'!$C:$E,3,FALSE),"-")</f>
        <v>-</v>
      </c>
      <c r="I634" s="132"/>
      <c r="J634" s="126"/>
      <c r="K634" s="136" t="str">
        <f t="shared" si="19"/>
        <v>-</v>
      </c>
      <c r="L634" s="126"/>
      <c r="M634" s="137">
        <f t="shared" si="18"/>
        <v>1</v>
      </c>
    </row>
    <row r="635" customHeight="1" spans="2:13">
      <c r="B635" s="125">
        <v>632</v>
      </c>
      <c r="C635" s="126"/>
      <c r="D635" s="126"/>
      <c r="E635" s="135" t="str">
        <f>IFERROR(VLOOKUP(D635,'基础-供应商信息'!$C:$D,2,FALSE),"-")</f>
        <v>-</v>
      </c>
      <c r="F635" s="126"/>
      <c r="G635" s="135" t="str">
        <f>IFERROR(VLOOKUP($F635,'基础-商品信息'!$C:$E,2,FALSE),"-")</f>
        <v>-</v>
      </c>
      <c r="H635" s="135" t="str">
        <f>IFERROR(VLOOKUP($F635,'基础-商品信息'!$C:$E,3,FALSE),"-")</f>
        <v>-</v>
      </c>
      <c r="I635" s="132"/>
      <c r="J635" s="126"/>
      <c r="K635" s="136" t="str">
        <f t="shared" si="19"/>
        <v>-</v>
      </c>
      <c r="L635" s="126"/>
      <c r="M635" s="137">
        <f t="shared" si="18"/>
        <v>1</v>
      </c>
    </row>
    <row r="636" customHeight="1" spans="2:13">
      <c r="B636" s="125">
        <v>633</v>
      </c>
      <c r="C636" s="126"/>
      <c r="D636" s="126"/>
      <c r="E636" s="135" t="str">
        <f>IFERROR(VLOOKUP(D636,'基础-供应商信息'!$C:$D,2,FALSE),"-")</f>
        <v>-</v>
      </c>
      <c r="F636" s="126"/>
      <c r="G636" s="135" t="str">
        <f>IFERROR(VLOOKUP($F636,'基础-商品信息'!$C:$E,2,FALSE),"-")</f>
        <v>-</v>
      </c>
      <c r="H636" s="135" t="str">
        <f>IFERROR(VLOOKUP($F636,'基础-商品信息'!$C:$E,3,FALSE),"-")</f>
        <v>-</v>
      </c>
      <c r="I636" s="132"/>
      <c r="J636" s="126"/>
      <c r="K636" s="136" t="str">
        <f t="shared" si="19"/>
        <v>-</v>
      </c>
      <c r="L636" s="126"/>
      <c r="M636" s="137">
        <f t="shared" si="18"/>
        <v>1</v>
      </c>
    </row>
    <row r="637" customHeight="1" spans="2:13">
      <c r="B637" s="125">
        <v>634</v>
      </c>
      <c r="C637" s="126"/>
      <c r="D637" s="126"/>
      <c r="E637" s="135" t="str">
        <f>IFERROR(VLOOKUP(D637,'基础-供应商信息'!$C:$D,2,FALSE),"-")</f>
        <v>-</v>
      </c>
      <c r="F637" s="126"/>
      <c r="G637" s="135" t="str">
        <f>IFERROR(VLOOKUP($F637,'基础-商品信息'!$C:$E,2,FALSE),"-")</f>
        <v>-</v>
      </c>
      <c r="H637" s="135" t="str">
        <f>IFERROR(VLOOKUP($F637,'基础-商品信息'!$C:$E,3,FALSE),"-")</f>
        <v>-</v>
      </c>
      <c r="I637" s="132"/>
      <c r="J637" s="126"/>
      <c r="K637" s="136" t="str">
        <f t="shared" si="19"/>
        <v>-</v>
      </c>
      <c r="L637" s="126"/>
      <c r="M637" s="137">
        <f t="shared" si="18"/>
        <v>1</v>
      </c>
    </row>
    <row r="638" customHeight="1" spans="2:13">
      <c r="B638" s="125">
        <v>635</v>
      </c>
      <c r="C638" s="126"/>
      <c r="D638" s="126"/>
      <c r="E638" s="135" t="str">
        <f>IFERROR(VLOOKUP(D638,'基础-供应商信息'!$C:$D,2,FALSE),"-")</f>
        <v>-</v>
      </c>
      <c r="F638" s="126"/>
      <c r="G638" s="135" t="str">
        <f>IFERROR(VLOOKUP($F638,'基础-商品信息'!$C:$E,2,FALSE),"-")</f>
        <v>-</v>
      </c>
      <c r="H638" s="135" t="str">
        <f>IFERROR(VLOOKUP($F638,'基础-商品信息'!$C:$E,3,FALSE),"-")</f>
        <v>-</v>
      </c>
      <c r="I638" s="132"/>
      <c r="J638" s="126"/>
      <c r="K638" s="136" t="str">
        <f t="shared" si="19"/>
        <v>-</v>
      </c>
      <c r="L638" s="126"/>
      <c r="M638" s="137">
        <f t="shared" si="18"/>
        <v>1</v>
      </c>
    </row>
    <row r="639" customHeight="1" spans="2:13">
      <c r="B639" s="125">
        <v>636</v>
      </c>
      <c r="C639" s="126"/>
      <c r="D639" s="126"/>
      <c r="E639" s="135" t="str">
        <f>IFERROR(VLOOKUP(D639,'基础-供应商信息'!$C:$D,2,FALSE),"-")</f>
        <v>-</v>
      </c>
      <c r="F639" s="126"/>
      <c r="G639" s="135" t="str">
        <f>IFERROR(VLOOKUP($F639,'基础-商品信息'!$C:$E,2,FALSE),"-")</f>
        <v>-</v>
      </c>
      <c r="H639" s="135" t="str">
        <f>IFERROR(VLOOKUP($F639,'基础-商品信息'!$C:$E,3,FALSE),"-")</f>
        <v>-</v>
      </c>
      <c r="I639" s="132"/>
      <c r="J639" s="126"/>
      <c r="K639" s="136" t="str">
        <f t="shared" si="19"/>
        <v>-</v>
      </c>
      <c r="L639" s="126"/>
      <c r="M639" s="137">
        <f t="shared" si="18"/>
        <v>1</v>
      </c>
    </row>
    <row r="640" customHeight="1" spans="2:13">
      <c r="B640" s="125">
        <v>637</v>
      </c>
      <c r="C640" s="126"/>
      <c r="D640" s="126"/>
      <c r="E640" s="135" t="str">
        <f>IFERROR(VLOOKUP(D640,'基础-供应商信息'!$C:$D,2,FALSE),"-")</f>
        <v>-</v>
      </c>
      <c r="F640" s="126"/>
      <c r="G640" s="135" t="str">
        <f>IFERROR(VLOOKUP($F640,'基础-商品信息'!$C:$E,2,FALSE),"-")</f>
        <v>-</v>
      </c>
      <c r="H640" s="135" t="str">
        <f>IFERROR(VLOOKUP($F640,'基础-商品信息'!$C:$E,3,FALSE),"-")</f>
        <v>-</v>
      </c>
      <c r="I640" s="132"/>
      <c r="J640" s="126"/>
      <c r="K640" s="136" t="str">
        <f t="shared" si="19"/>
        <v>-</v>
      </c>
      <c r="L640" s="126"/>
      <c r="M640" s="137">
        <f t="shared" si="18"/>
        <v>1</v>
      </c>
    </row>
    <row r="641" customHeight="1" spans="2:13">
      <c r="B641" s="125">
        <v>638</v>
      </c>
      <c r="C641" s="126"/>
      <c r="D641" s="126"/>
      <c r="E641" s="135" t="str">
        <f>IFERROR(VLOOKUP(D641,'基础-供应商信息'!$C:$D,2,FALSE),"-")</f>
        <v>-</v>
      </c>
      <c r="F641" s="126"/>
      <c r="G641" s="135" t="str">
        <f>IFERROR(VLOOKUP($F641,'基础-商品信息'!$C:$E,2,FALSE),"-")</f>
        <v>-</v>
      </c>
      <c r="H641" s="135" t="str">
        <f>IFERROR(VLOOKUP($F641,'基础-商品信息'!$C:$E,3,FALSE),"-")</f>
        <v>-</v>
      </c>
      <c r="I641" s="132"/>
      <c r="J641" s="126"/>
      <c r="K641" s="136" t="str">
        <f t="shared" si="19"/>
        <v>-</v>
      </c>
      <c r="L641" s="126"/>
      <c r="M641" s="137">
        <f t="shared" si="18"/>
        <v>1</v>
      </c>
    </row>
    <row r="642" customHeight="1" spans="2:13">
      <c r="B642" s="125">
        <v>639</v>
      </c>
      <c r="C642" s="126"/>
      <c r="D642" s="126"/>
      <c r="E642" s="135" t="str">
        <f>IFERROR(VLOOKUP(D642,'基础-供应商信息'!$C:$D,2,FALSE),"-")</f>
        <v>-</v>
      </c>
      <c r="F642" s="126"/>
      <c r="G642" s="135" t="str">
        <f>IFERROR(VLOOKUP($F642,'基础-商品信息'!$C:$E,2,FALSE),"-")</f>
        <v>-</v>
      </c>
      <c r="H642" s="135" t="str">
        <f>IFERROR(VLOOKUP($F642,'基础-商品信息'!$C:$E,3,FALSE),"-")</f>
        <v>-</v>
      </c>
      <c r="I642" s="132"/>
      <c r="J642" s="126"/>
      <c r="K642" s="136" t="str">
        <f t="shared" si="19"/>
        <v>-</v>
      </c>
      <c r="L642" s="126"/>
      <c r="M642" s="137">
        <f t="shared" si="18"/>
        <v>1</v>
      </c>
    </row>
    <row r="643" customHeight="1" spans="2:13">
      <c r="B643" s="125">
        <v>640</v>
      </c>
      <c r="C643" s="126"/>
      <c r="D643" s="126"/>
      <c r="E643" s="135" t="str">
        <f>IFERROR(VLOOKUP(D643,'基础-供应商信息'!$C:$D,2,FALSE),"-")</f>
        <v>-</v>
      </c>
      <c r="F643" s="126"/>
      <c r="G643" s="135" t="str">
        <f>IFERROR(VLOOKUP($F643,'基础-商品信息'!$C:$E,2,FALSE),"-")</f>
        <v>-</v>
      </c>
      <c r="H643" s="135" t="str">
        <f>IFERROR(VLOOKUP($F643,'基础-商品信息'!$C:$E,3,FALSE),"-")</f>
        <v>-</v>
      </c>
      <c r="I643" s="132"/>
      <c r="J643" s="126"/>
      <c r="K643" s="136" t="str">
        <f t="shared" si="19"/>
        <v>-</v>
      </c>
      <c r="L643" s="126"/>
      <c r="M643" s="137">
        <f t="shared" si="18"/>
        <v>1</v>
      </c>
    </row>
    <row r="644" customHeight="1" spans="2:13">
      <c r="B644" s="125">
        <v>641</v>
      </c>
      <c r="C644" s="126"/>
      <c r="D644" s="126"/>
      <c r="E644" s="135" t="str">
        <f>IFERROR(VLOOKUP(D644,'基础-供应商信息'!$C:$D,2,FALSE),"-")</f>
        <v>-</v>
      </c>
      <c r="F644" s="126"/>
      <c r="G644" s="135" t="str">
        <f>IFERROR(VLOOKUP($F644,'基础-商品信息'!$C:$E,2,FALSE),"-")</f>
        <v>-</v>
      </c>
      <c r="H644" s="135" t="str">
        <f>IFERROR(VLOOKUP($F644,'基础-商品信息'!$C:$E,3,FALSE),"-")</f>
        <v>-</v>
      </c>
      <c r="I644" s="132"/>
      <c r="J644" s="126"/>
      <c r="K644" s="136" t="str">
        <f t="shared" si="19"/>
        <v>-</v>
      </c>
      <c r="L644" s="126"/>
      <c r="M644" s="137">
        <f t="shared" ref="M644:M707" si="20">C644-DAY(C644)+1</f>
        <v>1</v>
      </c>
    </row>
    <row r="645" customHeight="1" spans="2:13">
      <c r="B645" s="125">
        <v>642</v>
      </c>
      <c r="C645" s="126"/>
      <c r="D645" s="126"/>
      <c r="E645" s="135" t="str">
        <f>IFERROR(VLOOKUP(D645,'基础-供应商信息'!$C:$D,2,FALSE),"-")</f>
        <v>-</v>
      </c>
      <c r="F645" s="126"/>
      <c r="G645" s="135" t="str">
        <f>IFERROR(VLOOKUP($F645,'基础-商品信息'!$C:$E,2,FALSE),"-")</f>
        <v>-</v>
      </c>
      <c r="H645" s="135" t="str">
        <f>IFERROR(VLOOKUP($F645,'基础-商品信息'!$C:$E,3,FALSE),"-")</f>
        <v>-</v>
      </c>
      <c r="I645" s="132"/>
      <c r="J645" s="126"/>
      <c r="K645" s="136" t="str">
        <f t="shared" ref="K645:K708" si="21">IF(AND(I645&lt;&gt;"",J645&lt;&gt;""),I645*J645,"-")</f>
        <v>-</v>
      </c>
      <c r="L645" s="126"/>
      <c r="M645" s="137">
        <f t="shared" si="20"/>
        <v>1</v>
      </c>
    </row>
    <row r="646" customHeight="1" spans="2:13">
      <c r="B646" s="125">
        <v>643</v>
      </c>
      <c r="C646" s="126"/>
      <c r="D646" s="126"/>
      <c r="E646" s="135" t="str">
        <f>IFERROR(VLOOKUP(D646,'基础-供应商信息'!$C:$D,2,FALSE),"-")</f>
        <v>-</v>
      </c>
      <c r="F646" s="126"/>
      <c r="G646" s="135" t="str">
        <f>IFERROR(VLOOKUP($F646,'基础-商品信息'!$C:$E,2,FALSE),"-")</f>
        <v>-</v>
      </c>
      <c r="H646" s="135" t="str">
        <f>IFERROR(VLOOKUP($F646,'基础-商品信息'!$C:$E,3,FALSE),"-")</f>
        <v>-</v>
      </c>
      <c r="I646" s="132"/>
      <c r="J646" s="126"/>
      <c r="K646" s="136" t="str">
        <f t="shared" si="21"/>
        <v>-</v>
      </c>
      <c r="L646" s="126"/>
      <c r="M646" s="137">
        <f t="shared" si="20"/>
        <v>1</v>
      </c>
    </row>
    <row r="647" customHeight="1" spans="2:13">
      <c r="B647" s="125">
        <v>644</v>
      </c>
      <c r="C647" s="126"/>
      <c r="D647" s="126"/>
      <c r="E647" s="135" t="str">
        <f>IFERROR(VLOOKUP(D647,'基础-供应商信息'!$C:$D,2,FALSE),"-")</f>
        <v>-</v>
      </c>
      <c r="F647" s="126"/>
      <c r="G647" s="135" t="str">
        <f>IFERROR(VLOOKUP($F647,'基础-商品信息'!$C:$E,2,FALSE),"-")</f>
        <v>-</v>
      </c>
      <c r="H647" s="135" t="str">
        <f>IFERROR(VLOOKUP($F647,'基础-商品信息'!$C:$E,3,FALSE),"-")</f>
        <v>-</v>
      </c>
      <c r="I647" s="132"/>
      <c r="J647" s="126"/>
      <c r="K647" s="136" t="str">
        <f t="shared" si="21"/>
        <v>-</v>
      </c>
      <c r="L647" s="126"/>
      <c r="M647" s="137">
        <f t="shared" si="20"/>
        <v>1</v>
      </c>
    </row>
    <row r="648" customHeight="1" spans="2:13">
      <c r="B648" s="125">
        <v>645</v>
      </c>
      <c r="C648" s="126"/>
      <c r="D648" s="126"/>
      <c r="E648" s="135" t="str">
        <f>IFERROR(VLOOKUP(D648,'基础-供应商信息'!$C:$D,2,FALSE),"-")</f>
        <v>-</v>
      </c>
      <c r="F648" s="126"/>
      <c r="G648" s="135" t="str">
        <f>IFERROR(VLOOKUP($F648,'基础-商品信息'!$C:$E,2,FALSE),"-")</f>
        <v>-</v>
      </c>
      <c r="H648" s="135" t="str">
        <f>IFERROR(VLOOKUP($F648,'基础-商品信息'!$C:$E,3,FALSE),"-")</f>
        <v>-</v>
      </c>
      <c r="I648" s="132"/>
      <c r="J648" s="126"/>
      <c r="K648" s="136" t="str">
        <f t="shared" si="21"/>
        <v>-</v>
      </c>
      <c r="L648" s="126"/>
      <c r="M648" s="137">
        <f t="shared" si="20"/>
        <v>1</v>
      </c>
    </row>
    <row r="649" customHeight="1" spans="2:13">
      <c r="B649" s="125">
        <v>646</v>
      </c>
      <c r="C649" s="126"/>
      <c r="D649" s="126"/>
      <c r="E649" s="135" t="str">
        <f>IFERROR(VLOOKUP(D649,'基础-供应商信息'!$C:$D,2,FALSE),"-")</f>
        <v>-</v>
      </c>
      <c r="F649" s="126"/>
      <c r="G649" s="135" t="str">
        <f>IFERROR(VLOOKUP($F649,'基础-商品信息'!$C:$E,2,FALSE),"-")</f>
        <v>-</v>
      </c>
      <c r="H649" s="135" t="str">
        <f>IFERROR(VLOOKUP($F649,'基础-商品信息'!$C:$E,3,FALSE),"-")</f>
        <v>-</v>
      </c>
      <c r="I649" s="132"/>
      <c r="J649" s="126"/>
      <c r="K649" s="136" t="str">
        <f t="shared" si="21"/>
        <v>-</v>
      </c>
      <c r="L649" s="126"/>
      <c r="M649" s="137">
        <f t="shared" si="20"/>
        <v>1</v>
      </c>
    </row>
    <row r="650" customHeight="1" spans="2:13">
      <c r="B650" s="125">
        <v>647</v>
      </c>
      <c r="C650" s="126"/>
      <c r="D650" s="126"/>
      <c r="E650" s="135" t="str">
        <f>IFERROR(VLOOKUP(D650,'基础-供应商信息'!$C:$D,2,FALSE),"-")</f>
        <v>-</v>
      </c>
      <c r="F650" s="126"/>
      <c r="G650" s="135" t="str">
        <f>IFERROR(VLOOKUP($F650,'基础-商品信息'!$C:$E,2,FALSE),"-")</f>
        <v>-</v>
      </c>
      <c r="H650" s="135" t="str">
        <f>IFERROR(VLOOKUP($F650,'基础-商品信息'!$C:$E,3,FALSE),"-")</f>
        <v>-</v>
      </c>
      <c r="I650" s="132"/>
      <c r="J650" s="126"/>
      <c r="K650" s="136" t="str">
        <f t="shared" si="21"/>
        <v>-</v>
      </c>
      <c r="L650" s="126"/>
      <c r="M650" s="137">
        <f t="shared" si="20"/>
        <v>1</v>
      </c>
    </row>
    <row r="651" customHeight="1" spans="2:13">
      <c r="B651" s="125">
        <v>648</v>
      </c>
      <c r="C651" s="126"/>
      <c r="D651" s="126"/>
      <c r="E651" s="135" t="str">
        <f>IFERROR(VLOOKUP(D651,'基础-供应商信息'!$C:$D,2,FALSE),"-")</f>
        <v>-</v>
      </c>
      <c r="F651" s="126"/>
      <c r="G651" s="135" t="str">
        <f>IFERROR(VLOOKUP($F651,'基础-商品信息'!$C:$E,2,FALSE),"-")</f>
        <v>-</v>
      </c>
      <c r="H651" s="135" t="str">
        <f>IFERROR(VLOOKUP($F651,'基础-商品信息'!$C:$E,3,FALSE),"-")</f>
        <v>-</v>
      </c>
      <c r="I651" s="132"/>
      <c r="J651" s="126"/>
      <c r="K651" s="136" t="str">
        <f t="shared" si="21"/>
        <v>-</v>
      </c>
      <c r="L651" s="126"/>
      <c r="M651" s="137">
        <f t="shared" si="20"/>
        <v>1</v>
      </c>
    </row>
    <row r="652" customHeight="1" spans="2:13">
      <c r="B652" s="125">
        <v>649</v>
      </c>
      <c r="C652" s="126"/>
      <c r="D652" s="126"/>
      <c r="E652" s="135" t="str">
        <f>IFERROR(VLOOKUP(D652,'基础-供应商信息'!$C:$D,2,FALSE),"-")</f>
        <v>-</v>
      </c>
      <c r="F652" s="126"/>
      <c r="G652" s="135" t="str">
        <f>IFERROR(VLOOKUP($F652,'基础-商品信息'!$C:$E,2,FALSE),"-")</f>
        <v>-</v>
      </c>
      <c r="H652" s="135" t="str">
        <f>IFERROR(VLOOKUP($F652,'基础-商品信息'!$C:$E,3,FALSE),"-")</f>
        <v>-</v>
      </c>
      <c r="I652" s="132"/>
      <c r="J652" s="126"/>
      <c r="K652" s="136" t="str">
        <f t="shared" si="21"/>
        <v>-</v>
      </c>
      <c r="L652" s="126"/>
      <c r="M652" s="137">
        <f t="shared" si="20"/>
        <v>1</v>
      </c>
    </row>
    <row r="653" customHeight="1" spans="2:13">
      <c r="B653" s="125">
        <v>650</v>
      </c>
      <c r="C653" s="126"/>
      <c r="D653" s="126"/>
      <c r="E653" s="135" t="str">
        <f>IFERROR(VLOOKUP(D653,'基础-供应商信息'!$C:$D,2,FALSE),"-")</f>
        <v>-</v>
      </c>
      <c r="F653" s="126"/>
      <c r="G653" s="135" t="str">
        <f>IFERROR(VLOOKUP($F653,'基础-商品信息'!$C:$E,2,FALSE),"-")</f>
        <v>-</v>
      </c>
      <c r="H653" s="135" t="str">
        <f>IFERROR(VLOOKUP($F653,'基础-商品信息'!$C:$E,3,FALSE),"-")</f>
        <v>-</v>
      </c>
      <c r="I653" s="132"/>
      <c r="J653" s="126"/>
      <c r="K653" s="136" t="str">
        <f t="shared" si="21"/>
        <v>-</v>
      </c>
      <c r="L653" s="126"/>
      <c r="M653" s="137">
        <f t="shared" si="20"/>
        <v>1</v>
      </c>
    </row>
    <row r="654" customHeight="1" spans="2:13">
      <c r="B654" s="125">
        <v>651</v>
      </c>
      <c r="C654" s="126"/>
      <c r="D654" s="126"/>
      <c r="E654" s="135" t="str">
        <f>IFERROR(VLOOKUP(D654,'基础-供应商信息'!$C:$D,2,FALSE),"-")</f>
        <v>-</v>
      </c>
      <c r="F654" s="126"/>
      <c r="G654" s="135" t="str">
        <f>IFERROR(VLOOKUP($F654,'基础-商品信息'!$C:$E,2,FALSE),"-")</f>
        <v>-</v>
      </c>
      <c r="H654" s="135" t="str">
        <f>IFERROR(VLOOKUP($F654,'基础-商品信息'!$C:$E,3,FALSE),"-")</f>
        <v>-</v>
      </c>
      <c r="I654" s="132"/>
      <c r="J654" s="126"/>
      <c r="K654" s="136" t="str">
        <f t="shared" si="21"/>
        <v>-</v>
      </c>
      <c r="L654" s="126"/>
      <c r="M654" s="137">
        <f t="shared" si="20"/>
        <v>1</v>
      </c>
    </row>
    <row r="655" customHeight="1" spans="2:13">
      <c r="B655" s="125">
        <v>652</v>
      </c>
      <c r="C655" s="126"/>
      <c r="D655" s="126"/>
      <c r="E655" s="135" t="str">
        <f>IFERROR(VLOOKUP(D655,'基础-供应商信息'!$C:$D,2,FALSE),"-")</f>
        <v>-</v>
      </c>
      <c r="F655" s="126"/>
      <c r="G655" s="135" t="str">
        <f>IFERROR(VLOOKUP($F655,'基础-商品信息'!$C:$E,2,FALSE),"-")</f>
        <v>-</v>
      </c>
      <c r="H655" s="135" t="str">
        <f>IFERROR(VLOOKUP($F655,'基础-商品信息'!$C:$E,3,FALSE),"-")</f>
        <v>-</v>
      </c>
      <c r="I655" s="132"/>
      <c r="J655" s="126"/>
      <c r="K655" s="136" t="str">
        <f t="shared" si="21"/>
        <v>-</v>
      </c>
      <c r="L655" s="126"/>
      <c r="M655" s="137">
        <f t="shared" si="20"/>
        <v>1</v>
      </c>
    </row>
    <row r="656" customHeight="1" spans="2:13">
      <c r="B656" s="125">
        <v>653</v>
      </c>
      <c r="C656" s="126"/>
      <c r="D656" s="126"/>
      <c r="E656" s="135" t="str">
        <f>IFERROR(VLOOKUP(D656,'基础-供应商信息'!$C:$D,2,FALSE),"-")</f>
        <v>-</v>
      </c>
      <c r="F656" s="126"/>
      <c r="G656" s="135" t="str">
        <f>IFERROR(VLOOKUP($F656,'基础-商品信息'!$C:$E,2,FALSE),"-")</f>
        <v>-</v>
      </c>
      <c r="H656" s="135" t="str">
        <f>IFERROR(VLOOKUP($F656,'基础-商品信息'!$C:$E,3,FALSE),"-")</f>
        <v>-</v>
      </c>
      <c r="I656" s="132"/>
      <c r="J656" s="126"/>
      <c r="K656" s="136" t="str">
        <f t="shared" si="21"/>
        <v>-</v>
      </c>
      <c r="L656" s="126"/>
      <c r="M656" s="137">
        <f t="shared" si="20"/>
        <v>1</v>
      </c>
    </row>
    <row r="657" customHeight="1" spans="2:13">
      <c r="B657" s="125">
        <v>654</v>
      </c>
      <c r="C657" s="126"/>
      <c r="D657" s="126"/>
      <c r="E657" s="135" t="str">
        <f>IFERROR(VLOOKUP(D657,'基础-供应商信息'!$C:$D,2,FALSE),"-")</f>
        <v>-</v>
      </c>
      <c r="F657" s="126"/>
      <c r="G657" s="135" t="str">
        <f>IFERROR(VLOOKUP($F657,'基础-商品信息'!$C:$E,2,FALSE),"-")</f>
        <v>-</v>
      </c>
      <c r="H657" s="135" t="str">
        <f>IFERROR(VLOOKUP($F657,'基础-商品信息'!$C:$E,3,FALSE),"-")</f>
        <v>-</v>
      </c>
      <c r="I657" s="132"/>
      <c r="J657" s="126"/>
      <c r="K657" s="136" t="str">
        <f t="shared" si="21"/>
        <v>-</v>
      </c>
      <c r="L657" s="126"/>
      <c r="M657" s="137">
        <f t="shared" si="20"/>
        <v>1</v>
      </c>
    </row>
    <row r="658" customHeight="1" spans="2:13">
      <c r="B658" s="125">
        <v>655</v>
      </c>
      <c r="C658" s="126"/>
      <c r="D658" s="126"/>
      <c r="E658" s="135" t="str">
        <f>IFERROR(VLOOKUP(D658,'基础-供应商信息'!$C:$D,2,FALSE),"-")</f>
        <v>-</v>
      </c>
      <c r="F658" s="126"/>
      <c r="G658" s="135" t="str">
        <f>IFERROR(VLOOKUP($F658,'基础-商品信息'!$C:$E,2,FALSE),"-")</f>
        <v>-</v>
      </c>
      <c r="H658" s="135" t="str">
        <f>IFERROR(VLOOKUP($F658,'基础-商品信息'!$C:$E,3,FALSE),"-")</f>
        <v>-</v>
      </c>
      <c r="I658" s="132"/>
      <c r="J658" s="126"/>
      <c r="K658" s="136" t="str">
        <f t="shared" si="21"/>
        <v>-</v>
      </c>
      <c r="L658" s="126"/>
      <c r="M658" s="137">
        <f t="shared" si="20"/>
        <v>1</v>
      </c>
    </row>
    <row r="659" customHeight="1" spans="2:13">
      <c r="B659" s="125">
        <v>656</v>
      </c>
      <c r="C659" s="126"/>
      <c r="D659" s="126"/>
      <c r="E659" s="135" t="str">
        <f>IFERROR(VLOOKUP(D659,'基础-供应商信息'!$C:$D,2,FALSE),"-")</f>
        <v>-</v>
      </c>
      <c r="F659" s="126"/>
      <c r="G659" s="135" t="str">
        <f>IFERROR(VLOOKUP($F659,'基础-商品信息'!$C:$E,2,FALSE),"-")</f>
        <v>-</v>
      </c>
      <c r="H659" s="135" t="str">
        <f>IFERROR(VLOOKUP($F659,'基础-商品信息'!$C:$E,3,FALSE),"-")</f>
        <v>-</v>
      </c>
      <c r="I659" s="132"/>
      <c r="J659" s="126"/>
      <c r="K659" s="136" t="str">
        <f t="shared" si="21"/>
        <v>-</v>
      </c>
      <c r="L659" s="126"/>
      <c r="M659" s="137">
        <f t="shared" si="20"/>
        <v>1</v>
      </c>
    </row>
    <row r="660" customHeight="1" spans="2:13">
      <c r="B660" s="125">
        <v>657</v>
      </c>
      <c r="C660" s="126"/>
      <c r="D660" s="126"/>
      <c r="E660" s="135" t="str">
        <f>IFERROR(VLOOKUP(D660,'基础-供应商信息'!$C:$D,2,FALSE),"-")</f>
        <v>-</v>
      </c>
      <c r="F660" s="126"/>
      <c r="G660" s="135" t="str">
        <f>IFERROR(VLOOKUP($F660,'基础-商品信息'!$C:$E,2,FALSE),"-")</f>
        <v>-</v>
      </c>
      <c r="H660" s="135" t="str">
        <f>IFERROR(VLOOKUP($F660,'基础-商品信息'!$C:$E,3,FALSE),"-")</f>
        <v>-</v>
      </c>
      <c r="I660" s="132"/>
      <c r="J660" s="126"/>
      <c r="K660" s="136" t="str">
        <f t="shared" si="21"/>
        <v>-</v>
      </c>
      <c r="L660" s="126"/>
      <c r="M660" s="137">
        <f t="shared" si="20"/>
        <v>1</v>
      </c>
    </row>
    <row r="661" customHeight="1" spans="2:13">
      <c r="B661" s="125">
        <v>658</v>
      </c>
      <c r="C661" s="126"/>
      <c r="D661" s="126"/>
      <c r="E661" s="135" t="str">
        <f>IFERROR(VLOOKUP(D661,'基础-供应商信息'!$C:$D,2,FALSE),"-")</f>
        <v>-</v>
      </c>
      <c r="F661" s="126"/>
      <c r="G661" s="135" t="str">
        <f>IFERROR(VLOOKUP($F661,'基础-商品信息'!$C:$E,2,FALSE),"-")</f>
        <v>-</v>
      </c>
      <c r="H661" s="135" t="str">
        <f>IFERROR(VLOOKUP($F661,'基础-商品信息'!$C:$E,3,FALSE),"-")</f>
        <v>-</v>
      </c>
      <c r="I661" s="132"/>
      <c r="J661" s="126"/>
      <c r="K661" s="136" t="str">
        <f t="shared" si="21"/>
        <v>-</v>
      </c>
      <c r="L661" s="126"/>
      <c r="M661" s="137">
        <f t="shared" si="20"/>
        <v>1</v>
      </c>
    </row>
    <row r="662" customHeight="1" spans="2:13">
      <c r="B662" s="125">
        <v>659</v>
      </c>
      <c r="C662" s="126"/>
      <c r="D662" s="126"/>
      <c r="E662" s="135" t="str">
        <f>IFERROR(VLOOKUP(D662,'基础-供应商信息'!$C:$D,2,FALSE),"-")</f>
        <v>-</v>
      </c>
      <c r="F662" s="126"/>
      <c r="G662" s="135" t="str">
        <f>IFERROR(VLOOKUP($F662,'基础-商品信息'!$C:$E,2,FALSE),"-")</f>
        <v>-</v>
      </c>
      <c r="H662" s="135" t="str">
        <f>IFERROR(VLOOKUP($F662,'基础-商品信息'!$C:$E,3,FALSE),"-")</f>
        <v>-</v>
      </c>
      <c r="I662" s="132"/>
      <c r="J662" s="126"/>
      <c r="K662" s="136" t="str">
        <f t="shared" si="21"/>
        <v>-</v>
      </c>
      <c r="L662" s="126"/>
      <c r="M662" s="137">
        <f t="shared" si="20"/>
        <v>1</v>
      </c>
    </row>
    <row r="663" customHeight="1" spans="2:13">
      <c r="B663" s="125">
        <v>660</v>
      </c>
      <c r="C663" s="126"/>
      <c r="D663" s="126"/>
      <c r="E663" s="135" t="str">
        <f>IFERROR(VLOOKUP(D663,'基础-供应商信息'!$C:$D,2,FALSE),"-")</f>
        <v>-</v>
      </c>
      <c r="F663" s="126"/>
      <c r="G663" s="135" t="str">
        <f>IFERROR(VLOOKUP($F663,'基础-商品信息'!$C:$E,2,FALSE),"-")</f>
        <v>-</v>
      </c>
      <c r="H663" s="135" t="str">
        <f>IFERROR(VLOOKUP($F663,'基础-商品信息'!$C:$E,3,FALSE),"-")</f>
        <v>-</v>
      </c>
      <c r="I663" s="132"/>
      <c r="J663" s="126"/>
      <c r="K663" s="136" t="str">
        <f t="shared" si="21"/>
        <v>-</v>
      </c>
      <c r="L663" s="126"/>
      <c r="M663" s="137">
        <f t="shared" si="20"/>
        <v>1</v>
      </c>
    </row>
    <row r="664" customHeight="1" spans="2:13">
      <c r="B664" s="125">
        <v>661</v>
      </c>
      <c r="C664" s="126"/>
      <c r="D664" s="126"/>
      <c r="E664" s="135" t="str">
        <f>IFERROR(VLOOKUP(D664,'基础-供应商信息'!$C:$D,2,FALSE),"-")</f>
        <v>-</v>
      </c>
      <c r="F664" s="126"/>
      <c r="G664" s="135" t="str">
        <f>IFERROR(VLOOKUP($F664,'基础-商品信息'!$C:$E,2,FALSE),"-")</f>
        <v>-</v>
      </c>
      <c r="H664" s="135" t="str">
        <f>IFERROR(VLOOKUP($F664,'基础-商品信息'!$C:$E,3,FALSE),"-")</f>
        <v>-</v>
      </c>
      <c r="I664" s="132"/>
      <c r="J664" s="126"/>
      <c r="K664" s="136" t="str">
        <f t="shared" si="21"/>
        <v>-</v>
      </c>
      <c r="L664" s="126"/>
      <c r="M664" s="137">
        <f t="shared" si="20"/>
        <v>1</v>
      </c>
    </row>
    <row r="665" customHeight="1" spans="2:13">
      <c r="B665" s="125">
        <v>662</v>
      </c>
      <c r="C665" s="126"/>
      <c r="D665" s="126"/>
      <c r="E665" s="135" t="str">
        <f>IFERROR(VLOOKUP(D665,'基础-供应商信息'!$C:$D,2,FALSE),"-")</f>
        <v>-</v>
      </c>
      <c r="F665" s="126"/>
      <c r="G665" s="135" t="str">
        <f>IFERROR(VLOOKUP($F665,'基础-商品信息'!$C:$E,2,FALSE),"-")</f>
        <v>-</v>
      </c>
      <c r="H665" s="135" t="str">
        <f>IFERROR(VLOOKUP($F665,'基础-商品信息'!$C:$E,3,FALSE),"-")</f>
        <v>-</v>
      </c>
      <c r="I665" s="132"/>
      <c r="J665" s="126"/>
      <c r="K665" s="136" t="str">
        <f t="shared" si="21"/>
        <v>-</v>
      </c>
      <c r="L665" s="126"/>
      <c r="M665" s="137">
        <f t="shared" si="20"/>
        <v>1</v>
      </c>
    </row>
    <row r="666" customHeight="1" spans="2:13">
      <c r="B666" s="125">
        <v>663</v>
      </c>
      <c r="C666" s="126"/>
      <c r="D666" s="126"/>
      <c r="E666" s="135" t="str">
        <f>IFERROR(VLOOKUP(D666,'基础-供应商信息'!$C:$D,2,FALSE),"-")</f>
        <v>-</v>
      </c>
      <c r="F666" s="126"/>
      <c r="G666" s="135" t="str">
        <f>IFERROR(VLOOKUP($F666,'基础-商品信息'!$C:$E,2,FALSE),"-")</f>
        <v>-</v>
      </c>
      <c r="H666" s="135" t="str">
        <f>IFERROR(VLOOKUP($F666,'基础-商品信息'!$C:$E,3,FALSE),"-")</f>
        <v>-</v>
      </c>
      <c r="I666" s="132"/>
      <c r="J666" s="126"/>
      <c r="K666" s="136" t="str">
        <f t="shared" si="21"/>
        <v>-</v>
      </c>
      <c r="L666" s="126"/>
      <c r="M666" s="137">
        <f t="shared" si="20"/>
        <v>1</v>
      </c>
    </row>
    <row r="667" customHeight="1" spans="2:13">
      <c r="B667" s="125">
        <v>664</v>
      </c>
      <c r="C667" s="126"/>
      <c r="D667" s="126"/>
      <c r="E667" s="135" t="str">
        <f>IFERROR(VLOOKUP(D667,'基础-供应商信息'!$C:$D,2,FALSE),"-")</f>
        <v>-</v>
      </c>
      <c r="F667" s="126"/>
      <c r="G667" s="135" t="str">
        <f>IFERROR(VLOOKUP($F667,'基础-商品信息'!$C:$E,2,FALSE),"-")</f>
        <v>-</v>
      </c>
      <c r="H667" s="135" t="str">
        <f>IFERROR(VLOOKUP($F667,'基础-商品信息'!$C:$E,3,FALSE),"-")</f>
        <v>-</v>
      </c>
      <c r="I667" s="132"/>
      <c r="J667" s="126"/>
      <c r="K667" s="136" t="str">
        <f t="shared" si="21"/>
        <v>-</v>
      </c>
      <c r="L667" s="126"/>
      <c r="M667" s="137">
        <f t="shared" si="20"/>
        <v>1</v>
      </c>
    </row>
    <row r="668" customHeight="1" spans="2:13">
      <c r="B668" s="125">
        <v>665</v>
      </c>
      <c r="C668" s="126"/>
      <c r="D668" s="126"/>
      <c r="E668" s="135" t="str">
        <f>IFERROR(VLOOKUP(D668,'基础-供应商信息'!$C:$D,2,FALSE),"-")</f>
        <v>-</v>
      </c>
      <c r="F668" s="126"/>
      <c r="G668" s="135" t="str">
        <f>IFERROR(VLOOKUP($F668,'基础-商品信息'!$C:$E,2,FALSE),"-")</f>
        <v>-</v>
      </c>
      <c r="H668" s="135" t="str">
        <f>IFERROR(VLOOKUP($F668,'基础-商品信息'!$C:$E,3,FALSE),"-")</f>
        <v>-</v>
      </c>
      <c r="I668" s="132"/>
      <c r="J668" s="126"/>
      <c r="K668" s="136" t="str">
        <f t="shared" si="21"/>
        <v>-</v>
      </c>
      <c r="L668" s="126"/>
      <c r="M668" s="137">
        <f t="shared" si="20"/>
        <v>1</v>
      </c>
    </row>
    <row r="669" customHeight="1" spans="2:13">
      <c r="B669" s="125">
        <v>666</v>
      </c>
      <c r="C669" s="126"/>
      <c r="D669" s="126"/>
      <c r="E669" s="135" t="str">
        <f>IFERROR(VLOOKUP(D669,'基础-供应商信息'!$C:$D,2,FALSE),"-")</f>
        <v>-</v>
      </c>
      <c r="F669" s="126"/>
      <c r="G669" s="135" t="str">
        <f>IFERROR(VLOOKUP($F669,'基础-商品信息'!$C:$E,2,FALSE),"-")</f>
        <v>-</v>
      </c>
      <c r="H669" s="135" t="str">
        <f>IFERROR(VLOOKUP($F669,'基础-商品信息'!$C:$E,3,FALSE),"-")</f>
        <v>-</v>
      </c>
      <c r="I669" s="132"/>
      <c r="J669" s="126"/>
      <c r="K669" s="136" t="str">
        <f t="shared" si="21"/>
        <v>-</v>
      </c>
      <c r="L669" s="126"/>
      <c r="M669" s="137">
        <f t="shared" si="20"/>
        <v>1</v>
      </c>
    </row>
    <row r="670" customHeight="1" spans="2:13">
      <c r="B670" s="125">
        <v>667</v>
      </c>
      <c r="C670" s="126"/>
      <c r="D670" s="126"/>
      <c r="E670" s="135" t="str">
        <f>IFERROR(VLOOKUP(D670,'基础-供应商信息'!$C:$D,2,FALSE),"-")</f>
        <v>-</v>
      </c>
      <c r="F670" s="126"/>
      <c r="G670" s="135" t="str">
        <f>IFERROR(VLOOKUP($F670,'基础-商品信息'!$C:$E,2,FALSE),"-")</f>
        <v>-</v>
      </c>
      <c r="H670" s="135" t="str">
        <f>IFERROR(VLOOKUP($F670,'基础-商品信息'!$C:$E,3,FALSE),"-")</f>
        <v>-</v>
      </c>
      <c r="I670" s="132"/>
      <c r="J670" s="126"/>
      <c r="K670" s="136" t="str">
        <f t="shared" si="21"/>
        <v>-</v>
      </c>
      <c r="L670" s="126"/>
      <c r="M670" s="137">
        <f t="shared" si="20"/>
        <v>1</v>
      </c>
    </row>
    <row r="671" customHeight="1" spans="2:13">
      <c r="B671" s="125">
        <v>668</v>
      </c>
      <c r="C671" s="126"/>
      <c r="D671" s="126"/>
      <c r="E671" s="135" t="str">
        <f>IFERROR(VLOOKUP(D671,'基础-供应商信息'!$C:$D,2,FALSE),"-")</f>
        <v>-</v>
      </c>
      <c r="F671" s="126"/>
      <c r="G671" s="135" t="str">
        <f>IFERROR(VLOOKUP($F671,'基础-商品信息'!$C:$E,2,FALSE),"-")</f>
        <v>-</v>
      </c>
      <c r="H671" s="135" t="str">
        <f>IFERROR(VLOOKUP($F671,'基础-商品信息'!$C:$E,3,FALSE),"-")</f>
        <v>-</v>
      </c>
      <c r="I671" s="132"/>
      <c r="J671" s="126"/>
      <c r="K671" s="136" t="str">
        <f t="shared" si="21"/>
        <v>-</v>
      </c>
      <c r="L671" s="126"/>
      <c r="M671" s="137">
        <f t="shared" si="20"/>
        <v>1</v>
      </c>
    </row>
    <row r="672" customHeight="1" spans="2:13">
      <c r="B672" s="125">
        <v>669</v>
      </c>
      <c r="C672" s="126"/>
      <c r="D672" s="126"/>
      <c r="E672" s="135" t="str">
        <f>IFERROR(VLOOKUP(D672,'基础-供应商信息'!$C:$D,2,FALSE),"-")</f>
        <v>-</v>
      </c>
      <c r="F672" s="126"/>
      <c r="G672" s="135" t="str">
        <f>IFERROR(VLOOKUP($F672,'基础-商品信息'!$C:$E,2,FALSE),"-")</f>
        <v>-</v>
      </c>
      <c r="H672" s="135" t="str">
        <f>IFERROR(VLOOKUP($F672,'基础-商品信息'!$C:$E,3,FALSE),"-")</f>
        <v>-</v>
      </c>
      <c r="I672" s="132"/>
      <c r="J672" s="126"/>
      <c r="K672" s="136" t="str">
        <f t="shared" si="21"/>
        <v>-</v>
      </c>
      <c r="L672" s="126"/>
      <c r="M672" s="137">
        <f t="shared" si="20"/>
        <v>1</v>
      </c>
    </row>
    <row r="673" customHeight="1" spans="2:13">
      <c r="B673" s="125">
        <v>670</v>
      </c>
      <c r="C673" s="126"/>
      <c r="D673" s="126"/>
      <c r="E673" s="135" t="str">
        <f>IFERROR(VLOOKUP(D673,'基础-供应商信息'!$C:$D,2,FALSE),"-")</f>
        <v>-</v>
      </c>
      <c r="F673" s="126"/>
      <c r="G673" s="135" t="str">
        <f>IFERROR(VLOOKUP($F673,'基础-商品信息'!$C:$E,2,FALSE),"-")</f>
        <v>-</v>
      </c>
      <c r="H673" s="135" t="str">
        <f>IFERROR(VLOOKUP($F673,'基础-商品信息'!$C:$E,3,FALSE),"-")</f>
        <v>-</v>
      </c>
      <c r="I673" s="132"/>
      <c r="J673" s="126"/>
      <c r="K673" s="136" t="str">
        <f t="shared" si="21"/>
        <v>-</v>
      </c>
      <c r="L673" s="126"/>
      <c r="M673" s="137">
        <f t="shared" si="20"/>
        <v>1</v>
      </c>
    </row>
    <row r="674" customHeight="1" spans="2:13">
      <c r="B674" s="125">
        <v>671</v>
      </c>
      <c r="C674" s="126"/>
      <c r="D674" s="126"/>
      <c r="E674" s="135" t="str">
        <f>IFERROR(VLOOKUP(D674,'基础-供应商信息'!$C:$D,2,FALSE),"-")</f>
        <v>-</v>
      </c>
      <c r="F674" s="126"/>
      <c r="G674" s="135" t="str">
        <f>IFERROR(VLOOKUP($F674,'基础-商品信息'!$C:$E,2,FALSE),"-")</f>
        <v>-</v>
      </c>
      <c r="H674" s="135" t="str">
        <f>IFERROR(VLOOKUP($F674,'基础-商品信息'!$C:$E,3,FALSE),"-")</f>
        <v>-</v>
      </c>
      <c r="I674" s="132"/>
      <c r="J674" s="126"/>
      <c r="K674" s="136" t="str">
        <f t="shared" si="21"/>
        <v>-</v>
      </c>
      <c r="L674" s="126"/>
      <c r="M674" s="137">
        <f t="shared" si="20"/>
        <v>1</v>
      </c>
    </row>
    <row r="675" customHeight="1" spans="2:13">
      <c r="B675" s="125">
        <v>672</v>
      </c>
      <c r="C675" s="126"/>
      <c r="D675" s="126"/>
      <c r="E675" s="135" t="str">
        <f>IFERROR(VLOOKUP(D675,'基础-供应商信息'!$C:$D,2,FALSE),"-")</f>
        <v>-</v>
      </c>
      <c r="F675" s="126"/>
      <c r="G675" s="135" t="str">
        <f>IFERROR(VLOOKUP($F675,'基础-商品信息'!$C:$E,2,FALSE),"-")</f>
        <v>-</v>
      </c>
      <c r="H675" s="135" t="str">
        <f>IFERROR(VLOOKUP($F675,'基础-商品信息'!$C:$E,3,FALSE),"-")</f>
        <v>-</v>
      </c>
      <c r="I675" s="132"/>
      <c r="J675" s="126"/>
      <c r="K675" s="136" t="str">
        <f t="shared" si="21"/>
        <v>-</v>
      </c>
      <c r="L675" s="126"/>
      <c r="M675" s="137">
        <f t="shared" si="20"/>
        <v>1</v>
      </c>
    </row>
    <row r="676" customHeight="1" spans="2:13">
      <c r="B676" s="125">
        <v>673</v>
      </c>
      <c r="C676" s="126"/>
      <c r="D676" s="126"/>
      <c r="E676" s="135" t="str">
        <f>IFERROR(VLOOKUP(D676,'基础-供应商信息'!$C:$D,2,FALSE),"-")</f>
        <v>-</v>
      </c>
      <c r="F676" s="126"/>
      <c r="G676" s="135" t="str">
        <f>IFERROR(VLOOKUP($F676,'基础-商品信息'!$C:$E,2,FALSE),"-")</f>
        <v>-</v>
      </c>
      <c r="H676" s="135" t="str">
        <f>IFERROR(VLOOKUP($F676,'基础-商品信息'!$C:$E,3,FALSE),"-")</f>
        <v>-</v>
      </c>
      <c r="I676" s="132"/>
      <c r="J676" s="126"/>
      <c r="K676" s="136" t="str">
        <f t="shared" si="21"/>
        <v>-</v>
      </c>
      <c r="L676" s="126"/>
      <c r="M676" s="137">
        <f t="shared" si="20"/>
        <v>1</v>
      </c>
    </row>
    <row r="677" customHeight="1" spans="2:13">
      <c r="B677" s="125">
        <v>674</v>
      </c>
      <c r="C677" s="126"/>
      <c r="D677" s="126"/>
      <c r="E677" s="135" t="str">
        <f>IFERROR(VLOOKUP(D677,'基础-供应商信息'!$C:$D,2,FALSE),"-")</f>
        <v>-</v>
      </c>
      <c r="F677" s="126"/>
      <c r="G677" s="135" t="str">
        <f>IFERROR(VLOOKUP($F677,'基础-商品信息'!$C:$E,2,FALSE),"-")</f>
        <v>-</v>
      </c>
      <c r="H677" s="135" t="str">
        <f>IFERROR(VLOOKUP($F677,'基础-商品信息'!$C:$E,3,FALSE),"-")</f>
        <v>-</v>
      </c>
      <c r="I677" s="132"/>
      <c r="J677" s="126"/>
      <c r="K677" s="136" t="str">
        <f t="shared" si="21"/>
        <v>-</v>
      </c>
      <c r="L677" s="126"/>
      <c r="M677" s="137">
        <f t="shared" si="20"/>
        <v>1</v>
      </c>
    </row>
    <row r="678" customHeight="1" spans="2:13">
      <c r="B678" s="125">
        <v>675</v>
      </c>
      <c r="C678" s="126"/>
      <c r="D678" s="126"/>
      <c r="E678" s="135" t="str">
        <f>IFERROR(VLOOKUP(D678,'基础-供应商信息'!$C:$D,2,FALSE),"-")</f>
        <v>-</v>
      </c>
      <c r="F678" s="126"/>
      <c r="G678" s="135" t="str">
        <f>IFERROR(VLOOKUP($F678,'基础-商品信息'!$C:$E,2,FALSE),"-")</f>
        <v>-</v>
      </c>
      <c r="H678" s="135" t="str">
        <f>IFERROR(VLOOKUP($F678,'基础-商品信息'!$C:$E,3,FALSE),"-")</f>
        <v>-</v>
      </c>
      <c r="I678" s="132"/>
      <c r="J678" s="126"/>
      <c r="K678" s="136" t="str">
        <f t="shared" si="21"/>
        <v>-</v>
      </c>
      <c r="L678" s="126"/>
      <c r="M678" s="137">
        <f t="shared" si="20"/>
        <v>1</v>
      </c>
    </row>
    <row r="679" customHeight="1" spans="2:13">
      <c r="B679" s="125">
        <v>676</v>
      </c>
      <c r="C679" s="126"/>
      <c r="D679" s="126"/>
      <c r="E679" s="135" t="str">
        <f>IFERROR(VLOOKUP(D679,'基础-供应商信息'!$C:$D,2,FALSE),"-")</f>
        <v>-</v>
      </c>
      <c r="F679" s="126"/>
      <c r="G679" s="135" t="str">
        <f>IFERROR(VLOOKUP($F679,'基础-商品信息'!$C:$E,2,FALSE),"-")</f>
        <v>-</v>
      </c>
      <c r="H679" s="135" t="str">
        <f>IFERROR(VLOOKUP($F679,'基础-商品信息'!$C:$E,3,FALSE),"-")</f>
        <v>-</v>
      </c>
      <c r="I679" s="132"/>
      <c r="J679" s="126"/>
      <c r="K679" s="136" t="str">
        <f t="shared" si="21"/>
        <v>-</v>
      </c>
      <c r="L679" s="126"/>
      <c r="M679" s="137">
        <f t="shared" si="20"/>
        <v>1</v>
      </c>
    </row>
    <row r="680" customHeight="1" spans="2:13">
      <c r="B680" s="125">
        <v>677</v>
      </c>
      <c r="C680" s="126"/>
      <c r="D680" s="126"/>
      <c r="E680" s="135" t="str">
        <f>IFERROR(VLOOKUP(D680,'基础-供应商信息'!$C:$D,2,FALSE),"-")</f>
        <v>-</v>
      </c>
      <c r="F680" s="126"/>
      <c r="G680" s="135" t="str">
        <f>IFERROR(VLOOKUP($F680,'基础-商品信息'!$C:$E,2,FALSE),"-")</f>
        <v>-</v>
      </c>
      <c r="H680" s="135" t="str">
        <f>IFERROR(VLOOKUP($F680,'基础-商品信息'!$C:$E,3,FALSE),"-")</f>
        <v>-</v>
      </c>
      <c r="I680" s="132"/>
      <c r="J680" s="126"/>
      <c r="K680" s="136" t="str">
        <f t="shared" si="21"/>
        <v>-</v>
      </c>
      <c r="L680" s="126"/>
      <c r="M680" s="137">
        <f t="shared" si="20"/>
        <v>1</v>
      </c>
    </row>
    <row r="681" customHeight="1" spans="2:13">
      <c r="B681" s="125">
        <v>678</v>
      </c>
      <c r="C681" s="126"/>
      <c r="D681" s="126"/>
      <c r="E681" s="135" t="str">
        <f>IFERROR(VLOOKUP(D681,'基础-供应商信息'!$C:$D,2,FALSE),"-")</f>
        <v>-</v>
      </c>
      <c r="F681" s="126"/>
      <c r="G681" s="135" t="str">
        <f>IFERROR(VLOOKUP($F681,'基础-商品信息'!$C:$E,2,FALSE),"-")</f>
        <v>-</v>
      </c>
      <c r="H681" s="135" t="str">
        <f>IFERROR(VLOOKUP($F681,'基础-商品信息'!$C:$E,3,FALSE),"-")</f>
        <v>-</v>
      </c>
      <c r="I681" s="132"/>
      <c r="J681" s="126"/>
      <c r="K681" s="136" t="str">
        <f t="shared" si="21"/>
        <v>-</v>
      </c>
      <c r="L681" s="126"/>
      <c r="M681" s="137">
        <f t="shared" si="20"/>
        <v>1</v>
      </c>
    </row>
    <row r="682" customHeight="1" spans="2:13">
      <c r="B682" s="125">
        <v>679</v>
      </c>
      <c r="C682" s="126"/>
      <c r="D682" s="126"/>
      <c r="E682" s="135" t="str">
        <f>IFERROR(VLOOKUP(D682,'基础-供应商信息'!$C:$D,2,FALSE),"-")</f>
        <v>-</v>
      </c>
      <c r="F682" s="126"/>
      <c r="G682" s="135" t="str">
        <f>IFERROR(VLOOKUP($F682,'基础-商品信息'!$C:$E,2,FALSE),"-")</f>
        <v>-</v>
      </c>
      <c r="H682" s="135" t="str">
        <f>IFERROR(VLOOKUP($F682,'基础-商品信息'!$C:$E,3,FALSE),"-")</f>
        <v>-</v>
      </c>
      <c r="I682" s="132"/>
      <c r="J682" s="126"/>
      <c r="K682" s="136" t="str">
        <f t="shared" si="21"/>
        <v>-</v>
      </c>
      <c r="L682" s="126"/>
      <c r="M682" s="137">
        <f t="shared" si="20"/>
        <v>1</v>
      </c>
    </row>
    <row r="683" customHeight="1" spans="2:13">
      <c r="B683" s="125">
        <v>680</v>
      </c>
      <c r="C683" s="126"/>
      <c r="D683" s="126"/>
      <c r="E683" s="135" t="str">
        <f>IFERROR(VLOOKUP(D683,'基础-供应商信息'!$C:$D,2,FALSE),"-")</f>
        <v>-</v>
      </c>
      <c r="F683" s="126"/>
      <c r="G683" s="135" t="str">
        <f>IFERROR(VLOOKUP($F683,'基础-商品信息'!$C:$E,2,FALSE),"-")</f>
        <v>-</v>
      </c>
      <c r="H683" s="135" t="str">
        <f>IFERROR(VLOOKUP($F683,'基础-商品信息'!$C:$E,3,FALSE),"-")</f>
        <v>-</v>
      </c>
      <c r="I683" s="132"/>
      <c r="J683" s="126"/>
      <c r="K683" s="136" t="str">
        <f t="shared" si="21"/>
        <v>-</v>
      </c>
      <c r="L683" s="126"/>
      <c r="M683" s="137">
        <f t="shared" si="20"/>
        <v>1</v>
      </c>
    </row>
    <row r="684" customHeight="1" spans="2:13">
      <c r="B684" s="125">
        <v>681</v>
      </c>
      <c r="C684" s="126"/>
      <c r="D684" s="126"/>
      <c r="E684" s="135" t="str">
        <f>IFERROR(VLOOKUP(D684,'基础-供应商信息'!$C:$D,2,FALSE),"-")</f>
        <v>-</v>
      </c>
      <c r="F684" s="126"/>
      <c r="G684" s="135" t="str">
        <f>IFERROR(VLOOKUP($F684,'基础-商品信息'!$C:$E,2,FALSE),"-")</f>
        <v>-</v>
      </c>
      <c r="H684" s="135" t="str">
        <f>IFERROR(VLOOKUP($F684,'基础-商品信息'!$C:$E,3,FALSE),"-")</f>
        <v>-</v>
      </c>
      <c r="I684" s="132"/>
      <c r="J684" s="126"/>
      <c r="K684" s="136" t="str">
        <f t="shared" si="21"/>
        <v>-</v>
      </c>
      <c r="L684" s="126"/>
      <c r="M684" s="137">
        <f t="shared" si="20"/>
        <v>1</v>
      </c>
    </row>
    <row r="685" customHeight="1" spans="2:13">
      <c r="B685" s="125">
        <v>682</v>
      </c>
      <c r="C685" s="126"/>
      <c r="D685" s="126"/>
      <c r="E685" s="135" t="str">
        <f>IFERROR(VLOOKUP(D685,'基础-供应商信息'!$C:$D,2,FALSE),"-")</f>
        <v>-</v>
      </c>
      <c r="F685" s="126"/>
      <c r="G685" s="135" t="str">
        <f>IFERROR(VLOOKUP($F685,'基础-商品信息'!$C:$E,2,FALSE),"-")</f>
        <v>-</v>
      </c>
      <c r="H685" s="135" t="str">
        <f>IFERROR(VLOOKUP($F685,'基础-商品信息'!$C:$E,3,FALSE),"-")</f>
        <v>-</v>
      </c>
      <c r="I685" s="132"/>
      <c r="J685" s="126"/>
      <c r="K685" s="136" t="str">
        <f t="shared" si="21"/>
        <v>-</v>
      </c>
      <c r="L685" s="126"/>
      <c r="M685" s="137">
        <f t="shared" si="20"/>
        <v>1</v>
      </c>
    </row>
    <row r="686" customHeight="1" spans="2:13">
      <c r="B686" s="125">
        <v>683</v>
      </c>
      <c r="C686" s="126"/>
      <c r="D686" s="126"/>
      <c r="E686" s="135" t="str">
        <f>IFERROR(VLOOKUP(D686,'基础-供应商信息'!$C:$D,2,FALSE),"-")</f>
        <v>-</v>
      </c>
      <c r="F686" s="126"/>
      <c r="G686" s="135" t="str">
        <f>IFERROR(VLOOKUP($F686,'基础-商品信息'!$C:$E,2,FALSE),"-")</f>
        <v>-</v>
      </c>
      <c r="H686" s="135" t="str">
        <f>IFERROR(VLOOKUP($F686,'基础-商品信息'!$C:$E,3,FALSE),"-")</f>
        <v>-</v>
      </c>
      <c r="I686" s="132"/>
      <c r="J686" s="126"/>
      <c r="K686" s="136" t="str">
        <f t="shared" si="21"/>
        <v>-</v>
      </c>
      <c r="L686" s="126"/>
      <c r="M686" s="137">
        <f t="shared" si="20"/>
        <v>1</v>
      </c>
    </row>
    <row r="687" customHeight="1" spans="2:13">
      <c r="B687" s="125">
        <v>684</v>
      </c>
      <c r="C687" s="126"/>
      <c r="D687" s="126"/>
      <c r="E687" s="135" t="str">
        <f>IFERROR(VLOOKUP(D687,'基础-供应商信息'!$C:$D,2,FALSE),"-")</f>
        <v>-</v>
      </c>
      <c r="F687" s="126"/>
      <c r="G687" s="135" t="str">
        <f>IFERROR(VLOOKUP($F687,'基础-商品信息'!$C:$E,2,FALSE),"-")</f>
        <v>-</v>
      </c>
      <c r="H687" s="135" t="str">
        <f>IFERROR(VLOOKUP($F687,'基础-商品信息'!$C:$E,3,FALSE),"-")</f>
        <v>-</v>
      </c>
      <c r="I687" s="132"/>
      <c r="J687" s="126"/>
      <c r="K687" s="136" t="str">
        <f t="shared" si="21"/>
        <v>-</v>
      </c>
      <c r="L687" s="126"/>
      <c r="M687" s="137">
        <f t="shared" si="20"/>
        <v>1</v>
      </c>
    </row>
    <row r="688" customHeight="1" spans="2:13">
      <c r="B688" s="125">
        <v>685</v>
      </c>
      <c r="C688" s="126"/>
      <c r="D688" s="126"/>
      <c r="E688" s="135" t="str">
        <f>IFERROR(VLOOKUP(D688,'基础-供应商信息'!$C:$D,2,FALSE),"-")</f>
        <v>-</v>
      </c>
      <c r="F688" s="126"/>
      <c r="G688" s="135" t="str">
        <f>IFERROR(VLOOKUP($F688,'基础-商品信息'!$C:$E,2,FALSE),"-")</f>
        <v>-</v>
      </c>
      <c r="H688" s="135" t="str">
        <f>IFERROR(VLOOKUP($F688,'基础-商品信息'!$C:$E,3,FALSE),"-")</f>
        <v>-</v>
      </c>
      <c r="I688" s="132"/>
      <c r="J688" s="126"/>
      <c r="K688" s="136" t="str">
        <f t="shared" si="21"/>
        <v>-</v>
      </c>
      <c r="L688" s="126"/>
      <c r="M688" s="137">
        <f t="shared" si="20"/>
        <v>1</v>
      </c>
    </row>
    <row r="689" customHeight="1" spans="2:13">
      <c r="B689" s="125">
        <v>686</v>
      </c>
      <c r="C689" s="126"/>
      <c r="D689" s="126"/>
      <c r="E689" s="135" t="str">
        <f>IFERROR(VLOOKUP(D689,'基础-供应商信息'!$C:$D,2,FALSE),"-")</f>
        <v>-</v>
      </c>
      <c r="F689" s="126"/>
      <c r="G689" s="135" t="str">
        <f>IFERROR(VLOOKUP($F689,'基础-商品信息'!$C:$E,2,FALSE),"-")</f>
        <v>-</v>
      </c>
      <c r="H689" s="135" t="str">
        <f>IFERROR(VLOOKUP($F689,'基础-商品信息'!$C:$E,3,FALSE),"-")</f>
        <v>-</v>
      </c>
      <c r="I689" s="132"/>
      <c r="J689" s="126"/>
      <c r="K689" s="136" t="str">
        <f t="shared" si="21"/>
        <v>-</v>
      </c>
      <c r="L689" s="126"/>
      <c r="M689" s="137">
        <f t="shared" si="20"/>
        <v>1</v>
      </c>
    </row>
    <row r="690" customHeight="1" spans="2:13">
      <c r="B690" s="125">
        <v>687</v>
      </c>
      <c r="C690" s="126"/>
      <c r="D690" s="126"/>
      <c r="E690" s="135" t="str">
        <f>IFERROR(VLOOKUP(D690,'基础-供应商信息'!$C:$D,2,FALSE),"-")</f>
        <v>-</v>
      </c>
      <c r="F690" s="126"/>
      <c r="G690" s="135" t="str">
        <f>IFERROR(VLOOKUP($F690,'基础-商品信息'!$C:$E,2,FALSE),"-")</f>
        <v>-</v>
      </c>
      <c r="H690" s="135" t="str">
        <f>IFERROR(VLOOKUP($F690,'基础-商品信息'!$C:$E,3,FALSE),"-")</f>
        <v>-</v>
      </c>
      <c r="I690" s="132"/>
      <c r="J690" s="126"/>
      <c r="K690" s="136" t="str">
        <f t="shared" si="21"/>
        <v>-</v>
      </c>
      <c r="L690" s="126"/>
      <c r="M690" s="137">
        <f t="shared" si="20"/>
        <v>1</v>
      </c>
    </row>
    <row r="691" customHeight="1" spans="2:13">
      <c r="B691" s="125">
        <v>688</v>
      </c>
      <c r="C691" s="126"/>
      <c r="D691" s="126"/>
      <c r="E691" s="135" t="str">
        <f>IFERROR(VLOOKUP(D691,'基础-供应商信息'!$C:$D,2,FALSE),"-")</f>
        <v>-</v>
      </c>
      <c r="F691" s="126"/>
      <c r="G691" s="135" t="str">
        <f>IFERROR(VLOOKUP($F691,'基础-商品信息'!$C:$E,2,FALSE),"-")</f>
        <v>-</v>
      </c>
      <c r="H691" s="135" t="str">
        <f>IFERROR(VLOOKUP($F691,'基础-商品信息'!$C:$E,3,FALSE),"-")</f>
        <v>-</v>
      </c>
      <c r="I691" s="132"/>
      <c r="J691" s="126"/>
      <c r="K691" s="136" t="str">
        <f t="shared" si="21"/>
        <v>-</v>
      </c>
      <c r="L691" s="126"/>
      <c r="M691" s="137">
        <f t="shared" si="20"/>
        <v>1</v>
      </c>
    </row>
    <row r="692" customHeight="1" spans="2:13">
      <c r="B692" s="125">
        <v>689</v>
      </c>
      <c r="C692" s="126"/>
      <c r="D692" s="126"/>
      <c r="E692" s="135" t="str">
        <f>IFERROR(VLOOKUP(D692,'基础-供应商信息'!$C:$D,2,FALSE),"-")</f>
        <v>-</v>
      </c>
      <c r="F692" s="126"/>
      <c r="G692" s="135" t="str">
        <f>IFERROR(VLOOKUP($F692,'基础-商品信息'!$C:$E,2,FALSE),"-")</f>
        <v>-</v>
      </c>
      <c r="H692" s="135" t="str">
        <f>IFERROR(VLOOKUP($F692,'基础-商品信息'!$C:$E,3,FALSE),"-")</f>
        <v>-</v>
      </c>
      <c r="I692" s="132"/>
      <c r="J692" s="126"/>
      <c r="K692" s="136" t="str">
        <f t="shared" si="21"/>
        <v>-</v>
      </c>
      <c r="L692" s="126"/>
      <c r="M692" s="137">
        <f t="shared" si="20"/>
        <v>1</v>
      </c>
    </row>
    <row r="693" customHeight="1" spans="2:13">
      <c r="B693" s="125">
        <v>690</v>
      </c>
      <c r="C693" s="126"/>
      <c r="D693" s="126"/>
      <c r="E693" s="135" t="str">
        <f>IFERROR(VLOOKUP(D693,'基础-供应商信息'!$C:$D,2,FALSE),"-")</f>
        <v>-</v>
      </c>
      <c r="F693" s="126"/>
      <c r="G693" s="135" t="str">
        <f>IFERROR(VLOOKUP($F693,'基础-商品信息'!$C:$E,2,FALSE),"-")</f>
        <v>-</v>
      </c>
      <c r="H693" s="135" t="str">
        <f>IFERROR(VLOOKUP($F693,'基础-商品信息'!$C:$E,3,FALSE),"-")</f>
        <v>-</v>
      </c>
      <c r="I693" s="132"/>
      <c r="J693" s="126"/>
      <c r="K693" s="136" t="str">
        <f t="shared" si="21"/>
        <v>-</v>
      </c>
      <c r="L693" s="126"/>
      <c r="M693" s="137">
        <f t="shared" si="20"/>
        <v>1</v>
      </c>
    </row>
    <row r="694" customHeight="1" spans="2:13">
      <c r="B694" s="125">
        <v>691</v>
      </c>
      <c r="C694" s="126"/>
      <c r="D694" s="126"/>
      <c r="E694" s="135" t="str">
        <f>IFERROR(VLOOKUP(D694,'基础-供应商信息'!$C:$D,2,FALSE),"-")</f>
        <v>-</v>
      </c>
      <c r="F694" s="126"/>
      <c r="G694" s="135" t="str">
        <f>IFERROR(VLOOKUP($F694,'基础-商品信息'!$C:$E,2,FALSE),"-")</f>
        <v>-</v>
      </c>
      <c r="H694" s="135" t="str">
        <f>IFERROR(VLOOKUP($F694,'基础-商品信息'!$C:$E,3,FALSE),"-")</f>
        <v>-</v>
      </c>
      <c r="I694" s="132"/>
      <c r="J694" s="126"/>
      <c r="K694" s="136" t="str">
        <f t="shared" si="21"/>
        <v>-</v>
      </c>
      <c r="L694" s="126"/>
      <c r="M694" s="137">
        <f t="shared" si="20"/>
        <v>1</v>
      </c>
    </row>
    <row r="695" customHeight="1" spans="2:13">
      <c r="B695" s="125">
        <v>692</v>
      </c>
      <c r="C695" s="126"/>
      <c r="D695" s="126"/>
      <c r="E695" s="135" t="str">
        <f>IFERROR(VLOOKUP(D695,'基础-供应商信息'!$C:$D,2,FALSE),"-")</f>
        <v>-</v>
      </c>
      <c r="F695" s="126"/>
      <c r="G695" s="135" t="str">
        <f>IFERROR(VLOOKUP($F695,'基础-商品信息'!$C:$E,2,FALSE),"-")</f>
        <v>-</v>
      </c>
      <c r="H695" s="135" t="str">
        <f>IFERROR(VLOOKUP($F695,'基础-商品信息'!$C:$E,3,FALSE),"-")</f>
        <v>-</v>
      </c>
      <c r="I695" s="132"/>
      <c r="J695" s="126"/>
      <c r="K695" s="136" t="str">
        <f t="shared" si="21"/>
        <v>-</v>
      </c>
      <c r="L695" s="126"/>
      <c r="M695" s="137">
        <f t="shared" si="20"/>
        <v>1</v>
      </c>
    </row>
    <row r="696" customHeight="1" spans="2:13">
      <c r="B696" s="125">
        <v>693</v>
      </c>
      <c r="C696" s="126"/>
      <c r="D696" s="126"/>
      <c r="E696" s="135" t="str">
        <f>IFERROR(VLOOKUP(D696,'基础-供应商信息'!$C:$D,2,FALSE),"-")</f>
        <v>-</v>
      </c>
      <c r="F696" s="126"/>
      <c r="G696" s="135" t="str">
        <f>IFERROR(VLOOKUP($F696,'基础-商品信息'!$C:$E,2,FALSE),"-")</f>
        <v>-</v>
      </c>
      <c r="H696" s="135" t="str">
        <f>IFERROR(VLOOKUP($F696,'基础-商品信息'!$C:$E,3,FALSE),"-")</f>
        <v>-</v>
      </c>
      <c r="I696" s="132"/>
      <c r="J696" s="126"/>
      <c r="K696" s="136" t="str">
        <f t="shared" si="21"/>
        <v>-</v>
      </c>
      <c r="L696" s="126"/>
      <c r="M696" s="137">
        <f t="shared" si="20"/>
        <v>1</v>
      </c>
    </row>
    <row r="697" customHeight="1" spans="2:13">
      <c r="B697" s="125">
        <v>694</v>
      </c>
      <c r="C697" s="126"/>
      <c r="D697" s="126"/>
      <c r="E697" s="135" t="str">
        <f>IFERROR(VLOOKUP(D697,'基础-供应商信息'!$C:$D,2,FALSE),"-")</f>
        <v>-</v>
      </c>
      <c r="F697" s="126"/>
      <c r="G697" s="135" t="str">
        <f>IFERROR(VLOOKUP($F697,'基础-商品信息'!$C:$E,2,FALSE),"-")</f>
        <v>-</v>
      </c>
      <c r="H697" s="135" t="str">
        <f>IFERROR(VLOOKUP($F697,'基础-商品信息'!$C:$E,3,FALSE),"-")</f>
        <v>-</v>
      </c>
      <c r="I697" s="132"/>
      <c r="J697" s="126"/>
      <c r="K697" s="136" t="str">
        <f t="shared" si="21"/>
        <v>-</v>
      </c>
      <c r="L697" s="126"/>
      <c r="M697" s="137">
        <f t="shared" si="20"/>
        <v>1</v>
      </c>
    </row>
    <row r="698" customHeight="1" spans="2:13">
      <c r="B698" s="125">
        <v>695</v>
      </c>
      <c r="C698" s="126"/>
      <c r="D698" s="126"/>
      <c r="E698" s="135" t="str">
        <f>IFERROR(VLOOKUP(D698,'基础-供应商信息'!$C:$D,2,FALSE),"-")</f>
        <v>-</v>
      </c>
      <c r="F698" s="126"/>
      <c r="G698" s="135" t="str">
        <f>IFERROR(VLOOKUP($F698,'基础-商品信息'!$C:$E,2,FALSE),"-")</f>
        <v>-</v>
      </c>
      <c r="H698" s="135" t="str">
        <f>IFERROR(VLOOKUP($F698,'基础-商品信息'!$C:$E,3,FALSE),"-")</f>
        <v>-</v>
      </c>
      <c r="I698" s="132"/>
      <c r="J698" s="126"/>
      <c r="K698" s="136" t="str">
        <f t="shared" si="21"/>
        <v>-</v>
      </c>
      <c r="L698" s="126"/>
      <c r="M698" s="137">
        <f t="shared" si="20"/>
        <v>1</v>
      </c>
    </row>
    <row r="699" customHeight="1" spans="2:13">
      <c r="B699" s="125">
        <v>696</v>
      </c>
      <c r="C699" s="126"/>
      <c r="D699" s="126"/>
      <c r="E699" s="135" t="str">
        <f>IFERROR(VLOOKUP(D699,'基础-供应商信息'!$C:$D,2,FALSE),"-")</f>
        <v>-</v>
      </c>
      <c r="F699" s="126"/>
      <c r="G699" s="135" t="str">
        <f>IFERROR(VLOOKUP($F699,'基础-商品信息'!$C:$E,2,FALSE),"-")</f>
        <v>-</v>
      </c>
      <c r="H699" s="135" t="str">
        <f>IFERROR(VLOOKUP($F699,'基础-商品信息'!$C:$E,3,FALSE),"-")</f>
        <v>-</v>
      </c>
      <c r="I699" s="132"/>
      <c r="J699" s="126"/>
      <c r="K699" s="136" t="str">
        <f t="shared" si="21"/>
        <v>-</v>
      </c>
      <c r="L699" s="126"/>
      <c r="M699" s="137">
        <f t="shared" si="20"/>
        <v>1</v>
      </c>
    </row>
    <row r="700" customHeight="1" spans="2:13">
      <c r="B700" s="125">
        <v>697</v>
      </c>
      <c r="C700" s="126"/>
      <c r="D700" s="126"/>
      <c r="E700" s="135" t="str">
        <f>IFERROR(VLOOKUP(D700,'基础-供应商信息'!$C:$D,2,FALSE),"-")</f>
        <v>-</v>
      </c>
      <c r="F700" s="126"/>
      <c r="G700" s="135" t="str">
        <f>IFERROR(VLOOKUP($F700,'基础-商品信息'!$C:$E,2,FALSE),"-")</f>
        <v>-</v>
      </c>
      <c r="H700" s="135" t="str">
        <f>IFERROR(VLOOKUP($F700,'基础-商品信息'!$C:$E,3,FALSE),"-")</f>
        <v>-</v>
      </c>
      <c r="I700" s="132"/>
      <c r="J700" s="126"/>
      <c r="K700" s="136" t="str">
        <f t="shared" si="21"/>
        <v>-</v>
      </c>
      <c r="L700" s="126"/>
      <c r="M700" s="137">
        <f t="shared" si="20"/>
        <v>1</v>
      </c>
    </row>
    <row r="701" customHeight="1" spans="2:13">
      <c r="B701" s="125">
        <v>698</v>
      </c>
      <c r="C701" s="126"/>
      <c r="D701" s="126"/>
      <c r="E701" s="135" t="str">
        <f>IFERROR(VLOOKUP(D701,'基础-供应商信息'!$C:$D,2,FALSE),"-")</f>
        <v>-</v>
      </c>
      <c r="F701" s="126"/>
      <c r="G701" s="135" t="str">
        <f>IFERROR(VLOOKUP($F701,'基础-商品信息'!$C:$E,2,FALSE),"-")</f>
        <v>-</v>
      </c>
      <c r="H701" s="135" t="str">
        <f>IFERROR(VLOOKUP($F701,'基础-商品信息'!$C:$E,3,FALSE),"-")</f>
        <v>-</v>
      </c>
      <c r="I701" s="132"/>
      <c r="J701" s="126"/>
      <c r="K701" s="136" t="str">
        <f t="shared" si="21"/>
        <v>-</v>
      </c>
      <c r="L701" s="126"/>
      <c r="M701" s="137">
        <f t="shared" si="20"/>
        <v>1</v>
      </c>
    </row>
    <row r="702" customHeight="1" spans="2:13">
      <c r="B702" s="125">
        <v>699</v>
      </c>
      <c r="C702" s="126"/>
      <c r="D702" s="126"/>
      <c r="E702" s="135" t="str">
        <f>IFERROR(VLOOKUP(D702,'基础-供应商信息'!$C:$D,2,FALSE),"-")</f>
        <v>-</v>
      </c>
      <c r="F702" s="126"/>
      <c r="G702" s="135" t="str">
        <f>IFERROR(VLOOKUP($F702,'基础-商品信息'!$C:$E,2,FALSE),"-")</f>
        <v>-</v>
      </c>
      <c r="H702" s="135" t="str">
        <f>IFERROR(VLOOKUP($F702,'基础-商品信息'!$C:$E,3,FALSE),"-")</f>
        <v>-</v>
      </c>
      <c r="I702" s="132"/>
      <c r="J702" s="126"/>
      <c r="K702" s="136" t="str">
        <f t="shared" si="21"/>
        <v>-</v>
      </c>
      <c r="L702" s="126"/>
      <c r="M702" s="137">
        <f t="shared" si="20"/>
        <v>1</v>
      </c>
    </row>
    <row r="703" customHeight="1" spans="2:13">
      <c r="B703" s="125">
        <v>700</v>
      </c>
      <c r="C703" s="126"/>
      <c r="D703" s="126"/>
      <c r="E703" s="135" t="str">
        <f>IFERROR(VLOOKUP(D703,'基础-供应商信息'!$C:$D,2,FALSE),"-")</f>
        <v>-</v>
      </c>
      <c r="F703" s="126"/>
      <c r="G703" s="135" t="str">
        <f>IFERROR(VLOOKUP($F703,'基础-商品信息'!$C:$E,2,FALSE),"-")</f>
        <v>-</v>
      </c>
      <c r="H703" s="135" t="str">
        <f>IFERROR(VLOOKUP($F703,'基础-商品信息'!$C:$E,3,FALSE),"-")</f>
        <v>-</v>
      </c>
      <c r="I703" s="132"/>
      <c r="J703" s="126"/>
      <c r="K703" s="136" t="str">
        <f t="shared" si="21"/>
        <v>-</v>
      </c>
      <c r="L703" s="126"/>
      <c r="M703" s="137">
        <f t="shared" si="20"/>
        <v>1</v>
      </c>
    </row>
    <row r="704" customHeight="1" spans="2:13">
      <c r="B704" s="125">
        <v>701</v>
      </c>
      <c r="C704" s="126"/>
      <c r="D704" s="126"/>
      <c r="E704" s="135" t="str">
        <f>IFERROR(VLOOKUP(D704,'基础-供应商信息'!$C:$D,2,FALSE),"-")</f>
        <v>-</v>
      </c>
      <c r="F704" s="126"/>
      <c r="G704" s="135" t="str">
        <f>IFERROR(VLOOKUP($F704,'基础-商品信息'!$C:$E,2,FALSE),"-")</f>
        <v>-</v>
      </c>
      <c r="H704" s="135" t="str">
        <f>IFERROR(VLOOKUP($F704,'基础-商品信息'!$C:$E,3,FALSE),"-")</f>
        <v>-</v>
      </c>
      <c r="I704" s="132"/>
      <c r="J704" s="126"/>
      <c r="K704" s="136" t="str">
        <f t="shared" si="21"/>
        <v>-</v>
      </c>
      <c r="L704" s="126"/>
      <c r="M704" s="137">
        <f t="shared" si="20"/>
        <v>1</v>
      </c>
    </row>
    <row r="705" customHeight="1" spans="2:13">
      <c r="B705" s="125">
        <v>702</v>
      </c>
      <c r="C705" s="126"/>
      <c r="D705" s="126"/>
      <c r="E705" s="135" t="str">
        <f>IFERROR(VLOOKUP(D705,'基础-供应商信息'!$C:$D,2,FALSE),"-")</f>
        <v>-</v>
      </c>
      <c r="F705" s="126"/>
      <c r="G705" s="135" t="str">
        <f>IFERROR(VLOOKUP($F705,'基础-商品信息'!$C:$E,2,FALSE),"-")</f>
        <v>-</v>
      </c>
      <c r="H705" s="135" t="str">
        <f>IFERROR(VLOOKUP($F705,'基础-商品信息'!$C:$E,3,FALSE),"-")</f>
        <v>-</v>
      </c>
      <c r="I705" s="132"/>
      <c r="J705" s="126"/>
      <c r="K705" s="136" t="str">
        <f t="shared" si="21"/>
        <v>-</v>
      </c>
      <c r="L705" s="126"/>
      <c r="M705" s="137">
        <f t="shared" si="20"/>
        <v>1</v>
      </c>
    </row>
    <row r="706" customHeight="1" spans="2:13">
      <c r="B706" s="125">
        <v>703</v>
      </c>
      <c r="C706" s="126"/>
      <c r="D706" s="126"/>
      <c r="E706" s="135" t="str">
        <f>IFERROR(VLOOKUP(D706,'基础-供应商信息'!$C:$D,2,FALSE),"-")</f>
        <v>-</v>
      </c>
      <c r="F706" s="126"/>
      <c r="G706" s="135" t="str">
        <f>IFERROR(VLOOKUP($F706,'基础-商品信息'!$C:$E,2,FALSE),"-")</f>
        <v>-</v>
      </c>
      <c r="H706" s="135" t="str">
        <f>IFERROR(VLOOKUP($F706,'基础-商品信息'!$C:$E,3,FALSE),"-")</f>
        <v>-</v>
      </c>
      <c r="I706" s="132"/>
      <c r="J706" s="126"/>
      <c r="K706" s="136" t="str">
        <f t="shared" si="21"/>
        <v>-</v>
      </c>
      <c r="L706" s="126"/>
      <c r="M706" s="137">
        <f t="shared" si="20"/>
        <v>1</v>
      </c>
    </row>
    <row r="707" customHeight="1" spans="2:13">
      <c r="B707" s="125">
        <v>704</v>
      </c>
      <c r="C707" s="126"/>
      <c r="D707" s="126"/>
      <c r="E707" s="135" t="str">
        <f>IFERROR(VLOOKUP(D707,'基础-供应商信息'!$C:$D,2,FALSE),"-")</f>
        <v>-</v>
      </c>
      <c r="F707" s="126"/>
      <c r="G707" s="135" t="str">
        <f>IFERROR(VLOOKUP($F707,'基础-商品信息'!$C:$E,2,FALSE),"-")</f>
        <v>-</v>
      </c>
      <c r="H707" s="135" t="str">
        <f>IFERROR(VLOOKUP($F707,'基础-商品信息'!$C:$E,3,FALSE),"-")</f>
        <v>-</v>
      </c>
      <c r="I707" s="132"/>
      <c r="J707" s="126"/>
      <c r="K707" s="136" t="str">
        <f t="shared" si="21"/>
        <v>-</v>
      </c>
      <c r="L707" s="126"/>
      <c r="M707" s="137">
        <f t="shared" si="20"/>
        <v>1</v>
      </c>
    </row>
    <row r="708" customHeight="1" spans="2:13">
      <c r="B708" s="125">
        <v>705</v>
      </c>
      <c r="C708" s="126"/>
      <c r="D708" s="126"/>
      <c r="E708" s="135" t="str">
        <f>IFERROR(VLOOKUP(D708,'基础-供应商信息'!$C:$D,2,FALSE),"-")</f>
        <v>-</v>
      </c>
      <c r="F708" s="126"/>
      <c r="G708" s="135" t="str">
        <f>IFERROR(VLOOKUP($F708,'基础-商品信息'!$C:$E,2,FALSE),"-")</f>
        <v>-</v>
      </c>
      <c r="H708" s="135" t="str">
        <f>IFERROR(VLOOKUP($F708,'基础-商品信息'!$C:$E,3,FALSE),"-")</f>
        <v>-</v>
      </c>
      <c r="I708" s="132"/>
      <c r="J708" s="126"/>
      <c r="K708" s="136" t="str">
        <f t="shared" si="21"/>
        <v>-</v>
      </c>
      <c r="L708" s="126"/>
      <c r="M708" s="137">
        <f t="shared" ref="M708:M771" si="22">C708-DAY(C708)+1</f>
        <v>1</v>
      </c>
    </row>
    <row r="709" customHeight="1" spans="2:13">
      <c r="B709" s="125">
        <v>706</v>
      </c>
      <c r="C709" s="126"/>
      <c r="D709" s="126"/>
      <c r="E709" s="135" t="str">
        <f>IFERROR(VLOOKUP(D709,'基础-供应商信息'!$C:$D,2,FALSE),"-")</f>
        <v>-</v>
      </c>
      <c r="F709" s="126"/>
      <c r="G709" s="135" t="str">
        <f>IFERROR(VLOOKUP($F709,'基础-商品信息'!$C:$E,2,FALSE),"-")</f>
        <v>-</v>
      </c>
      <c r="H709" s="135" t="str">
        <f>IFERROR(VLOOKUP($F709,'基础-商品信息'!$C:$E,3,FALSE),"-")</f>
        <v>-</v>
      </c>
      <c r="I709" s="132"/>
      <c r="J709" s="126"/>
      <c r="K709" s="136" t="str">
        <f t="shared" ref="K709:K772" si="23">IF(AND(I709&lt;&gt;"",J709&lt;&gt;""),I709*J709,"-")</f>
        <v>-</v>
      </c>
      <c r="L709" s="126"/>
      <c r="M709" s="137">
        <f t="shared" si="22"/>
        <v>1</v>
      </c>
    </row>
    <row r="710" customHeight="1" spans="2:13">
      <c r="B710" s="125">
        <v>707</v>
      </c>
      <c r="C710" s="126"/>
      <c r="D710" s="126"/>
      <c r="E710" s="135" t="str">
        <f>IFERROR(VLOOKUP(D710,'基础-供应商信息'!$C:$D,2,FALSE),"-")</f>
        <v>-</v>
      </c>
      <c r="F710" s="126"/>
      <c r="G710" s="135" t="str">
        <f>IFERROR(VLOOKUP($F710,'基础-商品信息'!$C:$E,2,FALSE),"-")</f>
        <v>-</v>
      </c>
      <c r="H710" s="135" t="str">
        <f>IFERROR(VLOOKUP($F710,'基础-商品信息'!$C:$E,3,FALSE),"-")</f>
        <v>-</v>
      </c>
      <c r="I710" s="132"/>
      <c r="J710" s="126"/>
      <c r="K710" s="136" t="str">
        <f t="shared" si="23"/>
        <v>-</v>
      </c>
      <c r="L710" s="126"/>
      <c r="M710" s="137">
        <f t="shared" si="22"/>
        <v>1</v>
      </c>
    </row>
    <row r="711" customHeight="1" spans="2:13">
      <c r="B711" s="125">
        <v>708</v>
      </c>
      <c r="C711" s="126"/>
      <c r="D711" s="126"/>
      <c r="E711" s="135" t="str">
        <f>IFERROR(VLOOKUP(D711,'基础-供应商信息'!$C:$D,2,FALSE),"-")</f>
        <v>-</v>
      </c>
      <c r="F711" s="126"/>
      <c r="G711" s="135" t="str">
        <f>IFERROR(VLOOKUP($F711,'基础-商品信息'!$C:$E,2,FALSE),"-")</f>
        <v>-</v>
      </c>
      <c r="H711" s="135" t="str">
        <f>IFERROR(VLOOKUP($F711,'基础-商品信息'!$C:$E,3,FALSE),"-")</f>
        <v>-</v>
      </c>
      <c r="I711" s="132"/>
      <c r="J711" s="126"/>
      <c r="K711" s="136" t="str">
        <f t="shared" si="23"/>
        <v>-</v>
      </c>
      <c r="L711" s="126"/>
      <c r="M711" s="137">
        <f t="shared" si="22"/>
        <v>1</v>
      </c>
    </row>
    <row r="712" customHeight="1" spans="2:13">
      <c r="B712" s="125">
        <v>709</v>
      </c>
      <c r="C712" s="126"/>
      <c r="D712" s="126"/>
      <c r="E712" s="135" t="str">
        <f>IFERROR(VLOOKUP(D712,'基础-供应商信息'!$C:$D,2,FALSE),"-")</f>
        <v>-</v>
      </c>
      <c r="F712" s="126"/>
      <c r="G712" s="135" t="str">
        <f>IFERROR(VLOOKUP($F712,'基础-商品信息'!$C:$E,2,FALSE),"-")</f>
        <v>-</v>
      </c>
      <c r="H712" s="135" t="str">
        <f>IFERROR(VLOOKUP($F712,'基础-商品信息'!$C:$E,3,FALSE),"-")</f>
        <v>-</v>
      </c>
      <c r="I712" s="132"/>
      <c r="J712" s="126"/>
      <c r="K712" s="136" t="str">
        <f t="shared" si="23"/>
        <v>-</v>
      </c>
      <c r="L712" s="126"/>
      <c r="M712" s="137">
        <f t="shared" si="22"/>
        <v>1</v>
      </c>
    </row>
    <row r="713" customHeight="1" spans="2:13">
      <c r="B713" s="125">
        <v>710</v>
      </c>
      <c r="C713" s="126"/>
      <c r="D713" s="126"/>
      <c r="E713" s="135" t="str">
        <f>IFERROR(VLOOKUP(D713,'基础-供应商信息'!$C:$D,2,FALSE),"-")</f>
        <v>-</v>
      </c>
      <c r="F713" s="126"/>
      <c r="G713" s="135" t="str">
        <f>IFERROR(VLOOKUP($F713,'基础-商品信息'!$C:$E,2,FALSE),"-")</f>
        <v>-</v>
      </c>
      <c r="H713" s="135" t="str">
        <f>IFERROR(VLOOKUP($F713,'基础-商品信息'!$C:$E,3,FALSE),"-")</f>
        <v>-</v>
      </c>
      <c r="I713" s="132"/>
      <c r="J713" s="126"/>
      <c r="K713" s="136" t="str">
        <f t="shared" si="23"/>
        <v>-</v>
      </c>
      <c r="L713" s="126"/>
      <c r="M713" s="137">
        <f t="shared" si="22"/>
        <v>1</v>
      </c>
    </row>
    <row r="714" customHeight="1" spans="2:13">
      <c r="B714" s="125">
        <v>711</v>
      </c>
      <c r="C714" s="126"/>
      <c r="D714" s="126"/>
      <c r="E714" s="135" t="str">
        <f>IFERROR(VLOOKUP(D714,'基础-供应商信息'!$C:$D,2,FALSE),"-")</f>
        <v>-</v>
      </c>
      <c r="F714" s="126"/>
      <c r="G714" s="135" t="str">
        <f>IFERROR(VLOOKUP($F714,'基础-商品信息'!$C:$E,2,FALSE),"-")</f>
        <v>-</v>
      </c>
      <c r="H714" s="135" t="str">
        <f>IFERROR(VLOOKUP($F714,'基础-商品信息'!$C:$E,3,FALSE),"-")</f>
        <v>-</v>
      </c>
      <c r="I714" s="132"/>
      <c r="J714" s="126"/>
      <c r="K714" s="136" t="str">
        <f t="shared" si="23"/>
        <v>-</v>
      </c>
      <c r="L714" s="126"/>
      <c r="M714" s="137">
        <f t="shared" si="22"/>
        <v>1</v>
      </c>
    </row>
    <row r="715" customHeight="1" spans="2:13">
      <c r="B715" s="125">
        <v>712</v>
      </c>
      <c r="C715" s="126"/>
      <c r="D715" s="126"/>
      <c r="E715" s="135" t="str">
        <f>IFERROR(VLOOKUP(D715,'基础-供应商信息'!$C:$D,2,FALSE),"-")</f>
        <v>-</v>
      </c>
      <c r="F715" s="126"/>
      <c r="G715" s="135" t="str">
        <f>IFERROR(VLOOKUP($F715,'基础-商品信息'!$C:$E,2,FALSE),"-")</f>
        <v>-</v>
      </c>
      <c r="H715" s="135" t="str">
        <f>IFERROR(VLOOKUP($F715,'基础-商品信息'!$C:$E,3,FALSE),"-")</f>
        <v>-</v>
      </c>
      <c r="I715" s="132"/>
      <c r="J715" s="126"/>
      <c r="K715" s="136" t="str">
        <f t="shared" si="23"/>
        <v>-</v>
      </c>
      <c r="L715" s="126"/>
      <c r="M715" s="137">
        <f t="shared" si="22"/>
        <v>1</v>
      </c>
    </row>
    <row r="716" customHeight="1" spans="2:13">
      <c r="B716" s="125">
        <v>713</v>
      </c>
      <c r="C716" s="126"/>
      <c r="D716" s="126"/>
      <c r="E716" s="135" t="str">
        <f>IFERROR(VLOOKUP(D716,'基础-供应商信息'!$C:$D,2,FALSE),"-")</f>
        <v>-</v>
      </c>
      <c r="F716" s="126"/>
      <c r="G716" s="135" t="str">
        <f>IFERROR(VLOOKUP($F716,'基础-商品信息'!$C:$E,2,FALSE),"-")</f>
        <v>-</v>
      </c>
      <c r="H716" s="135" t="str">
        <f>IFERROR(VLOOKUP($F716,'基础-商品信息'!$C:$E,3,FALSE),"-")</f>
        <v>-</v>
      </c>
      <c r="I716" s="132"/>
      <c r="J716" s="126"/>
      <c r="K716" s="136" t="str">
        <f t="shared" si="23"/>
        <v>-</v>
      </c>
      <c r="L716" s="126"/>
      <c r="M716" s="137">
        <f t="shared" si="22"/>
        <v>1</v>
      </c>
    </row>
    <row r="717" customHeight="1" spans="2:13">
      <c r="B717" s="125">
        <v>714</v>
      </c>
      <c r="C717" s="126"/>
      <c r="D717" s="126"/>
      <c r="E717" s="135" t="str">
        <f>IFERROR(VLOOKUP(D717,'基础-供应商信息'!$C:$D,2,FALSE),"-")</f>
        <v>-</v>
      </c>
      <c r="F717" s="126"/>
      <c r="G717" s="135" t="str">
        <f>IFERROR(VLOOKUP($F717,'基础-商品信息'!$C:$E,2,FALSE),"-")</f>
        <v>-</v>
      </c>
      <c r="H717" s="135" t="str">
        <f>IFERROR(VLOOKUP($F717,'基础-商品信息'!$C:$E,3,FALSE),"-")</f>
        <v>-</v>
      </c>
      <c r="I717" s="132"/>
      <c r="J717" s="126"/>
      <c r="K717" s="136" t="str">
        <f t="shared" si="23"/>
        <v>-</v>
      </c>
      <c r="L717" s="126"/>
      <c r="M717" s="137">
        <f t="shared" si="22"/>
        <v>1</v>
      </c>
    </row>
    <row r="718" customHeight="1" spans="2:13">
      <c r="B718" s="125">
        <v>715</v>
      </c>
      <c r="C718" s="126"/>
      <c r="D718" s="126"/>
      <c r="E718" s="135" t="str">
        <f>IFERROR(VLOOKUP(D718,'基础-供应商信息'!$C:$D,2,FALSE),"-")</f>
        <v>-</v>
      </c>
      <c r="F718" s="126"/>
      <c r="G718" s="135" t="str">
        <f>IFERROR(VLOOKUP($F718,'基础-商品信息'!$C:$E,2,FALSE),"-")</f>
        <v>-</v>
      </c>
      <c r="H718" s="135" t="str">
        <f>IFERROR(VLOOKUP($F718,'基础-商品信息'!$C:$E,3,FALSE),"-")</f>
        <v>-</v>
      </c>
      <c r="I718" s="132"/>
      <c r="J718" s="126"/>
      <c r="K718" s="136" t="str">
        <f t="shared" si="23"/>
        <v>-</v>
      </c>
      <c r="L718" s="126"/>
      <c r="M718" s="137">
        <f t="shared" si="22"/>
        <v>1</v>
      </c>
    </row>
    <row r="719" customHeight="1" spans="2:13">
      <c r="B719" s="125">
        <v>716</v>
      </c>
      <c r="C719" s="126"/>
      <c r="D719" s="126"/>
      <c r="E719" s="135" t="str">
        <f>IFERROR(VLOOKUP(D719,'基础-供应商信息'!$C:$D,2,FALSE),"-")</f>
        <v>-</v>
      </c>
      <c r="F719" s="126"/>
      <c r="G719" s="135" t="str">
        <f>IFERROR(VLOOKUP($F719,'基础-商品信息'!$C:$E,2,FALSE),"-")</f>
        <v>-</v>
      </c>
      <c r="H719" s="135" t="str">
        <f>IFERROR(VLOOKUP($F719,'基础-商品信息'!$C:$E,3,FALSE),"-")</f>
        <v>-</v>
      </c>
      <c r="I719" s="132"/>
      <c r="J719" s="126"/>
      <c r="K719" s="136" t="str">
        <f t="shared" si="23"/>
        <v>-</v>
      </c>
      <c r="L719" s="126"/>
      <c r="M719" s="137">
        <f t="shared" si="22"/>
        <v>1</v>
      </c>
    </row>
    <row r="720" customHeight="1" spans="2:13">
      <c r="B720" s="125">
        <v>717</v>
      </c>
      <c r="C720" s="126"/>
      <c r="D720" s="126"/>
      <c r="E720" s="135" t="str">
        <f>IFERROR(VLOOKUP(D720,'基础-供应商信息'!$C:$D,2,FALSE),"-")</f>
        <v>-</v>
      </c>
      <c r="F720" s="126"/>
      <c r="G720" s="135" t="str">
        <f>IFERROR(VLOOKUP($F720,'基础-商品信息'!$C:$E,2,FALSE),"-")</f>
        <v>-</v>
      </c>
      <c r="H720" s="135" t="str">
        <f>IFERROR(VLOOKUP($F720,'基础-商品信息'!$C:$E,3,FALSE),"-")</f>
        <v>-</v>
      </c>
      <c r="I720" s="132"/>
      <c r="J720" s="126"/>
      <c r="K720" s="136" t="str">
        <f t="shared" si="23"/>
        <v>-</v>
      </c>
      <c r="L720" s="126"/>
      <c r="M720" s="137">
        <f t="shared" si="22"/>
        <v>1</v>
      </c>
    </row>
    <row r="721" customHeight="1" spans="2:13">
      <c r="B721" s="125">
        <v>718</v>
      </c>
      <c r="C721" s="126"/>
      <c r="D721" s="126"/>
      <c r="E721" s="135" t="str">
        <f>IFERROR(VLOOKUP(D721,'基础-供应商信息'!$C:$D,2,FALSE),"-")</f>
        <v>-</v>
      </c>
      <c r="F721" s="126"/>
      <c r="G721" s="135" t="str">
        <f>IFERROR(VLOOKUP($F721,'基础-商品信息'!$C:$E,2,FALSE),"-")</f>
        <v>-</v>
      </c>
      <c r="H721" s="135" t="str">
        <f>IFERROR(VLOOKUP($F721,'基础-商品信息'!$C:$E,3,FALSE),"-")</f>
        <v>-</v>
      </c>
      <c r="I721" s="132"/>
      <c r="J721" s="126"/>
      <c r="K721" s="136" t="str">
        <f t="shared" si="23"/>
        <v>-</v>
      </c>
      <c r="L721" s="126"/>
      <c r="M721" s="137">
        <f t="shared" si="22"/>
        <v>1</v>
      </c>
    </row>
    <row r="722" customHeight="1" spans="2:13">
      <c r="B722" s="125">
        <v>719</v>
      </c>
      <c r="C722" s="126"/>
      <c r="D722" s="126"/>
      <c r="E722" s="135" t="str">
        <f>IFERROR(VLOOKUP(D722,'基础-供应商信息'!$C:$D,2,FALSE),"-")</f>
        <v>-</v>
      </c>
      <c r="F722" s="126"/>
      <c r="G722" s="135" t="str">
        <f>IFERROR(VLOOKUP($F722,'基础-商品信息'!$C:$E,2,FALSE),"-")</f>
        <v>-</v>
      </c>
      <c r="H722" s="135" t="str">
        <f>IFERROR(VLOOKUP($F722,'基础-商品信息'!$C:$E,3,FALSE),"-")</f>
        <v>-</v>
      </c>
      <c r="I722" s="132"/>
      <c r="J722" s="126"/>
      <c r="K722" s="136" t="str">
        <f t="shared" si="23"/>
        <v>-</v>
      </c>
      <c r="L722" s="126"/>
      <c r="M722" s="137">
        <f t="shared" si="22"/>
        <v>1</v>
      </c>
    </row>
    <row r="723" customHeight="1" spans="2:13">
      <c r="B723" s="125">
        <v>720</v>
      </c>
      <c r="C723" s="126"/>
      <c r="D723" s="126"/>
      <c r="E723" s="135" t="str">
        <f>IFERROR(VLOOKUP(D723,'基础-供应商信息'!$C:$D,2,FALSE),"-")</f>
        <v>-</v>
      </c>
      <c r="F723" s="126"/>
      <c r="G723" s="135" t="str">
        <f>IFERROR(VLOOKUP($F723,'基础-商品信息'!$C:$E,2,FALSE),"-")</f>
        <v>-</v>
      </c>
      <c r="H723" s="135" t="str">
        <f>IFERROR(VLOOKUP($F723,'基础-商品信息'!$C:$E,3,FALSE),"-")</f>
        <v>-</v>
      </c>
      <c r="I723" s="132"/>
      <c r="J723" s="126"/>
      <c r="K723" s="136" t="str">
        <f t="shared" si="23"/>
        <v>-</v>
      </c>
      <c r="L723" s="126"/>
      <c r="M723" s="137">
        <f t="shared" si="22"/>
        <v>1</v>
      </c>
    </row>
    <row r="724" customHeight="1" spans="2:13">
      <c r="B724" s="125">
        <v>721</v>
      </c>
      <c r="C724" s="126"/>
      <c r="D724" s="126"/>
      <c r="E724" s="135" t="str">
        <f>IFERROR(VLOOKUP(D724,'基础-供应商信息'!$C:$D,2,FALSE),"-")</f>
        <v>-</v>
      </c>
      <c r="F724" s="126"/>
      <c r="G724" s="135" t="str">
        <f>IFERROR(VLOOKUP($F724,'基础-商品信息'!$C:$E,2,FALSE),"-")</f>
        <v>-</v>
      </c>
      <c r="H724" s="135" t="str">
        <f>IFERROR(VLOOKUP($F724,'基础-商品信息'!$C:$E,3,FALSE),"-")</f>
        <v>-</v>
      </c>
      <c r="I724" s="132"/>
      <c r="J724" s="126"/>
      <c r="K724" s="136" t="str">
        <f t="shared" si="23"/>
        <v>-</v>
      </c>
      <c r="L724" s="126"/>
      <c r="M724" s="137">
        <f t="shared" si="22"/>
        <v>1</v>
      </c>
    </row>
    <row r="725" customHeight="1" spans="2:13">
      <c r="B725" s="125">
        <v>722</v>
      </c>
      <c r="C725" s="126"/>
      <c r="D725" s="126"/>
      <c r="E725" s="135" t="str">
        <f>IFERROR(VLOOKUP(D725,'基础-供应商信息'!$C:$D,2,FALSE),"-")</f>
        <v>-</v>
      </c>
      <c r="F725" s="126"/>
      <c r="G725" s="135" t="str">
        <f>IFERROR(VLOOKUP($F725,'基础-商品信息'!$C:$E,2,FALSE),"-")</f>
        <v>-</v>
      </c>
      <c r="H725" s="135" t="str">
        <f>IFERROR(VLOOKUP($F725,'基础-商品信息'!$C:$E,3,FALSE),"-")</f>
        <v>-</v>
      </c>
      <c r="I725" s="132"/>
      <c r="J725" s="126"/>
      <c r="K725" s="136" t="str">
        <f t="shared" si="23"/>
        <v>-</v>
      </c>
      <c r="L725" s="126"/>
      <c r="M725" s="137">
        <f t="shared" si="22"/>
        <v>1</v>
      </c>
    </row>
    <row r="726" customHeight="1" spans="2:13">
      <c r="B726" s="125">
        <v>723</v>
      </c>
      <c r="C726" s="126"/>
      <c r="D726" s="126"/>
      <c r="E726" s="135" t="str">
        <f>IFERROR(VLOOKUP(D726,'基础-供应商信息'!$C:$D,2,FALSE),"-")</f>
        <v>-</v>
      </c>
      <c r="F726" s="126"/>
      <c r="G726" s="135" t="str">
        <f>IFERROR(VLOOKUP($F726,'基础-商品信息'!$C:$E,2,FALSE),"-")</f>
        <v>-</v>
      </c>
      <c r="H726" s="135" t="str">
        <f>IFERROR(VLOOKUP($F726,'基础-商品信息'!$C:$E,3,FALSE),"-")</f>
        <v>-</v>
      </c>
      <c r="I726" s="132"/>
      <c r="J726" s="126"/>
      <c r="K726" s="136" t="str">
        <f t="shared" si="23"/>
        <v>-</v>
      </c>
      <c r="L726" s="126"/>
      <c r="M726" s="137">
        <f t="shared" si="22"/>
        <v>1</v>
      </c>
    </row>
    <row r="727" customHeight="1" spans="2:13">
      <c r="B727" s="125">
        <v>724</v>
      </c>
      <c r="C727" s="126"/>
      <c r="D727" s="126"/>
      <c r="E727" s="135" t="str">
        <f>IFERROR(VLOOKUP(D727,'基础-供应商信息'!$C:$D,2,FALSE),"-")</f>
        <v>-</v>
      </c>
      <c r="F727" s="126"/>
      <c r="G727" s="135" t="str">
        <f>IFERROR(VLOOKUP($F727,'基础-商品信息'!$C:$E,2,FALSE),"-")</f>
        <v>-</v>
      </c>
      <c r="H727" s="135" t="str">
        <f>IFERROR(VLOOKUP($F727,'基础-商品信息'!$C:$E,3,FALSE),"-")</f>
        <v>-</v>
      </c>
      <c r="I727" s="132"/>
      <c r="J727" s="126"/>
      <c r="K727" s="136" t="str">
        <f t="shared" si="23"/>
        <v>-</v>
      </c>
      <c r="L727" s="126"/>
      <c r="M727" s="137">
        <f t="shared" si="22"/>
        <v>1</v>
      </c>
    </row>
    <row r="728" customHeight="1" spans="2:13">
      <c r="B728" s="125">
        <v>725</v>
      </c>
      <c r="C728" s="126"/>
      <c r="D728" s="126"/>
      <c r="E728" s="135" t="str">
        <f>IFERROR(VLOOKUP(D728,'基础-供应商信息'!$C:$D,2,FALSE),"-")</f>
        <v>-</v>
      </c>
      <c r="F728" s="126"/>
      <c r="G728" s="135" t="str">
        <f>IFERROR(VLOOKUP($F728,'基础-商品信息'!$C:$E,2,FALSE),"-")</f>
        <v>-</v>
      </c>
      <c r="H728" s="135" t="str">
        <f>IFERROR(VLOOKUP($F728,'基础-商品信息'!$C:$E,3,FALSE),"-")</f>
        <v>-</v>
      </c>
      <c r="I728" s="132"/>
      <c r="J728" s="126"/>
      <c r="K728" s="136" t="str">
        <f t="shared" si="23"/>
        <v>-</v>
      </c>
      <c r="L728" s="126"/>
      <c r="M728" s="137">
        <f t="shared" si="22"/>
        <v>1</v>
      </c>
    </row>
    <row r="729" customHeight="1" spans="2:13">
      <c r="B729" s="125">
        <v>726</v>
      </c>
      <c r="C729" s="126"/>
      <c r="D729" s="126"/>
      <c r="E729" s="135" t="str">
        <f>IFERROR(VLOOKUP(D729,'基础-供应商信息'!$C:$D,2,FALSE),"-")</f>
        <v>-</v>
      </c>
      <c r="F729" s="126"/>
      <c r="G729" s="135" t="str">
        <f>IFERROR(VLOOKUP($F729,'基础-商品信息'!$C:$E,2,FALSE),"-")</f>
        <v>-</v>
      </c>
      <c r="H729" s="135" t="str">
        <f>IFERROR(VLOOKUP($F729,'基础-商品信息'!$C:$E,3,FALSE),"-")</f>
        <v>-</v>
      </c>
      <c r="I729" s="132"/>
      <c r="J729" s="126"/>
      <c r="K729" s="136" t="str">
        <f t="shared" si="23"/>
        <v>-</v>
      </c>
      <c r="L729" s="126"/>
      <c r="M729" s="137">
        <f t="shared" si="22"/>
        <v>1</v>
      </c>
    </row>
    <row r="730" customHeight="1" spans="2:13">
      <c r="B730" s="125">
        <v>727</v>
      </c>
      <c r="C730" s="126"/>
      <c r="D730" s="126"/>
      <c r="E730" s="135" t="str">
        <f>IFERROR(VLOOKUP(D730,'基础-供应商信息'!$C:$D,2,FALSE),"-")</f>
        <v>-</v>
      </c>
      <c r="F730" s="126"/>
      <c r="G730" s="135" t="str">
        <f>IFERROR(VLOOKUP($F730,'基础-商品信息'!$C:$E,2,FALSE),"-")</f>
        <v>-</v>
      </c>
      <c r="H730" s="135" t="str">
        <f>IFERROR(VLOOKUP($F730,'基础-商品信息'!$C:$E,3,FALSE),"-")</f>
        <v>-</v>
      </c>
      <c r="I730" s="132"/>
      <c r="J730" s="126"/>
      <c r="K730" s="136" t="str">
        <f t="shared" si="23"/>
        <v>-</v>
      </c>
      <c r="L730" s="126"/>
      <c r="M730" s="137">
        <f t="shared" si="22"/>
        <v>1</v>
      </c>
    </row>
    <row r="731" customHeight="1" spans="2:13">
      <c r="B731" s="125">
        <v>728</v>
      </c>
      <c r="C731" s="126"/>
      <c r="D731" s="126"/>
      <c r="E731" s="135" t="str">
        <f>IFERROR(VLOOKUP(D731,'基础-供应商信息'!$C:$D,2,FALSE),"-")</f>
        <v>-</v>
      </c>
      <c r="F731" s="126"/>
      <c r="G731" s="135" t="str">
        <f>IFERROR(VLOOKUP($F731,'基础-商品信息'!$C:$E,2,FALSE),"-")</f>
        <v>-</v>
      </c>
      <c r="H731" s="135" t="str">
        <f>IFERROR(VLOOKUP($F731,'基础-商品信息'!$C:$E,3,FALSE),"-")</f>
        <v>-</v>
      </c>
      <c r="I731" s="132"/>
      <c r="J731" s="126"/>
      <c r="K731" s="136" t="str">
        <f t="shared" si="23"/>
        <v>-</v>
      </c>
      <c r="L731" s="126"/>
      <c r="M731" s="137">
        <f t="shared" si="22"/>
        <v>1</v>
      </c>
    </row>
    <row r="732" customHeight="1" spans="2:13">
      <c r="B732" s="125">
        <v>729</v>
      </c>
      <c r="C732" s="126"/>
      <c r="D732" s="126"/>
      <c r="E732" s="135" t="str">
        <f>IFERROR(VLOOKUP(D732,'基础-供应商信息'!$C:$D,2,FALSE),"-")</f>
        <v>-</v>
      </c>
      <c r="F732" s="126"/>
      <c r="G732" s="135" t="str">
        <f>IFERROR(VLOOKUP($F732,'基础-商品信息'!$C:$E,2,FALSE),"-")</f>
        <v>-</v>
      </c>
      <c r="H732" s="135" t="str">
        <f>IFERROR(VLOOKUP($F732,'基础-商品信息'!$C:$E,3,FALSE),"-")</f>
        <v>-</v>
      </c>
      <c r="I732" s="132"/>
      <c r="J732" s="126"/>
      <c r="K732" s="136" t="str">
        <f t="shared" si="23"/>
        <v>-</v>
      </c>
      <c r="L732" s="126"/>
      <c r="M732" s="137">
        <f t="shared" si="22"/>
        <v>1</v>
      </c>
    </row>
    <row r="733" customHeight="1" spans="2:13">
      <c r="B733" s="125">
        <v>730</v>
      </c>
      <c r="C733" s="126"/>
      <c r="D733" s="126"/>
      <c r="E733" s="135" t="str">
        <f>IFERROR(VLOOKUP(D733,'基础-供应商信息'!$C:$D,2,FALSE),"-")</f>
        <v>-</v>
      </c>
      <c r="F733" s="126"/>
      <c r="G733" s="135" t="str">
        <f>IFERROR(VLOOKUP($F733,'基础-商品信息'!$C:$E,2,FALSE),"-")</f>
        <v>-</v>
      </c>
      <c r="H733" s="135" t="str">
        <f>IFERROR(VLOOKUP($F733,'基础-商品信息'!$C:$E,3,FALSE),"-")</f>
        <v>-</v>
      </c>
      <c r="I733" s="132"/>
      <c r="J733" s="126"/>
      <c r="K733" s="136" t="str">
        <f t="shared" si="23"/>
        <v>-</v>
      </c>
      <c r="L733" s="126"/>
      <c r="M733" s="137">
        <f t="shared" si="22"/>
        <v>1</v>
      </c>
    </row>
    <row r="734" customHeight="1" spans="2:13">
      <c r="B734" s="125">
        <v>731</v>
      </c>
      <c r="C734" s="126"/>
      <c r="D734" s="126"/>
      <c r="E734" s="135" t="str">
        <f>IFERROR(VLOOKUP(D734,'基础-供应商信息'!$C:$D,2,FALSE),"-")</f>
        <v>-</v>
      </c>
      <c r="F734" s="126"/>
      <c r="G734" s="135" t="str">
        <f>IFERROR(VLOOKUP($F734,'基础-商品信息'!$C:$E,2,FALSE),"-")</f>
        <v>-</v>
      </c>
      <c r="H734" s="135" t="str">
        <f>IFERROR(VLOOKUP($F734,'基础-商品信息'!$C:$E,3,FALSE),"-")</f>
        <v>-</v>
      </c>
      <c r="I734" s="132"/>
      <c r="J734" s="126"/>
      <c r="K734" s="136" t="str">
        <f t="shared" si="23"/>
        <v>-</v>
      </c>
      <c r="L734" s="126"/>
      <c r="M734" s="137">
        <f t="shared" si="22"/>
        <v>1</v>
      </c>
    </row>
    <row r="735" customHeight="1" spans="2:13">
      <c r="B735" s="125">
        <v>732</v>
      </c>
      <c r="C735" s="126"/>
      <c r="D735" s="126"/>
      <c r="E735" s="135" t="str">
        <f>IFERROR(VLOOKUP(D735,'基础-供应商信息'!$C:$D,2,FALSE),"-")</f>
        <v>-</v>
      </c>
      <c r="F735" s="126"/>
      <c r="G735" s="135" t="str">
        <f>IFERROR(VLOOKUP($F735,'基础-商品信息'!$C:$E,2,FALSE),"-")</f>
        <v>-</v>
      </c>
      <c r="H735" s="135" t="str">
        <f>IFERROR(VLOOKUP($F735,'基础-商品信息'!$C:$E,3,FALSE),"-")</f>
        <v>-</v>
      </c>
      <c r="I735" s="132"/>
      <c r="J735" s="126"/>
      <c r="K735" s="136" t="str">
        <f t="shared" si="23"/>
        <v>-</v>
      </c>
      <c r="L735" s="126"/>
      <c r="M735" s="137">
        <f t="shared" si="22"/>
        <v>1</v>
      </c>
    </row>
    <row r="736" customHeight="1" spans="2:13">
      <c r="B736" s="125">
        <v>733</v>
      </c>
      <c r="C736" s="126"/>
      <c r="D736" s="126"/>
      <c r="E736" s="135" t="str">
        <f>IFERROR(VLOOKUP(D736,'基础-供应商信息'!$C:$D,2,FALSE),"-")</f>
        <v>-</v>
      </c>
      <c r="F736" s="126"/>
      <c r="G736" s="135" t="str">
        <f>IFERROR(VLOOKUP($F736,'基础-商品信息'!$C:$E,2,FALSE),"-")</f>
        <v>-</v>
      </c>
      <c r="H736" s="135" t="str">
        <f>IFERROR(VLOOKUP($F736,'基础-商品信息'!$C:$E,3,FALSE),"-")</f>
        <v>-</v>
      </c>
      <c r="I736" s="132"/>
      <c r="J736" s="126"/>
      <c r="K736" s="136" t="str">
        <f t="shared" si="23"/>
        <v>-</v>
      </c>
      <c r="L736" s="126"/>
      <c r="M736" s="137">
        <f t="shared" si="22"/>
        <v>1</v>
      </c>
    </row>
    <row r="737" customHeight="1" spans="2:13">
      <c r="B737" s="125">
        <v>734</v>
      </c>
      <c r="C737" s="126"/>
      <c r="D737" s="126"/>
      <c r="E737" s="135" t="str">
        <f>IFERROR(VLOOKUP(D737,'基础-供应商信息'!$C:$D,2,FALSE),"-")</f>
        <v>-</v>
      </c>
      <c r="F737" s="126"/>
      <c r="G737" s="135" t="str">
        <f>IFERROR(VLOOKUP($F737,'基础-商品信息'!$C:$E,2,FALSE),"-")</f>
        <v>-</v>
      </c>
      <c r="H737" s="135" t="str">
        <f>IFERROR(VLOOKUP($F737,'基础-商品信息'!$C:$E,3,FALSE),"-")</f>
        <v>-</v>
      </c>
      <c r="I737" s="132"/>
      <c r="J737" s="126"/>
      <c r="K737" s="136" t="str">
        <f t="shared" si="23"/>
        <v>-</v>
      </c>
      <c r="L737" s="126"/>
      <c r="M737" s="137">
        <f t="shared" si="22"/>
        <v>1</v>
      </c>
    </row>
    <row r="738" customHeight="1" spans="2:13">
      <c r="B738" s="125">
        <v>735</v>
      </c>
      <c r="C738" s="126"/>
      <c r="D738" s="126"/>
      <c r="E738" s="135" t="str">
        <f>IFERROR(VLOOKUP(D738,'基础-供应商信息'!$C:$D,2,FALSE),"-")</f>
        <v>-</v>
      </c>
      <c r="F738" s="126"/>
      <c r="G738" s="135" t="str">
        <f>IFERROR(VLOOKUP($F738,'基础-商品信息'!$C:$E,2,FALSE),"-")</f>
        <v>-</v>
      </c>
      <c r="H738" s="135" t="str">
        <f>IFERROR(VLOOKUP($F738,'基础-商品信息'!$C:$E,3,FALSE),"-")</f>
        <v>-</v>
      </c>
      <c r="I738" s="132"/>
      <c r="J738" s="126"/>
      <c r="K738" s="136" t="str">
        <f t="shared" si="23"/>
        <v>-</v>
      </c>
      <c r="L738" s="126"/>
      <c r="M738" s="137">
        <f t="shared" si="22"/>
        <v>1</v>
      </c>
    </row>
    <row r="739" customHeight="1" spans="2:13">
      <c r="B739" s="125">
        <v>736</v>
      </c>
      <c r="C739" s="126"/>
      <c r="D739" s="126"/>
      <c r="E739" s="135" t="str">
        <f>IFERROR(VLOOKUP(D739,'基础-供应商信息'!$C:$D,2,FALSE),"-")</f>
        <v>-</v>
      </c>
      <c r="F739" s="126"/>
      <c r="G739" s="135" t="str">
        <f>IFERROR(VLOOKUP($F739,'基础-商品信息'!$C:$E,2,FALSE),"-")</f>
        <v>-</v>
      </c>
      <c r="H739" s="135" t="str">
        <f>IFERROR(VLOOKUP($F739,'基础-商品信息'!$C:$E,3,FALSE),"-")</f>
        <v>-</v>
      </c>
      <c r="I739" s="132"/>
      <c r="J739" s="126"/>
      <c r="K739" s="136" t="str">
        <f t="shared" si="23"/>
        <v>-</v>
      </c>
      <c r="L739" s="126"/>
      <c r="M739" s="137">
        <f t="shared" si="22"/>
        <v>1</v>
      </c>
    </row>
    <row r="740" customHeight="1" spans="2:13">
      <c r="B740" s="125">
        <v>737</v>
      </c>
      <c r="C740" s="126"/>
      <c r="D740" s="126"/>
      <c r="E740" s="135" t="str">
        <f>IFERROR(VLOOKUP(D740,'基础-供应商信息'!$C:$D,2,FALSE),"-")</f>
        <v>-</v>
      </c>
      <c r="F740" s="126"/>
      <c r="G740" s="135" t="str">
        <f>IFERROR(VLOOKUP($F740,'基础-商品信息'!$C:$E,2,FALSE),"-")</f>
        <v>-</v>
      </c>
      <c r="H740" s="135" t="str">
        <f>IFERROR(VLOOKUP($F740,'基础-商品信息'!$C:$E,3,FALSE),"-")</f>
        <v>-</v>
      </c>
      <c r="I740" s="132"/>
      <c r="J740" s="126"/>
      <c r="K740" s="136" t="str">
        <f t="shared" si="23"/>
        <v>-</v>
      </c>
      <c r="L740" s="126"/>
      <c r="M740" s="137">
        <f t="shared" si="22"/>
        <v>1</v>
      </c>
    </row>
    <row r="741" customHeight="1" spans="2:13">
      <c r="B741" s="125">
        <v>738</v>
      </c>
      <c r="C741" s="126"/>
      <c r="D741" s="126"/>
      <c r="E741" s="135" t="str">
        <f>IFERROR(VLOOKUP(D741,'基础-供应商信息'!$C:$D,2,FALSE),"-")</f>
        <v>-</v>
      </c>
      <c r="F741" s="126"/>
      <c r="G741" s="135" t="str">
        <f>IFERROR(VLOOKUP($F741,'基础-商品信息'!$C:$E,2,FALSE),"-")</f>
        <v>-</v>
      </c>
      <c r="H741" s="135" t="str">
        <f>IFERROR(VLOOKUP($F741,'基础-商品信息'!$C:$E,3,FALSE),"-")</f>
        <v>-</v>
      </c>
      <c r="I741" s="132"/>
      <c r="J741" s="126"/>
      <c r="K741" s="136" t="str">
        <f t="shared" si="23"/>
        <v>-</v>
      </c>
      <c r="L741" s="126"/>
      <c r="M741" s="137">
        <f t="shared" si="22"/>
        <v>1</v>
      </c>
    </row>
    <row r="742" customHeight="1" spans="2:13">
      <c r="B742" s="125">
        <v>739</v>
      </c>
      <c r="C742" s="126"/>
      <c r="D742" s="126"/>
      <c r="E742" s="135" t="str">
        <f>IFERROR(VLOOKUP(D742,'基础-供应商信息'!$C:$D,2,FALSE),"-")</f>
        <v>-</v>
      </c>
      <c r="F742" s="126"/>
      <c r="G742" s="135" t="str">
        <f>IFERROR(VLOOKUP($F742,'基础-商品信息'!$C:$E,2,FALSE),"-")</f>
        <v>-</v>
      </c>
      <c r="H742" s="135" t="str">
        <f>IFERROR(VLOOKUP($F742,'基础-商品信息'!$C:$E,3,FALSE),"-")</f>
        <v>-</v>
      </c>
      <c r="I742" s="132"/>
      <c r="J742" s="126"/>
      <c r="K742" s="136" t="str">
        <f t="shared" si="23"/>
        <v>-</v>
      </c>
      <c r="L742" s="126"/>
      <c r="M742" s="137">
        <f t="shared" si="22"/>
        <v>1</v>
      </c>
    </row>
    <row r="743" customHeight="1" spans="2:13">
      <c r="B743" s="125">
        <v>740</v>
      </c>
      <c r="C743" s="126"/>
      <c r="D743" s="126"/>
      <c r="E743" s="135" t="str">
        <f>IFERROR(VLOOKUP(D743,'基础-供应商信息'!$C:$D,2,FALSE),"-")</f>
        <v>-</v>
      </c>
      <c r="F743" s="126"/>
      <c r="G743" s="135" t="str">
        <f>IFERROR(VLOOKUP($F743,'基础-商品信息'!$C:$E,2,FALSE),"-")</f>
        <v>-</v>
      </c>
      <c r="H743" s="135" t="str">
        <f>IFERROR(VLOOKUP($F743,'基础-商品信息'!$C:$E,3,FALSE),"-")</f>
        <v>-</v>
      </c>
      <c r="I743" s="132"/>
      <c r="J743" s="126"/>
      <c r="K743" s="136" t="str">
        <f t="shared" si="23"/>
        <v>-</v>
      </c>
      <c r="L743" s="126"/>
      <c r="M743" s="137">
        <f t="shared" si="22"/>
        <v>1</v>
      </c>
    </row>
    <row r="744" customHeight="1" spans="2:13">
      <c r="B744" s="125">
        <v>741</v>
      </c>
      <c r="C744" s="126"/>
      <c r="D744" s="126"/>
      <c r="E744" s="135" t="str">
        <f>IFERROR(VLOOKUP(D744,'基础-供应商信息'!$C:$D,2,FALSE),"-")</f>
        <v>-</v>
      </c>
      <c r="F744" s="126"/>
      <c r="G744" s="135" t="str">
        <f>IFERROR(VLOOKUP($F744,'基础-商品信息'!$C:$E,2,FALSE),"-")</f>
        <v>-</v>
      </c>
      <c r="H744" s="135" t="str">
        <f>IFERROR(VLOOKUP($F744,'基础-商品信息'!$C:$E,3,FALSE),"-")</f>
        <v>-</v>
      </c>
      <c r="I744" s="132"/>
      <c r="J744" s="126"/>
      <c r="K744" s="136" t="str">
        <f t="shared" si="23"/>
        <v>-</v>
      </c>
      <c r="L744" s="126"/>
      <c r="M744" s="137">
        <f t="shared" si="22"/>
        <v>1</v>
      </c>
    </row>
    <row r="745" customHeight="1" spans="2:13">
      <c r="B745" s="125">
        <v>742</v>
      </c>
      <c r="C745" s="126"/>
      <c r="D745" s="126"/>
      <c r="E745" s="135" t="str">
        <f>IFERROR(VLOOKUP(D745,'基础-供应商信息'!$C:$D,2,FALSE),"-")</f>
        <v>-</v>
      </c>
      <c r="F745" s="126"/>
      <c r="G745" s="135" t="str">
        <f>IFERROR(VLOOKUP($F745,'基础-商品信息'!$C:$E,2,FALSE),"-")</f>
        <v>-</v>
      </c>
      <c r="H745" s="135" t="str">
        <f>IFERROR(VLOOKUP($F745,'基础-商品信息'!$C:$E,3,FALSE),"-")</f>
        <v>-</v>
      </c>
      <c r="I745" s="132"/>
      <c r="J745" s="126"/>
      <c r="K745" s="136" t="str">
        <f t="shared" si="23"/>
        <v>-</v>
      </c>
      <c r="L745" s="126"/>
      <c r="M745" s="137">
        <f t="shared" si="22"/>
        <v>1</v>
      </c>
    </row>
    <row r="746" customHeight="1" spans="2:13">
      <c r="B746" s="125">
        <v>743</v>
      </c>
      <c r="C746" s="126"/>
      <c r="D746" s="126"/>
      <c r="E746" s="135" t="str">
        <f>IFERROR(VLOOKUP(D746,'基础-供应商信息'!$C:$D,2,FALSE),"-")</f>
        <v>-</v>
      </c>
      <c r="F746" s="126"/>
      <c r="G746" s="135" t="str">
        <f>IFERROR(VLOOKUP($F746,'基础-商品信息'!$C:$E,2,FALSE),"-")</f>
        <v>-</v>
      </c>
      <c r="H746" s="135" t="str">
        <f>IFERROR(VLOOKUP($F746,'基础-商品信息'!$C:$E,3,FALSE),"-")</f>
        <v>-</v>
      </c>
      <c r="I746" s="132"/>
      <c r="J746" s="126"/>
      <c r="K746" s="136" t="str">
        <f t="shared" si="23"/>
        <v>-</v>
      </c>
      <c r="L746" s="126"/>
      <c r="M746" s="137">
        <f t="shared" si="22"/>
        <v>1</v>
      </c>
    </row>
    <row r="747" customHeight="1" spans="2:13">
      <c r="B747" s="125">
        <v>744</v>
      </c>
      <c r="C747" s="126"/>
      <c r="D747" s="126"/>
      <c r="E747" s="135" t="str">
        <f>IFERROR(VLOOKUP(D747,'基础-供应商信息'!$C:$D,2,FALSE),"-")</f>
        <v>-</v>
      </c>
      <c r="F747" s="126"/>
      <c r="G747" s="135" t="str">
        <f>IFERROR(VLOOKUP($F747,'基础-商品信息'!$C:$E,2,FALSE),"-")</f>
        <v>-</v>
      </c>
      <c r="H747" s="135" t="str">
        <f>IFERROR(VLOOKUP($F747,'基础-商品信息'!$C:$E,3,FALSE),"-")</f>
        <v>-</v>
      </c>
      <c r="I747" s="132"/>
      <c r="J747" s="126"/>
      <c r="K747" s="136" t="str">
        <f t="shared" si="23"/>
        <v>-</v>
      </c>
      <c r="L747" s="126"/>
      <c r="M747" s="137">
        <f t="shared" si="22"/>
        <v>1</v>
      </c>
    </row>
    <row r="748" customHeight="1" spans="2:13">
      <c r="B748" s="125">
        <v>745</v>
      </c>
      <c r="C748" s="126"/>
      <c r="D748" s="126"/>
      <c r="E748" s="135" t="str">
        <f>IFERROR(VLOOKUP(D748,'基础-供应商信息'!$C:$D,2,FALSE),"-")</f>
        <v>-</v>
      </c>
      <c r="F748" s="126"/>
      <c r="G748" s="135" t="str">
        <f>IFERROR(VLOOKUP($F748,'基础-商品信息'!$C:$E,2,FALSE),"-")</f>
        <v>-</v>
      </c>
      <c r="H748" s="135" t="str">
        <f>IFERROR(VLOOKUP($F748,'基础-商品信息'!$C:$E,3,FALSE),"-")</f>
        <v>-</v>
      </c>
      <c r="I748" s="132"/>
      <c r="J748" s="126"/>
      <c r="K748" s="136" t="str">
        <f t="shared" si="23"/>
        <v>-</v>
      </c>
      <c r="L748" s="126"/>
      <c r="M748" s="137">
        <f t="shared" si="22"/>
        <v>1</v>
      </c>
    </row>
    <row r="749" customHeight="1" spans="2:13">
      <c r="B749" s="125">
        <v>746</v>
      </c>
      <c r="C749" s="126"/>
      <c r="D749" s="126"/>
      <c r="E749" s="135" t="str">
        <f>IFERROR(VLOOKUP(D749,'基础-供应商信息'!$C:$D,2,FALSE),"-")</f>
        <v>-</v>
      </c>
      <c r="F749" s="126"/>
      <c r="G749" s="135" t="str">
        <f>IFERROR(VLOOKUP($F749,'基础-商品信息'!$C:$E,2,FALSE),"-")</f>
        <v>-</v>
      </c>
      <c r="H749" s="135" t="str">
        <f>IFERROR(VLOOKUP($F749,'基础-商品信息'!$C:$E,3,FALSE),"-")</f>
        <v>-</v>
      </c>
      <c r="I749" s="132"/>
      <c r="J749" s="126"/>
      <c r="K749" s="136" t="str">
        <f t="shared" si="23"/>
        <v>-</v>
      </c>
      <c r="L749" s="126"/>
      <c r="M749" s="137">
        <f t="shared" si="22"/>
        <v>1</v>
      </c>
    </row>
    <row r="750" customHeight="1" spans="2:13">
      <c r="B750" s="125">
        <v>747</v>
      </c>
      <c r="C750" s="126"/>
      <c r="D750" s="126"/>
      <c r="E750" s="135" t="str">
        <f>IFERROR(VLOOKUP(D750,'基础-供应商信息'!$C:$D,2,FALSE),"-")</f>
        <v>-</v>
      </c>
      <c r="F750" s="126"/>
      <c r="G750" s="135" t="str">
        <f>IFERROR(VLOOKUP($F750,'基础-商品信息'!$C:$E,2,FALSE),"-")</f>
        <v>-</v>
      </c>
      <c r="H750" s="135" t="str">
        <f>IFERROR(VLOOKUP($F750,'基础-商品信息'!$C:$E,3,FALSE),"-")</f>
        <v>-</v>
      </c>
      <c r="I750" s="132"/>
      <c r="J750" s="126"/>
      <c r="K750" s="136" t="str">
        <f t="shared" si="23"/>
        <v>-</v>
      </c>
      <c r="L750" s="126"/>
      <c r="M750" s="137">
        <f t="shared" si="22"/>
        <v>1</v>
      </c>
    </row>
    <row r="751" customHeight="1" spans="2:13">
      <c r="B751" s="125">
        <v>748</v>
      </c>
      <c r="C751" s="126"/>
      <c r="D751" s="126"/>
      <c r="E751" s="135" t="str">
        <f>IFERROR(VLOOKUP(D751,'基础-供应商信息'!$C:$D,2,FALSE),"-")</f>
        <v>-</v>
      </c>
      <c r="F751" s="126"/>
      <c r="G751" s="135" t="str">
        <f>IFERROR(VLOOKUP($F751,'基础-商品信息'!$C:$E,2,FALSE),"-")</f>
        <v>-</v>
      </c>
      <c r="H751" s="135" t="str">
        <f>IFERROR(VLOOKUP($F751,'基础-商品信息'!$C:$E,3,FALSE),"-")</f>
        <v>-</v>
      </c>
      <c r="I751" s="132"/>
      <c r="J751" s="126"/>
      <c r="K751" s="136" t="str">
        <f t="shared" si="23"/>
        <v>-</v>
      </c>
      <c r="L751" s="126"/>
      <c r="M751" s="137">
        <f t="shared" si="22"/>
        <v>1</v>
      </c>
    </row>
    <row r="752" customHeight="1" spans="2:13">
      <c r="B752" s="125">
        <v>749</v>
      </c>
      <c r="C752" s="126"/>
      <c r="D752" s="126"/>
      <c r="E752" s="135" t="str">
        <f>IFERROR(VLOOKUP(D752,'基础-供应商信息'!$C:$D,2,FALSE),"-")</f>
        <v>-</v>
      </c>
      <c r="F752" s="126"/>
      <c r="G752" s="135" t="str">
        <f>IFERROR(VLOOKUP($F752,'基础-商品信息'!$C:$E,2,FALSE),"-")</f>
        <v>-</v>
      </c>
      <c r="H752" s="135" t="str">
        <f>IFERROR(VLOOKUP($F752,'基础-商品信息'!$C:$E,3,FALSE),"-")</f>
        <v>-</v>
      </c>
      <c r="I752" s="132"/>
      <c r="J752" s="126"/>
      <c r="K752" s="136" t="str">
        <f t="shared" si="23"/>
        <v>-</v>
      </c>
      <c r="L752" s="126"/>
      <c r="M752" s="137">
        <f t="shared" si="22"/>
        <v>1</v>
      </c>
    </row>
    <row r="753" customHeight="1" spans="2:13">
      <c r="B753" s="125">
        <v>750</v>
      </c>
      <c r="C753" s="126"/>
      <c r="D753" s="126"/>
      <c r="E753" s="135" t="str">
        <f>IFERROR(VLOOKUP(D753,'基础-供应商信息'!$C:$D,2,FALSE),"-")</f>
        <v>-</v>
      </c>
      <c r="F753" s="126"/>
      <c r="G753" s="135" t="str">
        <f>IFERROR(VLOOKUP($F753,'基础-商品信息'!$C:$E,2,FALSE),"-")</f>
        <v>-</v>
      </c>
      <c r="H753" s="135" t="str">
        <f>IFERROR(VLOOKUP($F753,'基础-商品信息'!$C:$E,3,FALSE),"-")</f>
        <v>-</v>
      </c>
      <c r="I753" s="132"/>
      <c r="J753" s="126"/>
      <c r="K753" s="136" t="str">
        <f t="shared" si="23"/>
        <v>-</v>
      </c>
      <c r="L753" s="126"/>
      <c r="M753" s="137">
        <f t="shared" si="22"/>
        <v>1</v>
      </c>
    </row>
    <row r="754" customHeight="1" spans="2:13">
      <c r="B754" s="125">
        <v>751</v>
      </c>
      <c r="C754" s="126"/>
      <c r="D754" s="126"/>
      <c r="E754" s="135" t="str">
        <f>IFERROR(VLOOKUP(D754,'基础-供应商信息'!$C:$D,2,FALSE),"-")</f>
        <v>-</v>
      </c>
      <c r="F754" s="126"/>
      <c r="G754" s="135" t="str">
        <f>IFERROR(VLOOKUP($F754,'基础-商品信息'!$C:$E,2,FALSE),"-")</f>
        <v>-</v>
      </c>
      <c r="H754" s="135" t="str">
        <f>IFERROR(VLOOKUP($F754,'基础-商品信息'!$C:$E,3,FALSE),"-")</f>
        <v>-</v>
      </c>
      <c r="I754" s="132"/>
      <c r="J754" s="126"/>
      <c r="K754" s="136" t="str">
        <f t="shared" si="23"/>
        <v>-</v>
      </c>
      <c r="L754" s="126"/>
      <c r="M754" s="137">
        <f t="shared" si="22"/>
        <v>1</v>
      </c>
    </row>
    <row r="755" customHeight="1" spans="2:13">
      <c r="B755" s="125">
        <v>752</v>
      </c>
      <c r="C755" s="126"/>
      <c r="D755" s="126"/>
      <c r="E755" s="135" t="str">
        <f>IFERROR(VLOOKUP(D755,'基础-供应商信息'!$C:$D,2,FALSE),"-")</f>
        <v>-</v>
      </c>
      <c r="F755" s="126"/>
      <c r="G755" s="135" t="str">
        <f>IFERROR(VLOOKUP($F755,'基础-商品信息'!$C:$E,2,FALSE),"-")</f>
        <v>-</v>
      </c>
      <c r="H755" s="135" t="str">
        <f>IFERROR(VLOOKUP($F755,'基础-商品信息'!$C:$E,3,FALSE),"-")</f>
        <v>-</v>
      </c>
      <c r="I755" s="132"/>
      <c r="J755" s="126"/>
      <c r="K755" s="136" t="str">
        <f t="shared" si="23"/>
        <v>-</v>
      </c>
      <c r="L755" s="126"/>
      <c r="M755" s="137">
        <f t="shared" si="22"/>
        <v>1</v>
      </c>
    </row>
    <row r="756" customHeight="1" spans="2:13">
      <c r="B756" s="125">
        <v>753</v>
      </c>
      <c r="C756" s="126"/>
      <c r="D756" s="126"/>
      <c r="E756" s="135" t="str">
        <f>IFERROR(VLOOKUP(D756,'基础-供应商信息'!$C:$D,2,FALSE),"-")</f>
        <v>-</v>
      </c>
      <c r="F756" s="126"/>
      <c r="G756" s="135" t="str">
        <f>IFERROR(VLOOKUP($F756,'基础-商品信息'!$C:$E,2,FALSE),"-")</f>
        <v>-</v>
      </c>
      <c r="H756" s="135" t="str">
        <f>IFERROR(VLOOKUP($F756,'基础-商品信息'!$C:$E,3,FALSE),"-")</f>
        <v>-</v>
      </c>
      <c r="I756" s="132"/>
      <c r="J756" s="126"/>
      <c r="K756" s="136" t="str">
        <f t="shared" si="23"/>
        <v>-</v>
      </c>
      <c r="L756" s="126"/>
      <c r="M756" s="137">
        <f t="shared" si="22"/>
        <v>1</v>
      </c>
    </row>
    <row r="757" customHeight="1" spans="2:13">
      <c r="B757" s="125">
        <v>754</v>
      </c>
      <c r="C757" s="126"/>
      <c r="D757" s="126"/>
      <c r="E757" s="135" t="str">
        <f>IFERROR(VLOOKUP(D757,'基础-供应商信息'!$C:$D,2,FALSE),"-")</f>
        <v>-</v>
      </c>
      <c r="F757" s="126"/>
      <c r="G757" s="135" t="str">
        <f>IFERROR(VLOOKUP($F757,'基础-商品信息'!$C:$E,2,FALSE),"-")</f>
        <v>-</v>
      </c>
      <c r="H757" s="135" t="str">
        <f>IFERROR(VLOOKUP($F757,'基础-商品信息'!$C:$E,3,FALSE),"-")</f>
        <v>-</v>
      </c>
      <c r="I757" s="132"/>
      <c r="J757" s="126"/>
      <c r="K757" s="136" t="str">
        <f t="shared" si="23"/>
        <v>-</v>
      </c>
      <c r="L757" s="126"/>
      <c r="M757" s="137">
        <f t="shared" si="22"/>
        <v>1</v>
      </c>
    </row>
    <row r="758" customHeight="1" spans="2:13">
      <c r="B758" s="125">
        <v>755</v>
      </c>
      <c r="C758" s="126"/>
      <c r="D758" s="126"/>
      <c r="E758" s="135" t="str">
        <f>IFERROR(VLOOKUP(D758,'基础-供应商信息'!$C:$D,2,FALSE),"-")</f>
        <v>-</v>
      </c>
      <c r="F758" s="126"/>
      <c r="G758" s="135" t="str">
        <f>IFERROR(VLOOKUP($F758,'基础-商品信息'!$C:$E,2,FALSE),"-")</f>
        <v>-</v>
      </c>
      <c r="H758" s="135" t="str">
        <f>IFERROR(VLOOKUP($F758,'基础-商品信息'!$C:$E,3,FALSE),"-")</f>
        <v>-</v>
      </c>
      <c r="I758" s="132"/>
      <c r="J758" s="126"/>
      <c r="K758" s="136" t="str">
        <f t="shared" si="23"/>
        <v>-</v>
      </c>
      <c r="L758" s="126"/>
      <c r="M758" s="137">
        <f t="shared" si="22"/>
        <v>1</v>
      </c>
    </row>
    <row r="759" customHeight="1" spans="2:13">
      <c r="B759" s="125">
        <v>756</v>
      </c>
      <c r="C759" s="126"/>
      <c r="D759" s="126"/>
      <c r="E759" s="135" t="str">
        <f>IFERROR(VLOOKUP(D759,'基础-供应商信息'!$C:$D,2,FALSE),"-")</f>
        <v>-</v>
      </c>
      <c r="F759" s="126"/>
      <c r="G759" s="135" t="str">
        <f>IFERROR(VLOOKUP($F759,'基础-商品信息'!$C:$E,2,FALSE),"-")</f>
        <v>-</v>
      </c>
      <c r="H759" s="135" t="str">
        <f>IFERROR(VLOOKUP($F759,'基础-商品信息'!$C:$E,3,FALSE),"-")</f>
        <v>-</v>
      </c>
      <c r="I759" s="132"/>
      <c r="J759" s="126"/>
      <c r="K759" s="136" t="str">
        <f t="shared" si="23"/>
        <v>-</v>
      </c>
      <c r="L759" s="126"/>
      <c r="M759" s="137">
        <f t="shared" si="22"/>
        <v>1</v>
      </c>
    </row>
    <row r="760" customHeight="1" spans="2:13">
      <c r="B760" s="125">
        <v>757</v>
      </c>
      <c r="C760" s="126"/>
      <c r="D760" s="126"/>
      <c r="E760" s="135" t="str">
        <f>IFERROR(VLOOKUP(D760,'基础-供应商信息'!$C:$D,2,FALSE),"-")</f>
        <v>-</v>
      </c>
      <c r="F760" s="126"/>
      <c r="G760" s="135" t="str">
        <f>IFERROR(VLOOKUP($F760,'基础-商品信息'!$C:$E,2,FALSE),"-")</f>
        <v>-</v>
      </c>
      <c r="H760" s="135" t="str">
        <f>IFERROR(VLOOKUP($F760,'基础-商品信息'!$C:$E,3,FALSE),"-")</f>
        <v>-</v>
      </c>
      <c r="I760" s="132"/>
      <c r="J760" s="126"/>
      <c r="K760" s="136" t="str">
        <f t="shared" si="23"/>
        <v>-</v>
      </c>
      <c r="L760" s="126"/>
      <c r="M760" s="137">
        <f t="shared" si="22"/>
        <v>1</v>
      </c>
    </row>
    <row r="761" customHeight="1" spans="2:13">
      <c r="B761" s="125">
        <v>758</v>
      </c>
      <c r="C761" s="126"/>
      <c r="D761" s="126"/>
      <c r="E761" s="135" t="str">
        <f>IFERROR(VLOOKUP(D761,'基础-供应商信息'!$C:$D,2,FALSE),"-")</f>
        <v>-</v>
      </c>
      <c r="F761" s="126"/>
      <c r="G761" s="135" t="str">
        <f>IFERROR(VLOOKUP($F761,'基础-商品信息'!$C:$E,2,FALSE),"-")</f>
        <v>-</v>
      </c>
      <c r="H761" s="135" t="str">
        <f>IFERROR(VLOOKUP($F761,'基础-商品信息'!$C:$E,3,FALSE),"-")</f>
        <v>-</v>
      </c>
      <c r="I761" s="132"/>
      <c r="J761" s="126"/>
      <c r="K761" s="136" t="str">
        <f t="shared" si="23"/>
        <v>-</v>
      </c>
      <c r="L761" s="126"/>
      <c r="M761" s="137">
        <f t="shared" si="22"/>
        <v>1</v>
      </c>
    </row>
    <row r="762" customHeight="1" spans="2:13">
      <c r="B762" s="125">
        <v>759</v>
      </c>
      <c r="C762" s="126"/>
      <c r="D762" s="126"/>
      <c r="E762" s="135" t="str">
        <f>IFERROR(VLOOKUP(D762,'基础-供应商信息'!$C:$D,2,FALSE),"-")</f>
        <v>-</v>
      </c>
      <c r="F762" s="126"/>
      <c r="G762" s="135" t="str">
        <f>IFERROR(VLOOKUP($F762,'基础-商品信息'!$C:$E,2,FALSE),"-")</f>
        <v>-</v>
      </c>
      <c r="H762" s="135" t="str">
        <f>IFERROR(VLOOKUP($F762,'基础-商品信息'!$C:$E,3,FALSE),"-")</f>
        <v>-</v>
      </c>
      <c r="I762" s="132"/>
      <c r="J762" s="126"/>
      <c r="K762" s="136" t="str">
        <f t="shared" si="23"/>
        <v>-</v>
      </c>
      <c r="L762" s="126"/>
      <c r="M762" s="137">
        <f t="shared" si="22"/>
        <v>1</v>
      </c>
    </row>
    <row r="763" customHeight="1" spans="2:13">
      <c r="B763" s="125">
        <v>760</v>
      </c>
      <c r="C763" s="126"/>
      <c r="D763" s="126"/>
      <c r="E763" s="135" t="str">
        <f>IFERROR(VLOOKUP(D763,'基础-供应商信息'!$C:$D,2,FALSE),"-")</f>
        <v>-</v>
      </c>
      <c r="F763" s="126"/>
      <c r="G763" s="135" t="str">
        <f>IFERROR(VLOOKUP($F763,'基础-商品信息'!$C:$E,2,FALSE),"-")</f>
        <v>-</v>
      </c>
      <c r="H763" s="135" t="str">
        <f>IFERROR(VLOOKUP($F763,'基础-商品信息'!$C:$E,3,FALSE),"-")</f>
        <v>-</v>
      </c>
      <c r="I763" s="132"/>
      <c r="J763" s="126"/>
      <c r="K763" s="136" t="str">
        <f t="shared" si="23"/>
        <v>-</v>
      </c>
      <c r="L763" s="126"/>
      <c r="M763" s="137">
        <f t="shared" si="22"/>
        <v>1</v>
      </c>
    </row>
    <row r="764" customHeight="1" spans="2:13">
      <c r="B764" s="125">
        <v>761</v>
      </c>
      <c r="C764" s="126"/>
      <c r="D764" s="126"/>
      <c r="E764" s="135" t="str">
        <f>IFERROR(VLOOKUP(D764,'基础-供应商信息'!$C:$D,2,FALSE),"-")</f>
        <v>-</v>
      </c>
      <c r="F764" s="126"/>
      <c r="G764" s="135" t="str">
        <f>IFERROR(VLOOKUP($F764,'基础-商品信息'!$C:$E,2,FALSE),"-")</f>
        <v>-</v>
      </c>
      <c r="H764" s="135" t="str">
        <f>IFERROR(VLOOKUP($F764,'基础-商品信息'!$C:$E,3,FALSE),"-")</f>
        <v>-</v>
      </c>
      <c r="I764" s="132"/>
      <c r="J764" s="126"/>
      <c r="K764" s="136" t="str">
        <f t="shared" si="23"/>
        <v>-</v>
      </c>
      <c r="L764" s="126"/>
      <c r="M764" s="137">
        <f t="shared" si="22"/>
        <v>1</v>
      </c>
    </row>
    <row r="765" customHeight="1" spans="2:13">
      <c r="B765" s="125">
        <v>762</v>
      </c>
      <c r="C765" s="126"/>
      <c r="D765" s="126"/>
      <c r="E765" s="135" t="str">
        <f>IFERROR(VLOOKUP(D765,'基础-供应商信息'!$C:$D,2,FALSE),"-")</f>
        <v>-</v>
      </c>
      <c r="F765" s="126"/>
      <c r="G765" s="135" t="str">
        <f>IFERROR(VLOOKUP($F765,'基础-商品信息'!$C:$E,2,FALSE),"-")</f>
        <v>-</v>
      </c>
      <c r="H765" s="135" t="str">
        <f>IFERROR(VLOOKUP($F765,'基础-商品信息'!$C:$E,3,FALSE),"-")</f>
        <v>-</v>
      </c>
      <c r="I765" s="132"/>
      <c r="J765" s="126"/>
      <c r="K765" s="136" t="str">
        <f t="shared" si="23"/>
        <v>-</v>
      </c>
      <c r="L765" s="126"/>
      <c r="M765" s="137">
        <f t="shared" si="22"/>
        <v>1</v>
      </c>
    </row>
    <row r="766" customHeight="1" spans="2:13">
      <c r="B766" s="125">
        <v>763</v>
      </c>
      <c r="C766" s="126"/>
      <c r="D766" s="126"/>
      <c r="E766" s="135" t="str">
        <f>IFERROR(VLOOKUP(D766,'基础-供应商信息'!$C:$D,2,FALSE),"-")</f>
        <v>-</v>
      </c>
      <c r="F766" s="126"/>
      <c r="G766" s="135" t="str">
        <f>IFERROR(VLOOKUP($F766,'基础-商品信息'!$C:$E,2,FALSE),"-")</f>
        <v>-</v>
      </c>
      <c r="H766" s="135" t="str">
        <f>IFERROR(VLOOKUP($F766,'基础-商品信息'!$C:$E,3,FALSE),"-")</f>
        <v>-</v>
      </c>
      <c r="I766" s="132"/>
      <c r="J766" s="126"/>
      <c r="K766" s="136" t="str">
        <f t="shared" si="23"/>
        <v>-</v>
      </c>
      <c r="L766" s="126"/>
      <c r="M766" s="137">
        <f t="shared" si="22"/>
        <v>1</v>
      </c>
    </row>
    <row r="767" customHeight="1" spans="2:13">
      <c r="B767" s="125">
        <v>764</v>
      </c>
      <c r="C767" s="126"/>
      <c r="D767" s="126"/>
      <c r="E767" s="135" t="str">
        <f>IFERROR(VLOOKUP(D767,'基础-供应商信息'!$C:$D,2,FALSE),"-")</f>
        <v>-</v>
      </c>
      <c r="F767" s="126"/>
      <c r="G767" s="135" t="str">
        <f>IFERROR(VLOOKUP($F767,'基础-商品信息'!$C:$E,2,FALSE),"-")</f>
        <v>-</v>
      </c>
      <c r="H767" s="135" t="str">
        <f>IFERROR(VLOOKUP($F767,'基础-商品信息'!$C:$E,3,FALSE),"-")</f>
        <v>-</v>
      </c>
      <c r="I767" s="132"/>
      <c r="J767" s="126"/>
      <c r="K767" s="136" t="str">
        <f t="shared" si="23"/>
        <v>-</v>
      </c>
      <c r="L767" s="126"/>
      <c r="M767" s="137">
        <f t="shared" si="22"/>
        <v>1</v>
      </c>
    </row>
    <row r="768" customHeight="1" spans="2:13">
      <c r="B768" s="125">
        <v>765</v>
      </c>
      <c r="C768" s="126"/>
      <c r="D768" s="126"/>
      <c r="E768" s="135" t="str">
        <f>IFERROR(VLOOKUP(D768,'基础-供应商信息'!$C:$D,2,FALSE),"-")</f>
        <v>-</v>
      </c>
      <c r="F768" s="126"/>
      <c r="G768" s="135" t="str">
        <f>IFERROR(VLOOKUP($F768,'基础-商品信息'!$C:$E,2,FALSE),"-")</f>
        <v>-</v>
      </c>
      <c r="H768" s="135" t="str">
        <f>IFERROR(VLOOKUP($F768,'基础-商品信息'!$C:$E,3,FALSE),"-")</f>
        <v>-</v>
      </c>
      <c r="I768" s="132"/>
      <c r="J768" s="126"/>
      <c r="K768" s="136" t="str">
        <f t="shared" si="23"/>
        <v>-</v>
      </c>
      <c r="L768" s="126"/>
      <c r="M768" s="137">
        <f t="shared" si="22"/>
        <v>1</v>
      </c>
    </row>
    <row r="769" customHeight="1" spans="2:13">
      <c r="B769" s="125">
        <v>766</v>
      </c>
      <c r="C769" s="126"/>
      <c r="D769" s="126"/>
      <c r="E769" s="135" t="str">
        <f>IFERROR(VLOOKUP(D769,'基础-供应商信息'!$C:$D,2,FALSE),"-")</f>
        <v>-</v>
      </c>
      <c r="F769" s="126"/>
      <c r="G769" s="135" t="str">
        <f>IFERROR(VLOOKUP($F769,'基础-商品信息'!$C:$E,2,FALSE),"-")</f>
        <v>-</v>
      </c>
      <c r="H769" s="135" t="str">
        <f>IFERROR(VLOOKUP($F769,'基础-商品信息'!$C:$E,3,FALSE),"-")</f>
        <v>-</v>
      </c>
      <c r="I769" s="132"/>
      <c r="J769" s="126"/>
      <c r="K769" s="136" t="str">
        <f t="shared" si="23"/>
        <v>-</v>
      </c>
      <c r="L769" s="126"/>
      <c r="M769" s="137">
        <f t="shared" si="22"/>
        <v>1</v>
      </c>
    </row>
    <row r="770" customHeight="1" spans="2:13">
      <c r="B770" s="125">
        <v>767</v>
      </c>
      <c r="C770" s="126"/>
      <c r="D770" s="126"/>
      <c r="E770" s="135" t="str">
        <f>IFERROR(VLOOKUP(D770,'基础-供应商信息'!$C:$D,2,FALSE),"-")</f>
        <v>-</v>
      </c>
      <c r="F770" s="126"/>
      <c r="G770" s="135" t="str">
        <f>IFERROR(VLOOKUP($F770,'基础-商品信息'!$C:$E,2,FALSE),"-")</f>
        <v>-</v>
      </c>
      <c r="H770" s="135" t="str">
        <f>IFERROR(VLOOKUP($F770,'基础-商品信息'!$C:$E,3,FALSE),"-")</f>
        <v>-</v>
      </c>
      <c r="I770" s="132"/>
      <c r="J770" s="126"/>
      <c r="K770" s="136" t="str">
        <f t="shared" si="23"/>
        <v>-</v>
      </c>
      <c r="L770" s="126"/>
      <c r="M770" s="137">
        <f t="shared" si="22"/>
        <v>1</v>
      </c>
    </row>
    <row r="771" customHeight="1" spans="2:13">
      <c r="B771" s="125">
        <v>768</v>
      </c>
      <c r="C771" s="126"/>
      <c r="D771" s="126"/>
      <c r="E771" s="135" t="str">
        <f>IFERROR(VLOOKUP(D771,'基础-供应商信息'!$C:$D,2,FALSE),"-")</f>
        <v>-</v>
      </c>
      <c r="F771" s="126"/>
      <c r="G771" s="135" t="str">
        <f>IFERROR(VLOOKUP($F771,'基础-商品信息'!$C:$E,2,FALSE),"-")</f>
        <v>-</v>
      </c>
      <c r="H771" s="135" t="str">
        <f>IFERROR(VLOOKUP($F771,'基础-商品信息'!$C:$E,3,FALSE),"-")</f>
        <v>-</v>
      </c>
      <c r="I771" s="132"/>
      <c r="J771" s="126"/>
      <c r="K771" s="136" t="str">
        <f t="shared" si="23"/>
        <v>-</v>
      </c>
      <c r="L771" s="126"/>
      <c r="M771" s="137">
        <f t="shared" si="22"/>
        <v>1</v>
      </c>
    </row>
    <row r="772" customHeight="1" spans="2:13">
      <c r="B772" s="125">
        <v>769</v>
      </c>
      <c r="C772" s="126"/>
      <c r="D772" s="126"/>
      <c r="E772" s="135" t="str">
        <f>IFERROR(VLOOKUP(D772,'基础-供应商信息'!$C:$D,2,FALSE),"-")</f>
        <v>-</v>
      </c>
      <c r="F772" s="126"/>
      <c r="G772" s="135" t="str">
        <f>IFERROR(VLOOKUP($F772,'基础-商品信息'!$C:$E,2,FALSE),"-")</f>
        <v>-</v>
      </c>
      <c r="H772" s="135" t="str">
        <f>IFERROR(VLOOKUP($F772,'基础-商品信息'!$C:$E,3,FALSE),"-")</f>
        <v>-</v>
      </c>
      <c r="I772" s="132"/>
      <c r="J772" s="126"/>
      <c r="K772" s="136" t="str">
        <f t="shared" si="23"/>
        <v>-</v>
      </c>
      <c r="L772" s="126"/>
      <c r="M772" s="137">
        <f t="shared" ref="M772:M835" si="24">C772-DAY(C772)+1</f>
        <v>1</v>
      </c>
    </row>
    <row r="773" customHeight="1" spans="2:13">
      <c r="B773" s="125">
        <v>770</v>
      </c>
      <c r="C773" s="126"/>
      <c r="D773" s="126"/>
      <c r="E773" s="135" t="str">
        <f>IFERROR(VLOOKUP(D773,'基础-供应商信息'!$C:$D,2,FALSE),"-")</f>
        <v>-</v>
      </c>
      <c r="F773" s="126"/>
      <c r="G773" s="135" t="str">
        <f>IFERROR(VLOOKUP($F773,'基础-商品信息'!$C:$E,2,FALSE),"-")</f>
        <v>-</v>
      </c>
      <c r="H773" s="135" t="str">
        <f>IFERROR(VLOOKUP($F773,'基础-商品信息'!$C:$E,3,FALSE),"-")</f>
        <v>-</v>
      </c>
      <c r="I773" s="132"/>
      <c r="J773" s="126"/>
      <c r="K773" s="136" t="str">
        <f t="shared" ref="K773:K836" si="25">IF(AND(I773&lt;&gt;"",J773&lt;&gt;""),I773*J773,"-")</f>
        <v>-</v>
      </c>
      <c r="L773" s="126"/>
      <c r="M773" s="137">
        <f t="shared" si="24"/>
        <v>1</v>
      </c>
    </row>
    <row r="774" customHeight="1" spans="2:13">
      <c r="B774" s="125">
        <v>771</v>
      </c>
      <c r="C774" s="126"/>
      <c r="D774" s="126"/>
      <c r="E774" s="135" t="str">
        <f>IFERROR(VLOOKUP(D774,'基础-供应商信息'!$C:$D,2,FALSE),"-")</f>
        <v>-</v>
      </c>
      <c r="F774" s="126"/>
      <c r="G774" s="135" t="str">
        <f>IFERROR(VLOOKUP($F774,'基础-商品信息'!$C:$E,2,FALSE),"-")</f>
        <v>-</v>
      </c>
      <c r="H774" s="135" t="str">
        <f>IFERROR(VLOOKUP($F774,'基础-商品信息'!$C:$E,3,FALSE),"-")</f>
        <v>-</v>
      </c>
      <c r="I774" s="132"/>
      <c r="J774" s="126"/>
      <c r="K774" s="136" t="str">
        <f t="shared" si="25"/>
        <v>-</v>
      </c>
      <c r="L774" s="126"/>
      <c r="M774" s="137">
        <f t="shared" si="24"/>
        <v>1</v>
      </c>
    </row>
    <row r="775" customHeight="1" spans="2:13">
      <c r="B775" s="125">
        <v>772</v>
      </c>
      <c r="C775" s="126"/>
      <c r="D775" s="126"/>
      <c r="E775" s="135" t="str">
        <f>IFERROR(VLOOKUP(D775,'基础-供应商信息'!$C:$D,2,FALSE),"-")</f>
        <v>-</v>
      </c>
      <c r="F775" s="126"/>
      <c r="G775" s="135" t="str">
        <f>IFERROR(VLOOKUP($F775,'基础-商品信息'!$C:$E,2,FALSE),"-")</f>
        <v>-</v>
      </c>
      <c r="H775" s="135" t="str">
        <f>IFERROR(VLOOKUP($F775,'基础-商品信息'!$C:$E,3,FALSE),"-")</f>
        <v>-</v>
      </c>
      <c r="I775" s="132"/>
      <c r="J775" s="126"/>
      <c r="K775" s="136" t="str">
        <f t="shared" si="25"/>
        <v>-</v>
      </c>
      <c r="L775" s="126"/>
      <c r="M775" s="137">
        <f t="shared" si="24"/>
        <v>1</v>
      </c>
    </row>
    <row r="776" customHeight="1" spans="2:13">
      <c r="B776" s="125">
        <v>773</v>
      </c>
      <c r="C776" s="126"/>
      <c r="D776" s="126"/>
      <c r="E776" s="135" t="str">
        <f>IFERROR(VLOOKUP(D776,'基础-供应商信息'!$C:$D,2,FALSE),"-")</f>
        <v>-</v>
      </c>
      <c r="F776" s="126"/>
      <c r="G776" s="135" t="str">
        <f>IFERROR(VLOOKUP($F776,'基础-商品信息'!$C:$E,2,FALSE),"-")</f>
        <v>-</v>
      </c>
      <c r="H776" s="135" t="str">
        <f>IFERROR(VLOOKUP($F776,'基础-商品信息'!$C:$E,3,FALSE),"-")</f>
        <v>-</v>
      </c>
      <c r="I776" s="132"/>
      <c r="J776" s="126"/>
      <c r="K776" s="136" t="str">
        <f t="shared" si="25"/>
        <v>-</v>
      </c>
      <c r="L776" s="126"/>
      <c r="M776" s="137">
        <f t="shared" si="24"/>
        <v>1</v>
      </c>
    </row>
    <row r="777" customHeight="1" spans="2:13">
      <c r="B777" s="125">
        <v>774</v>
      </c>
      <c r="C777" s="126"/>
      <c r="D777" s="126"/>
      <c r="E777" s="135" t="str">
        <f>IFERROR(VLOOKUP(D777,'基础-供应商信息'!$C:$D,2,FALSE),"-")</f>
        <v>-</v>
      </c>
      <c r="F777" s="126"/>
      <c r="G777" s="135" t="str">
        <f>IFERROR(VLOOKUP($F777,'基础-商品信息'!$C:$E,2,FALSE),"-")</f>
        <v>-</v>
      </c>
      <c r="H777" s="135" t="str">
        <f>IFERROR(VLOOKUP($F777,'基础-商品信息'!$C:$E,3,FALSE),"-")</f>
        <v>-</v>
      </c>
      <c r="I777" s="132"/>
      <c r="J777" s="126"/>
      <c r="K777" s="136" t="str">
        <f t="shared" si="25"/>
        <v>-</v>
      </c>
      <c r="L777" s="126"/>
      <c r="M777" s="137">
        <f t="shared" si="24"/>
        <v>1</v>
      </c>
    </row>
    <row r="778" customHeight="1" spans="2:13">
      <c r="B778" s="125">
        <v>775</v>
      </c>
      <c r="C778" s="126"/>
      <c r="D778" s="126"/>
      <c r="E778" s="135" t="str">
        <f>IFERROR(VLOOKUP(D778,'基础-供应商信息'!$C:$D,2,FALSE),"-")</f>
        <v>-</v>
      </c>
      <c r="F778" s="126"/>
      <c r="G778" s="135" t="str">
        <f>IFERROR(VLOOKUP($F778,'基础-商品信息'!$C:$E,2,FALSE),"-")</f>
        <v>-</v>
      </c>
      <c r="H778" s="135" t="str">
        <f>IFERROR(VLOOKUP($F778,'基础-商品信息'!$C:$E,3,FALSE),"-")</f>
        <v>-</v>
      </c>
      <c r="I778" s="132"/>
      <c r="J778" s="126"/>
      <c r="K778" s="136" t="str">
        <f t="shared" si="25"/>
        <v>-</v>
      </c>
      <c r="L778" s="126"/>
      <c r="M778" s="137">
        <f t="shared" si="24"/>
        <v>1</v>
      </c>
    </row>
    <row r="779" customHeight="1" spans="2:13">
      <c r="B779" s="125">
        <v>776</v>
      </c>
      <c r="C779" s="126"/>
      <c r="D779" s="126"/>
      <c r="E779" s="135" t="str">
        <f>IFERROR(VLOOKUP(D779,'基础-供应商信息'!$C:$D,2,FALSE),"-")</f>
        <v>-</v>
      </c>
      <c r="F779" s="126"/>
      <c r="G779" s="135" t="str">
        <f>IFERROR(VLOOKUP($F779,'基础-商品信息'!$C:$E,2,FALSE),"-")</f>
        <v>-</v>
      </c>
      <c r="H779" s="135" t="str">
        <f>IFERROR(VLOOKUP($F779,'基础-商品信息'!$C:$E,3,FALSE),"-")</f>
        <v>-</v>
      </c>
      <c r="I779" s="132"/>
      <c r="J779" s="126"/>
      <c r="K779" s="136" t="str">
        <f t="shared" si="25"/>
        <v>-</v>
      </c>
      <c r="L779" s="126"/>
      <c r="M779" s="137">
        <f t="shared" si="24"/>
        <v>1</v>
      </c>
    </row>
    <row r="780" customHeight="1" spans="2:13">
      <c r="B780" s="125">
        <v>777</v>
      </c>
      <c r="C780" s="126"/>
      <c r="D780" s="126"/>
      <c r="E780" s="135" t="str">
        <f>IFERROR(VLOOKUP(D780,'基础-供应商信息'!$C:$D,2,FALSE),"-")</f>
        <v>-</v>
      </c>
      <c r="F780" s="126"/>
      <c r="G780" s="135" t="str">
        <f>IFERROR(VLOOKUP($F780,'基础-商品信息'!$C:$E,2,FALSE),"-")</f>
        <v>-</v>
      </c>
      <c r="H780" s="135" t="str">
        <f>IFERROR(VLOOKUP($F780,'基础-商品信息'!$C:$E,3,FALSE),"-")</f>
        <v>-</v>
      </c>
      <c r="I780" s="132"/>
      <c r="J780" s="126"/>
      <c r="K780" s="136" t="str">
        <f t="shared" si="25"/>
        <v>-</v>
      </c>
      <c r="L780" s="126"/>
      <c r="M780" s="137">
        <f t="shared" si="24"/>
        <v>1</v>
      </c>
    </row>
    <row r="781" customHeight="1" spans="2:13">
      <c r="B781" s="125">
        <v>778</v>
      </c>
      <c r="C781" s="126"/>
      <c r="D781" s="126"/>
      <c r="E781" s="135" t="str">
        <f>IFERROR(VLOOKUP(D781,'基础-供应商信息'!$C:$D,2,FALSE),"-")</f>
        <v>-</v>
      </c>
      <c r="F781" s="126"/>
      <c r="G781" s="135" t="str">
        <f>IFERROR(VLOOKUP($F781,'基础-商品信息'!$C:$E,2,FALSE),"-")</f>
        <v>-</v>
      </c>
      <c r="H781" s="135" t="str">
        <f>IFERROR(VLOOKUP($F781,'基础-商品信息'!$C:$E,3,FALSE),"-")</f>
        <v>-</v>
      </c>
      <c r="I781" s="132"/>
      <c r="J781" s="126"/>
      <c r="K781" s="136" t="str">
        <f t="shared" si="25"/>
        <v>-</v>
      </c>
      <c r="L781" s="126"/>
      <c r="M781" s="137">
        <f t="shared" si="24"/>
        <v>1</v>
      </c>
    </row>
    <row r="782" customHeight="1" spans="2:13">
      <c r="B782" s="125">
        <v>779</v>
      </c>
      <c r="C782" s="126"/>
      <c r="D782" s="126"/>
      <c r="E782" s="135" t="str">
        <f>IFERROR(VLOOKUP(D782,'基础-供应商信息'!$C:$D,2,FALSE),"-")</f>
        <v>-</v>
      </c>
      <c r="F782" s="126"/>
      <c r="G782" s="135" t="str">
        <f>IFERROR(VLOOKUP($F782,'基础-商品信息'!$C:$E,2,FALSE),"-")</f>
        <v>-</v>
      </c>
      <c r="H782" s="135" t="str">
        <f>IFERROR(VLOOKUP($F782,'基础-商品信息'!$C:$E,3,FALSE),"-")</f>
        <v>-</v>
      </c>
      <c r="I782" s="132"/>
      <c r="J782" s="126"/>
      <c r="K782" s="136" t="str">
        <f t="shared" si="25"/>
        <v>-</v>
      </c>
      <c r="L782" s="126"/>
      <c r="M782" s="137">
        <f t="shared" si="24"/>
        <v>1</v>
      </c>
    </row>
    <row r="783" customHeight="1" spans="2:13">
      <c r="B783" s="125">
        <v>780</v>
      </c>
      <c r="C783" s="126"/>
      <c r="D783" s="126"/>
      <c r="E783" s="135" t="str">
        <f>IFERROR(VLOOKUP(D783,'基础-供应商信息'!$C:$D,2,FALSE),"-")</f>
        <v>-</v>
      </c>
      <c r="F783" s="126"/>
      <c r="G783" s="135" t="str">
        <f>IFERROR(VLOOKUP($F783,'基础-商品信息'!$C:$E,2,FALSE),"-")</f>
        <v>-</v>
      </c>
      <c r="H783" s="135" t="str">
        <f>IFERROR(VLOOKUP($F783,'基础-商品信息'!$C:$E,3,FALSE),"-")</f>
        <v>-</v>
      </c>
      <c r="I783" s="132"/>
      <c r="J783" s="126"/>
      <c r="K783" s="136" t="str">
        <f t="shared" si="25"/>
        <v>-</v>
      </c>
      <c r="L783" s="126"/>
      <c r="M783" s="137">
        <f t="shared" si="24"/>
        <v>1</v>
      </c>
    </row>
    <row r="784" customHeight="1" spans="2:13">
      <c r="B784" s="125">
        <v>781</v>
      </c>
      <c r="C784" s="126"/>
      <c r="D784" s="126"/>
      <c r="E784" s="135" t="str">
        <f>IFERROR(VLOOKUP(D784,'基础-供应商信息'!$C:$D,2,FALSE),"-")</f>
        <v>-</v>
      </c>
      <c r="F784" s="126"/>
      <c r="G784" s="135" t="str">
        <f>IFERROR(VLOOKUP($F784,'基础-商品信息'!$C:$E,2,FALSE),"-")</f>
        <v>-</v>
      </c>
      <c r="H784" s="135" t="str">
        <f>IFERROR(VLOOKUP($F784,'基础-商品信息'!$C:$E,3,FALSE),"-")</f>
        <v>-</v>
      </c>
      <c r="I784" s="132"/>
      <c r="J784" s="126"/>
      <c r="K784" s="136" t="str">
        <f t="shared" si="25"/>
        <v>-</v>
      </c>
      <c r="L784" s="126"/>
      <c r="M784" s="137">
        <f t="shared" si="24"/>
        <v>1</v>
      </c>
    </row>
    <row r="785" customHeight="1" spans="2:13">
      <c r="B785" s="125">
        <v>782</v>
      </c>
      <c r="C785" s="126"/>
      <c r="D785" s="126"/>
      <c r="E785" s="135" t="str">
        <f>IFERROR(VLOOKUP(D785,'基础-供应商信息'!$C:$D,2,FALSE),"-")</f>
        <v>-</v>
      </c>
      <c r="F785" s="126"/>
      <c r="G785" s="135" t="str">
        <f>IFERROR(VLOOKUP($F785,'基础-商品信息'!$C:$E,2,FALSE),"-")</f>
        <v>-</v>
      </c>
      <c r="H785" s="135" t="str">
        <f>IFERROR(VLOOKUP($F785,'基础-商品信息'!$C:$E,3,FALSE),"-")</f>
        <v>-</v>
      </c>
      <c r="I785" s="132"/>
      <c r="J785" s="126"/>
      <c r="K785" s="136" t="str">
        <f t="shared" si="25"/>
        <v>-</v>
      </c>
      <c r="L785" s="126"/>
      <c r="M785" s="137">
        <f t="shared" si="24"/>
        <v>1</v>
      </c>
    </row>
    <row r="786" customHeight="1" spans="2:13">
      <c r="B786" s="125">
        <v>783</v>
      </c>
      <c r="C786" s="126"/>
      <c r="D786" s="126"/>
      <c r="E786" s="135" t="str">
        <f>IFERROR(VLOOKUP(D786,'基础-供应商信息'!$C:$D,2,FALSE),"-")</f>
        <v>-</v>
      </c>
      <c r="F786" s="126"/>
      <c r="G786" s="135" t="str">
        <f>IFERROR(VLOOKUP($F786,'基础-商品信息'!$C:$E,2,FALSE),"-")</f>
        <v>-</v>
      </c>
      <c r="H786" s="135" t="str">
        <f>IFERROR(VLOOKUP($F786,'基础-商品信息'!$C:$E,3,FALSE),"-")</f>
        <v>-</v>
      </c>
      <c r="I786" s="132"/>
      <c r="J786" s="126"/>
      <c r="K786" s="136" t="str">
        <f t="shared" si="25"/>
        <v>-</v>
      </c>
      <c r="L786" s="126"/>
      <c r="M786" s="137">
        <f t="shared" si="24"/>
        <v>1</v>
      </c>
    </row>
    <row r="787" customHeight="1" spans="2:13">
      <c r="B787" s="125">
        <v>784</v>
      </c>
      <c r="C787" s="126"/>
      <c r="D787" s="126"/>
      <c r="E787" s="135" t="str">
        <f>IFERROR(VLOOKUP(D787,'基础-供应商信息'!$C:$D,2,FALSE),"-")</f>
        <v>-</v>
      </c>
      <c r="F787" s="126"/>
      <c r="G787" s="135" t="str">
        <f>IFERROR(VLOOKUP($F787,'基础-商品信息'!$C:$E,2,FALSE),"-")</f>
        <v>-</v>
      </c>
      <c r="H787" s="135" t="str">
        <f>IFERROR(VLOOKUP($F787,'基础-商品信息'!$C:$E,3,FALSE),"-")</f>
        <v>-</v>
      </c>
      <c r="I787" s="132"/>
      <c r="J787" s="126"/>
      <c r="K787" s="136" t="str">
        <f t="shared" si="25"/>
        <v>-</v>
      </c>
      <c r="L787" s="126"/>
      <c r="M787" s="137">
        <f t="shared" si="24"/>
        <v>1</v>
      </c>
    </row>
    <row r="788" customHeight="1" spans="2:13">
      <c r="B788" s="125">
        <v>785</v>
      </c>
      <c r="C788" s="126"/>
      <c r="D788" s="126"/>
      <c r="E788" s="135" t="str">
        <f>IFERROR(VLOOKUP(D788,'基础-供应商信息'!$C:$D,2,FALSE),"-")</f>
        <v>-</v>
      </c>
      <c r="F788" s="126"/>
      <c r="G788" s="135" t="str">
        <f>IFERROR(VLOOKUP($F788,'基础-商品信息'!$C:$E,2,FALSE),"-")</f>
        <v>-</v>
      </c>
      <c r="H788" s="135" t="str">
        <f>IFERROR(VLOOKUP($F788,'基础-商品信息'!$C:$E,3,FALSE),"-")</f>
        <v>-</v>
      </c>
      <c r="I788" s="132"/>
      <c r="J788" s="126"/>
      <c r="K788" s="136" t="str">
        <f t="shared" si="25"/>
        <v>-</v>
      </c>
      <c r="L788" s="126"/>
      <c r="M788" s="137">
        <f t="shared" si="24"/>
        <v>1</v>
      </c>
    </row>
    <row r="789" customHeight="1" spans="2:13">
      <c r="B789" s="125">
        <v>786</v>
      </c>
      <c r="C789" s="126"/>
      <c r="D789" s="126"/>
      <c r="E789" s="135" t="str">
        <f>IFERROR(VLOOKUP(D789,'基础-供应商信息'!$C:$D,2,FALSE),"-")</f>
        <v>-</v>
      </c>
      <c r="F789" s="126"/>
      <c r="G789" s="135" t="str">
        <f>IFERROR(VLOOKUP($F789,'基础-商品信息'!$C:$E,2,FALSE),"-")</f>
        <v>-</v>
      </c>
      <c r="H789" s="135" t="str">
        <f>IFERROR(VLOOKUP($F789,'基础-商品信息'!$C:$E,3,FALSE),"-")</f>
        <v>-</v>
      </c>
      <c r="I789" s="132"/>
      <c r="J789" s="126"/>
      <c r="K789" s="136" t="str">
        <f t="shared" si="25"/>
        <v>-</v>
      </c>
      <c r="L789" s="126"/>
      <c r="M789" s="137">
        <f t="shared" si="24"/>
        <v>1</v>
      </c>
    </row>
    <row r="790" customHeight="1" spans="2:13">
      <c r="B790" s="125">
        <v>787</v>
      </c>
      <c r="C790" s="126"/>
      <c r="D790" s="126"/>
      <c r="E790" s="135" t="str">
        <f>IFERROR(VLOOKUP(D790,'基础-供应商信息'!$C:$D,2,FALSE),"-")</f>
        <v>-</v>
      </c>
      <c r="F790" s="126"/>
      <c r="G790" s="135" t="str">
        <f>IFERROR(VLOOKUP($F790,'基础-商品信息'!$C:$E,2,FALSE),"-")</f>
        <v>-</v>
      </c>
      <c r="H790" s="135" t="str">
        <f>IFERROR(VLOOKUP($F790,'基础-商品信息'!$C:$E,3,FALSE),"-")</f>
        <v>-</v>
      </c>
      <c r="I790" s="132"/>
      <c r="J790" s="126"/>
      <c r="K790" s="136" t="str">
        <f t="shared" si="25"/>
        <v>-</v>
      </c>
      <c r="L790" s="126"/>
      <c r="M790" s="137">
        <f t="shared" si="24"/>
        <v>1</v>
      </c>
    </row>
    <row r="791" customHeight="1" spans="2:13">
      <c r="B791" s="125">
        <v>788</v>
      </c>
      <c r="C791" s="126"/>
      <c r="D791" s="126"/>
      <c r="E791" s="135" t="str">
        <f>IFERROR(VLOOKUP(D791,'基础-供应商信息'!$C:$D,2,FALSE),"-")</f>
        <v>-</v>
      </c>
      <c r="F791" s="126"/>
      <c r="G791" s="135" t="str">
        <f>IFERROR(VLOOKUP($F791,'基础-商品信息'!$C:$E,2,FALSE),"-")</f>
        <v>-</v>
      </c>
      <c r="H791" s="135" t="str">
        <f>IFERROR(VLOOKUP($F791,'基础-商品信息'!$C:$E,3,FALSE),"-")</f>
        <v>-</v>
      </c>
      <c r="I791" s="132"/>
      <c r="J791" s="126"/>
      <c r="K791" s="136" t="str">
        <f t="shared" si="25"/>
        <v>-</v>
      </c>
      <c r="L791" s="126"/>
      <c r="M791" s="137">
        <f t="shared" si="24"/>
        <v>1</v>
      </c>
    </row>
    <row r="792" customHeight="1" spans="2:13">
      <c r="B792" s="125">
        <v>789</v>
      </c>
      <c r="C792" s="126"/>
      <c r="D792" s="126"/>
      <c r="E792" s="135" t="str">
        <f>IFERROR(VLOOKUP(D792,'基础-供应商信息'!$C:$D,2,FALSE),"-")</f>
        <v>-</v>
      </c>
      <c r="F792" s="126"/>
      <c r="G792" s="135" t="str">
        <f>IFERROR(VLOOKUP($F792,'基础-商品信息'!$C:$E,2,FALSE),"-")</f>
        <v>-</v>
      </c>
      <c r="H792" s="135" t="str">
        <f>IFERROR(VLOOKUP($F792,'基础-商品信息'!$C:$E,3,FALSE),"-")</f>
        <v>-</v>
      </c>
      <c r="I792" s="132"/>
      <c r="J792" s="126"/>
      <c r="K792" s="136" t="str">
        <f t="shared" si="25"/>
        <v>-</v>
      </c>
      <c r="L792" s="126"/>
      <c r="M792" s="137">
        <f t="shared" si="24"/>
        <v>1</v>
      </c>
    </row>
    <row r="793" customHeight="1" spans="2:13">
      <c r="B793" s="125">
        <v>790</v>
      </c>
      <c r="C793" s="126"/>
      <c r="D793" s="126"/>
      <c r="E793" s="135" t="str">
        <f>IFERROR(VLOOKUP(D793,'基础-供应商信息'!$C:$D,2,FALSE),"-")</f>
        <v>-</v>
      </c>
      <c r="F793" s="126"/>
      <c r="G793" s="135" t="str">
        <f>IFERROR(VLOOKUP($F793,'基础-商品信息'!$C:$E,2,FALSE),"-")</f>
        <v>-</v>
      </c>
      <c r="H793" s="135" t="str">
        <f>IFERROR(VLOOKUP($F793,'基础-商品信息'!$C:$E,3,FALSE),"-")</f>
        <v>-</v>
      </c>
      <c r="I793" s="132"/>
      <c r="J793" s="126"/>
      <c r="K793" s="136" t="str">
        <f t="shared" si="25"/>
        <v>-</v>
      </c>
      <c r="L793" s="126"/>
      <c r="M793" s="137">
        <f t="shared" si="24"/>
        <v>1</v>
      </c>
    </row>
    <row r="794" customHeight="1" spans="2:13">
      <c r="B794" s="125">
        <v>791</v>
      </c>
      <c r="C794" s="126"/>
      <c r="D794" s="126"/>
      <c r="E794" s="135" t="str">
        <f>IFERROR(VLOOKUP(D794,'基础-供应商信息'!$C:$D,2,FALSE),"-")</f>
        <v>-</v>
      </c>
      <c r="F794" s="126"/>
      <c r="G794" s="135" t="str">
        <f>IFERROR(VLOOKUP($F794,'基础-商品信息'!$C:$E,2,FALSE),"-")</f>
        <v>-</v>
      </c>
      <c r="H794" s="135" t="str">
        <f>IFERROR(VLOOKUP($F794,'基础-商品信息'!$C:$E,3,FALSE),"-")</f>
        <v>-</v>
      </c>
      <c r="I794" s="132"/>
      <c r="J794" s="126"/>
      <c r="K794" s="136" t="str">
        <f t="shared" si="25"/>
        <v>-</v>
      </c>
      <c r="L794" s="126"/>
      <c r="M794" s="137">
        <f t="shared" si="24"/>
        <v>1</v>
      </c>
    </row>
    <row r="795" customHeight="1" spans="2:13">
      <c r="B795" s="125">
        <v>792</v>
      </c>
      <c r="C795" s="126"/>
      <c r="D795" s="126"/>
      <c r="E795" s="135" t="str">
        <f>IFERROR(VLOOKUP(D795,'基础-供应商信息'!$C:$D,2,FALSE),"-")</f>
        <v>-</v>
      </c>
      <c r="F795" s="126"/>
      <c r="G795" s="135" t="str">
        <f>IFERROR(VLOOKUP($F795,'基础-商品信息'!$C:$E,2,FALSE),"-")</f>
        <v>-</v>
      </c>
      <c r="H795" s="135" t="str">
        <f>IFERROR(VLOOKUP($F795,'基础-商品信息'!$C:$E,3,FALSE),"-")</f>
        <v>-</v>
      </c>
      <c r="I795" s="132"/>
      <c r="J795" s="126"/>
      <c r="K795" s="136" t="str">
        <f t="shared" si="25"/>
        <v>-</v>
      </c>
      <c r="L795" s="126"/>
      <c r="M795" s="137">
        <f t="shared" si="24"/>
        <v>1</v>
      </c>
    </row>
    <row r="796" customHeight="1" spans="2:13">
      <c r="B796" s="125">
        <v>793</v>
      </c>
      <c r="C796" s="126"/>
      <c r="D796" s="126"/>
      <c r="E796" s="135" t="str">
        <f>IFERROR(VLOOKUP(D796,'基础-供应商信息'!$C:$D,2,FALSE),"-")</f>
        <v>-</v>
      </c>
      <c r="F796" s="126"/>
      <c r="G796" s="135" t="str">
        <f>IFERROR(VLOOKUP($F796,'基础-商品信息'!$C:$E,2,FALSE),"-")</f>
        <v>-</v>
      </c>
      <c r="H796" s="135" t="str">
        <f>IFERROR(VLOOKUP($F796,'基础-商品信息'!$C:$E,3,FALSE),"-")</f>
        <v>-</v>
      </c>
      <c r="I796" s="132"/>
      <c r="J796" s="126"/>
      <c r="K796" s="136" t="str">
        <f t="shared" si="25"/>
        <v>-</v>
      </c>
      <c r="L796" s="126"/>
      <c r="M796" s="137">
        <f t="shared" si="24"/>
        <v>1</v>
      </c>
    </row>
    <row r="797" customHeight="1" spans="2:13">
      <c r="B797" s="125">
        <v>794</v>
      </c>
      <c r="C797" s="126"/>
      <c r="D797" s="126"/>
      <c r="E797" s="135" t="str">
        <f>IFERROR(VLOOKUP(D797,'基础-供应商信息'!$C:$D,2,FALSE),"-")</f>
        <v>-</v>
      </c>
      <c r="F797" s="126"/>
      <c r="G797" s="135" t="str">
        <f>IFERROR(VLOOKUP($F797,'基础-商品信息'!$C:$E,2,FALSE),"-")</f>
        <v>-</v>
      </c>
      <c r="H797" s="135" t="str">
        <f>IFERROR(VLOOKUP($F797,'基础-商品信息'!$C:$E,3,FALSE),"-")</f>
        <v>-</v>
      </c>
      <c r="I797" s="132"/>
      <c r="J797" s="126"/>
      <c r="K797" s="136" t="str">
        <f t="shared" si="25"/>
        <v>-</v>
      </c>
      <c r="L797" s="126"/>
      <c r="M797" s="137">
        <f t="shared" si="24"/>
        <v>1</v>
      </c>
    </row>
    <row r="798" customHeight="1" spans="2:13">
      <c r="B798" s="125">
        <v>795</v>
      </c>
      <c r="C798" s="126"/>
      <c r="D798" s="126"/>
      <c r="E798" s="135" t="str">
        <f>IFERROR(VLOOKUP(D798,'基础-供应商信息'!$C:$D,2,FALSE),"-")</f>
        <v>-</v>
      </c>
      <c r="F798" s="126"/>
      <c r="G798" s="135" t="str">
        <f>IFERROR(VLOOKUP($F798,'基础-商品信息'!$C:$E,2,FALSE),"-")</f>
        <v>-</v>
      </c>
      <c r="H798" s="135" t="str">
        <f>IFERROR(VLOOKUP($F798,'基础-商品信息'!$C:$E,3,FALSE),"-")</f>
        <v>-</v>
      </c>
      <c r="I798" s="132"/>
      <c r="J798" s="126"/>
      <c r="K798" s="136" t="str">
        <f t="shared" si="25"/>
        <v>-</v>
      </c>
      <c r="L798" s="126"/>
      <c r="M798" s="137">
        <f t="shared" si="24"/>
        <v>1</v>
      </c>
    </row>
    <row r="799" customHeight="1" spans="2:13">
      <c r="B799" s="125">
        <v>796</v>
      </c>
      <c r="C799" s="126"/>
      <c r="D799" s="126"/>
      <c r="E799" s="135" t="str">
        <f>IFERROR(VLOOKUP(D799,'基础-供应商信息'!$C:$D,2,FALSE),"-")</f>
        <v>-</v>
      </c>
      <c r="F799" s="126"/>
      <c r="G799" s="135" t="str">
        <f>IFERROR(VLOOKUP($F799,'基础-商品信息'!$C:$E,2,FALSE),"-")</f>
        <v>-</v>
      </c>
      <c r="H799" s="135" t="str">
        <f>IFERROR(VLOOKUP($F799,'基础-商品信息'!$C:$E,3,FALSE),"-")</f>
        <v>-</v>
      </c>
      <c r="I799" s="132"/>
      <c r="J799" s="126"/>
      <c r="K799" s="136" t="str">
        <f t="shared" si="25"/>
        <v>-</v>
      </c>
      <c r="L799" s="126"/>
      <c r="M799" s="137">
        <f t="shared" si="24"/>
        <v>1</v>
      </c>
    </row>
    <row r="800" customHeight="1" spans="2:13">
      <c r="B800" s="125">
        <v>797</v>
      </c>
      <c r="C800" s="126"/>
      <c r="D800" s="126"/>
      <c r="E800" s="135" t="str">
        <f>IFERROR(VLOOKUP(D800,'基础-供应商信息'!$C:$D,2,FALSE),"-")</f>
        <v>-</v>
      </c>
      <c r="F800" s="126"/>
      <c r="G800" s="135" t="str">
        <f>IFERROR(VLOOKUP($F800,'基础-商品信息'!$C:$E,2,FALSE),"-")</f>
        <v>-</v>
      </c>
      <c r="H800" s="135" t="str">
        <f>IFERROR(VLOOKUP($F800,'基础-商品信息'!$C:$E,3,FALSE),"-")</f>
        <v>-</v>
      </c>
      <c r="I800" s="132"/>
      <c r="J800" s="126"/>
      <c r="K800" s="136" t="str">
        <f t="shared" si="25"/>
        <v>-</v>
      </c>
      <c r="L800" s="126"/>
      <c r="M800" s="137">
        <f t="shared" si="24"/>
        <v>1</v>
      </c>
    </row>
    <row r="801" customHeight="1" spans="2:13">
      <c r="B801" s="125">
        <v>798</v>
      </c>
      <c r="C801" s="126"/>
      <c r="D801" s="126"/>
      <c r="E801" s="135" t="str">
        <f>IFERROR(VLOOKUP(D801,'基础-供应商信息'!$C:$D,2,FALSE),"-")</f>
        <v>-</v>
      </c>
      <c r="F801" s="126"/>
      <c r="G801" s="135" t="str">
        <f>IFERROR(VLOOKUP($F801,'基础-商品信息'!$C:$E,2,FALSE),"-")</f>
        <v>-</v>
      </c>
      <c r="H801" s="135" t="str">
        <f>IFERROR(VLOOKUP($F801,'基础-商品信息'!$C:$E,3,FALSE),"-")</f>
        <v>-</v>
      </c>
      <c r="I801" s="132"/>
      <c r="J801" s="126"/>
      <c r="K801" s="136" t="str">
        <f t="shared" si="25"/>
        <v>-</v>
      </c>
      <c r="L801" s="126"/>
      <c r="M801" s="137">
        <f t="shared" si="24"/>
        <v>1</v>
      </c>
    </row>
    <row r="802" customHeight="1" spans="2:13">
      <c r="B802" s="125">
        <v>799</v>
      </c>
      <c r="C802" s="126"/>
      <c r="D802" s="126"/>
      <c r="E802" s="135" t="str">
        <f>IFERROR(VLOOKUP(D802,'基础-供应商信息'!$C:$D,2,FALSE),"-")</f>
        <v>-</v>
      </c>
      <c r="F802" s="126"/>
      <c r="G802" s="135" t="str">
        <f>IFERROR(VLOOKUP($F802,'基础-商品信息'!$C:$E,2,FALSE),"-")</f>
        <v>-</v>
      </c>
      <c r="H802" s="135" t="str">
        <f>IFERROR(VLOOKUP($F802,'基础-商品信息'!$C:$E,3,FALSE),"-")</f>
        <v>-</v>
      </c>
      <c r="I802" s="132"/>
      <c r="J802" s="126"/>
      <c r="K802" s="136" t="str">
        <f t="shared" si="25"/>
        <v>-</v>
      </c>
      <c r="L802" s="126"/>
      <c r="M802" s="137">
        <f t="shared" si="24"/>
        <v>1</v>
      </c>
    </row>
    <row r="803" customHeight="1" spans="2:13">
      <c r="B803" s="125">
        <v>800</v>
      </c>
      <c r="C803" s="126"/>
      <c r="D803" s="126"/>
      <c r="E803" s="135" t="str">
        <f>IFERROR(VLOOKUP(D803,'基础-供应商信息'!$C:$D,2,FALSE),"-")</f>
        <v>-</v>
      </c>
      <c r="F803" s="126"/>
      <c r="G803" s="135" t="str">
        <f>IFERROR(VLOOKUP($F803,'基础-商品信息'!$C:$E,2,FALSE),"-")</f>
        <v>-</v>
      </c>
      <c r="H803" s="135" t="str">
        <f>IFERROR(VLOOKUP($F803,'基础-商品信息'!$C:$E,3,FALSE),"-")</f>
        <v>-</v>
      </c>
      <c r="I803" s="132"/>
      <c r="J803" s="126"/>
      <c r="K803" s="136" t="str">
        <f t="shared" si="25"/>
        <v>-</v>
      </c>
      <c r="L803" s="126"/>
      <c r="M803" s="137">
        <f t="shared" si="24"/>
        <v>1</v>
      </c>
    </row>
    <row r="804" customHeight="1" spans="2:13">
      <c r="B804" s="125">
        <v>801</v>
      </c>
      <c r="C804" s="126"/>
      <c r="D804" s="126"/>
      <c r="E804" s="135" t="str">
        <f>IFERROR(VLOOKUP(D804,'基础-供应商信息'!$C:$D,2,FALSE),"-")</f>
        <v>-</v>
      </c>
      <c r="F804" s="126"/>
      <c r="G804" s="135" t="str">
        <f>IFERROR(VLOOKUP($F804,'基础-商品信息'!$C:$E,2,FALSE),"-")</f>
        <v>-</v>
      </c>
      <c r="H804" s="135" t="str">
        <f>IFERROR(VLOOKUP($F804,'基础-商品信息'!$C:$E,3,FALSE),"-")</f>
        <v>-</v>
      </c>
      <c r="I804" s="132"/>
      <c r="J804" s="126"/>
      <c r="K804" s="136" t="str">
        <f t="shared" si="25"/>
        <v>-</v>
      </c>
      <c r="L804" s="126"/>
      <c r="M804" s="137">
        <f t="shared" si="24"/>
        <v>1</v>
      </c>
    </row>
    <row r="805" customHeight="1" spans="2:13">
      <c r="B805" s="125">
        <v>802</v>
      </c>
      <c r="C805" s="126"/>
      <c r="D805" s="126"/>
      <c r="E805" s="135" t="str">
        <f>IFERROR(VLOOKUP(D805,'基础-供应商信息'!$C:$D,2,FALSE),"-")</f>
        <v>-</v>
      </c>
      <c r="F805" s="126"/>
      <c r="G805" s="135" t="str">
        <f>IFERROR(VLOOKUP($F805,'基础-商品信息'!$C:$E,2,FALSE),"-")</f>
        <v>-</v>
      </c>
      <c r="H805" s="135" t="str">
        <f>IFERROR(VLOOKUP($F805,'基础-商品信息'!$C:$E,3,FALSE),"-")</f>
        <v>-</v>
      </c>
      <c r="I805" s="132"/>
      <c r="J805" s="126"/>
      <c r="K805" s="136" t="str">
        <f t="shared" si="25"/>
        <v>-</v>
      </c>
      <c r="L805" s="126"/>
      <c r="M805" s="137">
        <f t="shared" si="24"/>
        <v>1</v>
      </c>
    </row>
    <row r="806" customHeight="1" spans="2:13">
      <c r="B806" s="125">
        <v>803</v>
      </c>
      <c r="C806" s="126"/>
      <c r="D806" s="126"/>
      <c r="E806" s="135" t="str">
        <f>IFERROR(VLOOKUP(D806,'基础-供应商信息'!$C:$D,2,FALSE),"-")</f>
        <v>-</v>
      </c>
      <c r="F806" s="126"/>
      <c r="G806" s="135" t="str">
        <f>IFERROR(VLOOKUP($F806,'基础-商品信息'!$C:$E,2,FALSE),"-")</f>
        <v>-</v>
      </c>
      <c r="H806" s="135" t="str">
        <f>IFERROR(VLOOKUP($F806,'基础-商品信息'!$C:$E,3,FALSE),"-")</f>
        <v>-</v>
      </c>
      <c r="I806" s="132"/>
      <c r="J806" s="126"/>
      <c r="K806" s="136" t="str">
        <f t="shared" si="25"/>
        <v>-</v>
      </c>
      <c r="L806" s="126"/>
      <c r="M806" s="137">
        <f t="shared" si="24"/>
        <v>1</v>
      </c>
    </row>
    <row r="807" customHeight="1" spans="2:13">
      <c r="B807" s="125">
        <v>804</v>
      </c>
      <c r="C807" s="126"/>
      <c r="D807" s="126"/>
      <c r="E807" s="135" t="str">
        <f>IFERROR(VLOOKUP(D807,'基础-供应商信息'!$C:$D,2,FALSE),"-")</f>
        <v>-</v>
      </c>
      <c r="F807" s="126"/>
      <c r="G807" s="135" t="str">
        <f>IFERROR(VLOOKUP($F807,'基础-商品信息'!$C:$E,2,FALSE),"-")</f>
        <v>-</v>
      </c>
      <c r="H807" s="135" t="str">
        <f>IFERROR(VLOOKUP($F807,'基础-商品信息'!$C:$E,3,FALSE),"-")</f>
        <v>-</v>
      </c>
      <c r="I807" s="132"/>
      <c r="J807" s="126"/>
      <c r="K807" s="136" t="str">
        <f t="shared" si="25"/>
        <v>-</v>
      </c>
      <c r="L807" s="126"/>
      <c r="M807" s="137">
        <f t="shared" si="24"/>
        <v>1</v>
      </c>
    </row>
    <row r="808" customHeight="1" spans="2:13">
      <c r="B808" s="125">
        <v>805</v>
      </c>
      <c r="C808" s="126"/>
      <c r="D808" s="126"/>
      <c r="E808" s="135" t="str">
        <f>IFERROR(VLOOKUP(D808,'基础-供应商信息'!$C:$D,2,FALSE),"-")</f>
        <v>-</v>
      </c>
      <c r="F808" s="126"/>
      <c r="G808" s="135" t="str">
        <f>IFERROR(VLOOKUP($F808,'基础-商品信息'!$C:$E,2,FALSE),"-")</f>
        <v>-</v>
      </c>
      <c r="H808" s="135" t="str">
        <f>IFERROR(VLOOKUP($F808,'基础-商品信息'!$C:$E,3,FALSE),"-")</f>
        <v>-</v>
      </c>
      <c r="I808" s="132"/>
      <c r="J808" s="126"/>
      <c r="K808" s="136" t="str">
        <f t="shared" si="25"/>
        <v>-</v>
      </c>
      <c r="L808" s="126"/>
      <c r="M808" s="137">
        <f t="shared" si="24"/>
        <v>1</v>
      </c>
    </row>
    <row r="809" customHeight="1" spans="2:13">
      <c r="B809" s="125">
        <v>806</v>
      </c>
      <c r="C809" s="126"/>
      <c r="D809" s="126"/>
      <c r="E809" s="135" t="str">
        <f>IFERROR(VLOOKUP(D809,'基础-供应商信息'!$C:$D,2,FALSE),"-")</f>
        <v>-</v>
      </c>
      <c r="F809" s="126"/>
      <c r="G809" s="135" t="str">
        <f>IFERROR(VLOOKUP($F809,'基础-商品信息'!$C:$E,2,FALSE),"-")</f>
        <v>-</v>
      </c>
      <c r="H809" s="135" t="str">
        <f>IFERROR(VLOOKUP($F809,'基础-商品信息'!$C:$E,3,FALSE),"-")</f>
        <v>-</v>
      </c>
      <c r="I809" s="132"/>
      <c r="J809" s="126"/>
      <c r="K809" s="136" t="str">
        <f t="shared" si="25"/>
        <v>-</v>
      </c>
      <c r="L809" s="126"/>
      <c r="M809" s="137">
        <f t="shared" si="24"/>
        <v>1</v>
      </c>
    </row>
    <row r="810" customHeight="1" spans="2:13">
      <c r="B810" s="125">
        <v>807</v>
      </c>
      <c r="C810" s="126"/>
      <c r="D810" s="126"/>
      <c r="E810" s="135" t="str">
        <f>IFERROR(VLOOKUP(D810,'基础-供应商信息'!$C:$D,2,FALSE),"-")</f>
        <v>-</v>
      </c>
      <c r="F810" s="126"/>
      <c r="G810" s="135" t="str">
        <f>IFERROR(VLOOKUP($F810,'基础-商品信息'!$C:$E,2,FALSE),"-")</f>
        <v>-</v>
      </c>
      <c r="H810" s="135" t="str">
        <f>IFERROR(VLOOKUP($F810,'基础-商品信息'!$C:$E,3,FALSE),"-")</f>
        <v>-</v>
      </c>
      <c r="I810" s="132"/>
      <c r="J810" s="126"/>
      <c r="K810" s="136" t="str">
        <f t="shared" si="25"/>
        <v>-</v>
      </c>
      <c r="L810" s="126"/>
      <c r="M810" s="137">
        <f t="shared" si="24"/>
        <v>1</v>
      </c>
    </row>
    <row r="811" customHeight="1" spans="2:13">
      <c r="B811" s="125">
        <v>808</v>
      </c>
      <c r="C811" s="126"/>
      <c r="D811" s="126"/>
      <c r="E811" s="135" t="str">
        <f>IFERROR(VLOOKUP(D811,'基础-供应商信息'!$C:$D,2,FALSE),"-")</f>
        <v>-</v>
      </c>
      <c r="F811" s="126"/>
      <c r="G811" s="135" t="str">
        <f>IFERROR(VLOOKUP($F811,'基础-商品信息'!$C:$E,2,FALSE),"-")</f>
        <v>-</v>
      </c>
      <c r="H811" s="135" t="str">
        <f>IFERROR(VLOOKUP($F811,'基础-商品信息'!$C:$E,3,FALSE),"-")</f>
        <v>-</v>
      </c>
      <c r="I811" s="132"/>
      <c r="J811" s="126"/>
      <c r="K811" s="136" t="str">
        <f t="shared" si="25"/>
        <v>-</v>
      </c>
      <c r="L811" s="126"/>
      <c r="M811" s="137">
        <f t="shared" si="24"/>
        <v>1</v>
      </c>
    </row>
    <row r="812" customHeight="1" spans="2:13">
      <c r="B812" s="125">
        <v>809</v>
      </c>
      <c r="C812" s="126"/>
      <c r="D812" s="126"/>
      <c r="E812" s="135" t="str">
        <f>IFERROR(VLOOKUP(D812,'基础-供应商信息'!$C:$D,2,FALSE),"-")</f>
        <v>-</v>
      </c>
      <c r="F812" s="126"/>
      <c r="G812" s="135" t="str">
        <f>IFERROR(VLOOKUP($F812,'基础-商品信息'!$C:$E,2,FALSE),"-")</f>
        <v>-</v>
      </c>
      <c r="H812" s="135" t="str">
        <f>IFERROR(VLOOKUP($F812,'基础-商品信息'!$C:$E,3,FALSE),"-")</f>
        <v>-</v>
      </c>
      <c r="I812" s="132"/>
      <c r="J812" s="126"/>
      <c r="K812" s="136" t="str">
        <f t="shared" si="25"/>
        <v>-</v>
      </c>
      <c r="L812" s="126"/>
      <c r="M812" s="137">
        <f t="shared" si="24"/>
        <v>1</v>
      </c>
    </row>
    <row r="813" customHeight="1" spans="2:13">
      <c r="B813" s="125">
        <v>810</v>
      </c>
      <c r="C813" s="126"/>
      <c r="D813" s="126"/>
      <c r="E813" s="135" t="str">
        <f>IFERROR(VLOOKUP(D813,'基础-供应商信息'!$C:$D,2,FALSE),"-")</f>
        <v>-</v>
      </c>
      <c r="F813" s="126"/>
      <c r="G813" s="135" t="str">
        <f>IFERROR(VLOOKUP($F813,'基础-商品信息'!$C:$E,2,FALSE),"-")</f>
        <v>-</v>
      </c>
      <c r="H813" s="135" t="str">
        <f>IFERROR(VLOOKUP($F813,'基础-商品信息'!$C:$E,3,FALSE),"-")</f>
        <v>-</v>
      </c>
      <c r="I813" s="132"/>
      <c r="J813" s="126"/>
      <c r="K813" s="136" t="str">
        <f t="shared" si="25"/>
        <v>-</v>
      </c>
      <c r="L813" s="126"/>
      <c r="M813" s="137">
        <f t="shared" si="24"/>
        <v>1</v>
      </c>
    </row>
    <row r="814" customHeight="1" spans="2:13">
      <c r="B814" s="125">
        <v>811</v>
      </c>
      <c r="C814" s="126"/>
      <c r="D814" s="126"/>
      <c r="E814" s="135" t="str">
        <f>IFERROR(VLOOKUP(D814,'基础-供应商信息'!$C:$D,2,FALSE),"-")</f>
        <v>-</v>
      </c>
      <c r="F814" s="126"/>
      <c r="G814" s="135" t="str">
        <f>IFERROR(VLOOKUP($F814,'基础-商品信息'!$C:$E,2,FALSE),"-")</f>
        <v>-</v>
      </c>
      <c r="H814" s="135" t="str">
        <f>IFERROR(VLOOKUP($F814,'基础-商品信息'!$C:$E,3,FALSE),"-")</f>
        <v>-</v>
      </c>
      <c r="I814" s="132"/>
      <c r="J814" s="126"/>
      <c r="K814" s="136" t="str">
        <f t="shared" si="25"/>
        <v>-</v>
      </c>
      <c r="L814" s="126"/>
      <c r="M814" s="137">
        <f t="shared" si="24"/>
        <v>1</v>
      </c>
    </row>
    <row r="815" customHeight="1" spans="2:13">
      <c r="B815" s="125">
        <v>812</v>
      </c>
      <c r="C815" s="126"/>
      <c r="D815" s="126"/>
      <c r="E815" s="135" t="str">
        <f>IFERROR(VLOOKUP(D815,'基础-供应商信息'!$C:$D,2,FALSE),"-")</f>
        <v>-</v>
      </c>
      <c r="F815" s="126"/>
      <c r="G815" s="135" t="str">
        <f>IFERROR(VLOOKUP($F815,'基础-商品信息'!$C:$E,2,FALSE),"-")</f>
        <v>-</v>
      </c>
      <c r="H815" s="135" t="str">
        <f>IFERROR(VLOOKUP($F815,'基础-商品信息'!$C:$E,3,FALSE),"-")</f>
        <v>-</v>
      </c>
      <c r="I815" s="132"/>
      <c r="J815" s="126"/>
      <c r="K815" s="136" t="str">
        <f t="shared" si="25"/>
        <v>-</v>
      </c>
      <c r="L815" s="126"/>
      <c r="M815" s="137">
        <f t="shared" si="24"/>
        <v>1</v>
      </c>
    </row>
    <row r="816" customHeight="1" spans="2:13">
      <c r="B816" s="125">
        <v>813</v>
      </c>
      <c r="C816" s="126"/>
      <c r="D816" s="126"/>
      <c r="E816" s="135" t="str">
        <f>IFERROR(VLOOKUP(D816,'基础-供应商信息'!$C:$D,2,FALSE),"-")</f>
        <v>-</v>
      </c>
      <c r="F816" s="126"/>
      <c r="G816" s="135" t="str">
        <f>IFERROR(VLOOKUP($F816,'基础-商品信息'!$C:$E,2,FALSE),"-")</f>
        <v>-</v>
      </c>
      <c r="H816" s="135" t="str">
        <f>IFERROR(VLOOKUP($F816,'基础-商品信息'!$C:$E,3,FALSE),"-")</f>
        <v>-</v>
      </c>
      <c r="I816" s="132"/>
      <c r="J816" s="126"/>
      <c r="K816" s="136" t="str">
        <f t="shared" si="25"/>
        <v>-</v>
      </c>
      <c r="L816" s="126"/>
      <c r="M816" s="137">
        <f t="shared" si="24"/>
        <v>1</v>
      </c>
    </row>
    <row r="817" customHeight="1" spans="2:13">
      <c r="B817" s="125">
        <v>814</v>
      </c>
      <c r="C817" s="126"/>
      <c r="D817" s="126"/>
      <c r="E817" s="135" t="str">
        <f>IFERROR(VLOOKUP(D817,'基础-供应商信息'!$C:$D,2,FALSE),"-")</f>
        <v>-</v>
      </c>
      <c r="F817" s="126"/>
      <c r="G817" s="135" t="str">
        <f>IFERROR(VLOOKUP($F817,'基础-商品信息'!$C:$E,2,FALSE),"-")</f>
        <v>-</v>
      </c>
      <c r="H817" s="135" t="str">
        <f>IFERROR(VLOOKUP($F817,'基础-商品信息'!$C:$E,3,FALSE),"-")</f>
        <v>-</v>
      </c>
      <c r="I817" s="132"/>
      <c r="J817" s="126"/>
      <c r="K817" s="136" t="str">
        <f t="shared" si="25"/>
        <v>-</v>
      </c>
      <c r="L817" s="126"/>
      <c r="M817" s="137">
        <f t="shared" si="24"/>
        <v>1</v>
      </c>
    </row>
    <row r="818" customHeight="1" spans="2:13">
      <c r="B818" s="125">
        <v>815</v>
      </c>
      <c r="C818" s="126"/>
      <c r="D818" s="126"/>
      <c r="E818" s="135" t="str">
        <f>IFERROR(VLOOKUP(D818,'基础-供应商信息'!$C:$D,2,FALSE),"-")</f>
        <v>-</v>
      </c>
      <c r="F818" s="126"/>
      <c r="G818" s="135" t="str">
        <f>IFERROR(VLOOKUP($F818,'基础-商品信息'!$C:$E,2,FALSE),"-")</f>
        <v>-</v>
      </c>
      <c r="H818" s="135" t="str">
        <f>IFERROR(VLOOKUP($F818,'基础-商品信息'!$C:$E,3,FALSE),"-")</f>
        <v>-</v>
      </c>
      <c r="I818" s="132"/>
      <c r="J818" s="126"/>
      <c r="K818" s="136" t="str">
        <f t="shared" si="25"/>
        <v>-</v>
      </c>
      <c r="L818" s="126"/>
      <c r="M818" s="137">
        <f t="shared" si="24"/>
        <v>1</v>
      </c>
    </row>
    <row r="819" customHeight="1" spans="2:13">
      <c r="B819" s="125">
        <v>816</v>
      </c>
      <c r="C819" s="126"/>
      <c r="D819" s="126"/>
      <c r="E819" s="135" t="str">
        <f>IFERROR(VLOOKUP(D819,'基础-供应商信息'!$C:$D,2,FALSE),"-")</f>
        <v>-</v>
      </c>
      <c r="F819" s="126"/>
      <c r="G819" s="135" t="str">
        <f>IFERROR(VLOOKUP($F819,'基础-商品信息'!$C:$E,2,FALSE),"-")</f>
        <v>-</v>
      </c>
      <c r="H819" s="135" t="str">
        <f>IFERROR(VLOOKUP($F819,'基础-商品信息'!$C:$E,3,FALSE),"-")</f>
        <v>-</v>
      </c>
      <c r="I819" s="132"/>
      <c r="J819" s="126"/>
      <c r="K819" s="136" t="str">
        <f t="shared" si="25"/>
        <v>-</v>
      </c>
      <c r="L819" s="126"/>
      <c r="M819" s="137">
        <f t="shared" si="24"/>
        <v>1</v>
      </c>
    </row>
    <row r="820" customHeight="1" spans="2:13">
      <c r="B820" s="125">
        <v>817</v>
      </c>
      <c r="C820" s="126"/>
      <c r="D820" s="126"/>
      <c r="E820" s="135" t="str">
        <f>IFERROR(VLOOKUP(D820,'基础-供应商信息'!$C:$D,2,FALSE),"-")</f>
        <v>-</v>
      </c>
      <c r="F820" s="126"/>
      <c r="G820" s="135" t="str">
        <f>IFERROR(VLOOKUP($F820,'基础-商品信息'!$C:$E,2,FALSE),"-")</f>
        <v>-</v>
      </c>
      <c r="H820" s="135" t="str">
        <f>IFERROR(VLOOKUP($F820,'基础-商品信息'!$C:$E,3,FALSE),"-")</f>
        <v>-</v>
      </c>
      <c r="I820" s="132"/>
      <c r="J820" s="126"/>
      <c r="K820" s="136" t="str">
        <f t="shared" si="25"/>
        <v>-</v>
      </c>
      <c r="L820" s="126"/>
      <c r="M820" s="137">
        <f t="shared" si="24"/>
        <v>1</v>
      </c>
    </row>
    <row r="821" customHeight="1" spans="2:13">
      <c r="B821" s="125">
        <v>818</v>
      </c>
      <c r="C821" s="126"/>
      <c r="D821" s="126"/>
      <c r="E821" s="135" t="str">
        <f>IFERROR(VLOOKUP(D821,'基础-供应商信息'!$C:$D,2,FALSE),"-")</f>
        <v>-</v>
      </c>
      <c r="F821" s="126"/>
      <c r="G821" s="135" t="str">
        <f>IFERROR(VLOOKUP($F821,'基础-商品信息'!$C:$E,2,FALSE),"-")</f>
        <v>-</v>
      </c>
      <c r="H821" s="135" t="str">
        <f>IFERROR(VLOOKUP($F821,'基础-商品信息'!$C:$E,3,FALSE),"-")</f>
        <v>-</v>
      </c>
      <c r="I821" s="132"/>
      <c r="J821" s="126"/>
      <c r="K821" s="136" t="str">
        <f t="shared" si="25"/>
        <v>-</v>
      </c>
      <c r="L821" s="126"/>
      <c r="M821" s="137">
        <f t="shared" si="24"/>
        <v>1</v>
      </c>
    </row>
    <row r="822" customHeight="1" spans="2:13">
      <c r="B822" s="125">
        <v>819</v>
      </c>
      <c r="C822" s="126"/>
      <c r="D822" s="126"/>
      <c r="E822" s="135" t="str">
        <f>IFERROR(VLOOKUP(D822,'基础-供应商信息'!$C:$D,2,FALSE),"-")</f>
        <v>-</v>
      </c>
      <c r="F822" s="126"/>
      <c r="G822" s="135" t="str">
        <f>IFERROR(VLOOKUP($F822,'基础-商品信息'!$C:$E,2,FALSE),"-")</f>
        <v>-</v>
      </c>
      <c r="H822" s="135" t="str">
        <f>IFERROR(VLOOKUP($F822,'基础-商品信息'!$C:$E,3,FALSE),"-")</f>
        <v>-</v>
      </c>
      <c r="I822" s="132"/>
      <c r="J822" s="126"/>
      <c r="K822" s="136" t="str">
        <f t="shared" si="25"/>
        <v>-</v>
      </c>
      <c r="L822" s="126"/>
      <c r="M822" s="137">
        <f t="shared" si="24"/>
        <v>1</v>
      </c>
    </row>
    <row r="823" customHeight="1" spans="2:13">
      <c r="B823" s="125">
        <v>820</v>
      </c>
      <c r="C823" s="126"/>
      <c r="D823" s="126"/>
      <c r="E823" s="135" t="str">
        <f>IFERROR(VLOOKUP(D823,'基础-供应商信息'!$C:$D,2,FALSE),"-")</f>
        <v>-</v>
      </c>
      <c r="F823" s="126"/>
      <c r="G823" s="135" t="str">
        <f>IFERROR(VLOOKUP($F823,'基础-商品信息'!$C:$E,2,FALSE),"-")</f>
        <v>-</v>
      </c>
      <c r="H823" s="135" t="str">
        <f>IFERROR(VLOOKUP($F823,'基础-商品信息'!$C:$E,3,FALSE),"-")</f>
        <v>-</v>
      </c>
      <c r="I823" s="132"/>
      <c r="J823" s="126"/>
      <c r="K823" s="136" t="str">
        <f t="shared" si="25"/>
        <v>-</v>
      </c>
      <c r="L823" s="126"/>
      <c r="M823" s="137">
        <f t="shared" si="24"/>
        <v>1</v>
      </c>
    </row>
    <row r="824" customHeight="1" spans="2:13">
      <c r="B824" s="125">
        <v>821</v>
      </c>
      <c r="C824" s="126"/>
      <c r="D824" s="126"/>
      <c r="E824" s="135" t="str">
        <f>IFERROR(VLOOKUP(D824,'基础-供应商信息'!$C:$D,2,FALSE),"-")</f>
        <v>-</v>
      </c>
      <c r="F824" s="126"/>
      <c r="G824" s="135" t="str">
        <f>IFERROR(VLOOKUP($F824,'基础-商品信息'!$C:$E,2,FALSE),"-")</f>
        <v>-</v>
      </c>
      <c r="H824" s="135" t="str">
        <f>IFERROR(VLOOKUP($F824,'基础-商品信息'!$C:$E,3,FALSE),"-")</f>
        <v>-</v>
      </c>
      <c r="I824" s="132"/>
      <c r="J824" s="126"/>
      <c r="K824" s="136" t="str">
        <f t="shared" si="25"/>
        <v>-</v>
      </c>
      <c r="L824" s="126"/>
      <c r="M824" s="137">
        <f t="shared" si="24"/>
        <v>1</v>
      </c>
    </row>
    <row r="825" customHeight="1" spans="2:13">
      <c r="B825" s="125">
        <v>822</v>
      </c>
      <c r="C825" s="126"/>
      <c r="D825" s="126"/>
      <c r="E825" s="135" t="str">
        <f>IFERROR(VLOOKUP(D825,'基础-供应商信息'!$C:$D,2,FALSE),"-")</f>
        <v>-</v>
      </c>
      <c r="F825" s="126"/>
      <c r="G825" s="135" t="str">
        <f>IFERROR(VLOOKUP($F825,'基础-商品信息'!$C:$E,2,FALSE),"-")</f>
        <v>-</v>
      </c>
      <c r="H825" s="135" t="str">
        <f>IFERROR(VLOOKUP($F825,'基础-商品信息'!$C:$E,3,FALSE),"-")</f>
        <v>-</v>
      </c>
      <c r="I825" s="132"/>
      <c r="J825" s="126"/>
      <c r="K825" s="136" t="str">
        <f t="shared" si="25"/>
        <v>-</v>
      </c>
      <c r="L825" s="126"/>
      <c r="M825" s="137">
        <f t="shared" si="24"/>
        <v>1</v>
      </c>
    </row>
    <row r="826" customHeight="1" spans="2:13">
      <c r="B826" s="125">
        <v>823</v>
      </c>
      <c r="C826" s="126"/>
      <c r="D826" s="126"/>
      <c r="E826" s="135" t="str">
        <f>IFERROR(VLOOKUP(D826,'基础-供应商信息'!$C:$D,2,FALSE),"-")</f>
        <v>-</v>
      </c>
      <c r="F826" s="126"/>
      <c r="G826" s="135" t="str">
        <f>IFERROR(VLOOKUP($F826,'基础-商品信息'!$C:$E,2,FALSE),"-")</f>
        <v>-</v>
      </c>
      <c r="H826" s="135" t="str">
        <f>IFERROR(VLOOKUP($F826,'基础-商品信息'!$C:$E,3,FALSE),"-")</f>
        <v>-</v>
      </c>
      <c r="I826" s="132"/>
      <c r="J826" s="126"/>
      <c r="K826" s="136" t="str">
        <f t="shared" si="25"/>
        <v>-</v>
      </c>
      <c r="L826" s="126"/>
      <c r="M826" s="137">
        <f t="shared" si="24"/>
        <v>1</v>
      </c>
    </row>
    <row r="827" customHeight="1" spans="2:13">
      <c r="B827" s="125">
        <v>824</v>
      </c>
      <c r="C827" s="126"/>
      <c r="D827" s="126"/>
      <c r="E827" s="135" t="str">
        <f>IFERROR(VLOOKUP(D827,'基础-供应商信息'!$C:$D,2,FALSE),"-")</f>
        <v>-</v>
      </c>
      <c r="F827" s="126"/>
      <c r="G827" s="135" t="str">
        <f>IFERROR(VLOOKUP($F827,'基础-商品信息'!$C:$E,2,FALSE),"-")</f>
        <v>-</v>
      </c>
      <c r="H827" s="135" t="str">
        <f>IFERROR(VLOOKUP($F827,'基础-商品信息'!$C:$E,3,FALSE),"-")</f>
        <v>-</v>
      </c>
      <c r="I827" s="132"/>
      <c r="J827" s="126"/>
      <c r="K827" s="136" t="str">
        <f t="shared" si="25"/>
        <v>-</v>
      </c>
      <c r="L827" s="126"/>
      <c r="M827" s="137">
        <f t="shared" si="24"/>
        <v>1</v>
      </c>
    </row>
    <row r="828" customHeight="1" spans="2:13">
      <c r="B828" s="125">
        <v>825</v>
      </c>
      <c r="C828" s="126"/>
      <c r="D828" s="126"/>
      <c r="E828" s="135" t="str">
        <f>IFERROR(VLOOKUP(D828,'基础-供应商信息'!$C:$D,2,FALSE),"-")</f>
        <v>-</v>
      </c>
      <c r="F828" s="126"/>
      <c r="G828" s="135" t="str">
        <f>IFERROR(VLOOKUP($F828,'基础-商品信息'!$C:$E,2,FALSE),"-")</f>
        <v>-</v>
      </c>
      <c r="H828" s="135" t="str">
        <f>IFERROR(VLOOKUP($F828,'基础-商品信息'!$C:$E,3,FALSE),"-")</f>
        <v>-</v>
      </c>
      <c r="I828" s="132"/>
      <c r="J828" s="126"/>
      <c r="K828" s="136" t="str">
        <f t="shared" si="25"/>
        <v>-</v>
      </c>
      <c r="L828" s="126"/>
      <c r="M828" s="137">
        <f t="shared" si="24"/>
        <v>1</v>
      </c>
    </row>
    <row r="829" customHeight="1" spans="2:13">
      <c r="B829" s="125">
        <v>826</v>
      </c>
      <c r="C829" s="126"/>
      <c r="D829" s="126"/>
      <c r="E829" s="135" t="str">
        <f>IFERROR(VLOOKUP(D829,'基础-供应商信息'!$C:$D,2,FALSE),"-")</f>
        <v>-</v>
      </c>
      <c r="F829" s="126"/>
      <c r="G829" s="135" t="str">
        <f>IFERROR(VLOOKUP($F829,'基础-商品信息'!$C:$E,2,FALSE),"-")</f>
        <v>-</v>
      </c>
      <c r="H829" s="135" t="str">
        <f>IFERROR(VLOOKUP($F829,'基础-商品信息'!$C:$E,3,FALSE),"-")</f>
        <v>-</v>
      </c>
      <c r="I829" s="132"/>
      <c r="J829" s="126"/>
      <c r="K829" s="136" t="str">
        <f t="shared" si="25"/>
        <v>-</v>
      </c>
      <c r="L829" s="126"/>
      <c r="M829" s="137">
        <f t="shared" si="24"/>
        <v>1</v>
      </c>
    </row>
    <row r="830" customHeight="1" spans="2:13">
      <c r="B830" s="125">
        <v>827</v>
      </c>
      <c r="C830" s="126"/>
      <c r="D830" s="126"/>
      <c r="E830" s="135" t="str">
        <f>IFERROR(VLOOKUP(D830,'基础-供应商信息'!$C:$D,2,FALSE),"-")</f>
        <v>-</v>
      </c>
      <c r="F830" s="126"/>
      <c r="G830" s="135" t="str">
        <f>IFERROR(VLOOKUP($F830,'基础-商品信息'!$C:$E,2,FALSE),"-")</f>
        <v>-</v>
      </c>
      <c r="H830" s="135" t="str">
        <f>IFERROR(VLOOKUP($F830,'基础-商品信息'!$C:$E,3,FALSE),"-")</f>
        <v>-</v>
      </c>
      <c r="I830" s="132"/>
      <c r="J830" s="126"/>
      <c r="K830" s="136" t="str">
        <f t="shared" si="25"/>
        <v>-</v>
      </c>
      <c r="L830" s="126"/>
      <c r="M830" s="137">
        <f t="shared" si="24"/>
        <v>1</v>
      </c>
    </row>
    <row r="831" customHeight="1" spans="2:13">
      <c r="B831" s="125">
        <v>828</v>
      </c>
      <c r="C831" s="126"/>
      <c r="D831" s="126"/>
      <c r="E831" s="135" t="str">
        <f>IFERROR(VLOOKUP(D831,'基础-供应商信息'!$C:$D,2,FALSE),"-")</f>
        <v>-</v>
      </c>
      <c r="F831" s="126"/>
      <c r="G831" s="135" t="str">
        <f>IFERROR(VLOOKUP($F831,'基础-商品信息'!$C:$E,2,FALSE),"-")</f>
        <v>-</v>
      </c>
      <c r="H831" s="135" t="str">
        <f>IFERROR(VLOOKUP($F831,'基础-商品信息'!$C:$E,3,FALSE),"-")</f>
        <v>-</v>
      </c>
      <c r="I831" s="132"/>
      <c r="J831" s="126"/>
      <c r="K831" s="136" t="str">
        <f t="shared" si="25"/>
        <v>-</v>
      </c>
      <c r="L831" s="126"/>
      <c r="M831" s="137">
        <f t="shared" si="24"/>
        <v>1</v>
      </c>
    </row>
    <row r="832" customHeight="1" spans="2:13">
      <c r="B832" s="125">
        <v>829</v>
      </c>
      <c r="C832" s="126"/>
      <c r="D832" s="126"/>
      <c r="E832" s="135" t="str">
        <f>IFERROR(VLOOKUP(D832,'基础-供应商信息'!$C:$D,2,FALSE),"-")</f>
        <v>-</v>
      </c>
      <c r="F832" s="126"/>
      <c r="G832" s="135" t="str">
        <f>IFERROR(VLOOKUP($F832,'基础-商品信息'!$C:$E,2,FALSE),"-")</f>
        <v>-</v>
      </c>
      <c r="H832" s="135" t="str">
        <f>IFERROR(VLOOKUP($F832,'基础-商品信息'!$C:$E,3,FALSE),"-")</f>
        <v>-</v>
      </c>
      <c r="I832" s="132"/>
      <c r="J832" s="126"/>
      <c r="K832" s="136" t="str">
        <f t="shared" si="25"/>
        <v>-</v>
      </c>
      <c r="L832" s="126"/>
      <c r="M832" s="137">
        <f t="shared" si="24"/>
        <v>1</v>
      </c>
    </row>
    <row r="833" customHeight="1" spans="2:13">
      <c r="B833" s="125">
        <v>830</v>
      </c>
      <c r="C833" s="126"/>
      <c r="D833" s="126"/>
      <c r="E833" s="135" t="str">
        <f>IFERROR(VLOOKUP(D833,'基础-供应商信息'!$C:$D,2,FALSE),"-")</f>
        <v>-</v>
      </c>
      <c r="F833" s="126"/>
      <c r="G833" s="135" t="str">
        <f>IFERROR(VLOOKUP($F833,'基础-商品信息'!$C:$E,2,FALSE),"-")</f>
        <v>-</v>
      </c>
      <c r="H833" s="135" t="str">
        <f>IFERROR(VLOOKUP($F833,'基础-商品信息'!$C:$E,3,FALSE),"-")</f>
        <v>-</v>
      </c>
      <c r="I833" s="132"/>
      <c r="J833" s="126"/>
      <c r="K833" s="136" t="str">
        <f t="shared" si="25"/>
        <v>-</v>
      </c>
      <c r="L833" s="126"/>
      <c r="M833" s="137">
        <f t="shared" si="24"/>
        <v>1</v>
      </c>
    </row>
    <row r="834" customHeight="1" spans="2:13">
      <c r="B834" s="125">
        <v>831</v>
      </c>
      <c r="C834" s="126"/>
      <c r="D834" s="126"/>
      <c r="E834" s="135" t="str">
        <f>IFERROR(VLOOKUP(D834,'基础-供应商信息'!$C:$D,2,FALSE),"-")</f>
        <v>-</v>
      </c>
      <c r="F834" s="126"/>
      <c r="G834" s="135" t="str">
        <f>IFERROR(VLOOKUP($F834,'基础-商品信息'!$C:$E,2,FALSE),"-")</f>
        <v>-</v>
      </c>
      <c r="H834" s="135" t="str">
        <f>IFERROR(VLOOKUP($F834,'基础-商品信息'!$C:$E,3,FALSE),"-")</f>
        <v>-</v>
      </c>
      <c r="I834" s="132"/>
      <c r="J834" s="126"/>
      <c r="K834" s="136" t="str">
        <f t="shared" si="25"/>
        <v>-</v>
      </c>
      <c r="L834" s="126"/>
      <c r="M834" s="137">
        <f t="shared" si="24"/>
        <v>1</v>
      </c>
    </row>
    <row r="835" customHeight="1" spans="2:13">
      <c r="B835" s="125">
        <v>832</v>
      </c>
      <c r="C835" s="126"/>
      <c r="D835" s="126"/>
      <c r="E835" s="135" t="str">
        <f>IFERROR(VLOOKUP(D835,'基础-供应商信息'!$C:$D,2,FALSE),"-")</f>
        <v>-</v>
      </c>
      <c r="F835" s="126"/>
      <c r="G835" s="135" t="str">
        <f>IFERROR(VLOOKUP($F835,'基础-商品信息'!$C:$E,2,FALSE),"-")</f>
        <v>-</v>
      </c>
      <c r="H835" s="135" t="str">
        <f>IFERROR(VLOOKUP($F835,'基础-商品信息'!$C:$E,3,FALSE),"-")</f>
        <v>-</v>
      </c>
      <c r="I835" s="132"/>
      <c r="J835" s="126"/>
      <c r="K835" s="136" t="str">
        <f t="shared" si="25"/>
        <v>-</v>
      </c>
      <c r="L835" s="126"/>
      <c r="M835" s="137">
        <f t="shared" si="24"/>
        <v>1</v>
      </c>
    </row>
    <row r="836" customHeight="1" spans="2:13">
      <c r="B836" s="125">
        <v>833</v>
      </c>
      <c r="C836" s="126"/>
      <c r="D836" s="126"/>
      <c r="E836" s="135" t="str">
        <f>IFERROR(VLOOKUP(D836,'基础-供应商信息'!$C:$D,2,FALSE),"-")</f>
        <v>-</v>
      </c>
      <c r="F836" s="126"/>
      <c r="G836" s="135" t="str">
        <f>IFERROR(VLOOKUP($F836,'基础-商品信息'!$C:$E,2,FALSE),"-")</f>
        <v>-</v>
      </c>
      <c r="H836" s="135" t="str">
        <f>IFERROR(VLOOKUP($F836,'基础-商品信息'!$C:$E,3,FALSE),"-")</f>
        <v>-</v>
      </c>
      <c r="I836" s="132"/>
      <c r="J836" s="126"/>
      <c r="K836" s="136" t="str">
        <f t="shared" si="25"/>
        <v>-</v>
      </c>
      <c r="L836" s="126"/>
      <c r="M836" s="137">
        <f t="shared" ref="M836:M899" si="26">C836-DAY(C836)+1</f>
        <v>1</v>
      </c>
    </row>
    <row r="837" customHeight="1" spans="2:13">
      <c r="B837" s="125">
        <v>834</v>
      </c>
      <c r="C837" s="126"/>
      <c r="D837" s="126"/>
      <c r="E837" s="135" t="str">
        <f>IFERROR(VLOOKUP(D837,'基础-供应商信息'!$C:$D,2,FALSE),"-")</f>
        <v>-</v>
      </c>
      <c r="F837" s="126"/>
      <c r="G837" s="135" t="str">
        <f>IFERROR(VLOOKUP($F837,'基础-商品信息'!$C:$E,2,FALSE),"-")</f>
        <v>-</v>
      </c>
      <c r="H837" s="135" t="str">
        <f>IFERROR(VLOOKUP($F837,'基础-商品信息'!$C:$E,3,FALSE),"-")</f>
        <v>-</v>
      </c>
      <c r="I837" s="132"/>
      <c r="J837" s="126"/>
      <c r="K837" s="136" t="str">
        <f t="shared" ref="K837:K900" si="27">IF(AND(I837&lt;&gt;"",J837&lt;&gt;""),I837*J837,"-")</f>
        <v>-</v>
      </c>
      <c r="L837" s="126"/>
      <c r="M837" s="137">
        <f t="shared" si="26"/>
        <v>1</v>
      </c>
    </row>
    <row r="838" customHeight="1" spans="2:13">
      <c r="B838" s="125">
        <v>835</v>
      </c>
      <c r="C838" s="126"/>
      <c r="D838" s="126"/>
      <c r="E838" s="135" t="str">
        <f>IFERROR(VLOOKUP(D838,'基础-供应商信息'!$C:$D,2,FALSE),"-")</f>
        <v>-</v>
      </c>
      <c r="F838" s="126"/>
      <c r="G838" s="135" t="str">
        <f>IFERROR(VLOOKUP($F838,'基础-商品信息'!$C:$E,2,FALSE),"-")</f>
        <v>-</v>
      </c>
      <c r="H838" s="135" t="str">
        <f>IFERROR(VLOOKUP($F838,'基础-商品信息'!$C:$E,3,FALSE),"-")</f>
        <v>-</v>
      </c>
      <c r="I838" s="132"/>
      <c r="J838" s="126"/>
      <c r="K838" s="136" t="str">
        <f t="shared" si="27"/>
        <v>-</v>
      </c>
      <c r="L838" s="126"/>
      <c r="M838" s="137">
        <f t="shared" si="26"/>
        <v>1</v>
      </c>
    </row>
    <row r="839" customHeight="1" spans="2:13">
      <c r="B839" s="125">
        <v>836</v>
      </c>
      <c r="C839" s="126"/>
      <c r="D839" s="126"/>
      <c r="E839" s="135" t="str">
        <f>IFERROR(VLOOKUP(D839,'基础-供应商信息'!$C:$D,2,FALSE),"-")</f>
        <v>-</v>
      </c>
      <c r="F839" s="126"/>
      <c r="G839" s="135" t="str">
        <f>IFERROR(VLOOKUP($F839,'基础-商品信息'!$C:$E,2,FALSE),"-")</f>
        <v>-</v>
      </c>
      <c r="H839" s="135" t="str">
        <f>IFERROR(VLOOKUP($F839,'基础-商品信息'!$C:$E,3,FALSE),"-")</f>
        <v>-</v>
      </c>
      <c r="I839" s="132"/>
      <c r="J839" s="126"/>
      <c r="K839" s="136" t="str">
        <f t="shared" si="27"/>
        <v>-</v>
      </c>
      <c r="L839" s="126"/>
      <c r="M839" s="137">
        <f t="shared" si="26"/>
        <v>1</v>
      </c>
    </row>
    <row r="840" customHeight="1" spans="2:13">
      <c r="B840" s="125">
        <v>837</v>
      </c>
      <c r="C840" s="126"/>
      <c r="D840" s="126"/>
      <c r="E840" s="135" t="str">
        <f>IFERROR(VLOOKUP(D840,'基础-供应商信息'!$C:$D,2,FALSE),"-")</f>
        <v>-</v>
      </c>
      <c r="F840" s="126"/>
      <c r="G840" s="135" t="str">
        <f>IFERROR(VLOOKUP($F840,'基础-商品信息'!$C:$E,2,FALSE),"-")</f>
        <v>-</v>
      </c>
      <c r="H840" s="135" t="str">
        <f>IFERROR(VLOOKUP($F840,'基础-商品信息'!$C:$E,3,FALSE),"-")</f>
        <v>-</v>
      </c>
      <c r="I840" s="132"/>
      <c r="J840" s="126"/>
      <c r="K840" s="136" t="str">
        <f t="shared" si="27"/>
        <v>-</v>
      </c>
      <c r="L840" s="126"/>
      <c r="M840" s="137">
        <f t="shared" si="26"/>
        <v>1</v>
      </c>
    </row>
    <row r="841" customHeight="1" spans="2:13">
      <c r="B841" s="125">
        <v>838</v>
      </c>
      <c r="C841" s="126"/>
      <c r="D841" s="126"/>
      <c r="E841" s="135" t="str">
        <f>IFERROR(VLOOKUP(D841,'基础-供应商信息'!$C:$D,2,FALSE),"-")</f>
        <v>-</v>
      </c>
      <c r="F841" s="126"/>
      <c r="G841" s="135" t="str">
        <f>IFERROR(VLOOKUP($F841,'基础-商品信息'!$C:$E,2,FALSE),"-")</f>
        <v>-</v>
      </c>
      <c r="H841" s="135" t="str">
        <f>IFERROR(VLOOKUP($F841,'基础-商品信息'!$C:$E,3,FALSE),"-")</f>
        <v>-</v>
      </c>
      <c r="I841" s="132"/>
      <c r="J841" s="126"/>
      <c r="K841" s="136" t="str">
        <f t="shared" si="27"/>
        <v>-</v>
      </c>
      <c r="L841" s="126"/>
      <c r="M841" s="137">
        <f t="shared" si="26"/>
        <v>1</v>
      </c>
    </row>
    <row r="842" customHeight="1" spans="2:13">
      <c r="B842" s="125">
        <v>839</v>
      </c>
      <c r="C842" s="126"/>
      <c r="D842" s="126"/>
      <c r="E842" s="135" t="str">
        <f>IFERROR(VLOOKUP(D842,'基础-供应商信息'!$C:$D,2,FALSE),"-")</f>
        <v>-</v>
      </c>
      <c r="F842" s="126"/>
      <c r="G842" s="135" t="str">
        <f>IFERROR(VLOOKUP($F842,'基础-商品信息'!$C:$E,2,FALSE),"-")</f>
        <v>-</v>
      </c>
      <c r="H842" s="135" t="str">
        <f>IFERROR(VLOOKUP($F842,'基础-商品信息'!$C:$E,3,FALSE),"-")</f>
        <v>-</v>
      </c>
      <c r="I842" s="132"/>
      <c r="J842" s="126"/>
      <c r="K842" s="136" t="str">
        <f t="shared" si="27"/>
        <v>-</v>
      </c>
      <c r="L842" s="126"/>
      <c r="M842" s="137">
        <f t="shared" si="26"/>
        <v>1</v>
      </c>
    </row>
    <row r="843" customHeight="1" spans="2:13">
      <c r="B843" s="125">
        <v>840</v>
      </c>
      <c r="C843" s="126"/>
      <c r="D843" s="126"/>
      <c r="E843" s="135" t="str">
        <f>IFERROR(VLOOKUP(D843,'基础-供应商信息'!$C:$D,2,FALSE),"-")</f>
        <v>-</v>
      </c>
      <c r="F843" s="126"/>
      <c r="G843" s="135" t="str">
        <f>IFERROR(VLOOKUP($F843,'基础-商品信息'!$C:$E,2,FALSE),"-")</f>
        <v>-</v>
      </c>
      <c r="H843" s="135" t="str">
        <f>IFERROR(VLOOKUP($F843,'基础-商品信息'!$C:$E,3,FALSE),"-")</f>
        <v>-</v>
      </c>
      <c r="I843" s="132"/>
      <c r="J843" s="126"/>
      <c r="K843" s="136" t="str">
        <f t="shared" si="27"/>
        <v>-</v>
      </c>
      <c r="L843" s="126"/>
      <c r="M843" s="137">
        <f t="shared" si="26"/>
        <v>1</v>
      </c>
    </row>
    <row r="844" customHeight="1" spans="2:13">
      <c r="B844" s="125">
        <v>841</v>
      </c>
      <c r="C844" s="126"/>
      <c r="D844" s="126"/>
      <c r="E844" s="135" t="str">
        <f>IFERROR(VLOOKUP(D844,'基础-供应商信息'!$C:$D,2,FALSE),"-")</f>
        <v>-</v>
      </c>
      <c r="F844" s="126"/>
      <c r="G844" s="135" t="str">
        <f>IFERROR(VLOOKUP($F844,'基础-商品信息'!$C:$E,2,FALSE),"-")</f>
        <v>-</v>
      </c>
      <c r="H844" s="135" t="str">
        <f>IFERROR(VLOOKUP($F844,'基础-商品信息'!$C:$E,3,FALSE),"-")</f>
        <v>-</v>
      </c>
      <c r="I844" s="132"/>
      <c r="J844" s="126"/>
      <c r="K844" s="136" t="str">
        <f t="shared" si="27"/>
        <v>-</v>
      </c>
      <c r="L844" s="126"/>
      <c r="M844" s="137">
        <f t="shared" si="26"/>
        <v>1</v>
      </c>
    </row>
    <row r="845" customHeight="1" spans="2:13">
      <c r="B845" s="125">
        <v>842</v>
      </c>
      <c r="C845" s="126"/>
      <c r="D845" s="126"/>
      <c r="E845" s="135" t="str">
        <f>IFERROR(VLOOKUP(D845,'基础-供应商信息'!$C:$D,2,FALSE),"-")</f>
        <v>-</v>
      </c>
      <c r="F845" s="126"/>
      <c r="G845" s="135" t="str">
        <f>IFERROR(VLOOKUP($F845,'基础-商品信息'!$C:$E,2,FALSE),"-")</f>
        <v>-</v>
      </c>
      <c r="H845" s="135" t="str">
        <f>IFERROR(VLOOKUP($F845,'基础-商品信息'!$C:$E,3,FALSE),"-")</f>
        <v>-</v>
      </c>
      <c r="I845" s="132"/>
      <c r="J845" s="126"/>
      <c r="K845" s="136" t="str">
        <f t="shared" si="27"/>
        <v>-</v>
      </c>
      <c r="L845" s="126"/>
      <c r="M845" s="137">
        <f t="shared" si="26"/>
        <v>1</v>
      </c>
    </row>
    <row r="846" customHeight="1" spans="2:13">
      <c r="B846" s="125">
        <v>843</v>
      </c>
      <c r="C846" s="126"/>
      <c r="D846" s="126"/>
      <c r="E846" s="135" t="str">
        <f>IFERROR(VLOOKUP(D846,'基础-供应商信息'!$C:$D,2,FALSE),"-")</f>
        <v>-</v>
      </c>
      <c r="F846" s="126"/>
      <c r="G846" s="135" t="str">
        <f>IFERROR(VLOOKUP($F846,'基础-商品信息'!$C:$E,2,FALSE),"-")</f>
        <v>-</v>
      </c>
      <c r="H846" s="135" t="str">
        <f>IFERROR(VLOOKUP($F846,'基础-商品信息'!$C:$E,3,FALSE),"-")</f>
        <v>-</v>
      </c>
      <c r="I846" s="132"/>
      <c r="J846" s="126"/>
      <c r="K846" s="136" t="str">
        <f t="shared" si="27"/>
        <v>-</v>
      </c>
      <c r="L846" s="126"/>
      <c r="M846" s="137">
        <f t="shared" si="26"/>
        <v>1</v>
      </c>
    </row>
    <row r="847" customHeight="1" spans="2:13">
      <c r="B847" s="125">
        <v>844</v>
      </c>
      <c r="C847" s="126"/>
      <c r="D847" s="126"/>
      <c r="E847" s="135" t="str">
        <f>IFERROR(VLOOKUP(D847,'基础-供应商信息'!$C:$D,2,FALSE),"-")</f>
        <v>-</v>
      </c>
      <c r="F847" s="126"/>
      <c r="G847" s="135" t="str">
        <f>IFERROR(VLOOKUP($F847,'基础-商品信息'!$C:$E,2,FALSE),"-")</f>
        <v>-</v>
      </c>
      <c r="H847" s="135" t="str">
        <f>IFERROR(VLOOKUP($F847,'基础-商品信息'!$C:$E,3,FALSE),"-")</f>
        <v>-</v>
      </c>
      <c r="I847" s="132"/>
      <c r="J847" s="126"/>
      <c r="K847" s="136" t="str">
        <f t="shared" si="27"/>
        <v>-</v>
      </c>
      <c r="L847" s="126"/>
      <c r="M847" s="137">
        <f t="shared" si="26"/>
        <v>1</v>
      </c>
    </row>
    <row r="848" customHeight="1" spans="2:13">
      <c r="B848" s="125">
        <v>845</v>
      </c>
      <c r="C848" s="126"/>
      <c r="D848" s="126"/>
      <c r="E848" s="135" t="str">
        <f>IFERROR(VLOOKUP(D848,'基础-供应商信息'!$C:$D,2,FALSE),"-")</f>
        <v>-</v>
      </c>
      <c r="F848" s="126"/>
      <c r="G848" s="135" t="str">
        <f>IFERROR(VLOOKUP($F848,'基础-商品信息'!$C:$E,2,FALSE),"-")</f>
        <v>-</v>
      </c>
      <c r="H848" s="135" t="str">
        <f>IFERROR(VLOOKUP($F848,'基础-商品信息'!$C:$E,3,FALSE),"-")</f>
        <v>-</v>
      </c>
      <c r="I848" s="132"/>
      <c r="J848" s="126"/>
      <c r="K848" s="136" t="str">
        <f t="shared" si="27"/>
        <v>-</v>
      </c>
      <c r="L848" s="126"/>
      <c r="M848" s="137">
        <f t="shared" si="26"/>
        <v>1</v>
      </c>
    </row>
    <row r="849" customHeight="1" spans="2:13">
      <c r="B849" s="125">
        <v>846</v>
      </c>
      <c r="C849" s="126"/>
      <c r="D849" s="126"/>
      <c r="E849" s="135" t="str">
        <f>IFERROR(VLOOKUP(D849,'基础-供应商信息'!$C:$D,2,FALSE),"-")</f>
        <v>-</v>
      </c>
      <c r="F849" s="126"/>
      <c r="G849" s="135" t="str">
        <f>IFERROR(VLOOKUP($F849,'基础-商品信息'!$C:$E,2,FALSE),"-")</f>
        <v>-</v>
      </c>
      <c r="H849" s="135" t="str">
        <f>IFERROR(VLOOKUP($F849,'基础-商品信息'!$C:$E,3,FALSE),"-")</f>
        <v>-</v>
      </c>
      <c r="I849" s="132"/>
      <c r="J849" s="126"/>
      <c r="K849" s="136" t="str">
        <f t="shared" si="27"/>
        <v>-</v>
      </c>
      <c r="L849" s="126"/>
      <c r="M849" s="137">
        <f t="shared" si="26"/>
        <v>1</v>
      </c>
    </row>
    <row r="850" customHeight="1" spans="2:13">
      <c r="B850" s="125">
        <v>847</v>
      </c>
      <c r="C850" s="126"/>
      <c r="D850" s="126"/>
      <c r="E850" s="135" t="str">
        <f>IFERROR(VLOOKUP(D850,'基础-供应商信息'!$C:$D,2,FALSE),"-")</f>
        <v>-</v>
      </c>
      <c r="F850" s="126"/>
      <c r="G850" s="135" t="str">
        <f>IFERROR(VLOOKUP($F850,'基础-商品信息'!$C:$E,2,FALSE),"-")</f>
        <v>-</v>
      </c>
      <c r="H850" s="135" t="str">
        <f>IFERROR(VLOOKUP($F850,'基础-商品信息'!$C:$E,3,FALSE),"-")</f>
        <v>-</v>
      </c>
      <c r="I850" s="132"/>
      <c r="J850" s="126"/>
      <c r="K850" s="136" t="str">
        <f t="shared" si="27"/>
        <v>-</v>
      </c>
      <c r="L850" s="126"/>
      <c r="M850" s="137">
        <f t="shared" si="26"/>
        <v>1</v>
      </c>
    </row>
    <row r="851" customHeight="1" spans="2:13">
      <c r="B851" s="125">
        <v>848</v>
      </c>
      <c r="C851" s="126"/>
      <c r="D851" s="126"/>
      <c r="E851" s="135" t="str">
        <f>IFERROR(VLOOKUP(D851,'基础-供应商信息'!$C:$D,2,FALSE),"-")</f>
        <v>-</v>
      </c>
      <c r="F851" s="126"/>
      <c r="G851" s="135" t="str">
        <f>IFERROR(VLOOKUP($F851,'基础-商品信息'!$C:$E,2,FALSE),"-")</f>
        <v>-</v>
      </c>
      <c r="H851" s="135" t="str">
        <f>IFERROR(VLOOKUP($F851,'基础-商品信息'!$C:$E,3,FALSE),"-")</f>
        <v>-</v>
      </c>
      <c r="I851" s="132"/>
      <c r="J851" s="126"/>
      <c r="K851" s="136" t="str">
        <f t="shared" si="27"/>
        <v>-</v>
      </c>
      <c r="L851" s="126"/>
      <c r="M851" s="137">
        <f t="shared" si="26"/>
        <v>1</v>
      </c>
    </row>
    <row r="852" customHeight="1" spans="2:13">
      <c r="B852" s="125">
        <v>849</v>
      </c>
      <c r="C852" s="126"/>
      <c r="D852" s="126"/>
      <c r="E852" s="135" t="str">
        <f>IFERROR(VLOOKUP(D852,'基础-供应商信息'!$C:$D,2,FALSE),"-")</f>
        <v>-</v>
      </c>
      <c r="F852" s="126"/>
      <c r="G852" s="135" t="str">
        <f>IFERROR(VLOOKUP($F852,'基础-商品信息'!$C:$E,2,FALSE),"-")</f>
        <v>-</v>
      </c>
      <c r="H852" s="135" t="str">
        <f>IFERROR(VLOOKUP($F852,'基础-商品信息'!$C:$E,3,FALSE),"-")</f>
        <v>-</v>
      </c>
      <c r="I852" s="132"/>
      <c r="J852" s="126"/>
      <c r="K852" s="136" t="str">
        <f t="shared" si="27"/>
        <v>-</v>
      </c>
      <c r="L852" s="126"/>
      <c r="M852" s="137">
        <f t="shared" si="26"/>
        <v>1</v>
      </c>
    </row>
    <row r="853" customHeight="1" spans="2:13">
      <c r="B853" s="125">
        <v>850</v>
      </c>
      <c r="C853" s="126"/>
      <c r="D853" s="126"/>
      <c r="E853" s="135" t="str">
        <f>IFERROR(VLOOKUP(D853,'基础-供应商信息'!$C:$D,2,FALSE),"-")</f>
        <v>-</v>
      </c>
      <c r="F853" s="126"/>
      <c r="G853" s="135" t="str">
        <f>IFERROR(VLOOKUP($F853,'基础-商品信息'!$C:$E,2,FALSE),"-")</f>
        <v>-</v>
      </c>
      <c r="H853" s="135" t="str">
        <f>IFERROR(VLOOKUP($F853,'基础-商品信息'!$C:$E,3,FALSE),"-")</f>
        <v>-</v>
      </c>
      <c r="I853" s="132"/>
      <c r="J853" s="126"/>
      <c r="K853" s="136" t="str">
        <f t="shared" si="27"/>
        <v>-</v>
      </c>
      <c r="L853" s="126"/>
      <c r="M853" s="137">
        <f t="shared" si="26"/>
        <v>1</v>
      </c>
    </row>
    <row r="854" customHeight="1" spans="2:13">
      <c r="B854" s="125">
        <v>851</v>
      </c>
      <c r="C854" s="126"/>
      <c r="D854" s="126"/>
      <c r="E854" s="135" t="str">
        <f>IFERROR(VLOOKUP(D854,'基础-供应商信息'!$C:$D,2,FALSE),"-")</f>
        <v>-</v>
      </c>
      <c r="F854" s="126"/>
      <c r="G854" s="135" t="str">
        <f>IFERROR(VLOOKUP($F854,'基础-商品信息'!$C:$E,2,FALSE),"-")</f>
        <v>-</v>
      </c>
      <c r="H854" s="135" t="str">
        <f>IFERROR(VLOOKUP($F854,'基础-商品信息'!$C:$E,3,FALSE),"-")</f>
        <v>-</v>
      </c>
      <c r="I854" s="132"/>
      <c r="J854" s="126"/>
      <c r="K854" s="136" t="str">
        <f t="shared" si="27"/>
        <v>-</v>
      </c>
      <c r="L854" s="126"/>
      <c r="M854" s="137">
        <f t="shared" si="26"/>
        <v>1</v>
      </c>
    </row>
    <row r="855" customHeight="1" spans="2:13">
      <c r="B855" s="125">
        <v>852</v>
      </c>
      <c r="C855" s="126"/>
      <c r="D855" s="126"/>
      <c r="E855" s="135" t="str">
        <f>IFERROR(VLOOKUP(D855,'基础-供应商信息'!$C:$D,2,FALSE),"-")</f>
        <v>-</v>
      </c>
      <c r="F855" s="126"/>
      <c r="G855" s="135" t="str">
        <f>IFERROR(VLOOKUP($F855,'基础-商品信息'!$C:$E,2,FALSE),"-")</f>
        <v>-</v>
      </c>
      <c r="H855" s="135" t="str">
        <f>IFERROR(VLOOKUP($F855,'基础-商品信息'!$C:$E,3,FALSE),"-")</f>
        <v>-</v>
      </c>
      <c r="I855" s="132"/>
      <c r="J855" s="126"/>
      <c r="K855" s="136" t="str">
        <f t="shared" si="27"/>
        <v>-</v>
      </c>
      <c r="L855" s="126"/>
      <c r="M855" s="137">
        <f t="shared" si="26"/>
        <v>1</v>
      </c>
    </row>
    <row r="856" customHeight="1" spans="2:13">
      <c r="B856" s="125">
        <v>853</v>
      </c>
      <c r="C856" s="126"/>
      <c r="D856" s="126"/>
      <c r="E856" s="135" t="str">
        <f>IFERROR(VLOOKUP(D856,'基础-供应商信息'!$C:$D,2,FALSE),"-")</f>
        <v>-</v>
      </c>
      <c r="F856" s="126"/>
      <c r="G856" s="135" t="str">
        <f>IFERROR(VLOOKUP($F856,'基础-商品信息'!$C:$E,2,FALSE),"-")</f>
        <v>-</v>
      </c>
      <c r="H856" s="135" t="str">
        <f>IFERROR(VLOOKUP($F856,'基础-商品信息'!$C:$E,3,FALSE),"-")</f>
        <v>-</v>
      </c>
      <c r="I856" s="132"/>
      <c r="J856" s="126"/>
      <c r="K856" s="136" t="str">
        <f t="shared" si="27"/>
        <v>-</v>
      </c>
      <c r="L856" s="126"/>
      <c r="M856" s="137">
        <f t="shared" si="26"/>
        <v>1</v>
      </c>
    </row>
    <row r="857" customHeight="1" spans="2:13">
      <c r="B857" s="125">
        <v>854</v>
      </c>
      <c r="C857" s="126"/>
      <c r="D857" s="126"/>
      <c r="E857" s="135" t="str">
        <f>IFERROR(VLOOKUP(D857,'基础-供应商信息'!$C:$D,2,FALSE),"-")</f>
        <v>-</v>
      </c>
      <c r="F857" s="126"/>
      <c r="G857" s="135" t="str">
        <f>IFERROR(VLOOKUP($F857,'基础-商品信息'!$C:$E,2,FALSE),"-")</f>
        <v>-</v>
      </c>
      <c r="H857" s="135" t="str">
        <f>IFERROR(VLOOKUP($F857,'基础-商品信息'!$C:$E,3,FALSE),"-")</f>
        <v>-</v>
      </c>
      <c r="I857" s="132"/>
      <c r="J857" s="126"/>
      <c r="K857" s="136" t="str">
        <f t="shared" si="27"/>
        <v>-</v>
      </c>
      <c r="L857" s="126"/>
      <c r="M857" s="137">
        <f t="shared" si="26"/>
        <v>1</v>
      </c>
    </row>
    <row r="858" customHeight="1" spans="2:13">
      <c r="B858" s="125">
        <v>855</v>
      </c>
      <c r="C858" s="126"/>
      <c r="D858" s="126"/>
      <c r="E858" s="135" t="str">
        <f>IFERROR(VLOOKUP(D858,'基础-供应商信息'!$C:$D,2,FALSE),"-")</f>
        <v>-</v>
      </c>
      <c r="F858" s="126"/>
      <c r="G858" s="135" t="str">
        <f>IFERROR(VLOOKUP($F858,'基础-商品信息'!$C:$E,2,FALSE),"-")</f>
        <v>-</v>
      </c>
      <c r="H858" s="135" t="str">
        <f>IFERROR(VLOOKUP($F858,'基础-商品信息'!$C:$E,3,FALSE),"-")</f>
        <v>-</v>
      </c>
      <c r="I858" s="132"/>
      <c r="J858" s="126"/>
      <c r="K858" s="136" t="str">
        <f t="shared" si="27"/>
        <v>-</v>
      </c>
      <c r="L858" s="126"/>
      <c r="M858" s="137">
        <f t="shared" si="26"/>
        <v>1</v>
      </c>
    </row>
    <row r="859" customHeight="1" spans="2:13">
      <c r="B859" s="125">
        <v>856</v>
      </c>
      <c r="C859" s="126"/>
      <c r="D859" s="126"/>
      <c r="E859" s="135" t="str">
        <f>IFERROR(VLOOKUP(D859,'基础-供应商信息'!$C:$D,2,FALSE),"-")</f>
        <v>-</v>
      </c>
      <c r="F859" s="126"/>
      <c r="G859" s="135" t="str">
        <f>IFERROR(VLOOKUP($F859,'基础-商品信息'!$C:$E,2,FALSE),"-")</f>
        <v>-</v>
      </c>
      <c r="H859" s="135" t="str">
        <f>IFERROR(VLOOKUP($F859,'基础-商品信息'!$C:$E,3,FALSE),"-")</f>
        <v>-</v>
      </c>
      <c r="I859" s="132"/>
      <c r="J859" s="126"/>
      <c r="K859" s="136" t="str">
        <f t="shared" si="27"/>
        <v>-</v>
      </c>
      <c r="L859" s="126"/>
      <c r="M859" s="137">
        <f t="shared" si="26"/>
        <v>1</v>
      </c>
    </row>
    <row r="860" customHeight="1" spans="2:13">
      <c r="B860" s="125">
        <v>857</v>
      </c>
      <c r="C860" s="126"/>
      <c r="D860" s="126"/>
      <c r="E860" s="135" t="str">
        <f>IFERROR(VLOOKUP(D860,'基础-供应商信息'!$C:$D,2,FALSE),"-")</f>
        <v>-</v>
      </c>
      <c r="F860" s="126"/>
      <c r="G860" s="135" t="str">
        <f>IFERROR(VLOOKUP($F860,'基础-商品信息'!$C:$E,2,FALSE),"-")</f>
        <v>-</v>
      </c>
      <c r="H860" s="135" t="str">
        <f>IFERROR(VLOOKUP($F860,'基础-商品信息'!$C:$E,3,FALSE),"-")</f>
        <v>-</v>
      </c>
      <c r="I860" s="132"/>
      <c r="J860" s="126"/>
      <c r="K860" s="136" t="str">
        <f t="shared" si="27"/>
        <v>-</v>
      </c>
      <c r="L860" s="126"/>
      <c r="M860" s="137">
        <f t="shared" si="26"/>
        <v>1</v>
      </c>
    </row>
    <row r="861" customHeight="1" spans="2:13">
      <c r="B861" s="125">
        <v>858</v>
      </c>
      <c r="C861" s="126"/>
      <c r="D861" s="126"/>
      <c r="E861" s="135" t="str">
        <f>IFERROR(VLOOKUP(D861,'基础-供应商信息'!$C:$D,2,FALSE),"-")</f>
        <v>-</v>
      </c>
      <c r="F861" s="126"/>
      <c r="G861" s="135" t="str">
        <f>IFERROR(VLOOKUP($F861,'基础-商品信息'!$C:$E,2,FALSE),"-")</f>
        <v>-</v>
      </c>
      <c r="H861" s="135" t="str">
        <f>IFERROR(VLOOKUP($F861,'基础-商品信息'!$C:$E,3,FALSE),"-")</f>
        <v>-</v>
      </c>
      <c r="I861" s="132"/>
      <c r="J861" s="126"/>
      <c r="K861" s="136" t="str">
        <f t="shared" si="27"/>
        <v>-</v>
      </c>
      <c r="L861" s="126"/>
      <c r="M861" s="137">
        <f t="shared" si="26"/>
        <v>1</v>
      </c>
    </row>
    <row r="862" customHeight="1" spans="2:13">
      <c r="B862" s="125">
        <v>859</v>
      </c>
      <c r="C862" s="126"/>
      <c r="D862" s="126"/>
      <c r="E862" s="135" t="str">
        <f>IFERROR(VLOOKUP(D862,'基础-供应商信息'!$C:$D,2,FALSE),"-")</f>
        <v>-</v>
      </c>
      <c r="F862" s="126"/>
      <c r="G862" s="135" t="str">
        <f>IFERROR(VLOOKUP($F862,'基础-商品信息'!$C:$E,2,FALSE),"-")</f>
        <v>-</v>
      </c>
      <c r="H862" s="135" t="str">
        <f>IFERROR(VLOOKUP($F862,'基础-商品信息'!$C:$E,3,FALSE),"-")</f>
        <v>-</v>
      </c>
      <c r="I862" s="132"/>
      <c r="J862" s="126"/>
      <c r="K862" s="136" t="str">
        <f t="shared" si="27"/>
        <v>-</v>
      </c>
      <c r="L862" s="126"/>
      <c r="M862" s="137">
        <f t="shared" si="26"/>
        <v>1</v>
      </c>
    </row>
    <row r="863" customHeight="1" spans="2:13">
      <c r="B863" s="125">
        <v>860</v>
      </c>
      <c r="C863" s="126"/>
      <c r="D863" s="126"/>
      <c r="E863" s="135" t="str">
        <f>IFERROR(VLOOKUP(D863,'基础-供应商信息'!$C:$D,2,FALSE),"-")</f>
        <v>-</v>
      </c>
      <c r="F863" s="126"/>
      <c r="G863" s="135" t="str">
        <f>IFERROR(VLOOKUP($F863,'基础-商品信息'!$C:$E,2,FALSE),"-")</f>
        <v>-</v>
      </c>
      <c r="H863" s="135" t="str">
        <f>IFERROR(VLOOKUP($F863,'基础-商品信息'!$C:$E,3,FALSE),"-")</f>
        <v>-</v>
      </c>
      <c r="I863" s="132"/>
      <c r="J863" s="126"/>
      <c r="K863" s="136" t="str">
        <f t="shared" si="27"/>
        <v>-</v>
      </c>
      <c r="L863" s="126"/>
      <c r="M863" s="137">
        <f t="shared" si="26"/>
        <v>1</v>
      </c>
    </row>
    <row r="864" customHeight="1" spans="2:13">
      <c r="B864" s="125">
        <v>861</v>
      </c>
      <c r="C864" s="126"/>
      <c r="D864" s="126"/>
      <c r="E864" s="135" t="str">
        <f>IFERROR(VLOOKUP(D864,'基础-供应商信息'!$C:$D,2,FALSE),"-")</f>
        <v>-</v>
      </c>
      <c r="F864" s="126"/>
      <c r="G864" s="135" t="str">
        <f>IFERROR(VLOOKUP($F864,'基础-商品信息'!$C:$E,2,FALSE),"-")</f>
        <v>-</v>
      </c>
      <c r="H864" s="135" t="str">
        <f>IFERROR(VLOOKUP($F864,'基础-商品信息'!$C:$E,3,FALSE),"-")</f>
        <v>-</v>
      </c>
      <c r="I864" s="132"/>
      <c r="J864" s="126"/>
      <c r="K864" s="136" t="str">
        <f t="shared" si="27"/>
        <v>-</v>
      </c>
      <c r="L864" s="126"/>
      <c r="M864" s="137">
        <f t="shared" si="26"/>
        <v>1</v>
      </c>
    </row>
    <row r="865" customHeight="1" spans="2:13">
      <c r="B865" s="125">
        <v>862</v>
      </c>
      <c r="C865" s="126"/>
      <c r="D865" s="126"/>
      <c r="E865" s="135" t="str">
        <f>IFERROR(VLOOKUP(D865,'基础-供应商信息'!$C:$D,2,FALSE),"-")</f>
        <v>-</v>
      </c>
      <c r="F865" s="126"/>
      <c r="G865" s="135" t="str">
        <f>IFERROR(VLOOKUP($F865,'基础-商品信息'!$C:$E,2,FALSE),"-")</f>
        <v>-</v>
      </c>
      <c r="H865" s="135" t="str">
        <f>IFERROR(VLOOKUP($F865,'基础-商品信息'!$C:$E,3,FALSE),"-")</f>
        <v>-</v>
      </c>
      <c r="I865" s="132"/>
      <c r="J865" s="126"/>
      <c r="K865" s="136" t="str">
        <f t="shared" si="27"/>
        <v>-</v>
      </c>
      <c r="L865" s="126"/>
      <c r="M865" s="137">
        <f t="shared" si="26"/>
        <v>1</v>
      </c>
    </row>
    <row r="866" customHeight="1" spans="2:13">
      <c r="B866" s="125">
        <v>863</v>
      </c>
      <c r="C866" s="126"/>
      <c r="D866" s="126"/>
      <c r="E866" s="135" t="str">
        <f>IFERROR(VLOOKUP(D866,'基础-供应商信息'!$C:$D,2,FALSE),"-")</f>
        <v>-</v>
      </c>
      <c r="F866" s="126"/>
      <c r="G866" s="135" t="str">
        <f>IFERROR(VLOOKUP($F866,'基础-商品信息'!$C:$E,2,FALSE),"-")</f>
        <v>-</v>
      </c>
      <c r="H866" s="135" t="str">
        <f>IFERROR(VLOOKUP($F866,'基础-商品信息'!$C:$E,3,FALSE),"-")</f>
        <v>-</v>
      </c>
      <c r="I866" s="132"/>
      <c r="J866" s="126"/>
      <c r="K866" s="136" t="str">
        <f t="shared" si="27"/>
        <v>-</v>
      </c>
      <c r="L866" s="126"/>
      <c r="M866" s="137">
        <f t="shared" si="26"/>
        <v>1</v>
      </c>
    </row>
    <row r="867" customHeight="1" spans="2:13">
      <c r="B867" s="125">
        <v>864</v>
      </c>
      <c r="C867" s="126"/>
      <c r="D867" s="126"/>
      <c r="E867" s="135" t="str">
        <f>IFERROR(VLOOKUP(D867,'基础-供应商信息'!$C:$D,2,FALSE),"-")</f>
        <v>-</v>
      </c>
      <c r="F867" s="126"/>
      <c r="G867" s="135" t="str">
        <f>IFERROR(VLOOKUP($F867,'基础-商品信息'!$C:$E,2,FALSE),"-")</f>
        <v>-</v>
      </c>
      <c r="H867" s="135" t="str">
        <f>IFERROR(VLOOKUP($F867,'基础-商品信息'!$C:$E,3,FALSE),"-")</f>
        <v>-</v>
      </c>
      <c r="I867" s="132"/>
      <c r="J867" s="126"/>
      <c r="K867" s="136" t="str">
        <f t="shared" si="27"/>
        <v>-</v>
      </c>
      <c r="L867" s="126"/>
      <c r="M867" s="137">
        <f t="shared" si="26"/>
        <v>1</v>
      </c>
    </row>
    <row r="868" customHeight="1" spans="2:13">
      <c r="B868" s="125">
        <v>865</v>
      </c>
      <c r="C868" s="126"/>
      <c r="D868" s="126"/>
      <c r="E868" s="135" t="str">
        <f>IFERROR(VLOOKUP(D868,'基础-供应商信息'!$C:$D,2,FALSE),"-")</f>
        <v>-</v>
      </c>
      <c r="F868" s="126"/>
      <c r="G868" s="135" t="str">
        <f>IFERROR(VLOOKUP($F868,'基础-商品信息'!$C:$E,2,FALSE),"-")</f>
        <v>-</v>
      </c>
      <c r="H868" s="135" t="str">
        <f>IFERROR(VLOOKUP($F868,'基础-商品信息'!$C:$E,3,FALSE),"-")</f>
        <v>-</v>
      </c>
      <c r="I868" s="132"/>
      <c r="J868" s="126"/>
      <c r="K868" s="136" t="str">
        <f t="shared" si="27"/>
        <v>-</v>
      </c>
      <c r="L868" s="126"/>
      <c r="M868" s="137">
        <f t="shared" si="26"/>
        <v>1</v>
      </c>
    </row>
    <row r="869" customHeight="1" spans="2:13">
      <c r="B869" s="125">
        <v>866</v>
      </c>
      <c r="C869" s="126"/>
      <c r="D869" s="126"/>
      <c r="E869" s="135" t="str">
        <f>IFERROR(VLOOKUP(D869,'基础-供应商信息'!$C:$D,2,FALSE),"-")</f>
        <v>-</v>
      </c>
      <c r="F869" s="126"/>
      <c r="G869" s="135" t="str">
        <f>IFERROR(VLOOKUP($F869,'基础-商品信息'!$C:$E,2,FALSE),"-")</f>
        <v>-</v>
      </c>
      <c r="H869" s="135" t="str">
        <f>IFERROR(VLOOKUP($F869,'基础-商品信息'!$C:$E,3,FALSE),"-")</f>
        <v>-</v>
      </c>
      <c r="I869" s="132"/>
      <c r="J869" s="126"/>
      <c r="K869" s="136" t="str">
        <f t="shared" si="27"/>
        <v>-</v>
      </c>
      <c r="L869" s="126"/>
      <c r="M869" s="137">
        <f t="shared" si="26"/>
        <v>1</v>
      </c>
    </row>
    <row r="870" customHeight="1" spans="2:13">
      <c r="B870" s="125">
        <v>867</v>
      </c>
      <c r="C870" s="126"/>
      <c r="D870" s="126"/>
      <c r="E870" s="135" t="str">
        <f>IFERROR(VLOOKUP(D870,'基础-供应商信息'!$C:$D,2,FALSE),"-")</f>
        <v>-</v>
      </c>
      <c r="F870" s="126"/>
      <c r="G870" s="135" t="str">
        <f>IFERROR(VLOOKUP($F870,'基础-商品信息'!$C:$E,2,FALSE),"-")</f>
        <v>-</v>
      </c>
      <c r="H870" s="135" t="str">
        <f>IFERROR(VLOOKUP($F870,'基础-商品信息'!$C:$E,3,FALSE),"-")</f>
        <v>-</v>
      </c>
      <c r="I870" s="132"/>
      <c r="J870" s="126"/>
      <c r="K870" s="136" t="str">
        <f t="shared" si="27"/>
        <v>-</v>
      </c>
      <c r="L870" s="126"/>
      <c r="M870" s="137">
        <f t="shared" si="26"/>
        <v>1</v>
      </c>
    </row>
    <row r="871" customHeight="1" spans="2:13">
      <c r="B871" s="125">
        <v>868</v>
      </c>
      <c r="C871" s="126"/>
      <c r="D871" s="126"/>
      <c r="E871" s="135" t="str">
        <f>IFERROR(VLOOKUP(D871,'基础-供应商信息'!$C:$D,2,FALSE),"-")</f>
        <v>-</v>
      </c>
      <c r="F871" s="126"/>
      <c r="G871" s="135" t="str">
        <f>IFERROR(VLOOKUP($F871,'基础-商品信息'!$C:$E,2,FALSE),"-")</f>
        <v>-</v>
      </c>
      <c r="H871" s="135" t="str">
        <f>IFERROR(VLOOKUP($F871,'基础-商品信息'!$C:$E,3,FALSE),"-")</f>
        <v>-</v>
      </c>
      <c r="I871" s="132"/>
      <c r="J871" s="126"/>
      <c r="K871" s="136" t="str">
        <f t="shared" si="27"/>
        <v>-</v>
      </c>
      <c r="L871" s="126"/>
      <c r="M871" s="137">
        <f t="shared" si="26"/>
        <v>1</v>
      </c>
    </row>
    <row r="872" customHeight="1" spans="2:13">
      <c r="B872" s="125">
        <v>869</v>
      </c>
      <c r="C872" s="126"/>
      <c r="D872" s="126"/>
      <c r="E872" s="135" t="str">
        <f>IFERROR(VLOOKUP(D872,'基础-供应商信息'!$C:$D,2,FALSE),"-")</f>
        <v>-</v>
      </c>
      <c r="F872" s="126"/>
      <c r="G872" s="135" t="str">
        <f>IFERROR(VLOOKUP($F872,'基础-商品信息'!$C:$E,2,FALSE),"-")</f>
        <v>-</v>
      </c>
      <c r="H872" s="135" t="str">
        <f>IFERROR(VLOOKUP($F872,'基础-商品信息'!$C:$E,3,FALSE),"-")</f>
        <v>-</v>
      </c>
      <c r="I872" s="132"/>
      <c r="J872" s="126"/>
      <c r="K872" s="136" t="str">
        <f t="shared" si="27"/>
        <v>-</v>
      </c>
      <c r="L872" s="126"/>
      <c r="M872" s="137">
        <f t="shared" si="26"/>
        <v>1</v>
      </c>
    </row>
    <row r="873" customHeight="1" spans="2:13">
      <c r="B873" s="125">
        <v>870</v>
      </c>
      <c r="C873" s="126"/>
      <c r="D873" s="126"/>
      <c r="E873" s="135" t="str">
        <f>IFERROR(VLOOKUP(D873,'基础-供应商信息'!$C:$D,2,FALSE),"-")</f>
        <v>-</v>
      </c>
      <c r="F873" s="126"/>
      <c r="G873" s="135" t="str">
        <f>IFERROR(VLOOKUP($F873,'基础-商品信息'!$C:$E,2,FALSE),"-")</f>
        <v>-</v>
      </c>
      <c r="H873" s="135" t="str">
        <f>IFERROR(VLOOKUP($F873,'基础-商品信息'!$C:$E,3,FALSE),"-")</f>
        <v>-</v>
      </c>
      <c r="I873" s="132"/>
      <c r="J873" s="126"/>
      <c r="K873" s="136" t="str">
        <f t="shared" si="27"/>
        <v>-</v>
      </c>
      <c r="L873" s="126"/>
      <c r="M873" s="137">
        <f t="shared" si="26"/>
        <v>1</v>
      </c>
    </row>
    <row r="874" customHeight="1" spans="2:13">
      <c r="B874" s="125">
        <v>871</v>
      </c>
      <c r="C874" s="126"/>
      <c r="D874" s="126"/>
      <c r="E874" s="135" t="str">
        <f>IFERROR(VLOOKUP(D874,'基础-供应商信息'!$C:$D,2,FALSE),"-")</f>
        <v>-</v>
      </c>
      <c r="F874" s="126"/>
      <c r="G874" s="135" t="str">
        <f>IFERROR(VLOOKUP($F874,'基础-商品信息'!$C:$E,2,FALSE),"-")</f>
        <v>-</v>
      </c>
      <c r="H874" s="135" t="str">
        <f>IFERROR(VLOOKUP($F874,'基础-商品信息'!$C:$E,3,FALSE),"-")</f>
        <v>-</v>
      </c>
      <c r="I874" s="132"/>
      <c r="J874" s="126"/>
      <c r="K874" s="136" t="str">
        <f t="shared" si="27"/>
        <v>-</v>
      </c>
      <c r="L874" s="126"/>
      <c r="M874" s="137">
        <f t="shared" si="26"/>
        <v>1</v>
      </c>
    </row>
    <row r="875" customHeight="1" spans="2:13">
      <c r="B875" s="125">
        <v>872</v>
      </c>
      <c r="C875" s="126"/>
      <c r="D875" s="126"/>
      <c r="E875" s="135" t="str">
        <f>IFERROR(VLOOKUP(D875,'基础-供应商信息'!$C:$D,2,FALSE),"-")</f>
        <v>-</v>
      </c>
      <c r="F875" s="126"/>
      <c r="G875" s="135" t="str">
        <f>IFERROR(VLOOKUP($F875,'基础-商品信息'!$C:$E,2,FALSE),"-")</f>
        <v>-</v>
      </c>
      <c r="H875" s="135" t="str">
        <f>IFERROR(VLOOKUP($F875,'基础-商品信息'!$C:$E,3,FALSE),"-")</f>
        <v>-</v>
      </c>
      <c r="I875" s="132"/>
      <c r="J875" s="126"/>
      <c r="K875" s="136" t="str">
        <f t="shared" si="27"/>
        <v>-</v>
      </c>
      <c r="L875" s="126"/>
      <c r="M875" s="137">
        <f t="shared" si="26"/>
        <v>1</v>
      </c>
    </row>
    <row r="876" customHeight="1" spans="2:13">
      <c r="B876" s="125">
        <v>873</v>
      </c>
      <c r="C876" s="126"/>
      <c r="D876" s="126"/>
      <c r="E876" s="135" t="str">
        <f>IFERROR(VLOOKUP(D876,'基础-供应商信息'!$C:$D,2,FALSE),"-")</f>
        <v>-</v>
      </c>
      <c r="F876" s="126"/>
      <c r="G876" s="135" t="str">
        <f>IFERROR(VLOOKUP($F876,'基础-商品信息'!$C:$E,2,FALSE),"-")</f>
        <v>-</v>
      </c>
      <c r="H876" s="135" t="str">
        <f>IFERROR(VLOOKUP($F876,'基础-商品信息'!$C:$E,3,FALSE),"-")</f>
        <v>-</v>
      </c>
      <c r="I876" s="132"/>
      <c r="J876" s="126"/>
      <c r="K876" s="136" t="str">
        <f t="shared" si="27"/>
        <v>-</v>
      </c>
      <c r="L876" s="126"/>
      <c r="M876" s="137">
        <f t="shared" si="26"/>
        <v>1</v>
      </c>
    </row>
    <row r="877" customHeight="1" spans="2:13">
      <c r="B877" s="125">
        <v>874</v>
      </c>
      <c r="C877" s="126"/>
      <c r="D877" s="126"/>
      <c r="E877" s="135" t="str">
        <f>IFERROR(VLOOKUP(D877,'基础-供应商信息'!$C:$D,2,FALSE),"-")</f>
        <v>-</v>
      </c>
      <c r="F877" s="126"/>
      <c r="G877" s="135" t="str">
        <f>IFERROR(VLOOKUP($F877,'基础-商品信息'!$C:$E,2,FALSE),"-")</f>
        <v>-</v>
      </c>
      <c r="H877" s="135" t="str">
        <f>IFERROR(VLOOKUP($F877,'基础-商品信息'!$C:$E,3,FALSE),"-")</f>
        <v>-</v>
      </c>
      <c r="I877" s="132"/>
      <c r="J877" s="126"/>
      <c r="K877" s="136" t="str">
        <f t="shared" si="27"/>
        <v>-</v>
      </c>
      <c r="L877" s="126"/>
      <c r="M877" s="137">
        <f t="shared" si="26"/>
        <v>1</v>
      </c>
    </row>
    <row r="878" customHeight="1" spans="2:13">
      <c r="B878" s="125">
        <v>875</v>
      </c>
      <c r="C878" s="126"/>
      <c r="D878" s="126"/>
      <c r="E878" s="135" t="str">
        <f>IFERROR(VLOOKUP(D878,'基础-供应商信息'!$C:$D,2,FALSE),"-")</f>
        <v>-</v>
      </c>
      <c r="F878" s="126"/>
      <c r="G878" s="135" t="str">
        <f>IFERROR(VLOOKUP($F878,'基础-商品信息'!$C:$E,2,FALSE),"-")</f>
        <v>-</v>
      </c>
      <c r="H878" s="135" t="str">
        <f>IFERROR(VLOOKUP($F878,'基础-商品信息'!$C:$E,3,FALSE),"-")</f>
        <v>-</v>
      </c>
      <c r="I878" s="132"/>
      <c r="J878" s="126"/>
      <c r="K878" s="136" t="str">
        <f t="shared" si="27"/>
        <v>-</v>
      </c>
      <c r="L878" s="126"/>
      <c r="M878" s="137">
        <f t="shared" si="26"/>
        <v>1</v>
      </c>
    </row>
    <row r="879" customHeight="1" spans="2:13">
      <c r="B879" s="125">
        <v>876</v>
      </c>
      <c r="C879" s="126"/>
      <c r="D879" s="126"/>
      <c r="E879" s="135" t="str">
        <f>IFERROR(VLOOKUP(D879,'基础-供应商信息'!$C:$D,2,FALSE),"-")</f>
        <v>-</v>
      </c>
      <c r="F879" s="126"/>
      <c r="G879" s="135" t="str">
        <f>IFERROR(VLOOKUP($F879,'基础-商品信息'!$C:$E,2,FALSE),"-")</f>
        <v>-</v>
      </c>
      <c r="H879" s="135" t="str">
        <f>IFERROR(VLOOKUP($F879,'基础-商品信息'!$C:$E,3,FALSE),"-")</f>
        <v>-</v>
      </c>
      <c r="I879" s="132"/>
      <c r="J879" s="126"/>
      <c r="K879" s="136" t="str">
        <f t="shared" si="27"/>
        <v>-</v>
      </c>
      <c r="L879" s="126"/>
      <c r="M879" s="137">
        <f t="shared" si="26"/>
        <v>1</v>
      </c>
    </row>
    <row r="880" customHeight="1" spans="2:13">
      <c r="B880" s="125">
        <v>877</v>
      </c>
      <c r="C880" s="126"/>
      <c r="D880" s="126"/>
      <c r="E880" s="135" t="str">
        <f>IFERROR(VLOOKUP(D880,'基础-供应商信息'!$C:$D,2,FALSE),"-")</f>
        <v>-</v>
      </c>
      <c r="F880" s="126"/>
      <c r="G880" s="135" t="str">
        <f>IFERROR(VLOOKUP($F880,'基础-商品信息'!$C:$E,2,FALSE),"-")</f>
        <v>-</v>
      </c>
      <c r="H880" s="135" t="str">
        <f>IFERROR(VLOOKUP($F880,'基础-商品信息'!$C:$E,3,FALSE),"-")</f>
        <v>-</v>
      </c>
      <c r="I880" s="132"/>
      <c r="J880" s="126"/>
      <c r="K880" s="136" t="str">
        <f t="shared" si="27"/>
        <v>-</v>
      </c>
      <c r="L880" s="126"/>
      <c r="M880" s="137">
        <f t="shared" si="26"/>
        <v>1</v>
      </c>
    </row>
    <row r="881" customHeight="1" spans="2:13">
      <c r="B881" s="125">
        <v>878</v>
      </c>
      <c r="C881" s="126"/>
      <c r="D881" s="126"/>
      <c r="E881" s="135" t="str">
        <f>IFERROR(VLOOKUP(D881,'基础-供应商信息'!$C:$D,2,FALSE),"-")</f>
        <v>-</v>
      </c>
      <c r="F881" s="126"/>
      <c r="G881" s="135" t="str">
        <f>IFERROR(VLOOKUP($F881,'基础-商品信息'!$C:$E,2,FALSE),"-")</f>
        <v>-</v>
      </c>
      <c r="H881" s="135" t="str">
        <f>IFERROR(VLOOKUP($F881,'基础-商品信息'!$C:$E,3,FALSE),"-")</f>
        <v>-</v>
      </c>
      <c r="I881" s="132"/>
      <c r="J881" s="126"/>
      <c r="K881" s="136" t="str">
        <f t="shared" si="27"/>
        <v>-</v>
      </c>
      <c r="L881" s="126"/>
      <c r="M881" s="137">
        <f t="shared" si="26"/>
        <v>1</v>
      </c>
    </row>
    <row r="882" customHeight="1" spans="2:13">
      <c r="B882" s="125">
        <v>879</v>
      </c>
      <c r="C882" s="126"/>
      <c r="D882" s="126"/>
      <c r="E882" s="135" t="str">
        <f>IFERROR(VLOOKUP(D882,'基础-供应商信息'!$C:$D,2,FALSE),"-")</f>
        <v>-</v>
      </c>
      <c r="F882" s="126"/>
      <c r="G882" s="135" t="str">
        <f>IFERROR(VLOOKUP($F882,'基础-商品信息'!$C:$E,2,FALSE),"-")</f>
        <v>-</v>
      </c>
      <c r="H882" s="135" t="str">
        <f>IFERROR(VLOOKUP($F882,'基础-商品信息'!$C:$E,3,FALSE),"-")</f>
        <v>-</v>
      </c>
      <c r="I882" s="132"/>
      <c r="J882" s="126"/>
      <c r="K882" s="136" t="str">
        <f t="shared" si="27"/>
        <v>-</v>
      </c>
      <c r="L882" s="126"/>
      <c r="M882" s="137">
        <f t="shared" si="26"/>
        <v>1</v>
      </c>
    </row>
    <row r="883" customHeight="1" spans="2:13">
      <c r="B883" s="125">
        <v>880</v>
      </c>
      <c r="C883" s="126"/>
      <c r="D883" s="126"/>
      <c r="E883" s="135" t="str">
        <f>IFERROR(VLOOKUP(D883,'基础-供应商信息'!$C:$D,2,FALSE),"-")</f>
        <v>-</v>
      </c>
      <c r="F883" s="126"/>
      <c r="G883" s="135" t="str">
        <f>IFERROR(VLOOKUP($F883,'基础-商品信息'!$C:$E,2,FALSE),"-")</f>
        <v>-</v>
      </c>
      <c r="H883" s="135" t="str">
        <f>IFERROR(VLOOKUP($F883,'基础-商品信息'!$C:$E,3,FALSE),"-")</f>
        <v>-</v>
      </c>
      <c r="I883" s="132"/>
      <c r="J883" s="126"/>
      <c r="K883" s="136" t="str">
        <f t="shared" si="27"/>
        <v>-</v>
      </c>
      <c r="L883" s="126"/>
      <c r="M883" s="137">
        <f t="shared" si="26"/>
        <v>1</v>
      </c>
    </row>
    <row r="884" customHeight="1" spans="2:13">
      <c r="B884" s="125">
        <v>881</v>
      </c>
      <c r="C884" s="126"/>
      <c r="D884" s="126"/>
      <c r="E884" s="135" t="str">
        <f>IFERROR(VLOOKUP(D884,'基础-供应商信息'!$C:$D,2,FALSE),"-")</f>
        <v>-</v>
      </c>
      <c r="F884" s="126"/>
      <c r="G884" s="135" t="str">
        <f>IFERROR(VLOOKUP($F884,'基础-商品信息'!$C:$E,2,FALSE),"-")</f>
        <v>-</v>
      </c>
      <c r="H884" s="135" t="str">
        <f>IFERROR(VLOOKUP($F884,'基础-商品信息'!$C:$E,3,FALSE),"-")</f>
        <v>-</v>
      </c>
      <c r="I884" s="132"/>
      <c r="J884" s="126"/>
      <c r="K884" s="136" t="str">
        <f t="shared" si="27"/>
        <v>-</v>
      </c>
      <c r="L884" s="126"/>
      <c r="M884" s="137">
        <f t="shared" si="26"/>
        <v>1</v>
      </c>
    </row>
    <row r="885" customHeight="1" spans="2:13">
      <c r="B885" s="125">
        <v>882</v>
      </c>
      <c r="C885" s="126"/>
      <c r="D885" s="126"/>
      <c r="E885" s="135" t="str">
        <f>IFERROR(VLOOKUP(D885,'基础-供应商信息'!$C:$D,2,FALSE),"-")</f>
        <v>-</v>
      </c>
      <c r="F885" s="126"/>
      <c r="G885" s="135" t="str">
        <f>IFERROR(VLOOKUP($F885,'基础-商品信息'!$C:$E,2,FALSE),"-")</f>
        <v>-</v>
      </c>
      <c r="H885" s="135" t="str">
        <f>IFERROR(VLOOKUP($F885,'基础-商品信息'!$C:$E,3,FALSE),"-")</f>
        <v>-</v>
      </c>
      <c r="I885" s="132"/>
      <c r="J885" s="126"/>
      <c r="K885" s="136" t="str">
        <f t="shared" si="27"/>
        <v>-</v>
      </c>
      <c r="L885" s="126"/>
      <c r="M885" s="137">
        <f t="shared" si="26"/>
        <v>1</v>
      </c>
    </row>
    <row r="886" customHeight="1" spans="2:13">
      <c r="B886" s="125">
        <v>883</v>
      </c>
      <c r="C886" s="126"/>
      <c r="D886" s="126"/>
      <c r="E886" s="135" t="str">
        <f>IFERROR(VLOOKUP(D886,'基础-供应商信息'!$C:$D,2,FALSE),"-")</f>
        <v>-</v>
      </c>
      <c r="F886" s="126"/>
      <c r="G886" s="135" t="str">
        <f>IFERROR(VLOOKUP($F886,'基础-商品信息'!$C:$E,2,FALSE),"-")</f>
        <v>-</v>
      </c>
      <c r="H886" s="135" t="str">
        <f>IFERROR(VLOOKUP($F886,'基础-商品信息'!$C:$E,3,FALSE),"-")</f>
        <v>-</v>
      </c>
      <c r="I886" s="132"/>
      <c r="J886" s="126"/>
      <c r="K886" s="136" t="str">
        <f t="shared" si="27"/>
        <v>-</v>
      </c>
      <c r="L886" s="126"/>
      <c r="M886" s="137">
        <f t="shared" si="26"/>
        <v>1</v>
      </c>
    </row>
    <row r="887" customHeight="1" spans="2:13">
      <c r="B887" s="125">
        <v>884</v>
      </c>
      <c r="C887" s="126"/>
      <c r="D887" s="126"/>
      <c r="E887" s="135" t="str">
        <f>IFERROR(VLOOKUP(D887,'基础-供应商信息'!$C:$D,2,FALSE),"-")</f>
        <v>-</v>
      </c>
      <c r="F887" s="126"/>
      <c r="G887" s="135" t="str">
        <f>IFERROR(VLOOKUP($F887,'基础-商品信息'!$C:$E,2,FALSE),"-")</f>
        <v>-</v>
      </c>
      <c r="H887" s="135" t="str">
        <f>IFERROR(VLOOKUP($F887,'基础-商品信息'!$C:$E,3,FALSE),"-")</f>
        <v>-</v>
      </c>
      <c r="I887" s="132"/>
      <c r="J887" s="126"/>
      <c r="K887" s="136" t="str">
        <f t="shared" si="27"/>
        <v>-</v>
      </c>
      <c r="L887" s="126"/>
      <c r="M887" s="137">
        <f t="shared" si="26"/>
        <v>1</v>
      </c>
    </row>
    <row r="888" customHeight="1" spans="2:13">
      <c r="B888" s="125">
        <v>885</v>
      </c>
      <c r="C888" s="126"/>
      <c r="D888" s="126"/>
      <c r="E888" s="135" t="str">
        <f>IFERROR(VLOOKUP(D888,'基础-供应商信息'!$C:$D,2,FALSE),"-")</f>
        <v>-</v>
      </c>
      <c r="F888" s="126"/>
      <c r="G888" s="135" t="str">
        <f>IFERROR(VLOOKUP($F888,'基础-商品信息'!$C:$E,2,FALSE),"-")</f>
        <v>-</v>
      </c>
      <c r="H888" s="135" t="str">
        <f>IFERROR(VLOOKUP($F888,'基础-商品信息'!$C:$E,3,FALSE),"-")</f>
        <v>-</v>
      </c>
      <c r="I888" s="132"/>
      <c r="J888" s="126"/>
      <c r="K888" s="136" t="str">
        <f t="shared" si="27"/>
        <v>-</v>
      </c>
      <c r="L888" s="126"/>
      <c r="M888" s="137">
        <f t="shared" si="26"/>
        <v>1</v>
      </c>
    </row>
    <row r="889" customHeight="1" spans="2:13">
      <c r="B889" s="125">
        <v>886</v>
      </c>
      <c r="C889" s="126"/>
      <c r="D889" s="126"/>
      <c r="E889" s="135" t="str">
        <f>IFERROR(VLOOKUP(D889,'基础-供应商信息'!$C:$D,2,FALSE),"-")</f>
        <v>-</v>
      </c>
      <c r="F889" s="126"/>
      <c r="G889" s="135" t="str">
        <f>IFERROR(VLOOKUP($F889,'基础-商品信息'!$C:$E,2,FALSE),"-")</f>
        <v>-</v>
      </c>
      <c r="H889" s="135" t="str">
        <f>IFERROR(VLOOKUP($F889,'基础-商品信息'!$C:$E,3,FALSE),"-")</f>
        <v>-</v>
      </c>
      <c r="I889" s="132"/>
      <c r="J889" s="126"/>
      <c r="K889" s="136" t="str">
        <f t="shared" si="27"/>
        <v>-</v>
      </c>
      <c r="L889" s="126"/>
      <c r="M889" s="137">
        <f t="shared" si="26"/>
        <v>1</v>
      </c>
    </row>
    <row r="890" customHeight="1" spans="2:13">
      <c r="B890" s="125">
        <v>887</v>
      </c>
      <c r="C890" s="126"/>
      <c r="D890" s="126"/>
      <c r="E890" s="135" t="str">
        <f>IFERROR(VLOOKUP(D890,'基础-供应商信息'!$C:$D,2,FALSE),"-")</f>
        <v>-</v>
      </c>
      <c r="F890" s="126"/>
      <c r="G890" s="135" t="str">
        <f>IFERROR(VLOOKUP($F890,'基础-商品信息'!$C:$E,2,FALSE),"-")</f>
        <v>-</v>
      </c>
      <c r="H890" s="135" t="str">
        <f>IFERROR(VLOOKUP($F890,'基础-商品信息'!$C:$E,3,FALSE),"-")</f>
        <v>-</v>
      </c>
      <c r="I890" s="132"/>
      <c r="J890" s="126"/>
      <c r="K890" s="136" t="str">
        <f t="shared" si="27"/>
        <v>-</v>
      </c>
      <c r="L890" s="126"/>
      <c r="M890" s="137">
        <f t="shared" si="26"/>
        <v>1</v>
      </c>
    </row>
    <row r="891" customHeight="1" spans="2:13">
      <c r="B891" s="125">
        <v>888</v>
      </c>
      <c r="C891" s="126"/>
      <c r="D891" s="126"/>
      <c r="E891" s="135" t="str">
        <f>IFERROR(VLOOKUP(D891,'基础-供应商信息'!$C:$D,2,FALSE),"-")</f>
        <v>-</v>
      </c>
      <c r="F891" s="126"/>
      <c r="G891" s="135" t="str">
        <f>IFERROR(VLOOKUP($F891,'基础-商品信息'!$C:$E,2,FALSE),"-")</f>
        <v>-</v>
      </c>
      <c r="H891" s="135" t="str">
        <f>IFERROR(VLOOKUP($F891,'基础-商品信息'!$C:$E,3,FALSE),"-")</f>
        <v>-</v>
      </c>
      <c r="I891" s="132"/>
      <c r="J891" s="126"/>
      <c r="K891" s="136" t="str">
        <f t="shared" si="27"/>
        <v>-</v>
      </c>
      <c r="L891" s="126"/>
      <c r="M891" s="137">
        <f t="shared" si="26"/>
        <v>1</v>
      </c>
    </row>
    <row r="892" customHeight="1" spans="2:13">
      <c r="B892" s="125">
        <v>889</v>
      </c>
      <c r="C892" s="126"/>
      <c r="D892" s="126"/>
      <c r="E892" s="135" t="str">
        <f>IFERROR(VLOOKUP(D892,'基础-供应商信息'!$C:$D,2,FALSE),"-")</f>
        <v>-</v>
      </c>
      <c r="F892" s="126"/>
      <c r="G892" s="135" t="str">
        <f>IFERROR(VLOOKUP($F892,'基础-商品信息'!$C:$E,2,FALSE),"-")</f>
        <v>-</v>
      </c>
      <c r="H892" s="135" t="str">
        <f>IFERROR(VLOOKUP($F892,'基础-商品信息'!$C:$E,3,FALSE),"-")</f>
        <v>-</v>
      </c>
      <c r="I892" s="132"/>
      <c r="J892" s="126"/>
      <c r="K892" s="136" t="str">
        <f t="shared" si="27"/>
        <v>-</v>
      </c>
      <c r="L892" s="126"/>
      <c r="M892" s="137">
        <f t="shared" si="26"/>
        <v>1</v>
      </c>
    </row>
    <row r="893" customHeight="1" spans="2:13">
      <c r="B893" s="125">
        <v>890</v>
      </c>
      <c r="C893" s="126"/>
      <c r="D893" s="126"/>
      <c r="E893" s="135" t="str">
        <f>IFERROR(VLOOKUP(D893,'基础-供应商信息'!$C:$D,2,FALSE),"-")</f>
        <v>-</v>
      </c>
      <c r="F893" s="126"/>
      <c r="G893" s="135" t="str">
        <f>IFERROR(VLOOKUP($F893,'基础-商品信息'!$C:$E,2,FALSE),"-")</f>
        <v>-</v>
      </c>
      <c r="H893" s="135" t="str">
        <f>IFERROR(VLOOKUP($F893,'基础-商品信息'!$C:$E,3,FALSE),"-")</f>
        <v>-</v>
      </c>
      <c r="I893" s="132"/>
      <c r="J893" s="126"/>
      <c r="K893" s="136" t="str">
        <f t="shared" si="27"/>
        <v>-</v>
      </c>
      <c r="L893" s="126"/>
      <c r="M893" s="137">
        <f t="shared" si="26"/>
        <v>1</v>
      </c>
    </row>
    <row r="894" customHeight="1" spans="2:13">
      <c r="B894" s="125">
        <v>891</v>
      </c>
      <c r="C894" s="126"/>
      <c r="D894" s="126"/>
      <c r="E894" s="135" t="str">
        <f>IFERROR(VLOOKUP(D894,'基础-供应商信息'!$C:$D,2,FALSE),"-")</f>
        <v>-</v>
      </c>
      <c r="F894" s="126"/>
      <c r="G894" s="135" t="str">
        <f>IFERROR(VLOOKUP($F894,'基础-商品信息'!$C:$E,2,FALSE),"-")</f>
        <v>-</v>
      </c>
      <c r="H894" s="135" t="str">
        <f>IFERROR(VLOOKUP($F894,'基础-商品信息'!$C:$E,3,FALSE),"-")</f>
        <v>-</v>
      </c>
      <c r="I894" s="132"/>
      <c r="J894" s="126"/>
      <c r="K894" s="136" t="str">
        <f t="shared" si="27"/>
        <v>-</v>
      </c>
      <c r="L894" s="126"/>
      <c r="M894" s="137">
        <f t="shared" si="26"/>
        <v>1</v>
      </c>
    </row>
    <row r="895" customHeight="1" spans="2:13">
      <c r="B895" s="125">
        <v>892</v>
      </c>
      <c r="C895" s="126"/>
      <c r="D895" s="126"/>
      <c r="E895" s="135" t="str">
        <f>IFERROR(VLOOKUP(D895,'基础-供应商信息'!$C:$D,2,FALSE),"-")</f>
        <v>-</v>
      </c>
      <c r="F895" s="126"/>
      <c r="G895" s="135" t="str">
        <f>IFERROR(VLOOKUP($F895,'基础-商品信息'!$C:$E,2,FALSE),"-")</f>
        <v>-</v>
      </c>
      <c r="H895" s="135" t="str">
        <f>IFERROR(VLOOKUP($F895,'基础-商品信息'!$C:$E,3,FALSE),"-")</f>
        <v>-</v>
      </c>
      <c r="I895" s="132"/>
      <c r="J895" s="126"/>
      <c r="K895" s="136" t="str">
        <f t="shared" si="27"/>
        <v>-</v>
      </c>
      <c r="L895" s="126"/>
      <c r="M895" s="137">
        <f t="shared" si="26"/>
        <v>1</v>
      </c>
    </row>
    <row r="896" customHeight="1" spans="2:13">
      <c r="B896" s="125">
        <v>893</v>
      </c>
      <c r="C896" s="126"/>
      <c r="D896" s="126"/>
      <c r="E896" s="135" t="str">
        <f>IFERROR(VLOOKUP(D896,'基础-供应商信息'!$C:$D,2,FALSE),"-")</f>
        <v>-</v>
      </c>
      <c r="F896" s="126"/>
      <c r="G896" s="135" t="str">
        <f>IFERROR(VLOOKUP($F896,'基础-商品信息'!$C:$E,2,FALSE),"-")</f>
        <v>-</v>
      </c>
      <c r="H896" s="135" t="str">
        <f>IFERROR(VLOOKUP($F896,'基础-商品信息'!$C:$E,3,FALSE),"-")</f>
        <v>-</v>
      </c>
      <c r="I896" s="132"/>
      <c r="J896" s="126"/>
      <c r="K896" s="136" t="str">
        <f t="shared" si="27"/>
        <v>-</v>
      </c>
      <c r="L896" s="126"/>
      <c r="M896" s="137">
        <f t="shared" si="26"/>
        <v>1</v>
      </c>
    </row>
    <row r="897" customHeight="1" spans="2:13">
      <c r="B897" s="125">
        <v>894</v>
      </c>
      <c r="C897" s="126"/>
      <c r="D897" s="126"/>
      <c r="E897" s="135" t="str">
        <f>IFERROR(VLOOKUP(D897,'基础-供应商信息'!$C:$D,2,FALSE),"-")</f>
        <v>-</v>
      </c>
      <c r="F897" s="126"/>
      <c r="G897" s="135" t="str">
        <f>IFERROR(VLOOKUP($F897,'基础-商品信息'!$C:$E,2,FALSE),"-")</f>
        <v>-</v>
      </c>
      <c r="H897" s="135" t="str">
        <f>IFERROR(VLOOKUP($F897,'基础-商品信息'!$C:$E,3,FALSE),"-")</f>
        <v>-</v>
      </c>
      <c r="I897" s="132"/>
      <c r="J897" s="126"/>
      <c r="K897" s="136" t="str">
        <f t="shared" si="27"/>
        <v>-</v>
      </c>
      <c r="L897" s="126"/>
      <c r="M897" s="137">
        <f t="shared" si="26"/>
        <v>1</v>
      </c>
    </row>
    <row r="898" customHeight="1" spans="2:13">
      <c r="B898" s="125">
        <v>895</v>
      </c>
      <c r="C898" s="126"/>
      <c r="D898" s="126"/>
      <c r="E898" s="135" t="str">
        <f>IFERROR(VLOOKUP(D898,'基础-供应商信息'!$C:$D,2,FALSE),"-")</f>
        <v>-</v>
      </c>
      <c r="F898" s="126"/>
      <c r="G898" s="135" t="str">
        <f>IFERROR(VLOOKUP($F898,'基础-商品信息'!$C:$E,2,FALSE),"-")</f>
        <v>-</v>
      </c>
      <c r="H898" s="135" t="str">
        <f>IFERROR(VLOOKUP($F898,'基础-商品信息'!$C:$E,3,FALSE),"-")</f>
        <v>-</v>
      </c>
      <c r="I898" s="132"/>
      <c r="J898" s="126"/>
      <c r="K898" s="136" t="str">
        <f t="shared" si="27"/>
        <v>-</v>
      </c>
      <c r="L898" s="126"/>
      <c r="M898" s="137">
        <f t="shared" si="26"/>
        <v>1</v>
      </c>
    </row>
    <row r="899" customHeight="1" spans="2:13">
      <c r="B899" s="125">
        <v>896</v>
      </c>
      <c r="C899" s="126"/>
      <c r="D899" s="126"/>
      <c r="E899" s="135" t="str">
        <f>IFERROR(VLOOKUP(D899,'基础-供应商信息'!$C:$D,2,FALSE),"-")</f>
        <v>-</v>
      </c>
      <c r="F899" s="126"/>
      <c r="G899" s="135" t="str">
        <f>IFERROR(VLOOKUP($F899,'基础-商品信息'!$C:$E,2,FALSE),"-")</f>
        <v>-</v>
      </c>
      <c r="H899" s="135" t="str">
        <f>IFERROR(VLOOKUP($F899,'基础-商品信息'!$C:$E,3,FALSE),"-")</f>
        <v>-</v>
      </c>
      <c r="I899" s="132"/>
      <c r="J899" s="126"/>
      <c r="K899" s="136" t="str">
        <f t="shared" si="27"/>
        <v>-</v>
      </c>
      <c r="L899" s="126"/>
      <c r="M899" s="137">
        <f t="shared" si="26"/>
        <v>1</v>
      </c>
    </row>
    <row r="900" customHeight="1" spans="2:13">
      <c r="B900" s="125">
        <v>897</v>
      </c>
      <c r="C900" s="126"/>
      <c r="D900" s="126"/>
      <c r="E900" s="135" t="str">
        <f>IFERROR(VLOOKUP(D900,'基础-供应商信息'!$C:$D,2,FALSE),"-")</f>
        <v>-</v>
      </c>
      <c r="F900" s="126"/>
      <c r="G900" s="135" t="str">
        <f>IFERROR(VLOOKUP($F900,'基础-商品信息'!$C:$E,2,FALSE),"-")</f>
        <v>-</v>
      </c>
      <c r="H900" s="135" t="str">
        <f>IFERROR(VLOOKUP($F900,'基础-商品信息'!$C:$E,3,FALSE),"-")</f>
        <v>-</v>
      </c>
      <c r="I900" s="132"/>
      <c r="J900" s="126"/>
      <c r="K900" s="136" t="str">
        <f t="shared" si="27"/>
        <v>-</v>
      </c>
      <c r="L900" s="126"/>
      <c r="M900" s="137">
        <f t="shared" ref="M900:M963" si="28">C900-DAY(C900)+1</f>
        <v>1</v>
      </c>
    </row>
    <row r="901" customHeight="1" spans="2:13">
      <c r="B901" s="125">
        <v>898</v>
      </c>
      <c r="C901" s="126"/>
      <c r="D901" s="126"/>
      <c r="E901" s="135" t="str">
        <f>IFERROR(VLOOKUP(D901,'基础-供应商信息'!$C:$D,2,FALSE),"-")</f>
        <v>-</v>
      </c>
      <c r="F901" s="126"/>
      <c r="G901" s="135" t="str">
        <f>IFERROR(VLOOKUP($F901,'基础-商品信息'!$C:$E,2,FALSE),"-")</f>
        <v>-</v>
      </c>
      <c r="H901" s="135" t="str">
        <f>IFERROR(VLOOKUP($F901,'基础-商品信息'!$C:$E,3,FALSE),"-")</f>
        <v>-</v>
      </c>
      <c r="I901" s="132"/>
      <c r="J901" s="126"/>
      <c r="K901" s="136" t="str">
        <f t="shared" ref="K901:K964" si="29">IF(AND(I901&lt;&gt;"",J901&lt;&gt;""),I901*J901,"-")</f>
        <v>-</v>
      </c>
      <c r="L901" s="126"/>
      <c r="M901" s="137">
        <f t="shared" si="28"/>
        <v>1</v>
      </c>
    </row>
    <row r="902" customHeight="1" spans="2:13">
      <c r="B902" s="125">
        <v>899</v>
      </c>
      <c r="C902" s="126"/>
      <c r="D902" s="126"/>
      <c r="E902" s="135" t="str">
        <f>IFERROR(VLOOKUP(D902,'基础-供应商信息'!$C:$D,2,FALSE),"-")</f>
        <v>-</v>
      </c>
      <c r="F902" s="126"/>
      <c r="G902" s="135" t="str">
        <f>IFERROR(VLOOKUP($F902,'基础-商品信息'!$C:$E,2,FALSE),"-")</f>
        <v>-</v>
      </c>
      <c r="H902" s="135" t="str">
        <f>IFERROR(VLOOKUP($F902,'基础-商品信息'!$C:$E,3,FALSE),"-")</f>
        <v>-</v>
      </c>
      <c r="I902" s="132"/>
      <c r="J902" s="126"/>
      <c r="K902" s="136" t="str">
        <f t="shared" si="29"/>
        <v>-</v>
      </c>
      <c r="L902" s="126"/>
      <c r="M902" s="137">
        <f t="shared" si="28"/>
        <v>1</v>
      </c>
    </row>
    <row r="903" customHeight="1" spans="2:13">
      <c r="B903" s="125">
        <v>900</v>
      </c>
      <c r="C903" s="126"/>
      <c r="D903" s="126"/>
      <c r="E903" s="135" t="str">
        <f>IFERROR(VLOOKUP(D903,'基础-供应商信息'!$C:$D,2,FALSE),"-")</f>
        <v>-</v>
      </c>
      <c r="F903" s="126"/>
      <c r="G903" s="135" t="str">
        <f>IFERROR(VLOOKUP($F903,'基础-商品信息'!$C:$E,2,FALSE),"-")</f>
        <v>-</v>
      </c>
      <c r="H903" s="135" t="str">
        <f>IFERROR(VLOOKUP($F903,'基础-商品信息'!$C:$E,3,FALSE),"-")</f>
        <v>-</v>
      </c>
      <c r="I903" s="132"/>
      <c r="J903" s="126"/>
      <c r="K903" s="136" t="str">
        <f t="shared" si="29"/>
        <v>-</v>
      </c>
      <c r="L903" s="126"/>
      <c r="M903" s="137">
        <f t="shared" si="28"/>
        <v>1</v>
      </c>
    </row>
    <row r="904" customHeight="1" spans="2:13">
      <c r="B904" s="125">
        <v>901</v>
      </c>
      <c r="C904" s="126"/>
      <c r="D904" s="126"/>
      <c r="E904" s="135" t="str">
        <f>IFERROR(VLOOKUP(D904,'基础-供应商信息'!$C:$D,2,FALSE),"-")</f>
        <v>-</v>
      </c>
      <c r="F904" s="126"/>
      <c r="G904" s="135" t="str">
        <f>IFERROR(VLOOKUP($F904,'基础-商品信息'!$C:$E,2,FALSE),"-")</f>
        <v>-</v>
      </c>
      <c r="H904" s="135" t="str">
        <f>IFERROR(VLOOKUP($F904,'基础-商品信息'!$C:$E,3,FALSE),"-")</f>
        <v>-</v>
      </c>
      <c r="I904" s="132"/>
      <c r="J904" s="126"/>
      <c r="K904" s="136" t="str">
        <f t="shared" si="29"/>
        <v>-</v>
      </c>
      <c r="L904" s="126"/>
      <c r="M904" s="137">
        <f t="shared" si="28"/>
        <v>1</v>
      </c>
    </row>
    <row r="905" customHeight="1" spans="2:13">
      <c r="B905" s="125">
        <v>902</v>
      </c>
      <c r="C905" s="126"/>
      <c r="D905" s="126"/>
      <c r="E905" s="135" t="str">
        <f>IFERROR(VLOOKUP(D905,'基础-供应商信息'!$C:$D,2,FALSE),"-")</f>
        <v>-</v>
      </c>
      <c r="F905" s="126"/>
      <c r="G905" s="135" t="str">
        <f>IFERROR(VLOOKUP($F905,'基础-商品信息'!$C:$E,2,FALSE),"-")</f>
        <v>-</v>
      </c>
      <c r="H905" s="135" t="str">
        <f>IFERROR(VLOOKUP($F905,'基础-商品信息'!$C:$E,3,FALSE),"-")</f>
        <v>-</v>
      </c>
      <c r="I905" s="132"/>
      <c r="J905" s="126"/>
      <c r="K905" s="136" t="str">
        <f t="shared" si="29"/>
        <v>-</v>
      </c>
      <c r="L905" s="126"/>
      <c r="M905" s="137">
        <f t="shared" si="28"/>
        <v>1</v>
      </c>
    </row>
    <row r="906" customHeight="1" spans="2:13">
      <c r="B906" s="125">
        <v>903</v>
      </c>
      <c r="C906" s="126"/>
      <c r="D906" s="126"/>
      <c r="E906" s="135" t="str">
        <f>IFERROR(VLOOKUP(D906,'基础-供应商信息'!$C:$D,2,FALSE),"-")</f>
        <v>-</v>
      </c>
      <c r="F906" s="126"/>
      <c r="G906" s="135" t="str">
        <f>IFERROR(VLOOKUP($F906,'基础-商品信息'!$C:$E,2,FALSE),"-")</f>
        <v>-</v>
      </c>
      <c r="H906" s="135" t="str">
        <f>IFERROR(VLOOKUP($F906,'基础-商品信息'!$C:$E,3,FALSE),"-")</f>
        <v>-</v>
      </c>
      <c r="I906" s="132"/>
      <c r="J906" s="126"/>
      <c r="K906" s="136" t="str">
        <f t="shared" si="29"/>
        <v>-</v>
      </c>
      <c r="L906" s="126"/>
      <c r="M906" s="137">
        <f t="shared" si="28"/>
        <v>1</v>
      </c>
    </row>
    <row r="907" customHeight="1" spans="2:13">
      <c r="B907" s="125">
        <v>904</v>
      </c>
      <c r="C907" s="126"/>
      <c r="D907" s="126"/>
      <c r="E907" s="135" t="str">
        <f>IFERROR(VLOOKUP(D907,'基础-供应商信息'!$C:$D,2,FALSE),"-")</f>
        <v>-</v>
      </c>
      <c r="F907" s="126"/>
      <c r="G907" s="135" t="str">
        <f>IFERROR(VLOOKUP($F907,'基础-商品信息'!$C:$E,2,FALSE),"-")</f>
        <v>-</v>
      </c>
      <c r="H907" s="135" t="str">
        <f>IFERROR(VLOOKUP($F907,'基础-商品信息'!$C:$E,3,FALSE),"-")</f>
        <v>-</v>
      </c>
      <c r="I907" s="132"/>
      <c r="J907" s="126"/>
      <c r="K907" s="136" t="str">
        <f t="shared" si="29"/>
        <v>-</v>
      </c>
      <c r="L907" s="126"/>
      <c r="M907" s="137">
        <f t="shared" si="28"/>
        <v>1</v>
      </c>
    </row>
    <row r="908" customHeight="1" spans="2:13">
      <c r="B908" s="125">
        <v>905</v>
      </c>
      <c r="C908" s="126"/>
      <c r="D908" s="126"/>
      <c r="E908" s="135" t="str">
        <f>IFERROR(VLOOKUP(D908,'基础-供应商信息'!$C:$D,2,FALSE),"-")</f>
        <v>-</v>
      </c>
      <c r="F908" s="126"/>
      <c r="G908" s="135" t="str">
        <f>IFERROR(VLOOKUP($F908,'基础-商品信息'!$C:$E,2,FALSE),"-")</f>
        <v>-</v>
      </c>
      <c r="H908" s="135" t="str">
        <f>IFERROR(VLOOKUP($F908,'基础-商品信息'!$C:$E,3,FALSE),"-")</f>
        <v>-</v>
      </c>
      <c r="I908" s="132"/>
      <c r="J908" s="126"/>
      <c r="K908" s="136" t="str">
        <f t="shared" si="29"/>
        <v>-</v>
      </c>
      <c r="L908" s="126"/>
      <c r="M908" s="137">
        <f t="shared" si="28"/>
        <v>1</v>
      </c>
    </row>
    <row r="909" customHeight="1" spans="2:13">
      <c r="B909" s="125">
        <v>906</v>
      </c>
      <c r="C909" s="126"/>
      <c r="D909" s="126"/>
      <c r="E909" s="135" t="str">
        <f>IFERROR(VLOOKUP(D909,'基础-供应商信息'!$C:$D,2,FALSE),"-")</f>
        <v>-</v>
      </c>
      <c r="F909" s="126"/>
      <c r="G909" s="135" t="str">
        <f>IFERROR(VLOOKUP($F909,'基础-商品信息'!$C:$E,2,FALSE),"-")</f>
        <v>-</v>
      </c>
      <c r="H909" s="135" t="str">
        <f>IFERROR(VLOOKUP($F909,'基础-商品信息'!$C:$E,3,FALSE),"-")</f>
        <v>-</v>
      </c>
      <c r="I909" s="132"/>
      <c r="J909" s="126"/>
      <c r="K909" s="136" t="str">
        <f t="shared" si="29"/>
        <v>-</v>
      </c>
      <c r="L909" s="126"/>
      <c r="M909" s="137">
        <f t="shared" si="28"/>
        <v>1</v>
      </c>
    </row>
    <row r="910" customHeight="1" spans="2:13">
      <c r="B910" s="125">
        <v>907</v>
      </c>
      <c r="C910" s="126"/>
      <c r="D910" s="126"/>
      <c r="E910" s="135" t="str">
        <f>IFERROR(VLOOKUP(D910,'基础-供应商信息'!$C:$D,2,FALSE),"-")</f>
        <v>-</v>
      </c>
      <c r="F910" s="126"/>
      <c r="G910" s="135" t="str">
        <f>IFERROR(VLOOKUP($F910,'基础-商品信息'!$C:$E,2,FALSE),"-")</f>
        <v>-</v>
      </c>
      <c r="H910" s="135" t="str">
        <f>IFERROR(VLOOKUP($F910,'基础-商品信息'!$C:$E,3,FALSE),"-")</f>
        <v>-</v>
      </c>
      <c r="I910" s="132"/>
      <c r="J910" s="126"/>
      <c r="K910" s="136" t="str">
        <f t="shared" si="29"/>
        <v>-</v>
      </c>
      <c r="L910" s="126"/>
      <c r="M910" s="137">
        <f t="shared" si="28"/>
        <v>1</v>
      </c>
    </row>
    <row r="911" customHeight="1" spans="2:13">
      <c r="B911" s="125">
        <v>908</v>
      </c>
      <c r="C911" s="126"/>
      <c r="D911" s="126"/>
      <c r="E911" s="135" t="str">
        <f>IFERROR(VLOOKUP(D911,'基础-供应商信息'!$C:$D,2,FALSE),"-")</f>
        <v>-</v>
      </c>
      <c r="F911" s="126"/>
      <c r="G911" s="135" t="str">
        <f>IFERROR(VLOOKUP($F911,'基础-商品信息'!$C:$E,2,FALSE),"-")</f>
        <v>-</v>
      </c>
      <c r="H911" s="135" t="str">
        <f>IFERROR(VLOOKUP($F911,'基础-商品信息'!$C:$E,3,FALSE),"-")</f>
        <v>-</v>
      </c>
      <c r="I911" s="132"/>
      <c r="J911" s="126"/>
      <c r="K911" s="136" t="str">
        <f t="shared" si="29"/>
        <v>-</v>
      </c>
      <c r="L911" s="126"/>
      <c r="M911" s="137">
        <f t="shared" si="28"/>
        <v>1</v>
      </c>
    </row>
    <row r="912" customHeight="1" spans="2:13">
      <c r="B912" s="125">
        <v>909</v>
      </c>
      <c r="C912" s="126"/>
      <c r="D912" s="126"/>
      <c r="E912" s="135" t="str">
        <f>IFERROR(VLOOKUP(D912,'基础-供应商信息'!$C:$D,2,FALSE),"-")</f>
        <v>-</v>
      </c>
      <c r="F912" s="126"/>
      <c r="G912" s="135" t="str">
        <f>IFERROR(VLOOKUP($F912,'基础-商品信息'!$C:$E,2,FALSE),"-")</f>
        <v>-</v>
      </c>
      <c r="H912" s="135" t="str">
        <f>IFERROR(VLOOKUP($F912,'基础-商品信息'!$C:$E,3,FALSE),"-")</f>
        <v>-</v>
      </c>
      <c r="I912" s="132"/>
      <c r="J912" s="126"/>
      <c r="K912" s="136" t="str">
        <f t="shared" si="29"/>
        <v>-</v>
      </c>
      <c r="L912" s="126"/>
      <c r="M912" s="137">
        <f t="shared" si="28"/>
        <v>1</v>
      </c>
    </row>
    <row r="913" customHeight="1" spans="2:13">
      <c r="B913" s="125">
        <v>910</v>
      </c>
      <c r="C913" s="126"/>
      <c r="D913" s="126"/>
      <c r="E913" s="135" t="str">
        <f>IFERROR(VLOOKUP(D913,'基础-供应商信息'!$C:$D,2,FALSE),"-")</f>
        <v>-</v>
      </c>
      <c r="F913" s="126"/>
      <c r="G913" s="135" t="str">
        <f>IFERROR(VLOOKUP($F913,'基础-商品信息'!$C:$E,2,FALSE),"-")</f>
        <v>-</v>
      </c>
      <c r="H913" s="135" t="str">
        <f>IFERROR(VLOOKUP($F913,'基础-商品信息'!$C:$E,3,FALSE),"-")</f>
        <v>-</v>
      </c>
      <c r="I913" s="132"/>
      <c r="J913" s="126"/>
      <c r="K913" s="136" t="str">
        <f t="shared" si="29"/>
        <v>-</v>
      </c>
      <c r="L913" s="126"/>
      <c r="M913" s="137">
        <f t="shared" si="28"/>
        <v>1</v>
      </c>
    </row>
    <row r="914" customHeight="1" spans="2:13">
      <c r="B914" s="125">
        <v>911</v>
      </c>
      <c r="C914" s="126"/>
      <c r="D914" s="126"/>
      <c r="E914" s="135" t="str">
        <f>IFERROR(VLOOKUP(D914,'基础-供应商信息'!$C:$D,2,FALSE),"-")</f>
        <v>-</v>
      </c>
      <c r="F914" s="126"/>
      <c r="G914" s="135" t="str">
        <f>IFERROR(VLOOKUP($F914,'基础-商品信息'!$C:$E,2,FALSE),"-")</f>
        <v>-</v>
      </c>
      <c r="H914" s="135" t="str">
        <f>IFERROR(VLOOKUP($F914,'基础-商品信息'!$C:$E,3,FALSE),"-")</f>
        <v>-</v>
      </c>
      <c r="I914" s="132"/>
      <c r="J914" s="126"/>
      <c r="K914" s="136" t="str">
        <f t="shared" si="29"/>
        <v>-</v>
      </c>
      <c r="L914" s="126"/>
      <c r="M914" s="137">
        <f t="shared" si="28"/>
        <v>1</v>
      </c>
    </row>
    <row r="915" customHeight="1" spans="2:13">
      <c r="B915" s="125">
        <v>912</v>
      </c>
      <c r="C915" s="126"/>
      <c r="D915" s="126"/>
      <c r="E915" s="135" t="str">
        <f>IFERROR(VLOOKUP(D915,'基础-供应商信息'!$C:$D,2,FALSE),"-")</f>
        <v>-</v>
      </c>
      <c r="F915" s="126"/>
      <c r="G915" s="135" t="str">
        <f>IFERROR(VLOOKUP($F915,'基础-商品信息'!$C:$E,2,FALSE),"-")</f>
        <v>-</v>
      </c>
      <c r="H915" s="135" t="str">
        <f>IFERROR(VLOOKUP($F915,'基础-商品信息'!$C:$E,3,FALSE),"-")</f>
        <v>-</v>
      </c>
      <c r="I915" s="132"/>
      <c r="J915" s="126"/>
      <c r="K915" s="136" t="str">
        <f t="shared" si="29"/>
        <v>-</v>
      </c>
      <c r="L915" s="126"/>
      <c r="M915" s="137">
        <f t="shared" si="28"/>
        <v>1</v>
      </c>
    </row>
    <row r="916" customHeight="1" spans="2:13">
      <c r="B916" s="125">
        <v>913</v>
      </c>
      <c r="C916" s="126"/>
      <c r="D916" s="126"/>
      <c r="E916" s="135" t="str">
        <f>IFERROR(VLOOKUP(D916,'基础-供应商信息'!$C:$D,2,FALSE),"-")</f>
        <v>-</v>
      </c>
      <c r="F916" s="126"/>
      <c r="G916" s="135" t="str">
        <f>IFERROR(VLOOKUP($F916,'基础-商品信息'!$C:$E,2,FALSE),"-")</f>
        <v>-</v>
      </c>
      <c r="H916" s="135" t="str">
        <f>IFERROR(VLOOKUP($F916,'基础-商品信息'!$C:$E,3,FALSE),"-")</f>
        <v>-</v>
      </c>
      <c r="I916" s="132"/>
      <c r="J916" s="126"/>
      <c r="K916" s="136" t="str">
        <f t="shared" si="29"/>
        <v>-</v>
      </c>
      <c r="L916" s="126"/>
      <c r="M916" s="137">
        <f t="shared" si="28"/>
        <v>1</v>
      </c>
    </row>
    <row r="917" customHeight="1" spans="2:13">
      <c r="B917" s="125">
        <v>914</v>
      </c>
      <c r="C917" s="126"/>
      <c r="D917" s="126"/>
      <c r="E917" s="135" t="str">
        <f>IFERROR(VLOOKUP(D917,'基础-供应商信息'!$C:$D,2,FALSE),"-")</f>
        <v>-</v>
      </c>
      <c r="F917" s="126"/>
      <c r="G917" s="135" t="str">
        <f>IFERROR(VLOOKUP($F917,'基础-商品信息'!$C:$E,2,FALSE),"-")</f>
        <v>-</v>
      </c>
      <c r="H917" s="135" t="str">
        <f>IFERROR(VLOOKUP($F917,'基础-商品信息'!$C:$E,3,FALSE),"-")</f>
        <v>-</v>
      </c>
      <c r="I917" s="132"/>
      <c r="J917" s="126"/>
      <c r="K917" s="136" t="str">
        <f t="shared" si="29"/>
        <v>-</v>
      </c>
      <c r="L917" s="126"/>
      <c r="M917" s="137">
        <f t="shared" si="28"/>
        <v>1</v>
      </c>
    </row>
    <row r="918" customHeight="1" spans="2:13">
      <c r="B918" s="125">
        <v>915</v>
      </c>
      <c r="C918" s="126"/>
      <c r="D918" s="126"/>
      <c r="E918" s="135" t="str">
        <f>IFERROR(VLOOKUP(D918,'基础-供应商信息'!$C:$D,2,FALSE),"-")</f>
        <v>-</v>
      </c>
      <c r="F918" s="126"/>
      <c r="G918" s="135" t="str">
        <f>IFERROR(VLOOKUP($F918,'基础-商品信息'!$C:$E,2,FALSE),"-")</f>
        <v>-</v>
      </c>
      <c r="H918" s="135" t="str">
        <f>IFERROR(VLOOKUP($F918,'基础-商品信息'!$C:$E,3,FALSE),"-")</f>
        <v>-</v>
      </c>
      <c r="I918" s="132"/>
      <c r="J918" s="126"/>
      <c r="K918" s="136" t="str">
        <f t="shared" si="29"/>
        <v>-</v>
      </c>
      <c r="L918" s="126"/>
      <c r="M918" s="137">
        <f t="shared" si="28"/>
        <v>1</v>
      </c>
    </row>
    <row r="919" customHeight="1" spans="2:13">
      <c r="B919" s="125">
        <v>916</v>
      </c>
      <c r="C919" s="126"/>
      <c r="D919" s="126"/>
      <c r="E919" s="135" t="str">
        <f>IFERROR(VLOOKUP(D919,'基础-供应商信息'!$C:$D,2,FALSE),"-")</f>
        <v>-</v>
      </c>
      <c r="F919" s="126"/>
      <c r="G919" s="135" t="str">
        <f>IFERROR(VLOOKUP($F919,'基础-商品信息'!$C:$E,2,FALSE),"-")</f>
        <v>-</v>
      </c>
      <c r="H919" s="135" t="str">
        <f>IFERROR(VLOOKUP($F919,'基础-商品信息'!$C:$E,3,FALSE),"-")</f>
        <v>-</v>
      </c>
      <c r="I919" s="132"/>
      <c r="J919" s="126"/>
      <c r="K919" s="136" t="str">
        <f t="shared" si="29"/>
        <v>-</v>
      </c>
      <c r="L919" s="126"/>
      <c r="M919" s="137">
        <f t="shared" si="28"/>
        <v>1</v>
      </c>
    </row>
    <row r="920" customHeight="1" spans="2:13">
      <c r="B920" s="125">
        <v>917</v>
      </c>
      <c r="C920" s="126"/>
      <c r="D920" s="126"/>
      <c r="E920" s="135" t="str">
        <f>IFERROR(VLOOKUP(D920,'基础-供应商信息'!$C:$D,2,FALSE),"-")</f>
        <v>-</v>
      </c>
      <c r="F920" s="126"/>
      <c r="G920" s="135" t="str">
        <f>IFERROR(VLOOKUP($F920,'基础-商品信息'!$C:$E,2,FALSE),"-")</f>
        <v>-</v>
      </c>
      <c r="H920" s="135" t="str">
        <f>IFERROR(VLOOKUP($F920,'基础-商品信息'!$C:$E,3,FALSE),"-")</f>
        <v>-</v>
      </c>
      <c r="I920" s="132"/>
      <c r="J920" s="126"/>
      <c r="K920" s="136" t="str">
        <f t="shared" si="29"/>
        <v>-</v>
      </c>
      <c r="L920" s="126"/>
      <c r="M920" s="137">
        <f t="shared" si="28"/>
        <v>1</v>
      </c>
    </row>
    <row r="921" customHeight="1" spans="2:13">
      <c r="B921" s="125">
        <v>918</v>
      </c>
      <c r="C921" s="126"/>
      <c r="D921" s="126"/>
      <c r="E921" s="135" t="str">
        <f>IFERROR(VLOOKUP(D921,'基础-供应商信息'!$C:$D,2,FALSE),"-")</f>
        <v>-</v>
      </c>
      <c r="F921" s="126"/>
      <c r="G921" s="135" t="str">
        <f>IFERROR(VLOOKUP($F921,'基础-商品信息'!$C:$E,2,FALSE),"-")</f>
        <v>-</v>
      </c>
      <c r="H921" s="135" t="str">
        <f>IFERROR(VLOOKUP($F921,'基础-商品信息'!$C:$E,3,FALSE),"-")</f>
        <v>-</v>
      </c>
      <c r="I921" s="132"/>
      <c r="J921" s="126"/>
      <c r="K921" s="136" t="str">
        <f t="shared" si="29"/>
        <v>-</v>
      </c>
      <c r="L921" s="126"/>
      <c r="M921" s="137">
        <f t="shared" si="28"/>
        <v>1</v>
      </c>
    </row>
    <row r="922" customHeight="1" spans="2:13">
      <c r="B922" s="125">
        <v>919</v>
      </c>
      <c r="C922" s="126"/>
      <c r="D922" s="126"/>
      <c r="E922" s="135" t="str">
        <f>IFERROR(VLOOKUP(D922,'基础-供应商信息'!$C:$D,2,FALSE),"-")</f>
        <v>-</v>
      </c>
      <c r="F922" s="126"/>
      <c r="G922" s="135" t="str">
        <f>IFERROR(VLOOKUP($F922,'基础-商品信息'!$C:$E,2,FALSE),"-")</f>
        <v>-</v>
      </c>
      <c r="H922" s="135" t="str">
        <f>IFERROR(VLOOKUP($F922,'基础-商品信息'!$C:$E,3,FALSE),"-")</f>
        <v>-</v>
      </c>
      <c r="I922" s="132"/>
      <c r="J922" s="126"/>
      <c r="K922" s="136" t="str">
        <f t="shared" si="29"/>
        <v>-</v>
      </c>
      <c r="L922" s="126"/>
      <c r="M922" s="137">
        <f t="shared" si="28"/>
        <v>1</v>
      </c>
    </row>
    <row r="923" customHeight="1" spans="2:13">
      <c r="B923" s="125">
        <v>920</v>
      </c>
      <c r="C923" s="126"/>
      <c r="D923" s="126"/>
      <c r="E923" s="135" t="str">
        <f>IFERROR(VLOOKUP(D923,'基础-供应商信息'!$C:$D,2,FALSE),"-")</f>
        <v>-</v>
      </c>
      <c r="F923" s="126"/>
      <c r="G923" s="135" t="str">
        <f>IFERROR(VLOOKUP($F923,'基础-商品信息'!$C:$E,2,FALSE),"-")</f>
        <v>-</v>
      </c>
      <c r="H923" s="135" t="str">
        <f>IFERROR(VLOOKUP($F923,'基础-商品信息'!$C:$E,3,FALSE),"-")</f>
        <v>-</v>
      </c>
      <c r="I923" s="132"/>
      <c r="J923" s="126"/>
      <c r="K923" s="136" t="str">
        <f t="shared" si="29"/>
        <v>-</v>
      </c>
      <c r="L923" s="126"/>
      <c r="M923" s="137">
        <f t="shared" si="28"/>
        <v>1</v>
      </c>
    </row>
    <row r="924" customHeight="1" spans="2:13">
      <c r="B924" s="125">
        <v>921</v>
      </c>
      <c r="C924" s="126"/>
      <c r="D924" s="126"/>
      <c r="E924" s="135" t="str">
        <f>IFERROR(VLOOKUP(D924,'基础-供应商信息'!$C:$D,2,FALSE),"-")</f>
        <v>-</v>
      </c>
      <c r="F924" s="126"/>
      <c r="G924" s="135" t="str">
        <f>IFERROR(VLOOKUP($F924,'基础-商品信息'!$C:$E,2,FALSE),"-")</f>
        <v>-</v>
      </c>
      <c r="H924" s="135" t="str">
        <f>IFERROR(VLOOKUP($F924,'基础-商品信息'!$C:$E,3,FALSE),"-")</f>
        <v>-</v>
      </c>
      <c r="I924" s="132"/>
      <c r="J924" s="126"/>
      <c r="K924" s="136" t="str">
        <f t="shared" si="29"/>
        <v>-</v>
      </c>
      <c r="L924" s="126"/>
      <c r="M924" s="137">
        <f t="shared" si="28"/>
        <v>1</v>
      </c>
    </row>
    <row r="925" customHeight="1" spans="2:13">
      <c r="B925" s="125">
        <v>922</v>
      </c>
      <c r="C925" s="126"/>
      <c r="D925" s="126"/>
      <c r="E925" s="135" t="str">
        <f>IFERROR(VLOOKUP(D925,'基础-供应商信息'!$C:$D,2,FALSE),"-")</f>
        <v>-</v>
      </c>
      <c r="F925" s="126"/>
      <c r="G925" s="135" t="str">
        <f>IFERROR(VLOOKUP($F925,'基础-商品信息'!$C:$E,2,FALSE),"-")</f>
        <v>-</v>
      </c>
      <c r="H925" s="135" t="str">
        <f>IFERROR(VLOOKUP($F925,'基础-商品信息'!$C:$E,3,FALSE),"-")</f>
        <v>-</v>
      </c>
      <c r="I925" s="132"/>
      <c r="J925" s="126"/>
      <c r="K925" s="136" t="str">
        <f t="shared" si="29"/>
        <v>-</v>
      </c>
      <c r="L925" s="126"/>
      <c r="M925" s="137">
        <f t="shared" si="28"/>
        <v>1</v>
      </c>
    </row>
    <row r="926" customHeight="1" spans="2:13">
      <c r="B926" s="125">
        <v>923</v>
      </c>
      <c r="C926" s="126"/>
      <c r="D926" s="126"/>
      <c r="E926" s="135" t="str">
        <f>IFERROR(VLOOKUP(D926,'基础-供应商信息'!$C:$D,2,FALSE),"-")</f>
        <v>-</v>
      </c>
      <c r="F926" s="126"/>
      <c r="G926" s="135" t="str">
        <f>IFERROR(VLOOKUP($F926,'基础-商品信息'!$C:$E,2,FALSE),"-")</f>
        <v>-</v>
      </c>
      <c r="H926" s="135" t="str">
        <f>IFERROR(VLOOKUP($F926,'基础-商品信息'!$C:$E,3,FALSE),"-")</f>
        <v>-</v>
      </c>
      <c r="I926" s="132"/>
      <c r="J926" s="126"/>
      <c r="K926" s="136" t="str">
        <f t="shared" si="29"/>
        <v>-</v>
      </c>
      <c r="L926" s="126"/>
      <c r="M926" s="137">
        <f t="shared" si="28"/>
        <v>1</v>
      </c>
    </row>
    <row r="927" customHeight="1" spans="2:13">
      <c r="B927" s="125">
        <v>924</v>
      </c>
      <c r="C927" s="126"/>
      <c r="D927" s="126"/>
      <c r="E927" s="135" t="str">
        <f>IFERROR(VLOOKUP(D927,'基础-供应商信息'!$C:$D,2,FALSE),"-")</f>
        <v>-</v>
      </c>
      <c r="F927" s="126"/>
      <c r="G927" s="135" t="str">
        <f>IFERROR(VLOOKUP($F927,'基础-商品信息'!$C:$E,2,FALSE),"-")</f>
        <v>-</v>
      </c>
      <c r="H927" s="135" t="str">
        <f>IFERROR(VLOOKUP($F927,'基础-商品信息'!$C:$E,3,FALSE),"-")</f>
        <v>-</v>
      </c>
      <c r="I927" s="132"/>
      <c r="J927" s="126"/>
      <c r="K927" s="136" t="str">
        <f t="shared" si="29"/>
        <v>-</v>
      </c>
      <c r="L927" s="126"/>
      <c r="M927" s="137">
        <f t="shared" si="28"/>
        <v>1</v>
      </c>
    </row>
    <row r="928" customHeight="1" spans="2:13">
      <c r="B928" s="125">
        <v>925</v>
      </c>
      <c r="C928" s="126"/>
      <c r="D928" s="126"/>
      <c r="E928" s="135" t="str">
        <f>IFERROR(VLOOKUP(D928,'基础-供应商信息'!$C:$D,2,FALSE),"-")</f>
        <v>-</v>
      </c>
      <c r="F928" s="126"/>
      <c r="G928" s="135" t="str">
        <f>IFERROR(VLOOKUP($F928,'基础-商品信息'!$C:$E,2,FALSE),"-")</f>
        <v>-</v>
      </c>
      <c r="H928" s="135" t="str">
        <f>IFERROR(VLOOKUP($F928,'基础-商品信息'!$C:$E,3,FALSE),"-")</f>
        <v>-</v>
      </c>
      <c r="I928" s="132"/>
      <c r="J928" s="126"/>
      <c r="K928" s="136" t="str">
        <f t="shared" si="29"/>
        <v>-</v>
      </c>
      <c r="L928" s="126"/>
      <c r="M928" s="137">
        <f t="shared" si="28"/>
        <v>1</v>
      </c>
    </row>
    <row r="929" customHeight="1" spans="2:13">
      <c r="B929" s="125">
        <v>926</v>
      </c>
      <c r="C929" s="126"/>
      <c r="D929" s="126"/>
      <c r="E929" s="135" t="str">
        <f>IFERROR(VLOOKUP(D929,'基础-供应商信息'!$C:$D,2,FALSE),"-")</f>
        <v>-</v>
      </c>
      <c r="F929" s="126"/>
      <c r="G929" s="135" t="str">
        <f>IFERROR(VLOOKUP($F929,'基础-商品信息'!$C:$E,2,FALSE),"-")</f>
        <v>-</v>
      </c>
      <c r="H929" s="135" t="str">
        <f>IFERROR(VLOOKUP($F929,'基础-商品信息'!$C:$E,3,FALSE),"-")</f>
        <v>-</v>
      </c>
      <c r="I929" s="132"/>
      <c r="J929" s="126"/>
      <c r="K929" s="136" t="str">
        <f t="shared" si="29"/>
        <v>-</v>
      </c>
      <c r="L929" s="126"/>
      <c r="M929" s="137">
        <f t="shared" si="28"/>
        <v>1</v>
      </c>
    </row>
    <row r="930" customHeight="1" spans="2:13">
      <c r="B930" s="125">
        <v>927</v>
      </c>
      <c r="C930" s="126"/>
      <c r="D930" s="126"/>
      <c r="E930" s="135" t="str">
        <f>IFERROR(VLOOKUP(D930,'基础-供应商信息'!$C:$D,2,FALSE),"-")</f>
        <v>-</v>
      </c>
      <c r="F930" s="126"/>
      <c r="G930" s="135" t="str">
        <f>IFERROR(VLOOKUP($F930,'基础-商品信息'!$C:$E,2,FALSE),"-")</f>
        <v>-</v>
      </c>
      <c r="H930" s="135" t="str">
        <f>IFERROR(VLOOKUP($F930,'基础-商品信息'!$C:$E,3,FALSE),"-")</f>
        <v>-</v>
      </c>
      <c r="I930" s="132"/>
      <c r="J930" s="126"/>
      <c r="K930" s="136" t="str">
        <f t="shared" si="29"/>
        <v>-</v>
      </c>
      <c r="L930" s="126"/>
      <c r="M930" s="137">
        <f t="shared" si="28"/>
        <v>1</v>
      </c>
    </row>
    <row r="931" customHeight="1" spans="2:13">
      <c r="B931" s="125">
        <v>928</v>
      </c>
      <c r="C931" s="126"/>
      <c r="D931" s="126"/>
      <c r="E931" s="135" t="str">
        <f>IFERROR(VLOOKUP(D931,'基础-供应商信息'!$C:$D,2,FALSE),"-")</f>
        <v>-</v>
      </c>
      <c r="F931" s="126"/>
      <c r="G931" s="135" t="str">
        <f>IFERROR(VLOOKUP($F931,'基础-商品信息'!$C:$E,2,FALSE),"-")</f>
        <v>-</v>
      </c>
      <c r="H931" s="135" t="str">
        <f>IFERROR(VLOOKUP($F931,'基础-商品信息'!$C:$E,3,FALSE),"-")</f>
        <v>-</v>
      </c>
      <c r="I931" s="132"/>
      <c r="J931" s="126"/>
      <c r="K931" s="136" t="str">
        <f t="shared" si="29"/>
        <v>-</v>
      </c>
      <c r="L931" s="126"/>
      <c r="M931" s="137">
        <f t="shared" si="28"/>
        <v>1</v>
      </c>
    </row>
    <row r="932" customHeight="1" spans="2:13">
      <c r="B932" s="125">
        <v>929</v>
      </c>
      <c r="C932" s="126"/>
      <c r="D932" s="126"/>
      <c r="E932" s="135" t="str">
        <f>IFERROR(VLOOKUP(D932,'基础-供应商信息'!$C:$D,2,FALSE),"-")</f>
        <v>-</v>
      </c>
      <c r="F932" s="126"/>
      <c r="G932" s="135" t="str">
        <f>IFERROR(VLOOKUP($F932,'基础-商品信息'!$C:$E,2,FALSE),"-")</f>
        <v>-</v>
      </c>
      <c r="H932" s="135" t="str">
        <f>IFERROR(VLOOKUP($F932,'基础-商品信息'!$C:$E,3,FALSE),"-")</f>
        <v>-</v>
      </c>
      <c r="I932" s="132"/>
      <c r="J932" s="126"/>
      <c r="K932" s="136" t="str">
        <f t="shared" si="29"/>
        <v>-</v>
      </c>
      <c r="L932" s="126"/>
      <c r="M932" s="137">
        <f t="shared" si="28"/>
        <v>1</v>
      </c>
    </row>
    <row r="933" customHeight="1" spans="2:13">
      <c r="B933" s="125">
        <v>930</v>
      </c>
      <c r="C933" s="126"/>
      <c r="D933" s="126"/>
      <c r="E933" s="135" t="str">
        <f>IFERROR(VLOOKUP(D933,'基础-供应商信息'!$C:$D,2,FALSE),"-")</f>
        <v>-</v>
      </c>
      <c r="F933" s="126"/>
      <c r="G933" s="135" t="str">
        <f>IFERROR(VLOOKUP($F933,'基础-商品信息'!$C:$E,2,FALSE),"-")</f>
        <v>-</v>
      </c>
      <c r="H933" s="135" t="str">
        <f>IFERROR(VLOOKUP($F933,'基础-商品信息'!$C:$E,3,FALSE),"-")</f>
        <v>-</v>
      </c>
      <c r="I933" s="132"/>
      <c r="J933" s="126"/>
      <c r="K933" s="136" t="str">
        <f t="shared" si="29"/>
        <v>-</v>
      </c>
      <c r="L933" s="126"/>
      <c r="M933" s="137">
        <f t="shared" si="28"/>
        <v>1</v>
      </c>
    </row>
    <row r="934" customHeight="1" spans="2:13">
      <c r="B934" s="125">
        <v>931</v>
      </c>
      <c r="C934" s="126"/>
      <c r="D934" s="126"/>
      <c r="E934" s="135" t="str">
        <f>IFERROR(VLOOKUP(D934,'基础-供应商信息'!$C:$D,2,FALSE),"-")</f>
        <v>-</v>
      </c>
      <c r="F934" s="126"/>
      <c r="G934" s="135" t="str">
        <f>IFERROR(VLOOKUP($F934,'基础-商品信息'!$C:$E,2,FALSE),"-")</f>
        <v>-</v>
      </c>
      <c r="H934" s="135" t="str">
        <f>IFERROR(VLOOKUP($F934,'基础-商品信息'!$C:$E,3,FALSE),"-")</f>
        <v>-</v>
      </c>
      <c r="I934" s="132"/>
      <c r="J934" s="126"/>
      <c r="K934" s="136" t="str">
        <f t="shared" si="29"/>
        <v>-</v>
      </c>
      <c r="L934" s="126"/>
      <c r="M934" s="137">
        <f t="shared" si="28"/>
        <v>1</v>
      </c>
    </row>
    <row r="935" customHeight="1" spans="2:13">
      <c r="B935" s="125">
        <v>932</v>
      </c>
      <c r="C935" s="126"/>
      <c r="D935" s="126"/>
      <c r="E935" s="135" t="str">
        <f>IFERROR(VLOOKUP(D935,'基础-供应商信息'!$C:$D,2,FALSE),"-")</f>
        <v>-</v>
      </c>
      <c r="F935" s="126"/>
      <c r="G935" s="135" t="str">
        <f>IFERROR(VLOOKUP($F935,'基础-商品信息'!$C:$E,2,FALSE),"-")</f>
        <v>-</v>
      </c>
      <c r="H935" s="135" t="str">
        <f>IFERROR(VLOOKUP($F935,'基础-商品信息'!$C:$E,3,FALSE),"-")</f>
        <v>-</v>
      </c>
      <c r="I935" s="132"/>
      <c r="J935" s="126"/>
      <c r="K935" s="136" t="str">
        <f t="shared" si="29"/>
        <v>-</v>
      </c>
      <c r="L935" s="126"/>
      <c r="M935" s="137">
        <f t="shared" si="28"/>
        <v>1</v>
      </c>
    </row>
    <row r="936" customHeight="1" spans="2:13">
      <c r="B936" s="125">
        <v>933</v>
      </c>
      <c r="C936" s="126"/>
      <c r="D936" s="126"/>
      <c r="E936" s="135" t="str">
        <f>IFERROR(VLOOKUP(D936,'基础-供应商信息'!$C:$D,2,FALSE),"-")</f>
        <v>-</v>
      </c>
      <c r="F936" s="126"/>
      <c r="G936" s="135" t="str">
        <f>IFERROR(VLOOKUP($F936,'基础-商品信息'!$C:$E,2,FALSE),"-")</f>
        <v>-</v>
      </c>
      <c r="H936" s="135" t="str">
        <f>IFERROR(VLOOKUP($F936,'基础-商品信息'!$C:$E,3,FALSE),"-")</f>
        <v>-</v>
      </c>
      <c r="I936" s="132"/>
      <c r="J936" s="126"/>
      <c r="K936" s="136" t="str">
        <f t="shared" si="29"/>
        <v>-</v>
      </c>
      <c r="L936" s="126"/>
      <c r="M936" s="137">
        <f t="shared" si="28"/>
        <v>1</v>
      </c>
    </row>
    <row r="937" customHeight="1" spans="2:13">
      <c r="B937" s="125">
        <v>934</v>
      </c>
      <c r="C937" s="126"/>
      <c r="D937" s="126"/>
      <c r="E937" s="135" t="str">
        <f>IFERROR(VLOOKUP(D937,'基础-供应商信息'!$C:$D,2,FALSE),"-")</f>
        <v>-</v>
      </c>
      <c r="F937" s="126"/>
      <c r="G937" s="135" t="str">
        <f>IFERROR(VLOOKUP($F937,'基础-商品信息'!$C:$E,2,FALSE),"-")</f>
        <v>-</v>
      </c>
      <c r="H937" s="135" t="str">
        <f>IFERROR(VLOOKUP($F937,'基础-商品信息'!$C:$E,3,FALSE),"-")</f>
        <v>-</v>
      </c>
      <c r="I937" s="132"/>
      <c r="J937" s="126"/>
      <c r="K937" s="136" t="str">
        <f t="shared" si="29"/>
        <v>-</v>
      </c>
      <c r="L937" s="126"/>
      <c r="M937" s="137">
        <f t="shared" si="28"/>
        <v>1</v>
      </c>
    </row>
    <row r="938" customHeight="1" spans="2:13">
      <c r="B938" s="125">
        <v>935</v>
      </c>
      <c r="C938" s="126"/>
      <c r="D938" s="126"/>
      <c r="E938" s="135" t="str">
        <f>IFERROR(VLOOKUP(D938,'基础-供应商信息'!$C:$D,2,FALSE),"-")</f>
        <v>-</v>
      </c>
      <c r="F938" s="126"/>
      <c r="G938" s="135" t="str">
        <f>IFERROR(VLOOKUP($F938,'基础-商品信息'!$C:$E,2,FALSE),"-")</f>
        <v>-</v>
      </c>
      <c r="H938" s="135" t="str">
        <f>IFERROR(VLOOKUP($F938,'基础-商品信息'!$C:$E,3,FALSE),"-")</f>
        <v>-</v>
      </c>
      <c r="I938" s="132"/>
      <c r="J938" s="126"/>
      <c r="K938" s="136" t="str">
        <f t="shared" si="29"/>
        <v>-</v>
      </c>
      <c r="L938" s="126"/>
      <c r="M938" s="137">
        <f t="shared" si="28"/>
        <v>1</v>
      </c>
    </row>
    <row r="939" customHeight="1" spans="2:13">
      <c r="B939" s="125">
        <v>936</v>
      </c>
      <c r="C939" s="126"/>
      <c r="D939" s="126"/>
      <c r="E939" s="135" t="str">
        <f>IFERROR(VLOOKUP(D939,'基础-供应商信息'!$C:$D,2,FALSE),"-")</f>
        <v>-</v>
      </c>
      <c r="F939" s="126"/>
      <c r="G939" s="135" t="str">
        <f>IFERROR(VLOOKUP($F939,'基础-商品信息'!$C:$E,2,FALSE),"-")</f>
        <v>-</v>
      </c>
      <c r="H939" s="135" t="str">
        <f>IFERROR(VLOOKUP($F939,'基础-商品信息'!$C:$E,3,FALSE),"-")</f>
        <v>-</v>
      </c>
      <c r="I939" s="132"/>
      <c r="J939" s="126"/>
      <c r="K939" s="136" t="str">
        <f t="shared" si="29"/>
        <v>-</v>
      </c>
      <c r="L939" s="126"/>
      <c r="M939" s="137">
        <f t="shared" si="28"/>
        <v>1</v>
      </c>
    </row>
    <row r="940" customHeight="1" spans="2:13">
      <c r="B940" s="125">
        <v>937</v>
      </c>
      <c r="C940" s="126"/>
      <c r="D940" s="126"/>
      <c r="E940" s="135" t="str">
        <f>IFERROR(VLOOKUP(D940,'基础-供应商信息'!$C:$D,2,FALSE),"-")</f>
        <v>-</v>
      </c>
      <c r="F940" s="126"/>
      <c r="G940" s="135" t="str">
        <f>IFERROR(VLOOKUP($F940,'基础-商品信息'!$C:$E,2,FALSE),"-")</f>
        <v>-</v>
      </c>
      <c r="H940" s="135" t="str">
        <f>IFERROR(VLOOKUP($F940,'基础-商品信息'!$C:$E,3,FALSE),"-")</f>
        <v>-</v>
      </c>
      <c r="I940" s="132"/>
      <c r="J940" s="126"/>
      <c r="K940" s="136" t="str">
        <f t="shared" si="29"/>
        <v>-</v>
      </c>
      <c r="L940" s="126"/>
      <c r="M940" s="137">
        <f t="shared" si="28"/>
        <v>1</v>
      </c>
    </row>
    <row r="941" customHeight="1" spans="2:13">
      <c r="B941" s="125">
        <v>938</v>
      </c>
      <c r="C941" s="126"/>
      <c r="D941" s="126"/>
      <c r="E941" s="135" t="str">
        <f>IFERROR(VLOOKUP(D941,'基础-供应商信息'!$C:$D,2,FALSE),"-")</f>
        <v>-</v>
      </c>
      <c r="F941" s="126"/>
      <c r="G941" s="135" t="str">
        <f>IFERROR(VLOOKUP($F941,'基础-商品信息'!$C:$E,2,FALSE),"-")</f>
        <v>-</v>
      </c>
      <c r="H941" s="135" t="str">
        <f>IFERROR(VLOOKUP($F941,'基础-商品信息'!$C:$E,3,FALSE),"-")</f>
        <v>-</v>
      </c>
      <c r="I941" s="132"/>
      <c r="J941" s="126"/>
      <c r="K941" s="136" t="str">
        <f t="shared" si="29"/>
        <v>-</v>
      </c>
      <c r="L941" s="126"/>
      <c r="M941" s="137">
        <f t="shared" si="28"/>
        <v>1</v>
      </c>
    </row>
    <row r="942" customHeight="1" spans="2:13">
      <c r="B942" s="125">
        <v>939</v>
      </c>
      <c r="C942" s="126"/>
      <c r="D942" s="126"/>
      <c r="E942" s="135" t="str">
        <f>IFERROR(VLOOKUP(D942,'基础-供应商信息'!$C:$D,2,FALSE),"-")</f>
        <v>-</v>
      </c>
      <c r="F942" s="126"/>
      <c r="G942" s="135" t="str">
        <f>IFERROR(VLOOKUP($F942,'基础-商品信息'!$C:$E,2,FALSE),"-")</f>
        <v>-</v>
      </c>
      <c r="H942" s="135" t="str">
        <f>IFERROR(VLOOKUP($F942,'基础-商品信息'!$C:$E,3,FALSE),"-")</f>
        <v>-</v>
      </c>
      <c r="I942" s="132"/>
      <c r="J942" s="126"/>
      <c r="K942" s="136" t="str">
        <f t="shared" si="29"/>
        <v>-</v>
      </c>
      <c r="L942" s="126"/>
      <c r="M942" s="137">
        <f t="shared" si="28"/>
        <v>1</v>
      </c>
    </row>
    <row r="943" customHeight="1" spans="2:13">
      <c r="B943" s="125">
        <v>940</v>
      </c>
      <c r="C943" s="126"/>
      <c r="D943" s="126"/>
      <c r="E943" s="135" t="str">
        <f>IFERROR(VLOOKUP(D943,'基础-供应商信息'!$C:$D,2,FALSE),"-")</f>
        <v>-</v>
      </c>
      <c r="F943" s="126"/>
      <c r="G943" s="135" t="str">
        <f>IFERROR(VLOOKUP($F943,'基础-商品信息'!$C:$E,2,FALSE),"-")</f>
        <v>-</v>
      </c>
      <c r="H943" s="135" t="str">
        <f>IFERROR(VLOOKUP($F943,'基础-商品信息'!$C:$E,3,FALSE),"-")</f>
        <v>-</v>
      </c>
      <c r="I943" s="132"/>
      <c r="J943" s="126"/>
      <c r="K943" s="136" t="str">
        <f t="shared" si="29"/>
        <v>-</v>
      </c>
      <c r="L943" s="126"/>
      <c r="M943" s="137">
        <f t="shared" si="28"/>
        <v>1</v>
      </c>
    </row>
    <row r="944" customHeight="1" spans="2:13">
      <c r="B944" s="125">
        <v>941</v>
      </c>
      <c r="C944" s="126"/>
      <c r="D944" s="126"/>
      <c r="E944" s="135" t="str">
        <f>IFERROR(VLOOKUP(D944,'基础-供应商信息'!$C:$D,2,FALSE),"-")</f>
        <v>-</v>
      </c>
      <c r="F944" s="126"/>
      <c r="G944" s="135" t="str">
        <f>IFERROR(VLOOKUP($F944,'基础-商品信息'!$C:$E,2,FALSE),"-")</f>
        <v>-</v>
      </c>
      <c r="H944" s="135" t="str">
        <f>IFERROR(VLOOKUP($F944,'基础-商品信息'!$C:$E,3,FALSE),"-")</f>
        <v>-</v>
      </c>
      <c r="I944" s="132"/>
      <c r="J944" s="126"/>
      <c r="K944" s="136" t="str">
        <f t="shared" si="29"/>
        <v>-</v>
      </c>
      <c r="L944" s="126"/>
      <c r="M944" s="137">
        <f t="shared" si="28"/>
        <v>1</v>
      </c>
    </row>
    <row r="945" customHeight="1" spans="2:13">
      <c r="B945" s="125">
        <v>942</v>
      </c>
      <c r="C945" s="126"/>
      <c r="D945" s="126"/>
      <c r="E945" s="135" t="str">
        <f>IFERROR(VLOOKUP(D945,'基础-供应商信息'!$C:$D,2,FALSE),"-")</f>
        <v>-</v>
      </c>
      <c r="F945" s="126"/>
      <c r="G945" s="135" t="str">
        <f>IFERROR(VLOOKUP($F945,'基础-商品信息'!$C:$E,2,FALSE),"-")</f>
        <v>-</v>
      </c>
      <c r="H945" s="135" t="str">
        <f>IFERROR(VLOOKUP($F945,'基础-商品信息'!$C:$E,3,FALSE),"-")</f>
        <v>-</v>
      </c>
      <c r="I945" s="132"/>
      <c r="J945" s="126"/>
      <c r="K945" s="136" t="str">
        <f t="shared" si="29"/>
        <v>-</v>
      </c>
      <c r="L945" s="126"/>
      <c r="M945" s="137">
        <f t="shared" si="28"/>
        <v>1</v>
      </c>
    </row>
    <row r="946" customHeight="1" spans="2:13">
      <c r="B946" s="125">
        <v>943</v>
      </c>
      <c r="C946" s="126"/>
      <c r="D946" s="126"/>
      <c r="E946" s="135" t="str">
        <f>IFERROR(VLOOKUP(D946,'基础-供应商信息'!$C:$D,2,FALSE),"-")</f>
        <v>-</v>
      </c>
      <c r="F946" s="126"/>
      <c r="G946" s="135" t="str">
        <f>IFERROR(VLOOKUP($F946,'基础-商品信息'!$C:$E,2,FALSE),"-")</f>
        <v>-</v>
      </c>
      <c r="H946" s="135" t="str">
        <f>IFERROR(VLOOKUP($F946,'基础-商品信息'!$C:$E,3,FALSE),"-")</f>
        <v>-</v>
      </c>
      <c r="I946" s="132"/>
      <c r="J946" s="126"/>
      <c r="K946" s="136" t="str">
        <f t="shared" si="29"/>
        <v>-</v>
      </c>
      <c r="L946" s="126"/>
      <c r="M946" s="137">
        <f t="shared" si="28"/>
        <v>1</v>
      </c>
    </row>
    <row r="947" customHeight="1" spans="2:13">
      <c r="B947" s="125">
        <v>944</v>
      </c>
      <c r="C947" s="126"/>
      <c r="D947" s="126"/>
      <c r="E947" s="135" t="str">
        <f>IFERROR(VLOOKUP(D947,'基础-供应商信息'!$C:$D,2,FALSE),"-")</f>
        <v>-</v>
      </c>
      <c r="F947" s="126"/>
      <c r="G947" s="135" t="str">
        <f>IFERROR(VLOOKUP($F947,'基础-商品信息'!$C:$E,2,FALSE),"-")</f>
        <v>-</v>
      </c>
      <c r="H947" s="135" t="str">
        <f>IFERROR(VLOOKUP($F947,'基础-商品信息'!$C:$E,3,FALSE),"-")</f>
        <v>-</v>
      </c>
      <c r="I947" s="132"/>
      <c r="J947" s="126"/>
      <c r="K947" s="136" t="str">
        <f t="shared" si="29"/>
        <v>-</v>
      </c>
      <c r="L947" s="126"/>
      <c r="M947" s="137">
        <f t="shared" si="28"/>
        <v>1</v>
      </c>
    </row>
    <row r="948" customHeight="1" spans="2:13">
      <c r="B948" s="125">
        <v>945</v>
      </c>
      <c r="C948" s="126"/>
      <c r="D948" s="126"/>
      <c r="E948" s="135" t="str">
        <f>IFERROR(VLOOKUP(D948,'基础-供应商信息'!$C:$D,2,FALSE),"-")</f>
        <v>-</v>
      </c>
      <c r="F948" s="126"/>
      <c r="G948" s="135" t="str">
        <f>IFERROR(VLOOKUP($F948,'基础-商品信息'!$C:$E,2,FALSE),"-")</f>
        <v>-</v>
      </c>
      <c r="H948" s="135" t="str">
        <f>IFERROR(VLOOKUP($F948,'基础-商品信息'!$C:$E,3,FALSE),"-")</f>
        <v>-</v>
      </c>
      <c r="I948" s="132"/>
      <c r="J948" s="126"/>
      <c r="K948" s="136" t="str">
        <f t="shared" si="29"/>
        <v>-</v>
      </c>
      <c r="L948" s="126"/>
      <c r="M948" s="137">
        <f t="shared" si="28"/>
        <v>1</v>
      </c>
    </row>
    <row r="949" customHeight="1" spans="2:13">
      <c r="B949" s="125">
        <v>946</v>
      </c>
      <c r="C949" s="126"/>
      <c r="D949" s="126"/>
      <c r="E949" s="135" t="str">
        <f>IFERROR(VLOOKUP(D949,'基础-供应商信息'!$C:$D,2,FALSE),"-")</f>
        <v>-</v>
      </c>
      <c r="F949" s="126"/>
      <c r="G949" s="135" t="str">
        <f>IFERROR(VLOOKUP($F949,'基础-商品信息'!$C:$E,2,FALSE),"-")</f>
        <v>-</v>
      </c>
      <c r="H949" s="135" t="str">
        <f>IFERROR(VLOOKUP($F949,'基础-商品信息'!$C:$E,3,FALSE),"-")</f>
        <v>-</v>
      </c>
      <c r="I949" s="132"/>
      <c r="J949" s="126"/>
      <c r="K949" s="136" t="str">
        <f t="shared" si="29"/>
        <v>-</v>
      </c>
      <c r="L949" s="126"/>
      <c r="M949" s="137">
        <f t="shared" si="28"/>
        <v>1</v>
      </c>
    </row>
    <row r="950" customHeight="1" spans="2:13">
      <c r="B950" s="125">
        <v>947</v>
      </c>
      <c r="C950" s="126"/>
      <c r="D950" s="126"/>
      <c r="E950" s="135" t="str">
        <f>IFERROR(VLOOKUP(D950,'基础-供应商信息'!$C:$D,2,FALSE),"-")</f>
        <v>-</v>
      </c>
      <c r="F950" s="126"/>
      <c r="G950" s="135" t="str">
        <f>IFERROR(VLOOKUP($F950,'基础-商品信息'!$C:$E,2,FALSE),"-")</f>
        <v>-</v>
      </c>
      <c r="H950" s="135" t="str">
        <f>IFERROR(VLOOKUP($F950,'基础-商品信息'!$C:$E,3,FALSE),"-")</f>
        <v>-</v>
      </c>
      <c r="I950" s="132"/>
      <c r="J950" s="126"/>
      <c r="K950" s="136" t="str">
        <f t="shared" si="29"/>
        <v>-</v>
      </c>
      <c r="L950" s="126"/>
      <c r="M950" s="137">
        <f t="shared" si="28"/>
        <v>1</v>
      </c>
    </row>
    <row r="951" customHeight="1" spans="2:13">
      <c r="B951" s="125">
        <v>948</v>
      </c>
      <c r="C951" s="126"/>
      <c r="D951" s="126"/>
      <c r="E951" s="135" t="str">
        <f>IFERROR(VLOOKUP(D951,'基础-供应商信息'!$C:$D,2,FALSE),"-")</f>
        <v>-</v>
      </c>
      <c r="F951" s="126"/>
      <c r="G951" s="135" t="str">
        <f>IFERROR(VLOOKUP($F951,'基础-商品信息'!$C:$E,2,FALSE),"-")</f>
        <v>-</v>
      </c>
      <c r="H951" s="135" t="str">
        <f>IFERROR(VLOOKUP($F951,'基础-商品信息'!$C:$E,3,FALSE),"-")</f>
        <v>-</v>
      </c>
      <c r="I951" s="132"/>
      <c r="J951" s="126"/>
      <c r="K951" s="136" t="str">
        <f t="shared" si="29"/>
        <v>-</v>
      </c>
      <c r="L951" s="126"/>
      <c r="M951" s="137">
        <f t="shared" si="28"/>
        <v>1</v>
      </c>
    </row>
    <row r="952" customHeight="1" spans="2:13">
      <c r="B952" s="125">
        <v>949</v>
      </c>
      <c r="C952" s="126"/>
      <c r="D952" s="126"/>
      <c r="E952" s="135" t="str">
        <f>IFERROR(VLOOKUP(D952,'基础-供应商信息'!$C:$D,2,FALSE),"-")</f>
        <v>-</v>
      </c>
      <c r="F952" s="126"/>
      <c r="G952" s="135" t="str">
        <f>IFERROR(VLOOKUP($F952,'基础-商品信息'!$C:$E,2,FALSE),"-")</f>
        <v>-</v>
      </c>
      <c r="H952" s="135" t="str">
        <f>IFERROR(VLOOKUP($F952,'基础-商品信息'!$C:$E,3,FALSE),"-")</f>
        <v>-</v>
      </c>
      <c r="I952" s="132"/>
      <c r="J952" s="126"/>
      <c r="K952" s="136" t="str">
        <f t="shared" si="29"/>
        <v>-</v>
      </c>
      <c r="L952" s="126"/>
      <c r="M952" s="137">
        <f t="shared" si="28"/>
        <v>1</v>
      </c>
    </row>
    <row r="953" customHeight="1" spans="2:13">
      <c r="B953" s="125">
        <v>950</v>
      </c>
      <c r="C953" s="126"/>
      <c r="D953" s="126"/>
      <c r="E953" s="135" t="str">
        <f>IFERROR(VLOOKUP(D953,'基础-供应商信息'!$C:$D,2,FALSE),"-")</f>
        <v>-</v>
      </c>
      <c r="F953" s="126"/>
      <c r="G953" s="135" t="str">
        <f>IFERROR(VLOOKUP($F953,'基础-商品信息'!$C:$E,2,FALSE),"-")</f>
        <v>-</v>
      </c>
      <c r="H953" s="135" t="str">
        <f>IFERROR(VLOOKUP($F953,'基础-商品信息'!$C:$E,3,FALSE),"-")</f>
        <v>-</v>
      </c>
      <c r="I953" s="132"/>
      <c r="J953" s="126"/>
      <c r="K953" s="136" t="str">
        <f t="shared" si="29"/>
        <v>-</v>
      </c>
      <c r="L953" s="126"/>
      <c r="M953" s="137">
        <f t="shared" si="28"/>
        <v>1</v>
      </c>
    </row>
    <row r="954" customHeight="1" spans="2:13">
      <c r="B954" s="125">
        <v>951</v>
      </c>
      <c r="C954" s="126"/>
      <c r="D954" s="126"/>
      <c r="E954" s="135" t="str">
        <f>IFERROR(VLOOKUP(D954,'基础-供应商信息'!$C:$D,2,FALSE),"-")</f>
        <v>-</v>
      </c>
      <c r="F954" s="126"/>
      <c r="G954" s="135" t="str">
        <f>IFERROR(VLOOKUP($F954,'基础-商品信息'!$C:$E,2,FALSE),"-")</f>
        <v>-</v>
      </c>
      <c r="H954" s="135" t="str">
        <f>IFERROR(VLOOKUP($F954,'基础-商品信息'!$C:$E,3,FALSE),"-")</f>
        <v>-</v>
      </c>
      <c r="I954" s="132"/>
      <c r="J954" s="126"/>
      <c r="K954" s="136" t="str">
        <f t="shared" si="29"/>
        <v>-</v>
      </c>
      <c r="L954" s="126"/>
      <c r="M954" s="137">
        <f t="shared" si="28"/>
        <v>1</v>
      </c>
    </row>
    <row r="955" customHeight="1" spans="2:13">
      <c r="B955" s="125">
        <v>952</v>
      </c>
      <c r="C955" s="126"/>
      <c r="D955" s="126"/>
      <c r="E955" s="135" t="str">
        <f>IFERROR(VLOOKUP(D955,'基础-供应商信息'!$C:$D,2,FALSE),"-")</f>
        <v>-</v>
      </c>
      <c r="F955" s="126"/>
      <c r="G955" s="135" t="str">
        <f>IFERROR(VLOOKUP($F955,'基础-商品信息'!$C:$E,2,FALSE),"-")</f>
        <v>-</v>
      </c>
      <c r="H955" s="135" t="str">
        <f>IFERROR(VLOOKUP($F955,'基础-商品信息'!$C:$E,3,FALSE),"-")</f>
        <v>-</v>
      </c>
      <c r="I955" s="132"/>
      <c r="J955" s="126"/>
      <c r="K955" s="136" t="str">
        <f t="shared" si="29"/>
        <v>-</v>
      </c>
      <c r="L955" s="126"/>
      <c r="M955" s="137">
        <f t="shared" si="28"/>
        <v>1</v>
      </c>
    </row>
    <row r="956" customHeight="1" spans="2:13">
      <c r="B956" s="125">
        <v>953</v>
      </c>
      <c r="C956" s="126"/>
      <c r="D956" s="126"/>
      <c r="E956" s="135" t="str">
        <f>IFERROR(VLOOKUP(D956,'基础-供应商信息'!$C:$D,2,FALSE),"-")</f>
        <v>-</v>
      </c>
      <c r="F956" s="126"/>
      <c r="G956" s="135" t="str">
        <f>IFERROR(VLOOKUP($F956,'基础-商品信息'!$C:$E,2,FALSE),"-")</f>
        <v>-</v>
      </c>
      <c r="H956" s="135" t="str">
        <f>IFERROR(VLOOKUP($F956,'基础-商品信息'!$C:$E,3,FALSE),"-")</f>
        <v>-</v>
      </c>
      <c r="I956" s="132"/>
      <c r="J956" s="126"/>
      <c r="K956" s="136" t="str">
        <f t="shared" si="29"/>
        <v>-</v>
      </c>
      <c r="L956" s="126"/>
      <c r="M956" s="137">
        <f t="shared" si="28"/>
        <v>1</v>
      </c>
    </row>
    <row r="957" customHeight="1" spans="2:13">
      <c r="B957" s="125">
        <v>954</v>
      </c>
      <c r="C957" s="126"/>
      <c r="D957" s="126"/>
      <c r="E957" s="135" t="str">
        <f>IFERROR(VLOOKUP(D957,'基础-供应商信息'!$C:$D,2,FALSE),"-")</f>
        <v>-</v>
      </c>
      <c r="F957" s="126"/>
      <c r="G957" s="135" t="str">
        <f>IFERROR(VLOOKUP($F957,'基础-商品信息'!$C:$E,2,FALSE),"-")</f>
        <v>-</v>
      </c>
      <c r="H957" s="135" t="str">
        <f>IFERROR(VLOOKUP($F957,'基础-商品信息'!$C:$E,3,FALSE),"-")</f>
        <v>-</v>
      </c>
      <c r="I957" s="132"/>
      <c r="J957" s="126"/>
      <c r="K957" s="136" t="str">
        <f t="shared" si="29"/>
        <v>-</v>
      </c>
      <c r="L957" s="126"/>
      <c r="M957" s="137">
        <f t="shared" si="28"/>
        <v>1</v>
      </c>
    </row>
    <row r="958" customHeight="1" spans="2:13">
      <c r="B958" s="125">
        <v>955</v>
      </c>
      <c r="C958" s="126"/>
      <c r="D958" s="126"/>
      <c r="E958" s="135" t="str">
        <f>IFERROR(VLOOKUP(D958,'基础-供应商信息'!$C:$D,2,FALSE),"-")</f>
        <v>-</v>
      </c>
      <c r="F958" s="126"/>
      <c r="G958" s="135" t="str">
        <f>IFERROR(VLOOKUP($F958,'基础-商品信息'!$C:$E,2,FALSE),"-")</f>
        <v>-</v>
      </c>
      <c r="H958" s="135" t="str">
        <f>IFERROR(VLOOKUP($F958,'基础-商品信息'!$C:$E,3,FALSE),"-")</f>
        <v>-</v>
      </c>
      <c r="I958" s="132"/>
      <c r="J958" s="126"/>
      <c r="K958" s="136" t="str">
        <f t="shared" si="29"/>
        <v>-</v>
      </c>
      <c r="L958" s="126"/>
      <c r="M958" s="137">
        <f t="shared" si="28"/>
        <v>1</v>
      </c>
    </row>
    <row r="959" customHeight="1" spans="2:13">
      <c r="B959" s="125">
        <v>956</v>
      </c>
      <c r="C959" s="126"/>
      <c r="D959" s="126"/>
      <c r="E959" s="135" t="str">
        <f>IFERROR(VLOOKUP(D959,'基础-供应商信息'!$C:$D,2,FALSE),"-")</f>
        <v>-</v>
      </c>
      <c r="F959" s="126"/>
      <c r="G959" s="135" t="str">
        <f>IFERROR(VLOOKUP($F959,'基础-商品信息'!$C:$E,2,FALSE),"-")</f>
        <v>-</v>
      </c>
      <c r="H959" s="135" t="str">
        <f>IFERROR(VLOOKUP($F959,'基础-商品信息'!$C:$E,3,FALSE),"-")</f>
        <v>-</v>
      </c>
      <c r="I959" s="132"/>
      <c r="J959" s="126"/>
      <c r="K959" s="136" t="str">
        <f t="shared" si="29"/>
        <v>-</v>
      </c>
      <c r="L959" s="126"/>
      <c r="M959" s="137">
        <f t="shared" si="28"/>
        <v>1</v>
      </c>
    </row>
    <row r="960" customHeight="1" spans="2:13">
      <c r="B960" s="125">
        <v>957</v>
      </c>
      <c r="C960" s="126"/>
      <c r="D960" s="126"/>
      <c r="E960" s="135" t="str">
        <f>IFERROR(VLOOKUP(D960,'基础-供应商信息'!$C:$D,2,FALSE),"-")</f>
        <v>-</v>
      </c>
      <c r="F960" s="126"/>
      <c r="G960" s="135" t="str">
        <f>IFERROR(VLOOKUP($F960,'基础-商品信息'!$C:$E,2,FALSE),"-")</f>
        <v>-</v>
      </c>
      <c r="H960" s="135" t="str">
        <f>IFERROR(VLOOKUP($F960,'基础-商品信息'!$C:$E,3,FALSE),"-")</f>
        <v>-</v>
      </c>
      <c r="I960" s="132"/>
      <c r="J960" s="126"/>
      <c r="K960" s="136" t="str">
        <f t="shared" si="29"/>
        <v>-</v>
      </c>
      <c r="L960" s="126"/>
      <c r="M960" s="137">
        <f t="shared" si="28"/>
        <v>1</v>
      </c>
    </row>
    <row r="961" customHeight="1" spans="2:13">
      <c r="B961" s="125">
        <v>958</v>
      </c>
      <c r="C961" s="126"/>
      <c r="D961" s="126"/>
      <c r="E961" s="135" t="str">
        <f>IFERROR(VLOOKUP(D961,'基础-供应商信息'!$C:$D,2,FALSE),"-")</f>
        <v>-</v>
      </c>
      <c r="F961" s="126"/>
      <c r="G961" s="135" t="str">
        <f>IFERROR(VLOOKUP($F961,'基础-商品信息'!$C:$E,2,FALSE),"-")</f>
        <v>-</v>
      </c>
      <c r="H961" s="135" t="str">
        <f>IFERROR(VLOOKUP($F961,'基础-商品信息'!$C:$E,3,FALSE),"-")</f>
        <v>-</v>
      </c>
      <c r="I961" s="132"/>
      <c r="J961" s="126"/>
      <c r="K961" s="136" t="str">
        <f t="shared" si="29"/>
        <v>-</v>
      </c>
      <c r="L961" s="126"/>
      <c r="M961" s="137">
        <f t="shared" si="28"/>
        <v>1</v>
      </c>
    </row>
    <row r="962" customHeight="1" spans="2:13">
      <c r="B962" s="125">
        <v>959</v>
      </c>
      <c r="C962" s="126"/>
      <c r="D962" s="126"/>
      <c r="E962" s="135" t="str">
        <f>IFERROR(VLOOKUP(D962,'基础-供应商信息'!$C:$D,2,FALSE),"-")</f>
        <v>-</v>
      </c>
      <c r="F962" s="126"/>
      <c r="G962" s="135" t="str">
        <f>IFERROR(VLOOKUP($F962,'基础-商品信息'!$C:$E,2,FALSE),"-")</f>
        <v>-</v>
      </c>
      <c r="H962" s="135" t="str">
        <f>IFERROR(VLOOKUP($F962,'基础-商品信息'!$C:$E,3,FALSE),"-")</f>
        <v>-</v>
      </c>
      <c r="I962" s="132"/>
      <c r="J962" s="126"/>
      <c r="K962" s="136" t="str">
        <f t="shared" si="29"/>
        <v>-</v>
      </c>
      <c r="L962" s="126"/>
      <c r="M962" s="137">
        <f t="shared" si="28"/>
        <v>1</v>
      </c>
    </row>
    <row r="963" customHeight="1" spans="2:13">
      <c r="B963" s="125">
        <v>960</v>
      </c>
      <c r="C963" s="126"/>
      <c r="D963" s="126"/>
      <c r="E963" s="135" t="str">
        <f>IFERROR(VLOOKUP(D963,'基础-供应商信息'!$C:$D,2,FALSE),"-")</f>
        <v>-</v>
      </c>
      <c r="F963" s="126"/>
      <c r="G963" s="135" t="str">
        <f>IFERROR(VLOOKUP($F963,'基础-商品信息'!$C:$E,2,FALSE),"-")</f>
        <v>-</v>
      </c>
      <c r="H963" s="135" t="str">
        <f>IFERROR(VLOOKUP($F963,'基础-商品信息'!$C:$E,3,FALSE),"-")</f>
        <v>-</v>
      </c>
      <c r="I963" s="132"/>
      <c r="J963" s="126"/>
      <c r="K963" s="136" t="str">
        <f t="shared" si="29"/>
        <v>-</v>
      </c>
      <c r="L963" s="126"/>
      <c r="M963" s="137">
        <f t="shared" si="28"/>
        <v>1</v>
      </c>
    </row>
    <row r="964" customHeight="1" spans="2:13">
      <c r="B964" s="125">
        <v>961</v>
      </c>
      <c r="C964" s="126"/>
      <c r="D964" s="126"/>
      <c r="E964" s="135" t="str">
        <f>IFERROR(VLOOKUP(D964,'基础-供应商信息'!$C:$D,2,FALSE),"-")</f>
        <v>-</v>
      </c>
      <c r="F964" s="126"/>
      <c r="G964" s="135" t="str">
        <f>IFERROR(VLOOKUP($F964,'基础-商品信息'!$C:$E,2,FALSE),"-")</f>
        <v>-</v>
      </c>
      <c r="H964" s="135" t="str">
        <f>IFERROR(VLOOKUP($F964,'基础-商品信息'!$C:$E,3,FALSE),"-")</f>
        <v>-</v>
      </c>
      <c r="I964" s="132"/>
      <c r="J964" s="126"/>
      <c r="K964" s="136" t="str">
        <f t="shared" si="29"/>
        <v>-</v>
      </c>
      <c r="L964" s="126"/>
      <c r="M964" s="137">
        <f t="shared" ref="M964:M1003" si="30">C964-DAY(C964)+1</f>
        <v>1</v>
      </c>
    </row>
    <row r="965" customHeight="1" spans="2:13">
      <c r="B965" s="125">
        <v>962</v>
      </c>
      <c r="C965" s="126"/>
      <c r="D965" s="126"/>
      <c r="E965" s="135" t="str">
        <f>IFERROR(VLOOKUP(D965,'基础-供应商信息'!$C:$D,2,FALSE),"-")</f>
        <v>-</v>
      </c>
      <c r="F965" s="126"/>
      <c r="G965" s="135" t="str">
        <f>IFERROR(VLOOKUP($F965,'基础-商品信息'!$C:$E,2,FALSE),"-")</f>
        <v>-</v>
      </c>
      <c r="H965" s="135" t="str">
        <f>IFERROR(VLOOKUP($F965,'基础-商品信息'!$C:$E,3,FALSE),"-")</f>
        <v>-</v>
      </c>
      <c r="I965" s="132"/>
      <c r="J965" s="126"/>
      <c r="K965" s="136" t="str">
        <f t="shared" ref="K965:K1003" si="31">IF(AND(I965&lt;&gt;"",J965&lt;&gt;""),I965*J965,"-")</f>
        <v>-</v>
      </c>
      <c r="L965" s="126"/>
      <c r="M965" s="137">
        <f t="shared" si="30"/>
        <v>1</v>
      </c>
    </row>
    <row r="966" customHeight="1" spans="2:13">
      <c r="B966" s="125">
        <v>963</v>
      </c>
      <c r="C966" s="126"/>
      <c r="D966" s="126"/>
      <c r="E966" s="135" t="str">
        <f>IFERROR(VLOOKUP(D966,'基础-供应商信息'!$C:$D,2,FALSE),"-")</f>
        <v>-</v>
      </c>
      <c r="F966" s="126"/>
      <c r="G966" s="135" t="str">
        <f>IFERROR(VLOOKUP($F966,'基础-商品信息'!$C:$E,2,FALSE),"-")</f>
        <v>-</v>
      </c>
      <c r="H966" s="135" t="str">
        <f>IFERROR(VLOOKUP($F966,'基础-商品信息'!$C:$E,3,FALSE),"-")</f>
        <v>-</v>
      </c>
      <c r="I966" s="132"/>
      <c r="J966" s="126"/>
      <c r="K966" s="136" t="str">
        <f t="shared" si="31"/>
        <v>-</v>
      </c>
      <c r="L966" s="126"/>
      <c r="M966" s="137">
        <f t="shared" si="30"/>
        <v>1</v>
      </c>
    </row>
    <row r="967" customHeight="1" spans="2:13">
      <c r="B967" s="125">
        <v>964</v>
      </c>
      <c r="C967" s="126"/>
      <c r="D967" s="126"/>
      <c r="E967" s="135" t="str">
        <f>IFERROR(VLOOKUP(D967,'基础-供应商信息'!$C:$D,2,FALSE),"-")</f>
        <v>-</v>
      </c>
      <c r="F967" s="126"/>
      <c r="G967" s="135" t="str">
        <f>IFERROR(VLOOKUP($F967,'基础-商品信息'!$C:$E,2,FALSE),"-")</f>
        <v>-</v>
      </c>
      <c r="H967" s="135" t="str">
        <f>IFERROR(VLOOKUP($F967,'基础-商品信息'!$C:$E,3,FALSE),"-")</f>
        <v>-</v>
      </c>
      <c r="I967" s="132"/>
      <c r="J967" s="126"/>
      <c r="K967" s="136" t="str">
        <f t="shared" si="31"/>
        <v>-</v>
      </c>
      <c r="L967" s="126"/>
      <c r="M967" s="137">
        <f t="shared" si="30"/>
        <v>1</v>
      </c>
    </row>
    <row r="968" customHeight="1" spans="2:13">
      <c r="B968" s="125">
        <v>965</v>
      </c>
      <c r="C968" s="126"/>
      <c r="D968" s="126"/>
      <c r="E968" s="135" t="str">
        <f>IFERROR(VLOOKUP(D968,'基础-供应商信息'!$C:$D,2,FALSE),"-")</f>
        <v>-</v>
      </c>
      <c r="F968" s="126"/>
      <c r="G968" s="135" t="str">
        <f>IFERROR(VLOOKUP($F968,'基础-商品信息'!$C:$E,2,FALSE),"-")</f>
        <v>-</v>
      </c>
      <c r="H968" s="135" t="str">
        <f>IFERROR(VLOOKUP($F968,'基础-商品信息'!$C:$E,3,FALSE),"-")</f>
        <v>-</v>
      </c>
      <c r="I968" s="132"/>
      <c r="J968" s="126"/>
      <c r="K968" s="136" t="str">
        <f t="shared" si="31"/>
        <v>-</v>
      </c>
      <c r="L968" s="126"/>
      <c r="M968" s="137">
        <f t="shared" si="30"/>
        <v>1</v>
      </c>
    </row>
    <row r="969" customHeight="1" spans="2:13">
      <c r="B969" s="125">
        <v>966</v>
      </c>
      <c r="C969" s="126"/>
      <c r="D969" s="126"/>
      <c r="E969" s="135" t="str">
        <f>IFERROR(VLOOKUP(D969,'基础-供应商信息'!$C:$D,2,FALSE),"-")</f>
        <v>-</v>
      </c>
      <c r="F969" s="126"/>
      <c r="G969" s="135" t="str">
        <f>IFERROR(VLOOKUP($F969,'基础-商品信息'!$C:$E,2,FALSE),"-")</f>
        <v>-</v>
      </c>
      <c r="H969" s="135" t="str">
        <f>IFERROR(VLOOKUP($F969,'基础-商品信息'!$C:$E,3,FALSE),"-")</f>
        <v>-</v>
      </c>
      <c r="I969" s="132"/>
      <c r="J969" s="126"/>
      <c r="K969" s="136" t="str">
        <f t="shared" si="31"/>
        <v>-</v>
      </c>
      <c r="L969" s="126"/>
      <c r="M969" s="137">
        <f t="shared" si="30"/>
        <v>1</v>
      </c>
    </row>
    <row r="970" customHeight="1" spans="2:13">
      <c r="B970" s="125">
        <v>967</v>
      </c>
      <c r="C970" s="126"/>
      <c r="D970" s="126"/>
      <c r="E970" s="135" t="str">
        <f>IFERROR(VLOOKUP(D970,'基础-供应商信息'!$C:$D,2,FALSE),"-")</f>
        <v>-</v>
      </c>
      <c r="F970" s="126"/>
      <c r="G970" s="135" t="str">
        <f>IFERROR(VLOOKUP($F970,'基础-商品信息'!$C:$E,2,FALSE),"-")</f>
        <v>-</v>
      </c>
      <c r="H970" s="135" t="str">
        <f>IFERROR(VLOOKUP($F970,'基础-商品信息'!$C:$E,3,FALSE),"-")</f>
        <v>-</v>
      </c>
      <c r="I970" s="132"/>
      <c r="J970" s="126"/>
      <c r="K970" s="136" t="str">
        <f t="shared" si="31"/>
        <v>-</v>
      </c>
      <c r="L970" s="126"/>
      <c r="M970" s="137">
        <f t="shared" si="30"/>
        <v>1</v>
      </c>
    </row>
    <row r="971" customHeight="1" spans="2:13">
      <c r="B971" s="125">
        <v>968</v>
      </c>
      <c r="C971" s="126"/>
      <c r="D971" s="126"/>
      <c r="E971" s="135" t="str">
        <f>IFERROR(VLOOKUP(D971,'基础-供应商信息'!$C:$D,2,FALSE),"-")</f>
        <v>-</v>
      </c>
      <c r="F971" s="126"/>
      <c r="G971" s="135" t="str">
        <f>IFERROR(VLOOKUP($F971,'基础-商品信息'!$C:$E,2,FALSE),"-")</f>
        <v>-</v>
      </c>
      <c r="H971" s="135" t="str">
        <f>IFERROR(VLOOKUP($F971,'基础-商品信息'!$C:$E,3,FALSE),"-")</f>
        <v>-</v>
      </c>
      <c r="I971" s="132"/>
      <c r="J971" s="126"/>
      <c r="K971" s="136" t="str">
        <f t="shared" si="31"/>
        <v>-</v>
      </c>
      <c r="L971" s="126"/>
      <c r="M971" s="137">
        <f t="shared" si="30"/>
        <v>1</v>
      </c>
    </row>
    <row r="972" customHeight="1" spans="2:13">
      <c r="B972" s="125">
        <v>969</v>
      </c>
      <c r="C972" s="126"/>
      <c r="D972" s="126"/>
      <c r="E972" s="135" t="str">
        <f>IFERROR(VLOOKUP(D972,'基础-供应商信息'!$C:$D,2,FALSE),"-")</f>
        <v>-</v>
      </c>
      <c r="F972" s="126"/>
      <c r="G972" s="135" t="str">
        <f>IFERROR(VLOOKUP($F972,'基础-商品信息'!$C:$E,2,FALSE),"-")</f>
        <v>-</v>
      </c>
      <c r="H972" s="135" t="str">
        <f>IFERROR(VLOOKUP($F972,'基础-商品信息'!$C:$E,3,FALSE),"-")</f>
        <v>-</v>
      </c>
      <c r="I972" s="132"/>
      <c r="J972" s="126"/>
      <c r="K972" s="136" t="str">
        <f t="shared" si="31"/>
        <v>-</v>
      </c>
      <c r="L972" s="126"/>
      <c r="M972" s="137">
        <f t="shared" si="30"/>
        <v>1</v>
      </c>
    </row>
    <row r="973" customHeight="1" spans="2:13">
      <c r="B973" s="125">
        <v>970</v>
      </c>
      <c r="C973" s="126"/>
      <c r="D973" s="126"/>
      <c r="E973" s="135" t="str">
        <f>IFERROR(VLOOKUP(D973,'基础-供应商信息'!$C:$D,2,FALSE),"-")</f>
        <v>-</v>
      </c>
      <c r="F973" s="126"/>
      <c r="G973" s="135" t="str">
        <f>IFERROR(VLOOKUP($F973,'基础-商品信息'!$C:$E,2,FALSE),"-")</f>
        <v>-</v>
      </c>
      <c r="H973" s="135" t="str">
        <f>IFERROR(VLOOKUP($F973,'基础-商品信息'!$C:$E,3,FALSE),"-")</f>
        <v>-</v>
      </c>
      <c r="I973" s="132"/>
      <c r="J973" s="126"/>
      <c r="K973" s="136" t="str">
        <f t="shared" si="31"/>
        <v>-</v>
      </c>
      <c r="L973" s="126"/>
      <c r="M973" s="137">
        <f t="shared" si="30"/>
        <v>1</v>
      </c>
    </row>
    <row r="974" customHeight="1" spans="2:13">
      <c r="B974" s="125">
        <v>971</v>
      </c>
      <c r="C974" s="126"/>
      <c r="D974" s="126"/>
      <c r="E974" s="135" t="str">
        <f>IFERROR(VLOOKUP(D974,'基础-供应商信息'!$C:$D,2,FALSE),"-")</f>
        <v>-</v>
      </c>
      <c r="F974" s="126"/>
      <c r="G974" s="135" t="str">
        <f>IFERROR(VLOOKUP($F974,'基础-商品信息'!$C:$E,2,FALSE),"-")</f>
        <v>-</v>
      </c>
      <c r="H974" s="135" t="str">
        <f>IFERROR(VLOOKUP($F974,'基础-商品信息'!$C:$E,3,FALSE),"-")</f>
        <v>-</v>
      </c>
      <c r="I974" s="132"/>
      <c r="J974" s="126"/>
      <c r="K974" s="136" t="str">
        <f t="shared" si="31"/>
        <v>-</v>
      </c>
      <c r="L974" s="126"/>
      <c r="M974" s="137">
        <f t="shared" si="30"/>
        <v>1</v>
      </c>
    </row>
    <row r="975" customHeight="1" spans="2:13">
      <c r="B975" s="125">
        <v>972</v>
      </c>
      <c r="C975" s="126"/>
      <c r="D975" s="126"/>
      <c r="E975" s="135" t="str">
        <f>IFERROR(VLOOKUP(D975,'基础-供应商信息'!$C:$D,2,FALSE),"-")</f>
        <v>-</v>
      </c>
      <c r="F975" s="126"/>
      <c r="G975" s="135" t="str">
        <f>IFERROR(VLOOKUP($F975,'基础-商品信息'!$C:$E,2,FALSE),"-")</f>
        <v>-</v>
      </c>
      <c r="H975" s="135" t="str">
        <f>IFERROR(VLOOKUP($F975,'基础-商品信息'!$C:$E,3,FALSE),"-")</f>
        <v>-</v>
      </c>
      <c r="I975" s="132"/>
      <c r="J975" s="126"/>
      <c r="K975" s="136" t="str">
        <f t="shared" si="31"/>
        <v>-</v>
      </c>
      <c r="L975" s="126"/>
      <c r="M975" s="137">
        <f t="shared" si="30"/>
        <v>1</v>
      </c>
    </row>
    <row r="976" customHeight="1" spans="2:13">
      <c r="B976" s="125">
        <v>973</v>
      </c>
      <c r="C976" s="126"/>
      <c r="D976" s="126"/>
      <c r="E976" s="135" t="str">
        <f>IFERROR(VLOOKUP(D976,'基础-供应商信息'!$C:$D,2,FALSE),"-")</f>
        <v>-</v>
      </c>
      <c r="F976" s="126"/>
      <c r="G976" s="135" t="str">
        <f>IFERROR(VLOOKUP($F976,'基础-商品信息'!$C:$E,2,FALSE),"-")</f>
        <v>-</v>
      </c>
      <c r="H976" s="135" t="str">
        <f>IFERROR(VLOOKUP($F976,'基础-商品信息'!$C:$E,3,FALSE),"-")</f>
        <v>-</v>
      </c>
      <c r="I976" s="132"/>
      <c r="J976" s="126"/>
      <c r="K976" s="136" t="str">
        <f t="shared" si="31"/>
        <v>-</v>
      </c>
      <c r="L976" s="126"/>
      <c r="M976" s="137">
        <f t="shared" si="30"/>
        <v>1</v>
      </c>
    </row>
    <row r="977" customHeight="1" spans="2:13">
      <c r="B977" s="125">
        <v>974</v>
      </c>
      <c r="C977" s="126"/>
      <c r="D977" s="126"/>
      <c r="E977" s="135" t="str">
        <f>IFERROR(VLOOKUP(D977,'基础-供应商信息'!$C:$D,2,FALSE),"-")</f>
        <v>-</v>
      </c>
      <c r="F977" s="126"/>
      <c r="G977" s="135" t="str">
        <f>IFERROR(VLOOKUP($F977,'基础-商品信息'!$C:$E,2,FALSE),"-")</f>
        <v>-</v>
      </c>
      <c r="H977" s="135" t="str">
        <f>IFERROR(VLOOKUP($F977,'基础-商品信息'!$C:$E,3,FALSE),"-")</f>
        <v>-</v>
      </c>
      <c r="I977" s="132"/>
      <c r="J977" s="126"/>
      <c r="K977" s="136" t="str">
        <f t="shared" si="31"/>
        <v>-</v>
      </c>
      <c r="L977" s="126"/>
      <c r="M977" s="137">
        <f t="shared" si="30"/>
        <v>1</v>
      </c>
    </row>
    <row r="978" customHeight="1" spans="2:13">
      <c r="B978" s="125">
        <v>975</v>
      </c>
      <c r="C978" s="126"/>
      <c r="D978" s="126"/>
      <c r="E978" s="135" t="str">
        <f>IFERROR(VLOOKUP(D978,'基础-供应商信息'!$C:$D,2,FALSE),"-")</f>
        <v>-</v>
      </c>
      <c r="F978" s="126"/>
      <c r="G978" s="135" t="str">
        <f>IFERROR(VLOOKUP($F978,'基础-商品信息'!$C:$E,2,FALSE),"-")</f>
        <v>-</v>
      </c>
      <c r="H978" s="135" t="str">
        <f>IFERROR(VLOOKUP($F978,'基础-商品信息'!$C:$E,3,FALSE),"-")</f>
        <v>-</v>
      </c>
      <c r="I978" s="132"/>
      <c r="J978" s="126"/>
      <c r="K978" s="136" t="str">
        <f t="shared" si="31"/>
        <v>-</v>
      </c>
      <c r="L978" s="126"/>
      <c r="M978" s="137">
        <f t="shared" si="30"/>
        <v>1</v>
      </c>
    </row>
    <row r="979" customHeight="1" spans="2:13">
      <c r="B979" s="125">
        <v>976</v>
      </c>
      <c r="C979" s="126"/>
      <c r="D979" s="126"/>
      <c r="E979" s="135" t="str">
        <f>IFERROR(VLOOKUP(D979,'基础-供应商信息'!$C:$D,2,FALSE),"-")</f>
        <v>-</v>
      </c>
      <c r="F979" s="126"/>
      <c r="G979" s="135" t="str">
        <f>IFERROR(VLOOKUP($F979,'基础-商品信息'!$C:$E,2,FALSE),"-")</f>
        <v>-</v>
      </c>
      <c r="H979" s="135" t="str">
        <f>IFERROR(VLOOKUP($F979,'基础-商品信息'!$C:$E,3,FALSE),"-")</f>
        <v>-</v>
      </c>
      <c r="I979" s="132"/>
      <c r="J979" s="126"/>
      <c r="K979" s="136" t="str">
        <f t="shared" si="31"/>
        <v>-</v>
      </c>
      <c r="L979" s="126"/>
      <c r="M979" s="137">
        <f t="shared" si="30"/>
        <v>1</v>
      </c>
    </row>
    <row r="980" customHeight="1" spans="2:13">
      <c r="B980" s="125">
        <v>977</v>
      </c>
      <c r="C980" s="126"/>
      <c r="D980" s="126"/>
      <c r="E980" s="135" t="str">
        <f>IFERROR(VLOOKUP(D980,'基础-供应商信息'!$C:$D,2,FALSE),"-")</f>
        <v>-</v>
      </c>
      <c r="F980" s="126"/>
      <c r="G980" s="135" t="str">
        <f>IFERROR(VLOOKUP($F980,'基础-商品信息'!$C:$E,2,FALSE),"-")</f>
        <v>-</v>
      </c>
      <c r="H980" s="135" t="str">
        <f>IFERROR(VLOOKUP($F980,'基础-商品信息'!$C:$E,3,FALSE),"-")</f>
        <v>-</v>
      </c>
      <c r="I980" s="132"/>
      <c r="J980" s="126"/>
      <c r="K980" s="136" t="str">
        <f t="shared" si="31"/>
        <v>-</v>
      </c>
      <c r="L980" s="126"/>
      <c r="M980" s="137">
        <f t="shared" si="30"/>
        <v>1</v>
      </c>
    </row>
    <row r="981" customHeight="1" spans="2:13">
      <c r="B981" s="125">
        <v>978</v>
      </c>
      <c r="C981" s="126"/>
      <c r="D981" s="126"/>
      <c r="E981" s="135" t="str">
        <f>IFERROR(VLOOKUP(D981,'基础-供应商信息'!$C:$D,2,FALSE),"-")</f>
        <v>-</v>
      </c>
      <c r="F981" s="126"/>
      <c r="G981" s="135" t="str">
        <f>IFERROR(VLOOKUP($F981,'基础-商品信息'!$C:$E,2,FALSE),"-")</f>
        <v>-</v>
      </c>
      <c r="H981" s="135" t="str">
        <f>IFERROR(VLOOKUP($F981,'基础-商品信息'!$C:$E,3,FALSE),"-")</f>
        <v>-</v>
      </c>
      <c r="I981" s="132"/>
      <c r="J981" s="126"/>
      <c r="K981" s="136" t="str">
        <f t="shared" si="31"/>
        <v>-</v>
      </c>
      <c r="L981" s="126"/>
      <c r="M981" s="137">
        <f t="shared" si="30"/>
        <v>1</v>
      </c>
    </row>
    <row r="982" customHeight="1" spans="2:13">
      <c r="B982" s="125">
        <v>979</v>
      </c>
      <c r="C982" s="126"/>
      <c r="D982" s="126"/>
      <c r="E982" s="135" t="str">
        <f>IFERROR(VLOOKUP(D982,'基础-供应商信息'!$C:$D,2,FALSE),"-")</f>
        <v>-</v>
      </c>
      <c r="F982" s="126"/>
      <c r="G982" s="135" t="str">
        <f>IFERROR(VLOOKUP($F982,'基础-商品信息'!$C:$E,2,FALSE),"-")</f>
        <v>-</v>
      </c>
      <c r="H982" s="135" t="str">
        <f>IFERROR(VLOOKUP($F982,'基础-商品信息'!$C:$E,3,FALSE),"-")</f>
        <v>-</v>
      </c>
      <c r="I982" s="132"/>
      <c r="J982" s="126"/>
      <c r="K982" s="136" t="str">
        <f t="shared" si="31"/>
        <v>-</v>
      </c>
      <c r="L982" s="126"/>
      <c r="M982" s="137">
        <f t="shared" si="30"/>
        <v>1</v>
      </c>
    </row>
    <row r="983" customHeight="1" spans="2:13">
      <c r="B983" s="125">
        <v>980</v>
      </c>
      <c r="C983" s="126"/>
      <c r="D983" s="126"/>
      <c r="E983" s="135" t="str">
        <f>IFERROR(VLOOKUP(D983,'基础-供应商信息'!$C:$D,2,FALSE),"-")</f>
        <v>-</v>
      </c>
      <c r="F983" s="126"/>
      <c r="G983" s="135" t="str">
        <f>IFERROR(VLOOKUP($F983,'基础-商品信息'!$C:$E,2,FALSE),"-")</f>
        <v>-</v>
      </c>
      <c r="H983" s="135" t="str">
        <f>IFERROR(VLOOKUP($F983,'基础-商品信息'!$C:$E,3,FALSE),"-")</f>
        <v>-</v>
      </c>
      <c r="I983" s="132"/>
      <c r="J983" s="126"/>
      <c r="K983" s="136" t="str">
        <f t="shared" si="31"/>
        <v>-</v>
      </c>
      <c r="L983" s="126"/>
      <c r="M983" s="137">
        <f t="shared" si="30"/>
        <v>1</v>
      </c>
    </row>
    <row r="984" customHeight="1" spans="2:13">
      <c r="B984" s="125">
        <v>981</v>
      </c>
      <c r="C984" s="126"/>
      <c r="D984" s="126"/>
      <c r="E984" s="135" t="str">
        <f>IFERROR(VLOOKUP(D984,'基础-供应商信息'!$C:$D,2,FALSE),"-")</f>
        <v>-</v>
      </c>
      <c r="F984" s="126"/>
      <c r="G984" s="135" t="str">
        <f>IFERROR(VLOOKUP($F984,'基础-商品信息'!$C:$E,2,FALSE),"-")</f>
        <v>-</v>
      </c>
      <c r="H984" s="135" t="str">
        <f>IFERROR(VLOOKUP($F984,'基础-商品信息'!$C:$E,3,FALSE),"-")</f>
        <v>-</v>
      </c>
      <c r="I984" s="132"/>
      <c r="J984" s="126"/>
      <c r="K984" s="136" t="str">
        <f t="shared" si="31"/>
        <v>-</v>
      </c>
      <c r="L984" s="126"/>
      <c r="M984" s="137">
        <f t="shared" si="30"/>
        <v>1</v>
      </c>
    </row>
    <row r="985" customHeight="1" spans="2:13">
      <c r="B985" s="125">
        <v>982</v>
      </c>
      <c r="C985" s="126"/>
      <c r="D985" s="126"/>
      <c r="E985" s="135" t="str">
        <f>IFERROR(VLOOKUP(D985,'基础-供应商信息'!$C:$D,2,FALSE),"-")</f>
        <v>-</v>
      </c>
      <c r="F985" s="126"/>
      <c r="G985" s="135" t="str">
        <f>IFERROR(VLOOKUP($F985,'基础-商品信息'!$C:$E,2,FALSE),"-")</f>
        <v>-</v>
      </c>
      <c r="H985" s="135" t="str">
        <f>IFERROR(VLOOKUP($F985,'基础-商品信息'!$C:$E,3,FALSE),"-")</f>
        <v>-</v>
      </c>
      <c r="I985" s="132"/>
      <c r="J985" s="126"/>
      <c r="K985" s="136" t="str">
        <f t="shared" si="31"/>
        <v>-</v>
      </c>
      <c r="L985" s="126"/>
      <c r="M985" s="137">
        <f t="shared" si="30"/>
        <v>1</v>
      </c>
    </row>
    <row r="986" customHeight="1" spans="2:13">
      <c r="B986" s="125">
        <v>983</v>
      </c>
      <c r="C986" s="126"/>
      <c r="D986" s="126"/>
      <c r="E986" s="135" t="str">
        <f>IFERROR(VLOOKUP(D986,'基础-供应商信息'!$C:$D,2,FALSE),"-")</f>
        <v>-</v>
      </c>
      <c r="F986" s="126"/>
      <c r="G986" s="135" t="str">
        <f>IFERROR(VLOOKUP($F986,'基础-商品信息'!$C:$E,2,FALSE),"-")</f>
        <v>-</v>
      </c>
      <c r="H986" s="135" t="str">
        <f>IFERROR(VLOOKUP($F986,'基础-商品信息'!$C:$E,3,FALSE),"-")</f>
        <v>-</v>
      </c>
      <c r="I986" s="132"/>
      <c r="J986" s="126"/>
      <c r="K986" s="136" t="str">
        <f t="shared" si="31"/>
        <v>-</v>
      </c>
      <c r="L986" s="126"/>
      <c r="M986" s="137">
        <f t="shared" si="30"/>
        <v>1</v>
      </c>
    </row>
    <row r="987" customHeight="1" spans="2:13">
      <c r="B987" s="125">
        <v>984</v>
      </c>
      <c r="C987" s="126"/>
      <c r="D987" s="126"/>
      <c r="E987" s="135" t="str">
        <f>IFERROR(VLOOKUP(D987,'基础-供应商信息'!$C:$D,2,FALSE),"-")</f>
        <v>-</v>
      </c>
      <c r="F987" s="126"/>
      <c r="G987" s="135" t="str">
        <f>IFERROR(VLOOKUP($F987,'基础-商品信息'!$C:$E,2,FALSE),"-")</f>
        <v>-</v>
      </c>
      <c r="H987" s="135" t="str">
        <f>IFERROR(VLOOKUP($F987,'基础-商品信息'!$C:$E,3,FALSE),"-")</f>
        <v>-</v>
      </c>
      <c r="I987" s="132"/>
      <c r="J987" s="126"/>
      <c r="K987" s="136" t="str">
        <f t="shared" si="31"/>
        <v>-</v>
      </c>
      <c r="L987" s="126"/>
      <c r="M987" s="137">
        <f t="shared" si="30"/>
        <v>1</v>
      </c>
    </row>
    <row r="988" customHeight="1" spans="2:13">
      <c r="B988" s="125">
        <v>985</v>
      </c>
      <c r="C988" s="126"/>
      <c r="D988" s="126"/>
      <c r="E988" s="135" t="str">
        <f>IFERROR(VLOOKUP(D988,'基础-供应商信息'!$C:$D,2,FALSE),"-")</f>
        <v>-</v>
      </c>
      <c r="F988" s="126"/>
      <c r="G988" s="135" t="str">
        <f>IFERROR(VLOOKUP($F988,'基础-商品信息'!$C:$E,2,FALSE),"-")</f>
        <v>-</v>
      </c>
      <c r="H988" s="135" t="str">
        <f>IFERROR(VLOOKUP($F988,'基础-商品信息'!$C:$E,3,FALSE),"-")</f>
        <v>-</v>
      </c>
      <c r="I988" s="132"/>
      <c r="J988" s="126"/>
      <c r="K988" s="136" t="str">
        <f t="shared" si="31"/>
        <v>-</v>
      </c>
      <c r="L988" s="126"/>
      <c r="M988" s="137">
        <f t="shared" si="30"/>
        <v>1</v>
      </c>
    </row>
    <row r="989" customHeight="1" spans="2:13">
      <c r="B989" s="125">
        <v>986</v>
      </c>
      <c r="C989" s="126"/>
      <c r="D989" s="126"/>
      <c r="E989" s="135" t="str">
        <f>IFERROR(VLOOKUP(D989,'基础-供应商信息'!$C:$D,2,FALSE),"-")</f>
        <v>-</v>
      </c>
      <c r="F989" s="126"/>
      <c r="G989" s="135" t="str">
        <f>IFERROR(VLOOKUP($F989,'基础-商品信息'!$C:$E,2,FALSE),"-")</f>
        <v>-</v>
      </c>
      <c r="H989" s="135" t="str">
        <f>IFERROR(VLOOKUP($F989,'基础-商品信息'!$C:$E,3,FALSE),"-")</f>
        <v>-</v>
      </c>
      <c r="I989" s="132"/>
      <c r="J989" s="126"/>
      <c r="K989" s="136" t="str">
        <f t="shared" si="31"/>
        <v>-</v>
      </c>
      <c r="L989" s="126"/>
      <c r="M989" s="137">
        <f t="shared" si="30"/>
        <v>1</v>
      </c>
    </row>
    <row r="990" customHeight="1" spans="2:13">
      <c r="B990" s="125">
        <v>987</v>
      </c>
      <c r="C990" s="126"/>
      <c r="D990" s="126"/>
      <c r="E990" s="135" t="str">
        <f>IFERROR(VLOOKUP(D990,'基础-供应商信息'!$C:$D,2,FALSE),"-")</f>
        <v>-</v>
      </c>
      <c r="F990" s="126"/>
      <c r="G990" s="135" t="str">
        <f>IFERROR(VLOOKUP($F990,'基础-商品信息'!$C:$E,2,FALSE),"-")</f>
        <v>-</v>
      </c>
      <c r="H990" s="135" t="str">
        <f>IFERROR(VLOOKUP($F990,'基础-商品信息'!$C:$E,3,FALSE),"-")</f>
        <v>-</v>
      </c>
      <c r="I990" s="132"/>
      <c r="J990" s="126"/>
      <c r="K990" s="136" t="str">
        <f t="shared" si="31"/>
        <v>-</v>
      </c>
      <c r="L990" s="126"/>
      <c r="M990" s="137">
        <f t="shared" si="30"/>
        <v>1</v>
      </c>
    </row>
    <row r="991" customHeight="1" spans="2:13">
      <c r="B991" s="125">
        <v>988</v>
      </c>
      <c r="C991" s="126"/>
      <c r="D991" s="126"/>
      <c r="E991" s="135" t="str">
        <f>IFERROR(VLOOKUP(D991,'基础-供应商信息'!$C:$D,2,FALSE),"-")</f>
        <v>-</v>
      </c>
      <c r="F991" s="126"/>
      <c r="G991" s="135" t="str">
        <f>IFERROR(VLOOKUP($F991,'基础-商品信息'!$C:$E,2,FALSE),"-")</f>
        <v>-</v>
      </c>
      <c r="H991" s="135" t="str">
        <f>IFERROR(VLOOKUP($F991,'基础-商品信息'!$C:$E,3,FALSE),"-")</f>
        <v>-</v>
      </c>
      <c r="I991" s="132"/>
      <c r="J991" s="126"/>
      <c r="K991" s="136" t="str">
        <f t="shared" si="31"/>
        <v>-</v>
      </c>
      <c r="L991" s="126"/>
      <c r="M991" s="137">
        <f t="shared" si="30"/>
        <v>1</v>
      </c>
    </row>
    <row r="992" customHeight="1" spans="2:13">
      <c r="B992" s="125">
        <v>989</v>
      </c>
      <c r="C992" s="126"/>
      <c r="D992" s="126"/>
      <c r="E992" s="135" t="str">
        <f>IFERROR(VLOOKUP(D992,'基础-供应商信息'!$C:$D,2,FALSE),"-")</f>
        <v>-</v>
      </c>
      <c r="F992" s="126"/>
      <c r="G992" s="135" t="str">
        <f>IFERROR(VLOOKUP($F992,'基础-商品信息'!$C:$E,2,FALSE),"-")</f>
        <v>-</v>
      </c>
      <c r="H992" s="135" t="str">
        <f>IFERROR(VLOOKUP($F992,'基础-商品信息'!$C:$E,3,FALSE),"-")</f>
        <v>-</v>
      </c>
      <c r="I992" s="132"/>
      <c r="J992" s="126"/>
      <c r="K992" s="136" t="str">
        <f t="shared" si="31"/>
        <v>-</v>
      </c>
      <c r="L992" s="126"/>
      <c r="M992" s="137">
        <f t="shared" si="30"/>
        <v>1</v>
      </c>
    </row>
    <row r="993" customHeight="1" spans="2:13">
      <c r="B993" s="125">
        <v>990</v>
      </c>
      <c r="C993" s="126"/>
      <c r="D993" s="126"/>
      <c r="E993" s="135" t="str">
        <f>IFERROR(VLOOKUP(D993,'基础-供应商信息'!$C:$D,2,FALSE),"-")</f>
        <v>-</v>
      </c>
      <c r="F993" s="126"/>
      <c r="G993" s="135" t="str">
        <f>IFERROR(VLOOKUP($F993,'基础-商品信息'!$C:$E,2,FALSE),"-")</f>
        <v>-</v>
      </c>
      <c r="H993" s="135" t="str">
        <f>IFERROR(VLOOKUP($F993,'基础-商品信息'!$C:$E,3,FALSE),"-")</f>
        <v>-</v>
      </c>
      <c r="I993" s="132"/>
      <c r="J993" s="126"/>
      <c r="K993" s="136" t="str">
        <f t="shared" si="31"/>
        <v>-</v>
      </c>
      <c r="L993" s="126"/>
      <c r="M993" s="137">
        <f t="shared" si="30"/>
        <v>1</v>
      </c>
    </row>
    <row r="994" customHeight="1" spans="2:13">
      <c r="B994" s="125">
        <v>991</v>
      </c>
      <c r="C994" s="126"/>
      <c r="D994" s="126"/>
      <c r="E994" s="135" t="str">
        <f>IFERROR(VLOOKUP(D994,'基础-供应商信息'!$C:$D,2,FALSE),"-")</f>
        <v>-</v>
      </c>
      <c r="F994" s="126"/>
      <c r="G994" s="135" t="str">
        <f>IFERROR(VLOOKUP($F994,'基础-商品信息'!$C:$E,2,FALSE),"-")</f>
        <v>-</v>
      </c>
      <c r="H994" s="135" t="str">
        <f>IFERROR(VLOOKUP($F994,'基础-商品信息'!$C:$E,3,FALSE),"-")</f>
        <v>-</v>
      </c>
      <c r="I994" s="132"/>
      <c r="J994" s="126"/>
      <c r="K994" s="136" t="str">
        <f t="shared" si="31"/>
        <v>-</v>
      </c>
      <c r="L994" s="126"/>
      <c r="M994" s="137">
        <f t="shared" si="30"/>
        <v>1</v>
      </c>
    </row>
    <row r="995" customHeight="1" spans="2:13">
      <c r="B995" s="125">
        <v>992</v>
      </c>
      <c r="C995" s="126"/>
      <c r="D995" s="126"/>
      <c r="E995" s="135" t="str">
        <f>IFERROR(VLOOKUP(D995,'基础-供应商信息'!$C:$D,2,FALSE),"-")</f>
        <v>-</v>
      </c>
      <c r="F995" s="126"/>
      <c r="G995" s="135" t="str">
        <f>IFERROR(VLOOKUP($F995,'基础-商品信息'!$C:$E,2,FALSE),"-")</f>
        <v>-</v>
      </c>
      <c r="H995" s="135" t="str">
        <f>IFERROR(VLOOKUP($F995,'基础-商品信息'!$C:$E,3,FALSE),"-")</f>
        <v>-</v>
      </c>
      <c r="I995" s="132"/>
      <c r="J995" s="126"/>
      <c r="K995" s="136" t="str">
        <f t="shared" si="31"/>
        <v>-</v>
      </c>
      <c r="L995" s="126"/>
      <c r="M995" s="137">
        <f t="shared" si="30"/>
        <v>1</v>
      </c>
    </row>
    <row r="996" customHeight="1" spans="2:13">
      <c r="B996" s="125">
        <v>993</v>
      </c>
      <c r="C996" s="126"/>
      <c r="D996" s="126"/>
      <c r="E996" s="135" t="str">
        <f>IFERROR(VLOOKUP(D996,'基础-供应商信息'!$C:$D,2,FALSE),"-")</f>
        <v>-</v>
      </c>
      <c r="F996" s="126"/>
      <c r="G996" s="135" t="str">
        <f>IFERROR(VLOOKUP($F996,'基础-商品信息'!$C:$E,2,FALSE),"-")</f>
        <v>-</v>
      </c>
      <c r="H996" s="135" t="str">
        <f>IFERROR(VLOOKUP($F996,'基础-商品信息'!$C:$E,3,FALSE),"-")</f>
        <v>-</v>
      </c>
      <c r="I996" s="132"/>
      <c r="J996" s="126"/>
      <c r="K996" s="136" t="str">
        <f t="shared" si="31"/>
        <v>-</v>
      </c>
      <c r="L996" s="126"/>
      <c r="M996" s="137">
        <f t="shared" si="30"/>
        <v>1</v>
      </c>
    </row>
    <row r="997" customHeight="1" spans="2:13">
      <c r="B997" s="125">
        <v>994</v>
      </c>
      <c r="C997" s="126"/>
      <c r="D997" s="126"/>
      <c r="E997" s="135" t="str">
        <f>IFERROR(VLOOKUP(D997,'基础-供应商信息'!$C:$D,2,FALSE),"-")</f>
        <v>-</v>
      </c>
      <c r="F997" s="126"/>
      <c r="G997" s="135" t="str">
        <f>IFERROR(VLOOKUP($F997,'基础-商品信息'!$C:$E,2,FALSE),"-")</f>
        <v>-</v>
      </c>
      <c r="H997" s="135" t="str">
        <f>IFERROR(VLOOKUP($F997,'基础-商品信息'!$C:$E,3,FALSE),"-")</f>
        <v>-</v>
      </c>
      <c r="I997" s="132"/>
      <c r="J997" s="126"/>
      <c r="K997" s="136" t="str">
        <f t="shared" si="31"/>
        <v>-</v>
      </c>
      <c r="L997" s="126"/>
      <c r="M997" s="137">
        <f t="shared" si="30"/>
        <v>1</v>
      </c>
    </row>
    <row r="998" customHeight="1" spans="2:13">
      <c r="B998" s="125">
        <v>995</v>
      </c>
      <c r="C998" s="126"/>
      <c r="D998" s="126"/>
      <c r="E998" s="135" t="str">
        <f>IFERROR(VLOOKUP(D998,'基础-供应商信息'!$C:$D,2,FALSE),"-")</f>
        <v>-</v>
      </c>
      <c r="F998" s="126"/>
      <c r="G998" s="135" t="str">
        <f>IFERROR(VLOOKUP($F998,'基础-商品信息'!$C:$E,2,FALSE),"-")</f>
        <v>-</v>
      </c>
      <c r="H998" s="135" t="str">
        <f>IFERROR(VLOOKUP($F998,'基础-商品信息'!$C:$E,3,FALSE),"-")</f>
        <v>-</v>
      </c>
      <c r="I998" s="132"/>
      <c r="J998" s="126"/>
      <c r="K998" s="136" t="str">
        <f t="shared" si="31"/>
        <v>-</v>
      </c>
      <c r="L998" s="126"/>
      <c r="M998" s="137">
        <f t="shared" si="30"/>
        <v>1</v>
      </c>
    </row>
    <row r="999" customHeight="1" spans="2:13">
      <c r="B999" s="125">
        <v>996</v>
      </c>
      <c r="C999" s="126"/>
      <c r="D999" s="126"/>
      <c r="E999" s="135" t="str">
        <f>IFERROR(VLOOKUP(D999,'基础-供应商信息'!$C:$D,2,FALSE),"-")</f>
        <v>-</v>
      </c>
      <c r="F999" s="126"/>
      <c r="G999" s="135" t="str">
        <f>IFERROR(VLOOKUP($F999,'基础-商品信息'!$C:$E,2,FALSE),"-")</f>
        <v>-</v>
      </c>
      <c r="H999" s="135" t="str">
        <f>IFERROR(VLOOKUP($F999,'基础-商品信息'!$C:$E,3,FALSE),"-")</f>
        <v>-</v>
      </c>
      <c r="I999" s="132"/>
      <c r="J999" s="126"/>
      <c r="K999" s="136" t="str">
        <f t="shared" si="31"/>
        <v>-</v>
      </c>
      <c r="L999" s="126"/>
      <c r="M999" s="137">
        <f t="shared" si="30"/>
        <v>1</v>
      </c>
    </row>
    <row r="1000" customHeight="1" spans="2:13">
      <c r="B1000" s="125">
        <v>997</v>
      </c>
      <c r="C1000" s="126"/>
      <c r="D1000" s="126"/>
      <c r="E1000" s="135" t="str">
        <f>IFERROR(VLOOKUP(D1000,'基础-供应商信息'!$C:$D,2,FALSE),"-")</f>
        <v>-</v>
      </c>
      <c r="F1000" s="126"/>
      <c r="G1000" s="135" t="str">
        <f>IFERROR(VLOOKUP($F1000,'基础-商品信息'!$C:$E,2,FALSE),"-")</f>
        <v>-</v>
      </c>
      <c r="H1000" s="135" t="str">
        <f>IFERROR(VLOOKUP($F1000,'基础-商品信息'!$C:$E,3,FALSE),"-")</f>
        <v>-</v>
      </c>
      <c r="I1000" s="132"/>
      <c r="J1000" s="126"/>
      <c r="K1000" s="136" t="str">
        <f t="shared" si="31"/>
        <v>-</v>
      </c>
      <c r="L1000" s="126"/>
      <c r="M1000" s="137">
        <f t="shared" si="30"/>
        <v>1</v>
      </c>
    </row>
    <row r="1001" customHeight="1" spans="2:13">
      <c r="B1001" s="125">
        <v>998</v>
      </c>
      <c r="C1001" s="126"/>
      <c r="D1001" s="126"/>
      <c r="E1001" s="135" t="str">
        <f>IFERROR(VLOOKUP(D1001,'基础-供应商信息'!$C:$D,2,FALSE),"-")</f>
        <v>-</v>
      </c>
      <c r="F1001" s="126"/>
      <c r="G1001" s="135" t="str">
        <f>IFERROR(VLOOKUP($F1001,'基础-商品信息'!$C:$E,2,FALSE),"-")</f>
        <v>-</v>
      </c>
      <c r="H1001" s="135" t="str">
        <f>IFERROR(VLOOKUP($F1001,'基础-商品信息'!$C:$E,3,FALSE),"-")</f>
        <v>-</v>
      </c>
      <c r="I1001" s="132"/>
      <c r="J1001" s="126"/>
      <c r="K1001" s="136" t="str">
        <f t="shared" si="31"/>
        <v>-</v>
      </c>
      <c r="L1001" s="126"/>
      <c r="M1001" s="137">
        <f t="shared" si="30"/>
        <v>1</v>
      </c>
    </row>
    <row r="1002" customHeight="1" spans="2:13">
      <c r="B1002" s="125">
        <v>999</v>
      </c>
      <c r="C1002" s="126"/>
      <c r="D1002" s="126"/>
      <c r="E1002" s="135" t="str">
        <f>IFERROR(VLOOKUP(D1002,'基础-供应商信息'!$C:$D,2,FALSE),"-")</f>
        <v>-</v>
      </c>
      <c r="F1002" s="126"/>
      <c r="G1002" s="135" t="str">
        <f>IFERROR(VLOOKUP($F1002,'基础-商品信息'!$C:$E,2,FALSE),"-")</f>
        <v>-</v>
      </c>
      <c r="H1002" s="135" t="str">
        <f>IFERROR(VLOOKUP($F1002,'基础-商品信息'!$C:$E,3,FALSE),"-")</f>
        <v>-</v>
      </c>
      <c r="I1002" s="132"/>
      <c r="J1002" s="126"/>
      <c r="K1002" s="136" t="str">
        <f t="shared" si="31"/>
        <v>-</v>
      </c>
      <c r="L1002" s="126"/>
      <c r="M1002" s="137">
        <f t="shared" si="30"/>
        <v>1</v>
      </c>
    </row>
    <row r="1003" customHeight="1" spans="2:13">
      <c r="B1003" s="125">
        <v>1000</v>
      </c>
      <c r="C1003" s="126"/>
      <c r="D1003" s="126"/>
      <c r="E1003" s="135" t="str">
        <f>IFERROR(VLOOKUP(D1003,'基础-供应商信息'!$C:$D,2,FALSE),"-")</f>
        <v>-</v>
      </c>
      <c r="F1003" s="126"/>
      <c r="G1003" s="135" t="str">
        <f>IFERROR(VLOOKUP($F1003,'基础-商品信息'!$C:$E,2,FALSE),"-")</f>
        <v>-</v>
      </c>
      <c r="H1003" s="135" t="str">
        <f>IFERROR(VLOOKUP($F1003,'基础-商品信息'!$C:$E,3,FALSE),"-")</f>
        <v>-</v>
      </c>
      <c r="I1003" s="132"/>
      <c r="J1003" s="126"/>
      <c r="K1003" s="136" t="str">
        <f t="shared" si="31"/>
        <v>-</v>
      </c>
      <c r="L1003" s="126"/>
      <c r="M1003" s="137">
        <f t="shared" si="30"/>
        <v>1</v>
      </c>
    </row>
    <row r="1004" customHeight="1" spans="2:13">
      <c r="B1004" s="138" t="s">
        <v>56</v>
      </c>
      <c r="C1004" s="139"/>
      <c r="D1004" s="139"/>
      <c r="E1004" s="139"/>
      <c r="F1004" s="139"/>
      <c r="G1004" s="139"/>
      <c r="H1004" s="139"/>
      <c r="I1004" s="139"/>
      <c r="J1004" s="139"/>
      <c r="K1004" s="139"/>
      <c r="L1004" s="139"/>
      <c r="M1004" s="139"/>
    </row>
  </sheetData>
  <sheetProtection sheet="1" objects="1"/>
  <mergeCells count="1">
    <mergeCell ref="B2:L2"/>
  </mergeCells>
  <dataValidations count="2">
    <dataValidation type="list" allowBlank="1" showInputMessage="1" showErrorMessage="1" sqref="D4:D1003">
      <formula1>'基础-供应商信息'!$C$4:$C$303</formula1>
    </dataValidation>
    <dataValidation type="list" allowBlank="1" showInputMessage="1" showErrorMessage="1" sqref="F4:F1003">
      <formula1>'基础-商品信息'!$C$4:$C$203</formula1>
    </dataValidation>
  </dataValidations>
  <pageMargins left="0.699305555555556" right="0.699305555555556" top="0.75" bottom="0.75" header="0.3" footer="0.3"/>
  <pageSetup paperSize="9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I303"/>
  <sheetViews>
    <sheetView showGridLines="0" workbookViewId="0">
      <pane ySplit="3" topLeftCell="A4" activePane="bottomLeft" state="frozen"/>
      <selection/>
      <selection pane="bottomLeft" activeCell="A1" sqref="A1"/>
    </sheetView>
  </sheetViews>
  <sheetFormatPr defaultColWidth="9" defaultRowHeight="18.95" customHeight="1"/>
  <cols>
    <col min="1" max="1" width="9" style="119"/>
    <col min="2" max="2" width="9.12962962962963" style="119" customWidth="1"/>
    <col min="3" max="3" width="14.5" style="119" customWidth="1"/>
    <col min="4" max="4" width="16.25" style="119" customWidth="1"/>
    <col min="5" max="5" width="16.5" style="119" customWidth="1"/>
    <col min="6" max="6" width="16.8796296296296" style="119" customWidth="1"/>
    <col min="7" max="7" width="22" style="119" customWidth="1"/>
    <col min="8" max="8" width="9" style="119"/>
    <col min="9" max="9" width="9" style="120"/>
    <col min="10" max="16384" width="9" style="119"/>
  </cols>
  <sheetData>
    <row r="1" ht="9" customHeight="1" spans="1:8">
      <c r="A1" s="120"/>
      <c r="B1" s="121"/>
      <c r="C1" s="121"/>
      <c r="D1" s="121"/>
      <c r="E1" s="121"/>
      <c r="F1" s="121"/>
      <c r="G1" s="121"/>
      <c r="H1" s="120"/>
    </row>
    <row r="2" ht="24" customHeight="1" spans="1:8">
      <c r="A2" s="120"/>
      <c r="B2" s="129" t="str">
        <f>"供应商信息-设置  ( "&amp;COUNTA(C4:C303)&amp;"家供应商 )"</f>
        <v>供应商信息-设置  ( 3家供应商 )</v>
      </c>
      <c r="C2" s="130"/>
      <c r="D2" s="130"/>
      <c r="E2" s="130"/>
      <c r="F2" s="130"/>
      <c r="G2" s="131"/>
      <c r="H2" s="120"/>
    </row>
    <row r="3" customHeight="1" spans="1:8">
      <c r="A3" s="120"/>
      <c r="B3" s="125" t="s">
        <v>10</v>
      </c>
      <c r="C3" s="125" t="s">
        <v>11</v>
      </c>
      <c r="D3" s="125" t="s">
        <v>12</v>
      </c>
      <c r="E3" s="125" t="s">
        <v>13</v>
      </c>
      <c r="F3" s="125" t="s">
        <v>14</v>
      </c>
      <c r="G3" s="125" t="s">
        <v>24</v>
      </c>
      <c r="H3" s="120"/>
    </row>
    <row r="4" customHeight="1" spans="1:8">
      <c r="A4" s="120"/>
      <c r="B4" s="125">
        <v>1</v>
      </c>
      <c r="C4" s="126" t="s">
        <v>39</v>
      </c>
      <c r="D4" s="126" t="s">
        <v>57</v>
      </c>
      <c r="E4" s="126">
        <v>18128789089</v>
      </c>
      <c r="F4" s="127" t="s">
        <v>58</v>
      </c>
      <c r="G4" s="126"/>
      <c r="H4" s="120"/>
    </row>
    <row r="5" customHeight="1" spans="1:8">
      <c r="A5" s="120"/>
      <c r="B5" s="125">
        <v>2</v>
      </c>
      <c r="C5" s="126" t="s">
        <v>52</v>
      </c>
      <c r="D5" s="126" t="s">
        <v>59</v>
      </c>
      <c r="E5" s="126">
        <v>18128789090</v>
      </c>
      <c r="F5" s="127" t="s">
        <v>60</v>
      </c>
      <c r="G5" s="126"/>
      <c r="H5" s="120"/>
    </row>
    <row r="6" customHeight="1" spans="1:8">
      <c r="A6" s="120"/>
      <c r="B6" s="125">
        <v>3</v>
      </c>
      <c r="C6" s="126" t="s">
        <v>40</v>
      </c>
      <c r="D6" s="126" t="s">
        <v>61</v>
      </c>
      <c r="E6" s="126">
        <v>18128789091</v>
      </c>
      <c r="F6" s="127" t="s">
        <v>62</v>
      </c>
      <c r="G6" s="126"/>
      <c r="H6" s="120"/>
    </row>
    <row r="7" customHeight="1" spans="1:8">
      <c r="A7" s="120"/>
      <c r="B7" s="125">
        <v>4</v>
      </c>
      <c r="C7" s="126"/>
      <c r="D7" s="126"/>
      <c r="E7" s="126"/>
      <c r="F7" s="126"/>
      <c r="G7" s="126"/>
      <c r="H7" s="120"/>
    </row>
    <row r="8" customHeight="1" spans="1:8">
      <c r="A8" s="120"/>
      <c r="B8" s="125">
        <v>5</v>
      </c>
      <c r="C8" s="126"/>
      <c r="D8" s="126"/>
      <c r="E8" s="126"/>
      <c r="F8" s="126"/>
      <c r="G8" s="126"/>
      <c r="H8" s="120"/>
    </row>
    <row r="9" customHeight="1" spans="1:8">
      <c r="A9" s="120"/>
      <c r="B9" s="125">
        <v>6</v>
      </c>
      <c r="C9" s="126"/>
      <c r="D9" s="126"/>
      <c r="E9" s="126"/>
      <c r="F9" s="126"/>
      <c r="G9" s="126"/>
      <c r="H9" s="120"/>
    </row>
    <row r="10" customHeight="1" spans="1:8">
      <c r="A10" s="120"/>
      <c r="B10" s="125">
        <v>7</v>
      </c>
      <c r="C10" s="126"/>
      <c r="D10" s="126"/>
      <c r="E10" s="126"/>
      <c r="F10" s="126"/>
      <c r="G10" s="126"/>
      <c r="H10" s="120"/>
    </row>
    <row r="11" customHeight="1" spans="1:8">
      <c r="A11" s="120"/>
      <c r="B11" s="125">
        <v>8</v>
      </c>
      <c r="C11" s="126"/>
      <c r="D11" s="126"/>
      <c r="E11" s="126"/>
      <c r="F11" s="126"/>
      <c r="G11" s="126"/>
      <c r="H11" s="120"/>
    </row>
    <row r="12" customHeight="1" spans="1:8">
      <c r="A12" s="120"/>
      <c r="B12" s="125">
        <v>9</v>
      </c>
      <c r="C12" s="126"/>
      <c r="D12" s="126"/>
      <c r="E12" s="126"/>
      <c r="F12" s="126"/>
      <c r="G12" s="126"/>
      <c r="H12" s="120"/>
    </row>
    <row r="13" customHeight="1" spans="1:8">
      <c r="A13" s="120"/>
      <c r="B13" s="125">
        <v>10</v>
      </c>
      <c r="C13" s="126"/>
      <c r="D13" s="126"/>
      <c r="E13" s="126"/>
      <c r="F13" s="126"/>
      <c r="G13" s="126"/>
      <c r="H13" s="120"/>
    </row>
    <row r="14" customHeight="1" spans="1:8">
      <c r="A14" s="120"/>
      <c r="B14" s="125">
        <v>11</v>
      </c>
      <c r="C14" s="126"/>
      <c r="D14" s="126"/>
      <c r="E14" s="126"/>
      <c r="F14" s="126"/>
      <c r="G14" s="126"/>
      <c r="H14" s="120"/>
    </row>
    <row r="15" customHeight="1" spans="1:8">
      <c r="A15" s="120"/>
      <c r="B15" s="125">
        <v>12</v>
      </c>
      <c r="C15" s="126"/>
      <c r="D15" s="126"/>
      <c r="E15" s="126"/>
      <c r="F15" s="126"/>
      <c r="G15" s="126"/>
      <c r="H15" s="120"/>
    </row>
    <row r="16" customHeight="1" spans="1:8">
      <c r="A16" s="120"/>
      <c r="B16" s="125">
        <v>13</v>
      </c>
      <c r="C16" s="126"/>
      <c r="D16" s="126"/>
      <c r="E16" s="126"/>
      <c r="F16" s="126"/>
      <c r="G16" s="126"/>
      <c r="H16" s="120"/>
    </row>
    <row r="17" customHeight="1" spans="1:8">
      <c r="A17" s="120"/>
      <c r="B17" s="125">
        <v>14</v>
      </c>
      <c r="C17" s="126"/>
      <c r="D17" s="126"/>
      <c r="E17" s="126"/>
      <c r="F17" s="126"/>
      <c r="G17" s="126"/>
      <c r="H17" s="120"/>
    </row>
    <row r="18" customHeight="1" spans="1:8">
      <c r="A18" s="120"/>
      <c r="B18" s="125">
        <v>15</v>
      </c>
      <c r="C18" s="126"/>
      <c r="D18" s="126"/>
      <c r="E18" s="126"/>
      <c r="F18" s="126"/>
      <c r="G18" s="126"/>
      <c r="H18" s="120"/>
    </row>
    <row r="19" customHeight="1" spans="1:8">
      <c r="A19" s="120"/>
      <c r="B19" s="125">
        <v>16</v>
      </c>
      <c r="C19" s="126"/>
      <c r="D19" s="126"/>
      <c r="E19" s="126"/>
      <c r="F19" s="126"/>
      <c r="G19" s="126"/>
      <c r="H19" s="120"/>
    </row>
    <row r="20" customHeight="1" spans="1:8">
      <c r="A20" s="120"/>
      <c r="B20" s="125">
        <v>17</v>
      </c>
      <c r="C20" s="126"/>
      <c r="D20" s="126"/>
      <c r="E20" s="126"/>
      <c r="F20" s="126"/>
      <c r="G20" s="126"/>
      <c r="H20" s="120"/>
    </row>
    <row r="21" customHeight="1" spans="1:8">
      <c r="A21" s="120"/>
      <c r="B21" s="125">
        <v>18</v>
      </c>
      <c r="C21" s="126"/>
      <c r="D21" s="126"/>
      <c r="E21" s="126"/>
      <c r="F21" s="126"/>
      <c r="G21" s="126"/>
      <c r="H21" s="120"/>
    </row>
    <row r="22" customHeight="1" spans="1:8">
      <c r="A22" s="120"/>
      <c r="B22" s="125">
        <v>19</v>
      </c>
      <c r="C22" s="126"/>
      <c r="D22" s="126"/>
      <c r="E22" s="126"/>
      <c r="F22" s="126"/>
      <c r="G22" s="126"/>
      <c r="H22" s="120"/>
    </row>
    <row r="23" customHeight="1" spans="1:8">
      <c r="A23" s="120"/>
      <c r="B23" s="125">
        <v>20</v>
      </c>
      <c r="C23" s="126"/>
      <c r="D23" s="126"/>
      <c r="E23" s="126"/>
      <c r="F23" s="126"/>
      <c r="G23" s="126"/>
      <c r="H23" s="120"/>
    </row>
    <row r="24" customHeight="1" spans="1:8">
      <c r="A24" s="120"/>
      <c r="B24" s="125">
        <v>21</v>
      </c>
      <c r="C24" s="126"/>
      <c r="D24" s="126"/>
      <c r="E24" s="126"/>
      <c r="F24" s="126"/>
      <c r="G24" s="126"/>
      <c r="H24" s="120"/>
    </row>
    <row r="25" customHeight="1" spans="1:8">
      <c r="A25" s="120"/>
      <c r="B25" s="125">
        <v>22</v>
      </c>
      <c r="C25" s="126"/>
      <c r="D25" s="126"/>
      <c r="E25" s="126"/>
      <c r="F25" s="126"/>
      <c r="G25" s="126"/>
      <c r="H25" s="120"/>
    </row>
    <row r="26" customHeight="1" spans="1:8">
      <c r="A26" s="120"/>
      <c r="B26" s="125">
        <v>23</v>
      </c>
      <c r="C26" s="126"/>
      <c r="D26" s="126"/>
      <c r="E26" s="126"/>
      <c r="F26" s="126"/>
      <c r="G26" s="126"/>
      <c r="H26" s="120"/>
    </row>
    <row r="27" customHeight="1" spans="1:8">
      <c r="A27" s="120"/>
      <c r="B27" s="125">
        <v>24</v>
      </c>
      <c r="C27" s="126"/>
      <c r="D27" s="126"/>
      <c r="E27" s="126"/>
      <c r="F27" s="126"/>
      <c r="G27" s="126"/>
      <c r="H27" s="120"/>
    </row>
    <row r="28" customHeight="1" spans="1:8">
      <c r="A28" s="120"/>
      <c r="B28" s="125">
        <v>25</v>
      </c>
      <c r="C28" s="126"/>
      <c r="D28" s="126"/>
      <c r="E28" s="126"/>
      <c r="F28" s="126"/>
      <c r="G28" s="126"/>
      <c r="H28" s="120"/>
    </row>
    <row r="29" customHeight="1" spans="1:8">
      <c r="A29" s="120"/>
      <c r="B29" s="125">
        <v>26</v>
      </c>
      <c r="C29" s="126"/>
      <c r="D29" s="126"/>
      <c r="E29" s="126"/>
      <c r="F29" s="126"/>
      <c r="G29" s="126"/>
      <c r="H29" s="120"/>
    </row>
    <row r="30" customHeight="1" spans="1:8">
      <c r="A30" s="120"/>
      <c r="B30" s="125">
        <v>27</v>
      </c>
      <c r="C30" s="126"/>
      <c r="D30" s="126"/>
      <c r="E30" s="126"/>
      <c r="F30" s="126"/>
      <c r="G30" s="126"/>
      <c r="H30" s="120"/>
    </row>
    <row r="31" customHeight="1" spans="1:8">
      <c r="A31" s="120"/>
      <c r="B31" s="125">
        <v>28</v>
      </c>
      <c r="C31" s="126"/>
      <c r="D31" s="126"/>
      <c r="E31" s="126"/>
      <c r="F31" s="126"/>
      <c r="G31" s="126"/>
      <c r="H31" s="120"/>
    </row>
    <row r="32" customHeight="1" spans="1:8">
      <c r="A32" s="120"/>
      <c r="B32" s="125">
        <v>29</v>
      </c>
      <c r="C32" s="126"/>
      <c r="D32" s="126"/>
      <c r="E32" s="126"/>
      <c r="F32" s="126"/>
      <c r="G32" s="126"/>
      <c r="H32" s="120"/>
    </row>
    <row r="33" customHeight="1" spans="1:8">
      <c r="A33" s="120"/>
      <c r="B33" s="125">
        <v>30</v>
      </c>
      <c r="C33" s="126"/>
      <c r="D33" s="126"/>
      <c r="E33" s="126"/>
      <c r="F33" s="126"/>
      <c r="G33" s="126"/>
      <c r="H33" s="120"/>
    </row>
    <row r="34" customHeight="1" spans="1:8">
      <c r="A34" s="120"/>
      <c r="B34" s="125">
        <v>31</v>
      </c>
      <c r="C34" s="126"/>
      <c r="D34" s="126"/>
      <c r="E34" s="126"/>
      <c r="F34" s="126"/>
      <c r="G34" s="126"/>
      <c r="H34" s="120"/>
    </row>
    <row r="35" customHeight="1" spans="1:8">
      <c r="A35" s="120"/>
      <c r="B35" s="125">
        <v>32</v>
      </c>
      <c r="C35" s="126"/>
      <c r="D35" s="126"/>
      <c r="E35" s="126"/>
      <c r="F35" s="126"/>
      <c r="G35" s="126"/>
      <c r="H35" s="120"/>
    </row>
    <row r="36" customHeight="1" spans="1:8">
      <c r="A36" s="120"/>
      <c r="B36" s="125">
        <v>33</v>
      </c>
      <c r="C36" s="126"/>
      <c r="D36" s="126"/>
      <c r="E36" s="126"/>
      <c r="F36" s="126"/>
      <c r="G36" s="126"/>
      <c r="H36" s="120"/>
    </row>
    <row r="37" customHeight="1" spans="1:8">
      <c r="A37" s="120"/>
      <c r="B37" s="125">
        <v>34</v>
      </c>
      <c r="C37" s="126"/>
      <c r="D37" s="126"/>
      <c r="E37" s="126"/>
      <c r="F37" s="126"/>
      <c r="G37" s="126"/>
      <c r="H37" s="120"/>
    </row>
    <row r="38" customHeight="1" spans="2:9">
      <c r="B38" s="125">
        <v>35</v>
      </c>
      <c r="C38" s="126"/>
      <c r="D38" s="126"/>
      <c r="E38" s="126"/>
      <c r="F38" s="126"/>
      <c r="G38" s="126"/>
      <c r="H38" s="120"/>
      <c r="I38" s="119"/>
    </row>
    <row r="39" customHeight="1" spans="2:9">
      <c r="B39" s="125">
        <v>36</v>
      </c>
      <c r="C39" s="126"/>
      <c r="D39" s="126"/>
      <c r="E39" s="126"/>
      <c r="F39" s="126"/>
      <c r="G39" s="126"/>
      <c r="H39" s="120"/>
      <c r="I39" s="119"/>
    </row>
    <row r="40" customHeight="1" spans="2:9">
      <c r="B40" s="125">
        <v>37</v>
      </c>
      <c r="C40" s="126"/>
      <c r="D40" s="126"/>
      <c r="E40" s="126"/>
      <c r="F40" s="126"/>
      <c r="G40" s="126"/>
      <c r="H40" s="120"/>
      <c r="I40" s="119"/>
    </row>
    <row r="41" customHeight="1" spans="2:9">
      <c r="B41" s="125">
        <v>38</v>
      </c>
      <c r="C41" s="126"/>
      <c r="D41" s="126"/>
      <c r="E41" s="126"/>
      <c r="F41" s="126"/>
      <c r="G41" s="126"/>
      <c r="H41" s="120"/>
      <c r="I41" s="119"/>
    </row>
    <row r="42" customHeight="1" spans="2:9">
      <c r="B42" s="125">
        <v>39</v>
      </c>
      <c r="C42" s="126"/>
      <c r="D42" s="126"/>
      <c r="E42" s="126"/>
      <c r="F42" s="126"/>
      <c r="G42" s="126"/>
      <c r="H42" s="120"/>
      <c r="I42" s="119"/>
    </row>
    <row r="43" customHeight="1" spans="2:9">
      <c r="B43" s="125">
        <v>40</v>
      </c>
      <c r="C43" s="126"/>
      <c r="D43" s="126"/>
      <c r="E43" s="126"/>
      <c r="F43" s="126"/>
      <c r="G43" s="126"/>
      <c r="H43" s="120"/>
      <c r="I43" s="119"/>
    </row>
    <row r="44" customHeight="1" spans="2:9">
      <c r="B44" s="125">
        <v>41</v>
      </c>
      <c r="C44" s="126"/>
      <c r="D44" s="126"/>
      <c r="E44" s="126"/>
      <c r="F44" s="126"/>
      <c r="G44" s="126"/>
      <c r="H44" s="120"/>
      <c r="I44" s="119"/>
    </row>
    <row r="45" customHeight="1" spans="2:9">
      <c r="B45" s="125">
        <v>42</v>
      </c>
      <c r="C45" s="126"/>
      <c r="D45" s="126"/>
      <c r="E45" s="126"/>
      <c r="F45" s="126"/>
      <c r="G45" s="126"/>
      <c r="H45" s="120"/>
      <c r="I45" s="119"/>
    </row>
    <row r="46" customHeight="1" spans="2:9">
      <c r="B46" s="125">
        <v>43</v>
      </c>
      <c r="C46" s="126"/>
      <c r="D46" s="126"/>
      <c r="E46" s="126"/>
      <c r="F46" s="126"/>
      <c r="G46" s="126"/>
      <c r="H46" s="120"/>
      <c r="I46" s="119"/>
    </row>
    <row r="47" customHeight="1" spans="2:9">
      <c r="B47" s="125">
        <v>44</v>
      </c>
      <c r="C47" s="126"/>
      <c r="D47" s="126"/>
      <c r="E47" s="126"/>
      <c r="F47" s="126"/>
      <c r="G47" s="126"/>
      <c r="H47" s="120"/>
      <c r="I47" s="119"/>
    </row>
    <row r="48" customHeight="1" spans="1:8">
      <c r="A48" s="120"/>
      <c r="B48" s="125">
        <v>45</v>
      </c>
      <c r="C48" s="126"/>
      <c r="D48" s="126"/>
      <c r="E48" s="126"/>
      <c r="F48" s="126"/>
      <c r="G48" s="126"/>
      <c r="H48" s="120"/>
    </row>
    <row r="49" customHeight="1" spans="1:8">
      <c r="A49" s="120"/>
      <c r="B49" s="125">
        <v>46</v>
      </c>
      <c r="C49" s="126"/>
      <c r="D49" s="126"/>
      <c r="E49" s="126"/>
      <c r="F49" s="126"/>
      <c r="G49" s="126"/>
      <c r="H49" s="120"/>
    </row>
    <row r="50" customHeight="1" spans="1:8">
      <c r="A50" s="120"/>
      <c r="B50" s="125">
        <v>47</v>
      </c>
      <c r="C50" s="126"/>
      <c r="D50" s="126"/>
      <c r="E50" s="126"/>
      <c r="F50" s="126"/>
      <c r="G50" s="126"/>
      <c r="H50" s="120"/>
    </row>
    <row r="51" customHeight="1" spans="1:8">
      <c r="A51" s="120"/>
      <c r="B51" s="125">
        <v>48</v>
      </c>
      <c r="C51" s="126"/>
      <c r="D51" s="126"/>
      <c r="E51" s="126"/>
      <c r="F51" s="126"/>
      <c r="G51" s="126"/>
      <c r="H51" s="120"/>
    </row>
    <row r="52" customHeight="1" spans="1:8">
      <c r="A52" s="120"/>
      <c r="B52" s="125">
        <v>49</v>
      </c>
      <c r="C52" s="126"/>
      <c r="D52" s="126"/>
      <c r="E52" s="126"/>
      <c r="F52" s="126"/>
      <c r="G52" s="126"/>
      <c r="H52" s="120"/>
    </row>
    <row r="53" customHeight="1" spans="1:8">
      <c r="A53" s="120"/>
      <c r="B53" s="125">
        <v>50</v>
      </c>
      <c r="C53" s="126"/>
      <c r="D53" s="126"/>
      <c r="E53" s="126"/>
      <c r="F53" s="126"/>
      <c r="G53" s="126"/>
      <c r="H53" s="120"/>
    </row>
    <row r="54" customHeight="1" spans="1:8">
      <c r="A54" s="120"/>
      <c r="B54" s="125">
        <v>51</v>
      </c>
      <c r="C54" s="126"/>
      <c r="D54" s="126"/>
      <c r="E54" s="126"/>
      <c r="F54" s="126"/>
      <c r="G54" s="126"/>
      <c r="H54" s="120"/>
    </row>
    <row r="55" customHeight="1" spans="1:8">
      <c r="A55" s="120"/>
      <c r="B55" s="125">
        <v>52</v>
      </c>
      <c r="C55" s="126"/>
      <c r="D55" s="126"/>
      <c r="E55" s="126"/>
      <c r="F55" s="126"/>
      <c r="G55" s="126"/>
      <c r="H55" s="120"/>
    </row>
    <row r="56" customHeight="1" spans="1:8">
      <c r="A56" s="120"/>
      <c r="B56" s="125">
        <v>53</v>
      </c>
      <c r="C56" s="126"/>
      <c r="D56" s="126"/>
      <c r="E56" s="126"/>
      <c r="F56" s="126"/>
      <c r="G56" s="126"/>
      <c r="H56" s="120"/>
    </row>
    <row r="57" customHeight="1" spans="1:8">
      <c r="A57" s="120"/>
      <c r="B57" s="125">
        <v>54</v>
      </c>
      <c r="C57" s="126"/>
      <c r="D57" s="126"/>
      <c r="E57" s="126"/>
      <c r="F57" s="126"/>
      <c r="G57" s="126"/>
      <c r="H57" s="120"/>
    </row>
    <row r="58" customHeight="1" spans="1:8">
      <c r="A58" s="120"/>
      <c r="B58" s="125">
        <v>55</v>
      </c>
      <c r="C58" s="126"/>
      <c r="D58" s="126"/>
      <c r="E58" s="126"/>
      <c r="F58" s="126"/>
      <c r="G58" s="126"/>
      <c r="H58" s="120"/>
    </row>
    <row r="59" customHeight="1" spans="1:8">
      <c r="A59" s="120"/>
      <c r="B59" s="125">
        <v>56</v>
      </c>
      <c r="C59" s="126"/>
      <c r="D59" s="126"/>
      <c r="E59" s="126"/>
      <c r="F59" s="126"/>
      <c r="G59" s="126"/>
      <c r="H59" s="120"/>
    </row>
    <row r="60" customHeight="1" spans="1:8">
      <c r="A60" s="120"/>
      <c r="B60" s="125">
        <v>57</v>
      </c>
      <c r="C60" s="126"/>
      <c r="D60" s="126"/>
      <c r="E60" s="126"/>
      <c r="F60" s="126"/>
      <c r="G60" s="126"/>
      <c r="H60" s="120"/>
    </row>
    <row r="61" customHeight="1" spans="1:8">
      <c r="A61" s="120"/>
      <c r="B61" s="125">
        <v>58</v>
      </c>
      <c r="C61" s="126"/>
      <c r="D61" s="126"/>
      <c r="E61" s="126"/>
      <c r="F61" s="126"/>
      <c r="G61" s="126"/>
      <c r="H61" s="120"/>
    </row>
    <row r="62" customHeight="1" spans="1:8">
      <c r="A62" s="120"/>
      <c r="B62" s="125">
        <v>59</v>
      </c>
      <c r="C62" s="126"/>
      <c r="D62" s="126"/>
      <c r="E62" s="126"/>
      <c r="F62" s="126"/>
      <c r="G62" s="126"/>
      <c r="H62" s="120"/>
    </row>
    <row r="63" customHeight="1" spans="1:8">
      <c r="A63" s="120"/>
      <c r="B63" s="125">
        <v>60</v>
      </c>
      <c r="C63" s="126"/>
      <c r="D63" s="126"/>
      <c r="E63" s="126"/>
      <c r="F63" s="126"/>
      <c r="G63" s="126"/>
      <c r="H63" s="120"/>
    </row>
    <row r="64" customHeight="1" spans="1:8">
      <c r="A64" s="120"/>
      <c r="B64" s="125">
        <v>61</v>
      </c>
      <c r="C64" s="126"/>
      <c r="D64" s="126"/>
      <c r="E64" s="126"/>
      <c r="F64" s="126"/>
      <c r="G64" s="126"/>
      <c r="H64" s="120"/>
    </row>
    <row r="65" customHeight="1" spans="1:8">
      <c r="A65" s="120"/>
      <c r="B65" s="125">
        <v>62</v>
      </c>
      <c r="C65" s="126"/>
      <c r="D65" s="126"/>
      <c r="E65" s="126"/>
      <c r="F65" s="126"/>
      <c r="G65" s="126"/>
      <c r="H65" s="120"/>
    </row>
    <row r="66" customHeight="1" spans="1:8">
      <c r="A66" s="120"/>
      <c r="B66" s="125">
        <v>63</v>
      </c>
      <c r="C66" s="126"/>
      <c r="D66" s="126"/>
      <c r="E66" s="126"/>
      <c r="F66" s="126"/>
      <c r="G66" s="126"/>
      <c r="H66" s="120"/>
    </row>
    <row r="67" customHeight="1" spans="1:8">
      <c r="A67" s="120"/>
      <c r="B67" s="125">
        <v>64</v>
      </c>
      <c r="C67" s="126"/>
      <c r="D67" s="126"/>
      <c r="E67" s="126"/>
      <c r="F67" s="126"/>
      <c r="G67" s="126"/>
      <c r="H67" s="120"/>
    </row>
    <row r="68" customHeight="1" spans="1:8">
      <c r="A68" s="120"/>
      <c r="B68" s="125">
        <v>65</v>
      </c>
      <c r="C68" s="126"/>
      <c r="D68" s="126"/>
      <c r="E68" s="126"/>
      <c r="F68" s="126"/>
      <c r="G68" s="126"/>
      <c r="H68" s="120"/>
    </row>
    <row r="69" customHeight="1" spans="1:8">
      <c r="A69" s="120"/>
      <c r="B69" s="125">
        <v>66</v>
      </c>
      <c r="C69" s="126"/>
      <c r="D69" s="126"/>
      <c r="E69" s="126"/>
      <c r="F69" s="126"/>
      <c r="G69" s="126"/>
      <c r="H69" s="120"/>
    </row>
    <row r="70" customHeight="1" spans="1:8">
      <c r="A70" s="120"/>
      <c r="B70" s="125">
        <v>67</v>
      </c>
      <c r="C70" s="126"/>
      <c r="D70" s="126"/>
      <c r="E70" s="126"/>
      <c r="F70" s="126"/>
      <c r="G70" s="126"/>
      <c r="H70" s="120"/>
    </row>
    <row r="71" customHeight="1" spans="1:8">
      <c r="A71" s="120"/>
      <c r="B71" s="125">
        <v>68</v>
      </c>
      <c r="C71" s="126"/>
      <c r="D71" s="126"/>
      <c r="E71" s="126"/>
      <c r="F71" s="126"/>
      <c r="G71" s="126"/>
      <c r="H71" s="120"/>
    </row>
    <row r="72" customHeight="1" spans="1:8">
      <c r="A72" s="120"/>
      <c r="B72" s="125">
        <v>69</v>
      </c>
      <c r="C72" s="126"/>
      <c r="D72" s="126"/>
      <c r="E72" s="126"/>
      <c r="F72" s="126"/>
      <c r="G72" s="126"/>
      <c r="H72" s="120"/>
    </row>
    <row r="73" customHeight="1" spans="1:8">
      <c r="A73" s="120"/>
      <c r="B73" s="125">
        <v>70</v>
      </c>
      <c r="C73" s="126"/>
      <c r="D73" s="126"/>
      <c r="E73" s="126"/>
      <c r="F73" s="126"/>
      <c r="G73" s="126"/>
      <c r="H73" s="120"/>
    </row>
    <row r="74" customHeight="1" spans="1:8">
      <c r="A74" s="120"/>
      <c r="B74" s="125">
        <v>71</v>
      </c>
      <c r="C74" s="126"/>
      <c r="D74" s="126"/>
      <c r="E74" s="126"/>
      <c r="F74" s="126"/>
      <c r="G74" s="126"/>
      <c r="H74" s="120"/>
    </row>
    <row r="75" customHeight="1" spans="1:8">
      <c r="A75" s="120"/>
      <c r="B75" s="125">
        <v>72</v>
      </c>
      <c r="C75" s="126"/>
      <c r="D75" s="126"/>
      <c r="E75" s="126"/>
      <c r="F75" s="126"/>
      <c r="G75" s="126"/>
      <c r="H75" s="120"/>
    </row>
    <row r="76" customHeight="1" spans="1:8">
      <c r="A76" s="120"/>
      <c r="B76" s="125">
        <v>73</v>
      </c>
      <c r="C76" s="126"/>
      <c r="D76" s="126"/>
      <c r="E76" s="126"/>
      <c r="F76" s="126"/>
      <c r="G76" s="126"/>
      <c r="H76" s="120"/>
    </row>
    <row r="77" customHeight="1" spans="1:8">
      <c r="A77" s="120"/>
      <c r="B77" s="125">
        <v>74</v>
      </c>
      <c r="C77" s="126"/>
      <c r="D77" s="126"/>
      <c r="E77" s="126"/>
      <c r="F77" s="126"/>
      <c r="G77" s="126"/>
      <c r="H77" s="120"/>
    </row>
    <row r="78" customHeight="1" spans="1:8">
      <c r="A78" s="120"/>
      <c r="B78" s="125">
        <v>75</v>
      </c>
      <c r="C78" s="126"/>
      <c r="D78" s="126"/>
      <c r="E78" s="126"/>
      <c r="F78" s="126"/>
      <c r="G78" s="126"/>
      <c r="H78" s="120"/>
    </row>
    <row r="79" customHeight="1" spans="1:8">
      <c r="A79" s="120"/>
      <c r="B79" s="125">
        <v>76</v>
      </c>
      <c r="C79" s="126"/>
      <c r="D79" s="126"/>
      <c r="E79" s="126"/>
      <c r="F79" s="126"/>
      <c r="G79" s="126"/>
      <c r="H79" s="120"/>
    </row>
    <row r="80" customHeight="1" spans="1:8">
      <c r="A80" s="120"/>
      <c r="B80" s="125">
        <v>77</v>
      </c>
      <c r="C80" s="126"/>
      <c r="D80" s="126"/>
      <c r="E80" s="126"/>
      <c r="F80" s="126"/>
      <c r="G80" s="126"/>
      <c r="H80" s="120"/>
    </row>
    <row r="81" customHeight="1" spans="1:8">
      <c r="A81" s="120"/>
      <c r="B81" s="125">
        <v>78</v>
      </c>
      <c r="C81" s="126"/>
      <c r="D81" s="126"/>
      <c r="E81" s="126"/>
      <c r="F81" s="126"/>
      <c r="G81" s="126"/>
      <c r="H81" s="120"/>
    </row>
    <row r="82" customHeight="1" spans="1:8">
      <c r="A82" s="120"/>
      <c r="B82" s="125">
        <v>79</v>
      </c>
      <c r="C82" s="126"/>
      <c r="D82" s="126"/>
      <c r="E82" s="126"/>
      <c r="F82" s="126"/>
      <c r="G82" s="126"/>
      <c r="H82" s="120"/>
    </row>
    <row r="83" customHeight="1" spans="1:8">
      <c r="A83" s="120"/>
      <c r="B83" s="125">
        <v>80</v>
      </c>
      <c r="C83" s="126"/>
      <c r="D83" s="126"/>
      <c r="E83" s="126"/>
      <c r="F83" s="126"/>
      <c r="G83" s="126"/>
      <c r="H83" s="120"/>
    </row>
    <row r="84" customHeight="1" spans="1:8">
      <c r="A84" s="120"/>
      <c r="B84" s="125">
        <v>81</v>
      </c>
      <c r="C84" s="126"/>
      <c r="D84" s="126"/>
      <c r="E84" s="126"/>
      <c r="F84" s="126"/>
      <c r="G84" s="126"/>
      <c r="H84" s="120"/>
    </row>
    <row r="85" customHeight="1" spans="1:8">
      <c r="A85" s="120"/>
      <c r="B85" s="125">
        <v>82</v>
      </c>
      <c r="C85" s="126"/>
      <c r="D85" s="126"/>
      <c r="E85" s="126"/>
      <c r="F85" s="126"/>
      <c r="G85" s="126"/>
      <c r="H85" s="120"/>
    </row>
    <row r="86" customHeight="1" spans="1:8">
      <c r="A86" s="120"/>
      <c r="B86" s="125">
        <v>83</v>
      </c>
      <c r="C86" s="126"/>
      <c r="D86" s="126"/>
      <c r="E86" s="126"/>
      <c r="F86" s="126"/>
      <c r="G86" s="126"/>
      <c r="H86" s="120"/>
    </row>
    <row r="87" customHeight="1" spans="1:8">
      <c r="A87" s="120"/>
      <c r="B87" s="125">
        <v>84</v>
      </c>
      <c r="C87" s="126"/>
      <c r="D87" s="126"/>
      <c r="E87" s="126"/>
      <c r="F87" s="126"/>
      <c r="G87" s="126"/>
      <c r="H87" s="120"/>
    </row>
    <row r="88" customHeight="1" spans="1:8">
      <c r="A88" s="120"/>
      <c r="B88" s="125">
        <v>85</v>
      </c>
      <c r="C88" s="126"/>
      <c r="D88" s="126"/>
      <c r="E88" s="126"/>
      <c r="F88" s="126"/>
      <c r="G88" s="126"/>
      <c r="H88" s="120"/>
    </row>
    <row r="89" customHeight="1" spans="1:8">
      <c r="A89" s="120"/>
      <c r="B89" s="125">
        <v>86</v>
      </c>
      <c r="C89" s="126"/>
      <c r="D89" s="126"/>
      <c r="E89" s="126"/>
      <c r="F89" s="126"/>
      <c r="G89" s="126"/>
      <c r="H89" s="120"/>
    </row>
    <row r="90" customHeight="1" spans="1:8">
      <c r="A90" s="120"/>
      <c r="B90" s="125">
        <v>87</v>
      </c>
      <c r="C90" s="126"/>
      <c r="D90" s="126"/>
      <c r="E90" s="126"/>
      <c r="F90" s="126"/>
      <c r="G90" s="126"/>
      <c r="H90" s="120"/>
    </row>
    <row r="91" customHeight="1" spans="1:8">
      <c r="A91" s="120"/>
      <c r="B91" s="125">
        <v>88</v>
      </c>
      <c r="C91" s="126"/>
      <c r="D91" s="126"/>
      <c r="E91" s="126"/>
      <c r="F91" s="126"/>
      <c r="G91" s="126"/>
      <c r="H91" s="120"/>
    </row>
    <row r="92" customHeight="1" spans="1:8">
      <c r="A92" s="120"/>
      <c r="B92" s="125">
        <v>89</v>
      </c>
      <c r="C92" s="126"/>
      <c r="D92" s="126"/>
      <c r="E92" s="126"/>
      <c r="F92" s="126"/>
      <c r="G92" s="126"/>
      <c r="H92" s="120"/>
    </row>
    <row r="93" customHeight="1" spans="1:8">
      <c r="A93" s="120"/>
      <c r="B93" s="125">
        <v>90</v>
      </c>
      <c r="C93" s="126"/>
      <c r="D93" s="126"/>
      <c r="E93" s="126"/>
      <c r="F93" s="126"/>
      <c r="G93" s="126"/>
      <c r="H93" s="120"/>
    </row>
    <row r="94" customHeight="1" spans="1:8">
      <c r="A94" s="120"/>
      <c r="B94" s="125">
        <v>91</v>
      </c>
      <c r="C94" s="126"/>
      <c r="D94" s="126"/>
      <c r="E94" s="126"/>
      <c r="F94" s="126"/>
      <c r="G94" s="126"/>
      <c r="H94" s="120"/>
    </row>
    <row r="95" customHeight="1" spans="1:8">
      <c r="A95" s="120"/>
      <c r="B95" s="125">
        <v>92</v>
      </c>
      <c r="C95" s="126"/>
      <c r="D95" s="126"/>
      <c r="E95" s="126"/>
      <c r="F95" s="126"/>
      <c r="G95" s="126"/>
      <c r="H95" s="120"/>
    </row>
    <row r="96" customHeight="1" spans="1:8">
      <c r="A96" s="120"/>
      <c r="B96" s="125">
        <v>93</v>
      </c>
      <c r="C96" s="126"/>
      <c r="D96" s="126"/>
      <c r="E96" s="126"/>
      <c r="F96" s="126"/>
      <c r="G96" s="126"/>
      <c r="H96" s="120"/>
    </row>
    <row r="97" customHeight="1" spans="1:8">
      <c r="A97" s="120"/>
      <c r="B97" s="125">
        <v>94</v>
      </c>
      <c r="C97" s="126"/>
      <c r="D97" s="126"/>
      <c r="E97" s="126"/>
      <c r="F97" s="126"/>
      <c r="G97" s="126"/>
      <c r="H97" s="120"/>
    </row>
    <row r="98" customHeight="1" spans="1:8">
      <c r="A98" s="120"/>
      <c r="B98" s="125">
        <v>95</v>
      </c>
      <c r="C98" s="126"/>
      <c r="D98" s="126"/>
      <c r="E98" s="126"/>
      <c r="F98" s="126"/>
      <c r="G98" s="126"/>
      <c r="H98" s="120"/>
    </row>
    <row r="99" customHeight="1" spans="1:8">
      <c r="A99" s="120"/>
      <c r="B99" s="125">
        <v>96</v>
      </c>
      <c r="C99" s="126"/>
      <c r="D99" s="126"/>
      <c r="E99" s="126"/>
      <c r="F99" s="126"/>
      <c r="G99" s="126"/>
      <c r="H99" s="120"/>
    </row>
    <row r="100" customHeight="1" spans="1:8">
      <c r="A100" s="120"/>
      <c r="B100" s="125">
        <v>97</v>
      </c>
      <c r="C100" s="126"/>
      <c r="D100" s="126"/>
      <c r="E100" s="126"/>
      <c r="F100" s="126"/>
      <c r="G100" s="126"/>
      <c r="H100" s="120"/>
    </row>
    <row r="101" customHeight="1" spans="1:8">
      <c r="A101" s="120"/>
      <c r="B101" s="125">
        <v>98</v>
      </c>
      <c r="C101" s="126"/>
      <c r="D101" s="126"/>
      <c r="E101" s="126"/>
      <c r="F101" s="126"/>
      <c r="G101" s="126"/>
      <c r="H101" s="120"/>
    </row>
    <row r="102" customHeight="1" spans="1:8">
      <c r="A102" s="120"/>
      <c r="B102" s="125">
        <v>99</v>
      </c>
      <c r="C102" s="126"/>
      <c r="D102" s="126"/>
      <c r="E102" s="126"/>
      <c r="F102" s="126"/>
      <c r="G102" s="126"/>
      <c r="H102" s="120"/>
    </row>
    <row r="103" customHeight="1" spans="1:8">
      <c r="A103" s="120"/>
      <c r="B103" s="125">
        <v>100</v>
      </c>
      <c r="C103" s="126"/>
      <c r="D103" s="126"/>
      <c r="E103" s="126"/>
      <c r="F103" s="126"/>
      <c r="G103" s="126"/>
      <c r="H103" s="120"/>
    </row>
    <row r="104" customHeight="1" spans="1:8">
      <c r="A104" s="120"/>
      <c r="B104" s="125">
        <v>101</v>
      </c>
      <c r="C104" s="126"/>
      <c r="D104" s="126"/>
      <c r="E104" s="126"/>
      <c r="F104" s="126"/>
      <c r="G104" s="126"/>
      <c r="H104" s="120"/>
    </row>
    <row r="105" customHeight="1" spans="1:8">
      <c r="A105" s="120"/>
      <c r="B105" s="125">
        <v>102</v>
      </c>
      <c r="C105" s="126"/>
      <c r="D105" s="126"/>
      <c r="E105" s="126"/>
      <c r="F105" s="126"/>
      <c r="G105" s="126"/>
      <c r="H105" s="120"/>
    </row>
    <row r="106" customHeight="1" spans="1:8">
      <c r="A106" s="120"/>
      <c r="B106" s="125">
        <v>103</v>
      </c>
      <c r="C106" s="126"/>
      <c r="D106" s="126"/>
      <c r="E106" s="126"/>
      <c r="F106" s="126"/>
      <c r="G106" s="126"/>
      <c r="H106" s="120"/>
    </row>
    <row r="107" customHeight="1" spans="1:8">
      <c r="A107" s="120"/>
      <c r="B107" s="125">
        <v>104</v>
      </c>
      <c r="C107" s="126"/>
      <c r="D107" s="126"/>
      <c r="E107" s="126"/>
      <c r="F107" s="126"/>
      <c r="G107" s="126"/>
      <c r="H107" s="120"/>
    </row>
    <row r="108" customHeight="1" spans="1:8">
      <c r="A108" s="120"/>
      <c r="B108" s="125">
        <v>105</v>
      </c>
      <c r="C108" s="126"/>
      <c r="D108" s="126"/>
      <c r="E108" s="126"/>
      <c r="F108" s="126"/>
      <c r="G108" s="126"/>
      <c r="H108" s="120"/>
    </row>
    <row r="109" customHeight="1" spans="1:8">
      <c r="A109" s="120"/>
      <c r="B109" s="125">
        <v>106</v>
      </c>
      <c r="C109" s="126"/>
      <c r="D109" s="126"/>
      <c r="E109" s="126"/>
      <c r="F109" s="126"/>
      <c r="G109" s="126"/>
      <c r="H109" s="120"/>
    </row>
    <row r="110" customHeight="1" spans="1:8">
      <c r="A110" s="120"/>
      <c r="B110" s="125">
        <v>107</v>
      </c>
      <c r="C110" s="126"/>
      <c r="D110" s="126"/>
      <c r="E110" s="126"/>
      <c r="F110" s="126"/>
      <c r="G110" s="126"/>
      <c r="H110" s="120"/>
    </row>
    <row r="111" customHeight="1" spans="1:8">
      <c r="A111" s="120"/>
      <c r="B111" s="125">
        <v>108</v>
      </c>
      <c r="C111" s="126"/>
      <c r="D111" s="126"/>
      <c r="E111" s="126"/>
      <c r="F111" s="126"/>
      <c r="G111" s="126"/>
      <c r="H111" s="120"/>
    </row>
    <row r="112" customHeight="1" spans="1:8">
      <c r="A112" s="120"/>
      <c r="B112" s="125">
        <v>109</v>
      </c>
      <c r="C112" s="126"/>
      <c r="D112" s="126"/>
      <c r="E112" s="126"/>
      <c r="F112" s="126"/>
      <c r="G112" s="126"/>
      <c r="H112" s="120"/>
    </row>
    <row r="113" customHeight="1" spans="1:8">
      <c r="A113" s="120"/>
      <c r="B113" s="125">
        <v>110</v>
      </c>
      <c r="C113" s="126"/>
      <c r="D113" s="126"/>
      <c r="E113" s="126"/>
      <c r="F113" s="126"/>
      <c r="G113" s="126"/>
      <c r="H113" s="120"/>
    </row>
    <row r="114" customHeight="1" spans="1:8">
      <c r="A114" s="120"/>
      <c r="B114" s="125">
        <v>111</v>
      </c>
      <c r="C114" s="126"/>
      <c r="D114" s="126"/>
      <c r="E114" s="126"/>
      <c r="F114" s="126"/>
      <c r="G114" s="126"/>
      <c r="H114" s="120"/>
    </row>
    <row r="115" customHeight="1" spans="1:8">
      <c r="A115" s="120"/>
      <c r="B115" s="125">
        <v>112</v>
      </c>
      <c r="C115" s="126"/>
      <c r="D115" s="126"/>
      <c r="E115" s="126"/>
      <c r="F115" s="126"/>
      <c r="G115" s="126"/>
      <c r="H115" s="120"/>
    </row>
    <row r="116" customHeight="1" spans="1:8">
      <c r="A116" s="120"/>
      <c r="B116" s="125">
        <v>113</v>
      </c>
      <c r="C116" s="126"/>
      <c r="D116" s="126"/>
      <c r="E116" s="126"/>
      <c r="F116" s="126"/>
      <c r="G116" s="126"/>
      <c r="H116" s="120"/>
    </row>
    <row r="117" customHeight="1" spans="1:8">
      <c r="A117" s="120"/>
      <c r="B117" s="125">
        <v>114</v>
      </c>
      <c r="C117" s="126"/>
      <c r="D117" s="126"/>
      <c r="E117" s="126"/>
      <c r="F117" s="126"/>
      <c r="G117" s="126"/>
      <c r="H117" s="120"/>
    </row>
    <row r="118" customHeight="1" spans="1:8">
      <c r="A118" s="120"/>
      <c r="B118" s="125">
        <v>115</v>
      </c>
      <c r="C118" s="126"/>
      <c r="D118" s="126"/>
      <c r="E118" s="126"/>
      <c r="F118" s="126"/>
      <c r="G118" s="126"/>
      <c r="H118" s="120"/>
    </row>
    <row r="119" customHeight="1" spans="1:8">
      <c r="A119" s="120"/>
      <c r="B119" s="125">
        <v>116</v>
      </c>
      <c r="C119" s="126"/>
      <c r="D119" s="126"/>
      <c r="E119" s="126"/>
      <c r="F119" s="126"/>
      <c r="G119" s="126"/>
      <c r="H119" s="120"/>
    </row>
    <row r="120" customHeight="1" spans="1:8">
      <c r="A120" s="120"/>
      <c r="B120" s="125">
        <v>117</v>
      </c>
      <c r="C120" s="126"/>
      <c r="D120" s="126"/>
      <c r="E120" s="126"/>
      <c r="F120" s="126"/>
      <c r="G120" s="126"/>
      <c r="H120" s="120"/>
    </row>
    <row r="121" customHeight="1" spans="1:8">
      <c r="A121" s="120"/>
      <c r="B121" s="125">
        <v>118</v>
      </c>
      <c r="C121" s="126"/>
      <c r="D121" s="126"/>
      <c r="E121" s="126"/>
      <c r="F121" s="126"/>
      <c r="G121" s="126"/>
      <c r="H121" s="120"/>
    </row>
    <row r="122" customHeight="1" spans="1:8">
      <c r="A122" s="120"/>
      <c r="B122" s="125">
        <v>119</v>
      </c>
      <c r="C122" s="126"/>
      <c r="D122" s="126"/>
      <c r="E122" s="126"/>
      <c r="F122" s="126"/>
      <c r="G122" s="126"/>
      <c r="H122" s="120"/>
    </row>
    <row r="123" customHeight="1" spans="1:8">
      <c r="A123" s="120"/>
      <c r="B123" s="125">
        <v>120</v>
      </c>
      <c r="C123" s="126"/>
      <c r="D123" s="126"/>
      <c r="E123" s="126"/>
      <c r="F123" s="126"/>
      <c r="G123" s="126"/>
      <c r="H123" s="120"/>
    </row>
    <row r="124" customHeight="1" spans="1:8">
      <c r="A124" s="120"/>
      <c r="B124" s="125">
        <v>121</v>
      </c>
      <c r="C124" s="126"/>
      <c r="D124" s="126"/>
      <c r="E124" s="126"/>
      <c r="F124" s="126"/>
      <c r="G124" s="126"/>
      <c r="H124" s="120"/>
    </row>
    <row r="125" customHeight="1" spans="1:8">
      <c r="A125" s="120"/>
      <c r="B125" s="125">
        <v>122</v>
      </c>
      <c r="C125" s="126"/>
      <c r="D125" s="126"/>
      <c r="E125" s="126"/>
      <c r="F125" s="126"/>
      <c r="G125" s="126"/>
      <c r="H125" s="120"/>
    </row>
    <row r="126" customHeight="1" spans="1:8">
      <c r="A126" s="120"/>
      <c r="B126" s="125">
        <v>123</v>
      </c>
      <c r="C126" s="126"/>
      <c r="D126" s="126"/>
      <c r="E126" s="126"/>
      <c r="F126" s="126"/>
      <c r="G126" s="126"/>
      <c r="H126" s="120"/>
    </row>
    <row r="127" customHeight="1" spans="1:8">
      <c r="A127" s="120"/>
      <c r="B127" s="125">
        <v>124</v>
      </c>
      <c r="C127" s="126"/>
      <c r="D127" s="126"/>
      <c r="E127" s="126"/>
      <c r="F127" s="126"/>
      <c r="G127" s="126"/>
      <c r="H127" s="120"/>
    </row>
    <row r="128" customHeight="1" spans="1:8">
      <c r="A128" s="120"/>
      <c r="B128" s="125">
        <v>125</v>
      </c>
      <c r="C128" s="126"/>
      <c r="D128" s="126"/>
      <c r="E128" s="126"/>
      <c r="F128" s="126"/>
      <c r="G128" s="126"/>
      <c r="H128" s="120"/>
    </row>
    <row r="129" customHeight="1" spans="1:8">
      <c r="A129" s="120"/>
      <c r="B129" s="125">
        <v>126</v>
      </c>
      <c r="C129" s="126"/>
      <c r="D129" s="126"/>
      <c r="E129" s="126"/>
      <c r="F129" s="126"/>
      <c r="G129" s="126"/>
      <c r="H129" s="120"/>
    </row>
    <row r="130" customHeight="1" spans="1:8">
      <c r="A130" s="120"/>
      <c r="B130" s="125">
        <v>127</v>
      </c>
      <c r="C130" s="126"/>
      <c r="D130" s="126"/>
      <c r="E130" s="126"/>
      <c r="F130" s="126"/>
      <c r="G130" s="126"/>
      <c r="H130" s="120"/>
    </row>
    <row r="131" customHeight="1" spans="1:8">
      <c r="A131" s="120"/>
      <c r="B131" s="125">
        <v>128</v>
      </c>
      <c r="C131" s="126"/>
      <c r="D131" s="126"/>
      <c r="E131" s="126"/>
      <c r="F131" s="126"/>
      <c r="G131" s="126"/>
      <c r="H131" s="120"/>
    </row>
    <row r="132" customHeight="1" spans="1:8">
      <c r="A132" s="120"/>
      <c r="B132" s="125">
        <v>129</v>
      </c>
      <c r="C132" s="126"/>
      <c r="D132" s="126"/>
      <c r="E132" s="126"/>
      <c r="F132" s="126"/>
      <c r="G132" s="126"/>
      <c r="H132" s="120"/>
    </row>
    <row r="133" customHeight="1" spans="1:8">
      <c r="A133" s="120"/>
      <c r="B133" s="125">
        <v>130</v>
      </c>
      <c r="C133" s="126"/>
      <c r="D133" s="126"/>
      <c r="E133" s="126"/>
      <c r="F133" s="126"/>
      <c r="G133" s="126"/>
      <c r="H133" s="120"/>
    </row>
    <row r="134" customHeight="1" spans="1:8">
      <c r="A134" s="120"/>
      <c r="B134" s="125">
        <v>131</v>
      </c>
      <c r="C134" s="126"/>
      <c r="D134" s="126"/>
      <c r="E134" s="126"/>
      <c r="F134" s="126"/>
      <c r="G134" s="126"/>
      <c r="H134" s="120"/>
    </row>
    <row r="135" customHeight="1" spans="1:8">
      <c r="A135" s="120"/>
      <c r="B135" s="125">
        <v>132</v>
      </c>
      <c r="C135" s="126"/>
      <c r="D135" s="126"/>
      <c r="E135" s="126"/>
      <c r="F135" s="126"/>
      <c r="G135" s="126"/>
      <c r="H135" s="120"/>
    </row>
    <row r="136" customHeight="1" spans="1:8">
      <c r="A136" s="120"/>
      <c r="B136" s="125">
        <v>133</v>
      </c>
      <c r="C136" s="126"/>
      <c r="D136" s="126"/>
      <c r="E136" s="126"/>
      <c r="F136" s="126"/>
      <c r="G136" s="126"/>
      <c r="H136" s="120"/>
    </row>
    <row r="137" customHeight="1" spans="1:8">
      <c r="A137" s="120"/>
      <c r="B137" s="125">
        <v>134</v>
      </c>
      <c r="C137" s="126"/>
      <c r="D137" s="126"/>
      <c r="E137" s="126"/>
      <c r="F137" s="126"/>
      <c r="G137" s="126"/>
      <c r="H137" s="120"/>
    </row>
    <row r="138" customHeight="1" spans="1:8">
      <c r="A138" s="120"/>
      <c r="B138" s="125">
        <v>135</v>
      </c>
      <c r="C138" s="126"/>
      <c r="D138" s="126"/>
      <c r="E138" s="126"/>
      <c r="F138" s="126"/>
      <c r="G138" s="126"/>
      <c r="H138" s="120"/>
    </row>
    <row r="139" customHeight="1" spans="1:8">
      <c r="A139" s="120"/>
      <c r="B139" s="125">
        <v>136</v>
      </c>
      <c r="C139" s="126"/>
      <c r="D139" s="126"/>
      <c r="E139" s="126"/>
      <c r="F139" s="126"/>
      <c r="G139" s="126"/>
      <c r="H139" s="120"/>
    </row>
    <row r="140" customHeight="1" spans="1:8">
      <c r="A140" s="120"/>
      <c r="B140" s="125">
        <v>137</v>
      </c>
      <c r="C140" s="126"/>
      <c r="D140" s="126"/>
      <c r="E140" s="126"/>
      <c r="F140" s="126"/>
      <c r="G140" s="126"/>
      <c r="H140" s="120"/>
    </row>
    <row r="141" customHeight="1" spans="1:8">
      <c r="A141" s="120"/>
      <c r="B141" s="125">
        <v>138</v>
      </c>
      <c r="C141" s="126"/>
      <c r="D141" s="126"/>
      <c r="E141" s="126"/>
      <c r="F141" s="126"/>
      <c r="G141" s="126"/>
      <c r="H141" s="120"/>
    </row>
    <row r="142" customHeight="1" spans="1:8">
      <c r="A142" s="120"/>
      <c r="B142" s="125">
        <v>139</v>
      </c>
      <c r="C142" s="126"/>
      <c r="D142" s="126"/>
      <c r="E142" s="126"/>
      <c r="F142" s="126"/>
      <c r="G142" s="126"/>
      <c r="H142" s="120"/>
    </row>
    <row r="143" customHeight="1" spans="1:8">
      <c r="A143" s="120"/>
      <c r="B143" s="125">
        <v>140</v>
      </c>
      <c r="C143" s="126"/>
      <c r="D143" s="126"/>
      <c r="E143" s="126"/>
      <c r="F143" s="126"/>
      <c r="G143" s="126"/>
      <c r="H143" s="120"/>
    </row>
    <row r="144" customHeight="1" spans="1:8">
      <c r="A144" s="120"/>
      <c r="B144" s="125">
        <v>141</v>
      </c>
      <c r="C144" s="126"/>
      <c r="D144" s="126"/>
      <c r="E144" s="126"/>
      <c r="F144" s="126"/>
      <c r="G144" s="126"/>
      <c r="H144" s="120"/>
    </row>
    <row r="145" customHeight="1" spans="1:8">
      <c r="A145" s="120"/>
      <c r="B145" s="125">
        <v>142</v>
      </c>
      <c r="C145" s="126"/>
      <c r="D145" s="126"/>
      <c r="E145" s="126"/>
      <c r="F145" s="126"/>
      <c r="G145" s="126"/>
      <c r="H145" s="120"/>
    </row>
    <row r="146" customHeight="1" spans="1:8">
      <c r="A146" s="120"/>
      <c r="B146" s="125">
        <v>143</v>
      </c>
      <c r="C146" s="126"/>
      <c r="D146" s="126"/>
      <c r="E146" s="126"/>
      <c r="F146" s="126"/>
      <c r="G146" s="126"/>
      <c r="H146" s="120"/>
    </row>
    <row r="147" customHeight="1" spans="1:8">
      <c r="A147" s="120"/>
      <c r="B147" s="125">
        <v>144</v>
      </c>
      <c r="C147" s="126"/>
      <c r="D147" s="126"/>
      <c r="E147" s="126"/>
      <c r="F147" s="126"/>
      <c r="G147" s="126"/>
      <c r="H147" s="120"/>
    </row>
    <row r="148" customHeight="1" spans="1:8">
      <c r="A148" s="120"/>
      <c r="B148" s="125">
        <v>145</v>
      </c>
      <c r="C148" s="126"/>
      <c r="D148" s="126"/>
      <c r="E148" s="126"/>
      <c r="F148" s="126"/>
      <c r="G148" s="126"/>
      <c r="H148" s="120"/>
    </row>
    <row r="149" customHeight="1" spans="1:8">
      <c r="A149" s="120"/>
      <c r="B149" s="125">
        <v>146</v>
      </c>
      <c r="C149" s="126"/>
      <c r="D149" s="126"/>
      <c r="E149" s="126"/>
      <c r="F149" s="126"/>
      <c r="G149" s="126"/>
      <c r="H149" s="120"/>
    </row>
    <row r="150" customHeight="1" spans="1:8">
      <c r="A150" s="120"/>
      <c r="B150" s="125">
        <v>147</v>
      </c>
      <c r="C150" s="126"/>
      <c r="D150" s="126"/>
      <c r="E150" s="126"/>
      <c r="F150" s="126"/>
      <c r="G150" s="126"/>
      <c r="H150" s="120"/>
    </row>
    <row r="151" customHeight="1" spans="1:8">
      <c r="A151" s="120"/>
      <c r="B151" s="125">
        <v>148</v>
      </c>
      <c r="C151" s="126"/>
      <c r="D151" s="126"/>
      <c r="E151" s="126"/>
      <c r="F151" s="126"/>
      <c r="G151" s="126"/>
      <c r="H151" s="120"/>
    </row>
    <row r="152" customHeight="1" spans="1:8">
      <c r="A152" s="120"/>
      <c r="B152" s="125">
        <v>149</v>
      </c>
      <c r="C152" s="126"/>
      <c r="D152" s="126"/>
      <c r="E152" s="126"/>
      <c r="F152" s="126"/>
      <c r="G152" s="126"/>
      <c r="H152" s="120"/>
    </row>
    <row r="153" customHeight="1" spans="1:8">
      <c r="A153" s="120"/>
      <c r="B153" s="125">
        <v>150</v>
      </c>
      <c r="C153" s="126"/>
      <c r="D153" s="126"/>
      <c r="E153" s="126"/>
      <c r="F153" s="126"/>
      <c r="G153" s="126"/>
      <c r="H153" s="120"/>
    </row>
    <row r="154" customHeight="1" spans="1:8">
      <c r="A154" s="120"/>
      <c r="B154" s="125">
        <v>151</v>
      </c>
      <c r="C154" s="126"/>
      <c r="D154" s="126"/>
      <c r="E154" s="126"/>
      <c r="F154" s="126"/>
      <c r="G154" s="126"/>
      <c r="H154" s="120"/>
    </row>
    <row r="155" customHeight="1" spans="1:8">
      <c r="A155" s="120"/>
      <c r="B155" s="125">
        <v>152</v>
      </c>
      <c r="C155" s="126"/>
      <c r="D155" s="126"/>
      <c r="E155" s="126"/>
      <c r="F155" s="126"/>
      <c r="G155" s="126"/>
      <c r="H155" s="120"/>
    </row>
    <row r="156" customHeight="1" spans="1:8">
      <c r="A156" s="120"/>
      <c r="B156" s="125">
        <v>153</v>
      </c>
      <c r="C156" s="126"/>
      <c r="D156" s="126"/>
      <c r="E156" s="126"/>
      <c r="F156" s="126"/>
      <c r="G156" s="126"/>
      <c r="H156" s="120"/>
    </row>
    <row r="157" customHeight="1" spans="1:8">
      <c r="A157" s="120"/>
      <c r="B157" s="125">
        <v>154</v>
      </c>
      <c r="C157" s="126"/>
      <c r="D157" s="126"/>
      <c r="E157" s="126"/>
      <c r="F157" s="126"/>
      <c r="G157" s="126"/>
      <c r="H157" s="120"/>
    </row>
    <row r="158" customHeight="1" spans="1:8">
      <c r="A158" s="120"/>
      <c r="B158" s="125">
        <v>155</v>
      </c>
      <c r="C158" s="126"/>
      <c r="D158" s="126"/>
      <c r="E158" s="126"/>
      <c r="F158" s="126"/>
      <c r="G158" s="126"/>
      <c r="H158" s="120"/>
    </row>
    <row r="159" customHeight="1" spans="1:8">
      <c r="A159" s="120"/>
      <c r="B159" s="125">
        <v>156</v>
      </c>
      <c r="C159" s="126"/>
      <c r="D159" s="126"/>
      <c r="E159" s="126"/>
      <c r="F159" s="126"/>
      <c r="G159" s="126"/>
      <c r="H159" s="120"/>
    </row>
    <row r="160" customHeight="1" spans="1:8">
      <c r="A160" s="120"/>
      <c r="B160" s="125">
        <v>157</v>
      </c>
      <c r="C160" s="126"/>
      <c r="D160" s="126"/>
      <c r="E160" s="126"/>
      <c r="F160" s="126"/>
      <c r="G160" s="126"/>
      <c r="H160" s="120"/>
    </row>
    <row r="161" customHeight="1" spans="1:8">
      <c r="A161" s="120"/>
      <c r="B161" s="125">
        <v>158</v>
      </c>
      <c r="C161" s="126"/>
      <c r="D161" s="126"/>
      <c r="E161" s="126"/>
      <c r="F161" s="126"/>
      <c r="G161" s="126"/>
      <c r="H161" s="120"/>
    </row>
    <row r="162" customHeight="1" spans="1:8">
      <c r="A162" s="120"/>
      <c r="B162" s="125">
        <v>159</v>
      </c>
      <c r="C162" s="126"/>
      <c r="D162" s="126"/>
      <c r="E162" s="126"/>
      <c r="F162" s="126"/>
      <c r="G162" s="126"/>
      <c r="H162" s="120"/>
    </row>
    <row r="163" customHeight="1" spans="1:8">
      <c r="A163" s="120"/>
      <c r="B163" s="125">
        <v>160</v>
      </c>
      <c r="C163" s="126"/>
      <c r="D163" s="126"/>
      <c r="E163" s="126"/>
      <c r="F163" s="126"/>
      <c r="G163" s="126"/>
      <c r="H163" s="120"/>
    </row>
    <row r="164" customHeight="1" spans="1:8">
      <c r="A164" s="120"/>
      <c r="B164" s="125">
        <v>161</v>
      </c>
      <c r="C164" s="126"/>
      <c r="D164" s="126"/>
      <c r="E164" s="126"/>
      <c r="F164" s="126"/>
      <c r="G164" s="126"/>
      <c r="H164" s="120"/>
    </row>
    <row r="165" customHeight="1" spans="1:8">
      <c r="A165" s="120"/>
      <c r="B165" s="125">
        <v>162</v>
      </c>
      <c r="C165" s="126"/>
      <c r="D165" s="126"/>
      <c r="E165" s="126"/>
      <c r="F165" s="126"/>
      <c r="G165" s="126"/>
      <c r="H165" s="120"/>
    </row>
    <row r="166" customHeight="1" spans="1:8">
      <c r="A166" s="120"/>
      <c r="B166" s="125">
        <v>163</v>
      </c>
      <c r="C166" s="126"/>
      <c r="D166" s="126"/>
      <c r="E166" s="126"/>
      <c r="F166" s="126"/>
      <c r="G166" s="126"/>
      <c r="H166" s="120"/>
    </row>
    <row r="167" customHeight="1" spans="1:8">
      <c r="A167" s="120"/>
      <c r="B167" s="125">
        <v>164</v>
      </c>
      <c r="C167" s="126"/>
      <c r="D167" s="126"/>
      <c r="E167" s="126"/>
      <c r="F167" s="126"/>
      <c r="G167" s="126"/>
      <c r="H167" s="120"/>
    </row>
    <row r="168" customHeight="1" spans="1:8">
      <c r="A168" s="120"/>
      <c r="B168" s="125">
        <v>165</v>
      </c>
      <c r="C168" s="126"/>
      <c r="D168" s="126"/>
      <c r="E168" s="126"/>
      <c r="F168" s="126"/>
      <c r="G168" s="126"/>
      <c r="H168" s="120"/>
    </row>
    <row r="169" customHeight="1" spans="1:8">
      <c r="A169" s="120"/>
      <c r="B169" s="125">
        <v>166</v>
      </c>
      <c r="C169" s="126"/>
      <c r="D169" s="126"/>
      <c r="E169" s="126"/>
      <c r="F169" s="126"/>
      <c r="G169" s="126"/>
      <c r="H169" s="120"/>
    </row>
    <row r="170" customHeight="1" spans="1:8">
      <c r="A170" s="120"/>
      <c r="B170" s="125">
        <v>167</v>
      </c>
      <c r="C170" s="126"/>
      <c r="D170" s="126"/>
      <c r="E170" s="126"/>
      <c r="F170" s="126"/>
      <c r="G170" s="126"/>
      <c r="H170" s="120"/>
    </row>
    <row r="171" customHeight="1" spans="1:8">
      <c r="A171" s="120"/>
      <c r="B171" s="125">
        <v>168</v>
      </c>
      <c r="C171" s="126"/>
      <c r="D171" s="126"/>
      <c r="E171" s="126"/>
      <c r="F171" s="126"/>
      <c r="G171" s="126"/>
      <c r="H171" s="120"/>
    </row>
    <row r="172" customHeight="1" spans="1:8">
      <c r="A172" s="120"/>
      <c r="B172" s="125">
        <v>169</v>
      </c>
      <c r="C172" s="126"/>
      <c r="D172" s="126"/>
      <c r="E172" s="126"/>
      <c r="F172" s="126"/>
      <c r="G172" s="126"/>
      <c r="H172" s="120"/>
    </row>
    <row r="173" customHeight="1" spans="1:8">
      <c r="A173" s="120"/>
      <c r="B173" s="125">
        <v>170</v>
      </c>
      <c r="C173" s="126"/>
      <c r="D173" s="126"/>
      <c r="E173" s="126"/>
      <c r="F173" s="126"/>
      <c r="G173" s="126"/>
      <c r="H173" s="120"/>
    </row>
    <row r="174" customHeight="1" spans="1:8">
      <c r="A174" s="120"/>
      <c r="B174" s="125">
        <v>171</v>
      </c>
      <c r="C174" s="126"/>
      <c r="D174" s="126"/>
      <c r="E174" s="126"/>
      <c r="F174" s="126"/>
      <c r="G174" s="126"/>
      <c r="H174" s="120"/>
    </row>
    <row r="175" customHeight="1" spans="1:8">
      <c r="A175" s="120"/>
      <c r="B175" s="125">
        <v>172</v>
      </c>
      <c r="C175" s="126"/>
      <c r="D175" s="126"/>
      <c r="E175" s="126"/>
      <c r="F175" s="126"/>
      <c r="G175" s="126"/>
      <c r="H175" s="120"/>
    </row>
    <row r="176" customHeight="1" spans="1:8">
      <c r="A176" s="120"/>
      <c r="B176" s="125">
        <v>173</v>
      </c>
      <c r="C176" s="126"/>
      <c r="D176" s="126"/>
      <c r="E176" s="126"/>
      <c r="F176" s="126"/>
      <c r="G176" s="126"/>
      <c r="H176" s="120"/>
    </row>
    <row r="177" customHeight="1" spans="1:8">
      <c r="A177" s="120"/>
      <c r="B177" s="125">
        <v>174</v>
      </c>
      <c r="C177" s="126"/>
      <c r="D177" s="126"/>
      <c r="E177" s="126"/>
      <c r="F177" s="126"/>
      <c r="G177" s="126"/>
      <c r="H177" s="120"/>
    </row>
    <row r="178" customHeight="1" spans="1:8">
      <c r="A178" s="120"/>
      <c r="B178" s="125">
        <v>175</v>
      </c>
      <c r="C178" s="126"/>
      <c r="D178" s="126"/>
      <c r="E178" s="126"/>
      <c r="F178" s="126"/>
      <c r="G178" s="126"/>
      <c r="H178" s="120"/>
    </row>
    <row r="179" customHeight="1" spans="1:8">
      <c r="A179" s="120"/>
      <c r="B179" s="125">
        <v>176</v>
      </c>
      <c r="C179" s="126"/>
      <c r="D179" s="126"/>
      <c r="E179" s="126"/>
      <c r="F179" s="126"/>
      <c r="G179" s="126"/>
      <c r="H179" s="120"/>
    </row>
    <row r="180" customHeight="1" spans="1:8">
      <c r="A180" s="120"/>
      <c r="B180" s="125">
        <v>177</v>
      </c>
      <c r="C180" s="126"/>
      <c r="D180" s="126"/>
      <c r="E180" s="126"/>
      <c r="F180" s="126"/>
      <c r="G180" s="126"/>
      <c r="H180" s="120"/>
    </row>
    <row r="181" customHeight="1" spans="1:8">
      <c r="A181" s="120"/>
      <c r="B181" s="125">
        <v>178</v>
      </c>
      <c r="C181" s="126"/>
      <c r="D181" s="126"/>
      <c r="E181" s="126"/>
      <c r="F181" s="126"/>
      <c r="G181" s="126"/>
      <c r="H181" s="120"/>
    </row>
    <row r="182" customHeight="1" spans="1:8">
      <c r="A182" s="120"/>
      <c r="B182" s="125">
        <v>179</v>
      </c>
      <c r="C182" s="126"/>
      <c r="D182" s="126"/>
      <c r="E182" s="126"/>
      <c r="F182" s="126"/>
      <c r="G182" s="126"/>
      <c r="H182" s="120"/>
    </row>
    <row r="183" customHeight="1" spans="1:8">
      <c r="A183" s="120"/>
      <c r="B183" s="125">
        <v>180</v>
      </c>
      <c r="C183" s="126"/>
      <c r="D183" s="126"/>
      <c r="E183" s="126"/>
      <c r="F183" s="126"/>
      <c r="G183" s="126"/>
      <c r="H183" s="120"/>
    </row>
    <row r="184" customHeight="1" spans="1:8">
      <c r="A184" s="120"/>
      <c r="B184" s="125">
        <v>181</v>
      </c>
      <c r="C184" s="126"/>
      <c r="D184" s="126"/>
      <c r="E184" s="126"/>
      <c r="F184" s="126"/>
      <c r="G184" s="126"/>
      <c r="H184" s="120"/>
    </row>
    <row r="185" customHeight="1" spans="1:8">
      <c r="A185" s="120"/>
      <c r="B185" s="125">
        <v>182</v>
      </c>
      <c r="C185" s="126"/>
      <c r="D185" s="126"/>
      <c r="E185" s="126"/>
      <c r="F185" s="126"/>
      <c r="G185" s="126"/>
      <c r="H185" s="120"/>
    </row>
    <row r="186" customHeight="1" spans="1:8">
      <c r="A186" s="120"/>
      <c r="B186" s="125">
        <v>183</v>
      </c>
      <c r="C186" s="126"/>
      <c r="D186" s="126"/>
      <c r="E186" s="126"/>
      <c r="F186" s="126"/>
      <c r="G186" s="126"/>
      <c r="H186" s="120"/>
    </row>
    <row r="187" customHeight="1" spans="1:8">
      <c r="A187" s="120"/>
      <c r="B187" s="125">
        <v>184</v>
      </c>
      <c r="C187" s="126"/>
      <c r="D187" s="126"/>
      <c r="E187" s="126"/>
      <c r="F187" s="126"/>
      <c r="G187" s="126"/>
      <c r="H187" s="120"/>
    </row>
    <row r="188" customHeight="1" spans="1:8">
      <c r="A188" s="120"/>
      <c r="B188" s="125">
        <v>185</v>
      </c>
      <c r="C188" s="126"/>
      <c r="D188" s="126"/>
      <c r="E188" s="126"/>
      <c r="F188" s="126"/>
      <c r="G188" s="126"/>
      <c r="H188" s="120"/>
    </row>
    <row r="189" customHeight="1" spans="1:8">
      <c r="A189" s="120"/>
      <c r="B189" s="125">
        <v>186</v>
      </c>
      <c r="C189" s="126"/>
      <c r="D189" s="126"/>
      <c r="E189" s="126"/>
      <c r="F189" s="126"/>
      <c r="G189" s="126"/>
      <c r="H189" s="120"/>
    </row>
    <row r="190" customHeight="1" spans="1:8">
      <c r="A190" s="120"/>
      <c r="B190" s="125">
        <v>187</v>
      </c>
      <c r="C190" s="126"/>
      <c r="D190" s="126"/>
      <c r="E190" s="126"/>
      <c r="F190" s="126"/>
      <c r="G190" s="126"/>
      <c r="H190" s="120"/>
    </row>
    <row r="191" customHeight="1" spans="1:8">
      <c r="A191" s="120"/>
      <c r="B191" s="125">
        <v>188</v>
      </c>
      <c r="C191" s="126"/>
      <c r="D191" s="126"/>
      <c r="E191" s="126"/>
      <c r="F191" s="126"/>
      <c r="G191" s="126"/>
      <c r="H191" s="120"/>
    </row>
    <row r="192" customHeight="1" spans="1:8">
      <c r="A192" s="120"/>
      <c r="B192" s="125">
        <v>189</v>
      </c>
      <c r="C192" s="126"/>
      <c r="D192" s="126"/>
      <c r="E192" s="126"/>
      <c r="F192" s="126"/>
      <c r="G192" s="126"/>
      <c r="H192" s="120"/>
    </row>
    <row r="193" customHeight="1" spans="1:8">
      <c r="A193" s="120"/>
      <c r="B193" s="125">
        <v>190</v>
      </c>
      <c r="C193" s="126"/>
      <c r="D193" s="126"/>
      <c r="E193" s="126"/>
      <c r="F193" s="126"/>
      <c r="G193" s="126"/>
      <c r="H193" s="120"/>
    </row>
    <row r="194" customHeight="1" spans="1:8">
      <c r="A194" s="120"/>
      <c r="B194" s="125">
        <v>191</v>
      </c>
      <c r="C194" s="126"/>
      <c r="D194" s="126"/>
      <c r="E194" s="126"/>
      <c r="F194" s="126"/>
      <c r="G194" s="126"/>
      <c r="H194" s="120"/>
    </row>
    <row r="195" customHeight="1" spans="1:8">
      <c r="A195" s="120"/>
      <c r="B195" s="125">
        <v>192</v>
      </c>
      <c r="C195" s="126"/>
      <c r="D195" s="126"/>
      <c r="E195" s="126"/>
      <c r="F195" s="126"/>
      <c r="G195" s="126"/>
      <c r="H195" s="120"/>
    </row>
    <row r="196" customHeight="1" spans="1:8">
      <c r="A196" s="120"/>
      <c r="B196" s="125">
        <v>193</v>
      </c>
      <c r="C196" s="126"/>
      <c r="D196" s="126"/>
      <c r="E196" s="126"/>
      <c r="F196" s="126"/>
      <c r="G196" s="126"/>
      <c r="H196" s="120"/>
    </row>
    <row r="197" customHeight="1" spans="1:8">
      <c r="A197" s="120"/>
      <c r="B197" s="125">
        <v>194</v>
      </c>
      <c r="C197" s="126"/>
      <c r="D197" s="126"/>
      <c r="E197" s="126"/>
      <c r="F197" s="126"/>
      <c r="G197" s="126"/>
      <c r="H197" s="120"/>
    </row>
    <row r="198" customHeight="1" spans="1:8">
      <c r="A198" s="120"/>
      <c r="B198" s="125">
        <v>195</v>
      </c>
      <c r="C198" s="126"/>
      <c r="D198" s="126"/>
      <c r="E198" s="126"/>
      <c r="F198" s="126"/>
      <c r="G198" s="126"/>
      <c r="H198" s="120"/>
    </row>
    <row r="199" customHeight="1" spans="1:8">
      <c r="A199" s="120"/>
      <c r="B199" s="125">
        <v>196</v>
      </c>
      <c r="C199" s="126"/>
      <c r="D199" s="126"/>
      <c r="E199" s="126"/>
      <c r="F199" s="126"/>
      <c r="G199" s="126"/>
      <c r="H199" s="120"/>
    </row>
    <row r="200" customHeight="1" spans="1:8">
      <c r="A200" s="120"/>
      <c r="B200" s="125">
        <v>197</v>
      </c>
      <c r="C200" s="126"/>
      <c r="D200" s="126"/>
      <c r="E200" s="126"/>
      <c r="F200" s="126"/>
      <c r="G200" s="126"/>
      <c r="H200" s="120"/>
    </row>
    <row r="201" customHeight="1" spans="1:8">
      <c r="A201" s="120"/>
      <c r="B201" s="125">
        <v>198</v>
      </c>
      <c r="C201" s="126"/>
      <c r="D201" s="126"/>
      <c r="E201" s="126"/>
      <c r="F201" s="126"/>
      <c r="G201" s="126"/>
      <c r="H201" s="120"/>
    </row>
    <row r="202" customHeight="1" spans="1:8">
      <c r="A202" s="120"/>
      <c r="B202" s="125">
        <v>199</v>
      </c>
      <c r="C202" s="126"/>
      <c r="D202" s="126"/>
      <c r="E202" s="126"/>
      <c r="F202" s="126"/>
      <c r="G202" s="126"/>
      <c r="H202" s="120"/>
    </row>
    <row r="203" customHeight="1" spans="1:8">
      <c r="A203" s="120"/>
      <c r="B203" s="125">
        <v>200</v>
      </c>
      <c r="C203" s="126"/>
      <c r="D203" s="126"/>
      <c r="E203" s="126"/>
      <c r="F203" s="126"/>
      <c r="G203" s="126"/>
      <c r="H203" s="120"/>
    </row>
    <row r="204" customHeight="1" spans="1:8">
      <c r="A204" s="120"/>
      <c r="B204" s="125">
        <v>201</v>
      </c>
      <c r="C204" s="126"/>
      <c r="D204" s="126"/>
      <c r="E204" s="126"/>
      <c r="F204" s="126"/>
      <c r="G204" s="126"/>
      <c r="H204" s="120"/>
    </row>
    <row r="205" customHeight="1" spans="1:8">
      <c r="A205" s="120"/>
      <c r="B205" s="125">
        <v>202</v>
      </c>
      <c r="C205" s="126"/>
      <c r="D205" s="126"/>
      <c r="E205" s="126"/>
      <c r="F205" s="126"/>
      <c r="G205" s="126"/>
      <c r="H205" s="120"/>
    </row>
    <row r="206" customHeight="1" spans="1:8">
      <c r="A206" s="120"/>
      <c r="B206" s="125">
        <v>203</v>
      </c>
      <c r="C206" s="126"/>
      <c r="D206" s="126"/>
      <c r="E206" s="126"/>
      <c r="F206" s="126"/>
      <c r="G206" s="126"/>
      <c r="H206" s="120"/>
    </row>
    <row r="207" customHeight="1" spans="1:8">
      <c r="A207" s="120"/>
      <c r="B207" s="125">
        <v>204</v>
      </c>
      <c r="C207" s="126"/>
      <c r="D207" s="126"/>
      <c r="E207" s="126"/>
      <c r="F207" s="126"/>
      <c r="G207" s="126"/>
      <c r="H207" s="120"/>
    </row>
    <row r="208" customHeight="1" spans="1:8">
      <c r="A208" s="120"/>
      <c r="B208" s="125">
        <v>205</v>
      </c>
      <c r="C208" s="126"/>
      <c r="D208" s="126"/>
      <c r="E208" s="126"/>
      <c r="F208" s="126"/>
      <c r="G208" s="126"/>
      <c r="H208" s="120"/>
    </row>
    <row r="209" customHeight="1" spans="1:8">
      <c r="A209" s="120"/>
      <c r="B209" s="125">
        <v>206</v>
      </c>
      <c r="C209" s="126"/>
      <c r="D209" s="126"/>
      <c r="E209" s="126"/>
      <c r="F209" s="126"/>
      <c r="G209" s="126"/>
      <c r="H209" s="120"/>
    </row>
    <row r="210" customHeight="1" spans="1:8">
      <c r="A210" s="120"/>
      <c r="B210" s="125">
        <v>207</v>
      </c>
      <c r="C210" s="126"/>
      <c r="D210" s="126"/>
      <c r="E210" s="126"/>
      <c r="F210" s="126"/>
      <c r="G210" s="126"/>
      <c r="H210" s="120"/>
    </row>
    <row r="211" customHeight="1" spans="1:8">
      <c r="A211" s="120"/>
      <c r="B211" s="125">
        <v>208</v>
      </c>
      <c r="C211" s="126"/>
      <c r="D211" s="126"/>
      <c r="E211" s="126"/>
      <c r="F211" s="126"/>
      <c r="G211" s="126"/>
      <c r="H211" s="120"/>
    </row>
    <row r="212" customHeight="1" spans="1:8">
      <c r="A212" s="120"/>
      <c r="B212" s="125">
        <v>209</v>
      </c>
      <c r="C212" s="126"/>
      <c r="D212" s="126"/>
      <c r="E212" s="126"/>
      <c r="F212" s="126"/>
      <c r="G212" s="126"/>
      <c r="H212" s="120"/>
    </row>
    <row r="213" customHeight="1" spans="1:8">
      <c r="A213" s="120"/>
      <c r="B213" s="125">
        <v>210</v>
      </c>
      <c r="C213" s="126"/>
      <c r="D213" s="126"/>
      <c r="E213" s="126"/>
      <c r="F213" s="126"/>
      <c r="G213" s="126"/>
      <c r="H213" s="120"/>
    </row>
    <row r="214" customHeight="1" spans="1:8">
      <c r="A214" s="120"/>
      <c r="B214" s="125">
        <v>211</v>
      </c>
      <c r="C214" s="126"/>
      <c r="D214" s="126"/>
      <c r="E214" s="126"/>
      <c r="F214" s="126"/>
      <c r="G214" s="126"/>
      <c r="H214" s="120"/>
    </row>
    <row r="215" customHeight="1" spans="1:8">
      <c r="A215" s="120"/>
      <c r="B215" s="125">
        <v>212</v>
      </c>
      <c r="C215" s="126"/>
      <c r="D215" s="126"/>
      <c r="E215" s="126"/>
      <c r="F215" s="126"/>
      <c r="G215" s="126"/>
      <c r="H215" s="120"/>
    </row>
    <row r="216" customHeight="1" spans="1:8">
      <c r="A216" s="120"/>
      <c r="B216" s="125">
        <v>213</v>
      </c>
      <c r="C216" s="126"/>
      <c r="D216" s="126"/>
      <c r="E216" s="126"/>
      <c r="F216" s="126"/>
      <c r="G216" s="126"/>
      <c r="H216" s="120"/>
    </row>
    <row r="217" customHeight="1" spans="1:8">
      <c r="A217" s="120"/>
      <c r="B217" s="125">
        <v>214</v>
      </c>
      <c r="C217" s="126"/>
      <c r="D217" s="126"/>
      <c r="E217" s="126"/>
      <c r="F217" s="126"/>
      <c r="G217" s="126"/>
      <c r="H217" s="120"/>
    </row>
    <row r="218" customHeight="1" spans="1:8">
      <c r="A218" s="120"/>
      <c r="B218" s="125">
        <v>215</v>
      </c>
      <c r="C218" s="126"/>
      <c r="D218" s="126"/>
      <c r="E218" s="126"/>
      <c r="F218" s="126"/>
      <c r="G218" s="126"/>
      <c r="H218" s="120"/>
    </row>
    <row r="219" customHeight="1" spans="1:8">
      <c r="A219" s="120"/>
      <c r="B219" s="125">
        <v>216</v>
      </c>
      <c r="C219" s="126"/>
      <c r="D219" s="126"/>
      <c r="E219" s="126"/>
      <c r="F219" s="126"/>
      <c r="G219" s="126"/>
      <c r="H219" s="120"/>
    </row>
    <row r="220" customHeight="1" spans="1:8">
      <c r="A220" s="120"/>
      <c r="B220" s="125">
        <v>217</v>
      </c>
      <c r="C220" s="126"/>
      <c r="D220" s="126"/>
      <c r="E220" s="126"/>
      <c r="F220" s="126"/>
      <c r="G220" s="126"/>
      <c r="H220" s="120"/>
    </row>
    <row r="221" customHeight="1" spans="1:8">
      <c r="A221" s="120"/>
      <c r="B221" s="125">
        <v>218</v>
      </c>
      <c r="C221" s="126"/>
      <c r="D221" s="126"/>
      <c r="E221" s="126"/>
      <c r="F221" s="126"/>
      <c r="G221" s="126"/>
      <c r="H221" s="120"/>
    </row>
    <row r="222" customHeight="1" spans="1:8">
      <c r="A222" s="120"/>
      <c r="B222" s="125">
        <v>219</v>
      </c>
      <c r="C222" s="126"/>
      <c r="D222" s="126"/>
      <c r="E222" s="126"/>
      <c r="F222" s="126"/>
      <c r="G222" s="126"/>
      <c r="H222" s="120"/>
    </row>
    <row r="223" customHeight="1" spans="1:8">
      <c r="A223" s="120"/>
      <c r="B223" s="125">
        <v>220</v>
      </c>
      <c r="C223" s="126"/>
      <c r="D223" s="126"/>
      <c r="E223" s="126"/>
      <c r="F223" s="126"/>
      <c r="G223" s="126"/>
      <c r="H223" s="120"/>
    </row>
    <row r="224" customHeight="1" spans="1:8">
      <c r="A224" s="120"/>
      <c r="B224" s="125">
        <v>221</v>
      </c>
      <c r="C224" s="126"/>
      <c r="D224" s="126"/>
      <c r="E224" s="126"/>
      <c r="F224" s="126"/>
      <c r="G224" s="126"/>
      <c r="H224" s="120"/>
    </row>
    <row r="225" customHeight="1" spans="1:8">
      <c r="A225" s="120"/>
      <c r="B225" s="125">
        <v>222</v>
      </c>
      <c r="C225" s="126"/>
      <c r="D225" s="126"/>
      <c r="E225" s="126"/>
      <c r="F225" s="126"/>
      <c r="G225" s="126"/>
      <c r="H225" s="120"/>
    </row>
    <row r="226" customHeight="1" spans="1:8">
      <c r="A226" s="120"/>
      <c r="B226" s="125">
        <v>223</v>
      </c>
      <c r="C226" s="126"/>
      <c r="D226" s="126"/>
      <c r="E226" s="126"/>
      <c r="F226" s="126"/>
      <c r="G226" s="126"/>
      <c r="H226" s="120"/>
    </row>
    <row r="227" customHeight="1" spans="1:8">
      <c r="A227" s="120"/>
      <c r="B227" s="125">
        <v>224</v>
      </c>
      <c r="C227" s="126"/>
      <c r="D227" s="126"/>
      <c r="E227" s="126"/>
      <c r="F227" s="126"/>
      <c r="G227" s="126"/>
      <c r="H227" s="120"/>
    </row>
    <row r="228" customHeight="1" spans="1:8">
      <c r="A228" s="120"/>
      <c r="B228" s="125">
        <v>225</v>
      </c>
      <c r="C228" s="126"/>
      <c r="D228" s="126"/>
      <c r="E228" s="126"/>
      <c r="F228" s="126"/>
      <c r="G228" s="126"/>
      <c r="H228" s="120"/>
    </row>
    <row r="229" customHeight="1" spans="1:8">
      <c r="A229" s="120"/>
      <c r="B229" s="125">
        <v>226</v>
      </c>
      <c r="C229" s="126"/>
      <c r="D229" s="126"/>
      <c r="E229" s="126"/>
      <c r="F229" s="126"/>
      <c r="G229" s="126"/>
      <c r="H229" s="120"/>
    </row>
    <row r="230" customHeight="1" spans="1:8">
      <c r="A230" s="120"/>
      <c r="B230" s="125">
        <v>227</v>
      </c>
      <c r="C230" s="126"/>
      <c r="D230" s="126"/>
      <c r="E230" s="126"/>
      <c r="F230" s="126"/>
      <c r="G230" s="126"/>
      <c r="H230" s="120"/>
    </row>
    <row r="231" customHeight="1" spans="1:8">
      <c r="A231" s="120"/>
      <c r="B231" s="125">
        <v>228</v>
      </c>
      <c r="C231" s="126"/>
      <c r="D231" s="126"/>
      <c r="E231" s="126"/>
      <c r="F231" s="126"/>
      <c r="G231" s="126"/>
      <c r="H231" s="120"/>
    </row>
    <row r="232" customHeight="1" spans="1:8">
      <c r="A232" s="120"/>
      <c r="B232" s="125">
        <v>229</v>
      </c>
      <c r="C232" s="126"/>
      <c r="D232" s="126"/>
      <c r="E232" s="126"/>
      <c r="F232" s="126"/>
      <c r="G232" s="126"/>
      <c r="H232" s="120"/>
    </row>
    <row r="233" customHeight="1" spans="1:8">
      <c r="A233" s="120"/>
      <c r="B233" s="125">
        <v>230</v>
      </c>
      <c r="C233" s="126"/>
      <c r="D233" s="126"/>
      <c r="E233" s="126"/>
      <c r="F233" s="126"/>
      <c r="G233" s="126"/>
      <c r="H233" s="120"/>
    </row>
    <row r="234" customHeight="1" spans="1:8">
      <c r="A234" s="120"/>
      <c r="B234" s="125">
        <v>231</v>
      </c>
      <c r="C234" s="126"/>
      <c r="D234" s="126"/>
      <c r="E234" s="126"/>
      <c r="F234" s="126"/>
      <c r="G234" s="126"/>
      <c r="H234" s="120"/>
    </row>
    <row r="235" customHeight="1" spans="1:8">
      <c r="A235" s="120"/>
      <c r="B235" s="125">
        <v>232</v>
      </c>
      <c r="C235" s="126"/>
      <c r="D235" s="126"/>
      <c r="E235" s="126"/>
      <c r="F235" s="126"/>
      <c r="G235" s="126"/>
      <c r="H235" s="120"/>
    </row>
    <row r="236" customHeight="1" spans="1:8">
      <c r="A236" s="120"/>
      <c r="B236" s="125">
        <v>233</v>
      </c>
      <c r="C236" s="126"/>
      <c r="D236" s="126"/>
      <c r="E236" s="126"/>
      <c r="F236" s="126"/>
      <c r="G236" s="126"/>
      <c r="H236" s="120"/>
    </row>
    <row r="237" customHeight="1" spans="1:8">
      <c r="A237" s="120"/>
      <c r="B237" s="125">
        <v>234</v>
      </c>
      <c r="C237" s="126"/>
      <c r="D237" s="126"/>
      <c r="E237" s="126"/>
      <c r="F237" s="126"/>
      <c r="G237" s="126"/>
      <c r="H237" s="120"/>
    </row>
    <row r="238" customHeight="1" spans="1:8">
      <c r="A238" s="120"/>
      <c r="B238" s="125">
        <v>235</v>
      </c>
      <c r="C238" s="126"/>
      <c r="D238" s="126"/>
      <c r="E238" s="126"/>
      <c r="F238" s="126"/>
      <c r="G238" s="126"/>
      <c r="H238" s="120"/>
    </row>
    <row r="239" customHeight="1" spans="1:8">
      <c r="A239" s="120"/>
      <c r="B239" s="125">
        <v>236</v>
      </c>
      <c r="C239" s="126"/>
      <c r="D239" s="126"/>
      <c r="E239" s="126"/>
      <c r="F239" s="126"/>
      <c r="G239" s="126"/>
      <c r="H239" s="120"/>
    </row>
    <row r="240" customHeight="1" spans="1:8">
      <c r="A240" s="120"/>
      <c r="B240" s="125">
        <v>237</v>
      </c>
      <c r="C240" s="126"/>
      <c r="D240" s="126"/>
      <c r="E240" s="126"/>
      <c r="F240" s="126"/>
      <c r="G240" s="126"/>
      <c r="H240" s="120"/>
    </row>
    <row r="241" customHeight="1" spans="1:8">
      <c r="A241" s="120"/>
      <c r="B241" s="125">
        <v>238</v>
      </c>
      <c r="C241" s="126"/>
      <c r="D241" s="126"/>
      <c r="E241" s="126"/>
      <c r="F241" s="126"/>
      <c r="G241" s="126"/>
      <c r="H241" s="120"/>
    </row>
    <row r="242" customHeight="1" spans="1:8">
      <c r="A242" s="120"/>
      <c r="B242" s="125">
        <v>239</v>
      </c>
      <c r="C242" s="126"/>
      <c r="D242" s="126"/>
      <c r="E242" s="126"/>
      <c r="F242" s="126"/>
      <c r="G242" s="126"/>
      <c r="H242" s="120"/>
    </row>
    <row r="243" customHeight="1" spans="1:8">
      <c r="A243" s="120"/>
      <c r="B243" s="125">
        <v>240</v>
      </c>
      <c r="C243" s="126"/>
      <c r="D243" s="126"/>
      <c r="E243" s="126"/>
      <c r="F243" s="126"/>
      <c r="G243" s="126"/>
      <c r="H243" s="120"/>
    </row>
    <row r="244" customHeight="1" spans="1:8">
      <c r="A244" s="120"/>
      <c r="B244" s="125">
        <v>241</v>
      </c>
      <c r="C244" s="126"/>
      <c r="D244" s="126"/>
      <c r="E244" s="126"/>
      <c r="F244" s="126"/>
      <c r="G244" s="126"/>
      <c r="H244" s="120"/>
    </row>
    <row r="245" customHeight="1" spans="1:8">
      <c r="A245" s="120"/>
      <c r="B245" s="125">
        <v>242</v>
      </c>
      <c r="C245" s="126"/>
      <c r="D245" s="126"/>
      <c r="E245" s="126"/>
      <c r="F245" s="126"/>
      <c r="G245" s="126"/>
      <c r="H245" s="120"/>
    </row>
    <row r="246" customHeight="1" spans="1:8">
      <c r="A246" s="120"/>
      <c r="B246" s="125">
        <v>243</v>
      </c>
      <c r="C246" s="126"/>
      <c r="D246" s="126"/>
      <c r="E246" s="126"/>
      <c r="F246" s="126"/>
      <c r="G246" s="126"/>
      <c r="H246" s="120"/>
    </row>
    <row r="247" customHeight="1" spans="1:8">
      <c r="A247" s="120"/>
      <c r="B247" s="125">
        <v>244</v>
      </c>
      <c r="C247" s="126"/>
      <c r="D247" s="126"/>
      <c r="E247" s="126"/>
      <c r="F247" s="126"/>
      <c r="G247" s="126"/>
      <c r="H247" s="120"/>
    </row>
    <row r="248" customHeight="1" spans="1:8">
      <c r="A248" s="120"/>
      <c r="B248" s="125">
        <v>245</v>
      </c>
      <c r="C248" s="126"/>
      <c r="D248" s="126"/>
      <c r="E248" s="126"/>
      <c r="F248" s="126"/>
      <c r="G248" s="126"/>
      <c r="H248" s="120"/>
    </row>
    <row r="249" customHeight="1" spans="1:8">
      <c r="A249" s="120"/>
      <c r="B249" s="125">
        <v>246</v>
      </c>
      <c r="C249" s="126"/>
      <c r="D249" s="126"/>
      <c r="E249" s="126"/>
      <c r="F249" s="126"/>
      <c r="G249" s="126"/>
      <c r="H249" s="120"/>
    </row>
    <row r="250" customHeight="1" spans="1:8">
      <c r="A250" s="120"/>
      <c r="B250" s="125">
        <v>247</v>
      </c>
      <c r="C250" s="126"/>
      <c r="D250" s="126"/>
      <c r="E250" s="126"/>
      <c r="F250" s="126"/>
      <c r="G250" s="126"/>
      <c r="H250" s="120"/>
    </row>
    <row r="251" customHeight="1" spans="1:8">
      <c r="A251" s="120"/>
      <c r="B251" s="125">
        <v>248</v>
      </c>
      <c r="C251" s="126"/>
      <c r="D251" s="126"/>
      <c r="E251" s="126"/>
      <c r="F251" s="126"/>
      <c r="G251" s="126"/>
      <c r="H251" s="120"/>
    </row>
    <row r="252" customHeight="1" spans="1:8">
      <c r="A252" s="120"/>
      <c r="B252" s="125">
        <v>249</v>
      </c>
      <c r="C252" s="126"/>
      <c r="D252" s="126"/>
      <c r="E252" s="126"/>
      <c r="F252" s="126"/>
      <c r="G252" s="126"/>
      <c r="H252" s="120"/>
    </row>
    <row r="253" customHeight="1" spans="1:8">
      <c r="A253" s="120"/>
      <c r="B253" s="125">
        <v>250</v>
      </c>
      <c r="C253" s="126"/>
      <c r="D253" s="126"/>
      <c r="E253" s="126"/>
      <c r="F253" s="126"/>
      <c r="G253" s="126"/>
      <c r="H253" s="120"/>
    </row>
    <row r="254" customHeight="1" spans="1:8">
      <c r="A254" s="120"/>
      <c r="B254" s="125">
        <v>251</v>
      </c>
      <c r="C254" s="126"/>
      <c r="D254" s="126"/>
      <c r="E254" s="126"/>
      <c r="F254" s="126"/>
      <c r="G254" s="126"/>
      <c r="H254" s="120"/>
    </row>
    <row r="255" customHeight="1" spans="1:8">
      <c r="A255" s="120"/>
      <c r="B255" s="125">
        <v>252</v>
      </c>
      <c r="C255" s="126"/>
      <c r="D255" s="126"/>
      <c r="E255" s="126"/>
      <c r="F255" s="126"/>
      <c r="G255" s="126"/>
      <c r="H255" s="120"/>
    </row>
    <row r="256" customHeight="1" spans="1:8">
      <c r="A256" s="120"/>
      <c r="B256" s="125">
        <v>253</v>
      </c>
      <c r="C256" s="126"/>
      <c r="D256" s="126"/>
      <c r="E256" s="126"/>
      <c r="F256" s="126"/>
      <c r="G256" s="126"/>
      <c r="H256" s="120"/>
    </row>
    <row r="257" customHeight="1" spans="1:8">
      <c r="A257" s="120"/>
      <c r="B257" s="125">
        <v>254</v>
      </c>
      <c r="C257" s="126"/>
      <c r="D257" s="126"/>
      <c r="E257" s="126"/>
      <c r="F257" s="126"/>
      <c r="G257" s="126"/>
      <c r="H257" s="120"/>
    </row>
    <row r="258" customHeight="1" spans="1:8">
      <c r="A258" s="120"/>
      <c r="B258" s="125">
        <v>255</v>
      </c>
      <c r="C258" s="126"/>
      <c r="D258" s="126"/>
      <c r="E258" s="126"/>
      <c r="F258" s="126"/>
      <c r="G258" s="126"/>
      <c r="H258" s="120"/>
    </row>
    <row r="259" customHeight="1" spans="1:8">
      <c r="A259" s="120"/>
      <c r="B259" s="125">
        <v>256</v>
      </c>
      <c r="C259" s="126"/>
      <c r="D259" s="126"/>
      <c r="E259" s="126"/>
      <c r="F259" s="126"/>
      <c r="G259" s="126"/>
      <c r="H259" s="120"/>
    </row>
    <row r="260" customHeight="1" spans="1:8">
      <c r="A260" s="120"/>
      <c r="B260" s="125">
        <v>257</v>
      </c>
      <c r="C260" s="126"/>
      <c r="D260" s="126"/>
      <c r="E260" s="126"/>
      <c r="F260" s="126"/>
      <c r="G260" s="126"/>
      <c r="H260" s="120"/>
    </row>
    <row r="261" customHeight="1" spans="1:8">
      <c r="A261" s="120"/>
      <c r="B261" s="125">
        <v>258</v>
      </c>
      <c r="C261" s="126"/>
      <c r="D261" s="126"/>
      <c r="E261" s="126"/>
      <c r="F261" s="126"/>
      <c r="G261" s="126"/>
      <c r="H261" s="120"/>
    </row>
    <row r="262" customHeight="1" spans="1:8">
      <c r="A262" s="120"/>
      <c r="B262" s="125">
        <v>259</v>
      </c>
      <c r="C262" s="126"/>
      <c r="D262" s="126"/>
      <c r="E262" s="126"/>
      <c r="F262" s="126"/>
      <c r="G262" s="126"/>
      <c r="H262" s="120"/>
    </row>
    <row r="263" customHeight="1" spans="1:8">
      <c r="A263" s="120"/>
      <c r="B263" s="125">
        <v>260</v>
      </c>
      <c r="C263" s="126"/>
      <c r="D263" s="126"/>
      <c r="E263" s="126"/>
      <c r="F263" s="126"/>
      <c r="G263" s="126"/>
      <c r="H263" s="120"/>
    </row>
    <row r="264" customHeight="1" spans="1:8">
      <c r="A264" s="120"/>
      <c r="B264" s="125">
        <v>261</v>
      </c>
      <c r="C264" s="126"/>
      <c r="D264" s="126"/>
      <c r="E264" s="126"/>
      <c r="F264" s="126"/>
      <c r="G264" s="126"/>
      <c r="H264" s="120"/>
    </row>
    <row r="265" customHeight="1" spans="1:8">
      <c r="A265" s="120"/>
      <c r="B265" s="125">
        <v>262</v>
      </c>
      <c r="C265" s="126"/>
      <c r="D265" s="126"/>
      <c r="E265" s="126"/>
      <c r="F265" s="126"/>
      <c r="G265" s="126"/>
      <c r="H265" s="120"/>
    </row>
    <row r="266" customHeight="1" spans="1:8">
      <c r="A266" s="120"/>
      <c r="B266" s="125">
        <v>263</v>
      </c>
      <c r="C266" s="126"/>
      <c r="D266" s="126"/>
      <c r="E266" s="126"/>
      <c r="F266" s="126"/>
      <c r="G266" s="126"/>
      <c r="H266" s="120"/>
    </row>
    <row r="267" customHeight="1" spans="1:8">
      <c r="A267" s="120"/>
      <c r="B267" s="125">
        <v>264</v>
      </c>
      <c r="C267" s="126"/>
      <c r="D267" s="126"/>
      <c r="E267" s="126"/>
      <c r="F267" s="126"/>
      <c r="G267" s="126"/>
      <c r="H267" s="120"/>
    </row>
    <row r="268" customHeight="1" spans="1:8">
      <c r="A268" s="120"/>
      <c r="B268" s="125">
        <v>265</v>
      </c>
      <c r="C268" s="126"/>
      <c r="D268" s="126"/>
      <c r="E268" s="126"/>
      <c r="F268" s="126"/>
      <c r="G268" s="126"/>
      <c r="H268" s="120"/>
    </row>
    <row r="269" customHeight="1" spans="1:8">
      <c r="A269" s="120"/>
      <c r="B269" s="125">
        <v>266</v>
      </c>
      <c r="C269" s="126"/>
      <c r="D269" s="126"/>
      <c r="E269" s="126"/>
      <c r="F269" s="126"/>
      <c r="G269" s="126"/>
      <c r="H269" s="120"/>
    </row>
    <row r="270" customHeight="1" spans="1:8">
      <c r="A270" s="120"/>
      <c r="B270" s="125">
        <v>267</v>
      </c>
      <c r="C270" s="126"/>
      <c r="D270" s="126"/>
      <c r="E270" s="126"/>
      <c r="F270" s="126"/>
      <c r="G270" s="126"/>
      <c r="H270" s="120"/>
    </row>
    <row r="271" customHeight="1" spans="1:8">
      <c r="A271" s="120"/>
      <c r="B271" s="125">
        <v>268</v>
      </c>
      <c r="C271" s="126"/>
      <c r="D271" s="126"/>
      <c r="E271" s="126"/>
      <c r="F271" s="126"/>
      <c r="G271" s="126"/>
      <c r="H271" s="120"/>
    </row>
    <row r="272" customHeight="1" spans="1:8">
      <c r="A272" s="120"/>
      <c r="B272" s="125">
        <v>269</v>
      </c>
      <c r="C272" s="126"/>
      <c r="D272" s="126"/>
      <c r="E272" s="126"/>
      <c r="F272" s="126"/>
      <c r="G272" s="126"/>
      <c r="H272" s="120"/>
    </row>
    <row r="273" customHeight="1" spans="1:8">
      <c r="A273" s="120"/>
      <c r="B273" s="125">
        <v>270</v>
      </c>
      <c r="C273" s="126"/>
      <c r="D273" s="126"/>
      <c r="E273" s="126"/>
      <c r="F273" s="126"/>
      <c r="G273" s="126"/>
      <c r="H273" s="120"/>
    </row>
    <row r="274" customHeight="1" spans="1:8">
      <c r="A274" s="120"/>
      <c r="B274" s="125">
        <v>271</v>
      </c>
      <c r="C274" s="126"/>
      <c r="D274" s="126"/>
      <c r="E274" s="126"/>
      <c r="F274" s="126"/>
      <c r="G274" s="126"/>
      <c r="H274" s="120"/>
    </row>
    <row r="275" customHeight="1" spans="1:8">
      <c r="A275" s="120"/>
      <c r="B275" s="125">
        <v>272</v>
      </c>
      <c r="C275" s="126"/>
      <c r="D275" s="126"/>
      <c r="E275" s="126"/>
      <c r="F275" s="126"/>
      <c r="G275" s="126"/>
      <c r="H275" s="120"/>
    </row>
    <row r="276" customHeight="1" spans="1:8">
      <c r="A276" s="120"/>
      <c r="B276" s="125">
        <v>273</v>
      </c>
      <c r="C276" s="126"/>
      <c r="D276" s="126"/>
      <c r="E276" s="126"/>
      <c r="F276" s="126"/>
      <c r="G276" s="126"/>
      <c r="H276" s="120"/>
    </row>
    <row r="277" customHeight="1" spans="1:8">
      <c r="A277" s="120"/>
      <c r="B277" s="125">
        <v>274</v>
      </c>
      <c r="C277" s="126"/>
      <c r="D277" s="126"/>
      <c r="E277" s="126"/>
      <c r="F277" s="126"/>
      <c r="G277" s="126"/>
      <c r="H277" s="120"/>
    </row>
    <row r="278" customHeight="1" spans="1:8">
      <c r="A278" s="120"/>
      <c r="B278" s="125">
        <v>275</v>
      </c>
      <c r="C278" s="126"/>
      <c r="D278" s="126"/>
      <c r="E278" s="126"/>
      <c r="F278" s="126"/>
      <c r="G278" s="126"/>
      <c r="H278" s="120"/>
    </row>
    <row r="279" customHeight="1" spans="1:8">
      <c r="A279" s="120"/>
      <c r="B279" s="125">
        <v>276</v>
      </c>
      <c r="C279" s="126"/>
      <c r="D279" s="126"/>
      <c r="E279" s="126"/>
      <c r="F279" s="126"/>
      <c r="G279" s="126"/>
      <c r="H279" s="120"/>
    </row>
    <row r="280" customHeight="1" spans="1:8">
      <c r="A280" s="120"/>
      <c r="B280" s="125">
        <v>277</v>
      </c>
      <c r="C280" s="126"/>
      <c r="D280" s="126"/>
      <c r="E280" s="126"/>
      <c r="F280" s="126"/>
      <c r="G280" s="126"/>
      <c r="H280" s="120"/>
    </row>
    <row r="281" customHeight="1" spans="1:8">
      <c r="A281" s="120"/>
      <c r="B281" s="125">
        <v>278</v>
      </c>
      <c r="C281" s="126"/>
      <c r="D281" s="126"/>
      <c r="E281" s="126"/>
      <c r="F281" s="126"/>
      <c r="G281" s="126"/>
      <c r="H281" s="120"/>
    </row>
    <row r="282" customHeight="1" spans="1:8">
      <c r="A282" s="120"/>
      <c r="B282" s="125">
        <v>279</v>
      </c>
      <c r="C282" s="126"/>
      <c r="D282" s="126"/>
      <c r="E282" s="126"/>
      <c r="F282" s="126"/>
      <c r="G282" s="126"/>
      <c r="H282" s="120"/>
    </row>
    <row r="283" customHeight="1" spans="1:8">
      <c r="A283" s="120"/>
      <c r="B283" s="125">
        <v>280</v>
      </c>
      <c r="C283" s="126"/>
      <c r="D283" s="126"/>
      <c r="E283" s="126"/>
      <c r="F283" s="126"/>
      <c r="G283" s="126"/>
      <c r="H283" s="120"/>
    </row>
    <row r="284" customHeight="1" spans="1:8">
      <c r="A284" s="120"/>
      <c r="B284" s="125">
        <v>281</v>
      </c>
      <c r="C284" s="126"/>
      <c r="D284" s="126"/>
      <c r="E284" s="126"/>
      <c r="F284" s="126"/>
      <c r="G284" s="126"/>
      <c r="H284" s="120"/>
    </row>
    <row r="285" customHeight="1" spans="1:8">
      <c r="A285" s="120"/>
      <c r="B285" s="125">
        <v>282</v>
      </c>
      <c r="C285" s="126"/>
      <c r="D285" s="126"/>
      <c r="E285" s="126"/>
      <c r="F285" s="126"/>
      <c r="G285" s="126"/>
      <c r="H285" s="120"/>
    </row>
    <row r="286" customHeight="1" spans="1:8">
      <c r="A286" s="120"/>
      <c r="B286" s="125">
        <v>283</v>
      </c>
      <c r="C286" s="126"/>
      <c r="D286" s="126"/>
      <c r="E286" s="126"/>
      <c r="F286" s="126"/>
      <c r="G286" s="126"/>
      <c r="H286" s="120"/>
    </row>
    <row r="287" customHeight="1" spans="1:8">
      <c r="A287" s="120"/>
      <c r="B287" s="125">
        <v>284</v>
      </c>
      <c r="C287" s="126"/>
      <c r="D287" s="126"/>
      <c r="E287" s="126"/>
      <c r="F287" s="126"/>
      <c r="G287" s="126"/>
      <c r="H287" s="120"/>
    </row>
    <row r="288" customHeight="1" spans="1:8">
      <c r="A288" s="120"/>
      <c r="B288" s="125">
        <v>285</v>
      </c>
      <c r="C288" s="126"/>
      <c r="D288" s="126"/>
      <c r="E288" s="126"/>
      <c r="F288" s="126"/>
      <c r="G288" s="126"/>
      <c r="H288" s="120"/>
    </row>
    <row r="289" customHeight="1" spans="1:8">
      <c r="A289" s="120"/>
      <c r="B289" s="125">
        <v>286</v>
      </c>
      <c r="C289" s="126"/>
      <c r="D289" s="126"/>
      <c r="E289" s="126"/>
      <c r="F289" s="126"/>
      <c r="G289" s="126"/>
      <c r="H289" s="120"/>
    </row>
    <row r="290" customHeight="1" spans="1:8">
      <c r="A290" s="120"/>
      <c r="B290" s="125">
        <v>287</v>
      </c>
      <c r="C290" s="126"/>
      <c r="D290" s="126"/>
      <c r="E290" s="126"/>
      <c r="F290" s="126"/>
      <c r="G290" s="126"/>
      <c r="H290" s="120"/>
    </row>
    <row r="291" customHeight="1" spans="1:8">
      <c r="A291" s="120"/>
      <c r="B291" s="125">
        <v>288</v>
      </c>
      <c r="C291" s="126"/>
      <c r="D291" s="126"/>
      <c r="E291" s="126"/>
      <c r="F291" s="126"/>
      <c r="G291" s="126"/>
      <c r="H291" s="120"/>
    </row>
    <row r="292" customHeight="1" spans="1:8">
      <c r="A292" s="120"/>
      <c r="B292" s="125">
        <v>289</v>
      </c>
      <c r="C292" s="126"/>
      <c r="D292" s="126"/>
      <c r="E292" s="126"/>
      <c r="F292" s="126"/>
      <c r="G292" s="126"/>
      <c r="H292" s="120"/>
    </row>
    <row r="293" customHeight="1" spans="1:8">
      <c r="A293" s="120"/>
      <c r="B293" s="125">
        <v>290</v>
      </c>
      <c r="C293" s="126"/>
      <c r="D293" s="126"/>
      <c r="E293" s="126"/>
      <c r="F293" s="126"/>
      <c r="G293" s="126"/>
      <c r="H293" s="120"/>
    </row>
    <row r="294" customHeight="1" spans="1:8">
      <c r="A294" s="120"/>
      <c r="B294" s="125">
        <v>291</v>
      </c>
      <c r="C294" s="126"/>
      <c r="D294" s="126"/>
      <c r="E294" s="126"/>
      <c r="F294" s="126"/>
      <c r="G294" s="126"/>
      <c r="H294" s="120"/>
    </row>
    <row r="295" customHeight="1" spans="1:8">
      <c r="A295" s="120"/>
      <c r="B295" s="125">
        <v>292</v>
      </c>
      <c r="C295" s="126"/>
      <c r="D295" s="126"/>
      <c r="E295" s="126"/>
      <c r="F295" s="126"/>
      <c r="G295" s="126"/>
      <c r="H295" s="120"/>
    </row>
    <row r="296" customHeight="1" spans="1:8">
      <c r="A296" s="120"/>
      <c r="B296" s="125">
        <v>293</v>
      </c>
      <c r="C296" s="126"/>
      <c r="D296" s="126"/>
      <c r="E296" s="126"/>
      <c r="F296" s="126"/>
      <c r="G296" s="126"/>
      <c r="H296" s="120"/>
    </row>
    <row r="297" customHeight="1" spans="1:8">
      <c r="A297" s="120"/>
      <c r="B297" s="125">
        <v>294</v>
      </c>
      <c r="C297" s="126"/>
      <c r="D297" s="126"/>
      <c r="E297" s="126"/>
      <c r="F297" s="126"/>
      <c r="G297" s="126"/>
      <c r="H297" s="120"/>
    </row>
    <row r="298" customHeight="1" spans="1:8">
      <c r="A298" s="120"/>
      <c r="B298" s="125">
        <v>295</v>
      </c>
      <c r="C298" s="126"/>
      <c r="D298" s="126"/>
      <c r="E298" s="126"/>
      <c r="F298" s="126"/>
      <c r="G298" s="126"/>
      <c r="H298" s="120"/>
    </row>
    <row r="299" customHeight="1" spans="1:8">
      <c r="A299" s="120"/>
      <c r="B299" s="125">
        <v>296</v>
      </c>
      <c r="C299" s="126"/>
      <c r="D299" s="126"/>
      <c r="E299" s="126"/>
      <c r="F299" s="126"/>
      <c r="G299" s="126"/>
      <c r="H299" s="120"/>
    </row>
    <row r="300" customHeight="1" spans="1:8">
      <c r="A300" s="120"/>
      <c r="B300" s="125">
        <v>297</v>
      </c>
      <c r="C300" s="126"/>
      <c r="D300" s="126"/>
      <c r="E300" s="126"/>
      <c r="F300" s="126"/>
      <c r="G300" s="126"/>
      <c r="H300" s="120"/>
    </row>
    <row r="301" customHeight="1" spans="1:8">
      <c r="A301" s="120"/>
      <c r="B301" s="125">
        <v>298</v>
      </c>
      <c r="C301" s="126"/>
      <c r="D301" s="126"/>
      <c r="E301" s="126"/>
      <c r="F301" s="126"/>
      <c r="G301" s="126"/>
      <c r="H301" s="120"/>
    </row>
    <row r="302" customHeight="1" spans="1:8">
      <c r="A302" s="120"/>
      <c r="B302" s="125">
        <v>299</v>
      </c>
      <c r="C302" s="126"/>
      <c r="D302" s="126"/>
      <c r="E302" s="126"/>
      <c r="F302" s="126"/>
      <c r="G302" s="126"/>
      <c r="H302" s="120"/>
    </row>
    <row r="303" customHeight="1" spans="1:8">
      <c r="A303" s="120"/>
      <c r="B303" s="125">
        <v>300</v>
      </c>
      <c r="C303" s="126"/>
      <c r="D303" s="126"/>
      <c r="E303" s="126"/>
      <c r="F303" s="126"/>
      <c r="G303" s="126"/>
      <c r="H303" s="120"/>
    </row>
  </sheetData>
  <sheetProtection sheet="1" objects="1"/>
  <mergeCells count="1">
    <mergeCell ref="B2:G2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B1:F203"/>
  <sheetViews>
    <sheetView showGridLines="0" workbookViewId="0">
      <pane ySplit="3" topLeftCell="A4" activePane="bottomLeft" state="frozen"/>
      <selection/>
      <selection pane="bottomLeft" activeCell="A1" sqref="A1"/>
    </sheetView>
  </sheetViews>
  <sheetFormatPr defaultColWidth="9" defaultRowHeight="18.95" customHeight="1" outlineLevelCol="5"/>
  <cols>
    <col min="1" max="1" width="9" style="120"/>
    <col min="2" max="2" width="9.12962962962963" style="121" customWidth="1"/>
    <col min="3" max="3" width="23.6296296296296" style="121" customWidth="1"/>
    <col min="4" max="4" width="14.5" style="121" customWidth="1"/>
    <col min="5" max="5" width="16.25" style="128" customWidth="1"/>
    <col min="6" max="6" width="16.5" style="121" customWidth="1"/>
    <col min="7" max="8" width="9" style="120"/>
    <col min="9" max="16384" width="9" style="119"/>
  </cols>
  <sheetData>
    <row r="1" ht="9" customHeight="1"/>
    <row r="2" ht="24" customHeight="1" spans="2:6">
      <c r="B2" s="129" t="str">
        <f>"商品信息-设定（"&amp;COUNTA(C4:C38)&amp;"类商品）"</f>
        <v>商品信息-设定（9类商品）</v>
      </c>
      <c r="C2" s="130"/>
      <c r="D2" s="130"/>
      <c r="E2" s="130"/>
      <c r="F2" s="131"/>
    </row>
    <row r="3" customHeight="1" spans="2:6">
      <c r="B3" s="125" t="s">
        <v>10</v>
      </c>
      <c r="C3" s="125" t="s">
        <v>43</v>
      </c>
      <c r="D3" s="125" t="s">
        <v>44</v>
      </c>
      <c r="E3" s="125" t="s">
        <v>45</v>
      </c>
      <c r="F3" s="125" t="s">
        <v>24</v>
      </c>
    </row>
    <row r="4" customHeight="1" spans="2:6">
      <c r="B4" s="125">
        <v>1</v>
      </c>
      <c r="C4" s="126" t="s">
        <v>50</v>
      </c>
      <c r="D4" s="126" t="s">
        <v>63</v>
      </c>
      <c r="E4" s="126" t="s">
        <v>64</v>
      </c>
      <c r="F4" s="132"/>
    </row>
    <row r="5" customHeight="1" spans="2:6">
      <c r="B5" s="125">
        <v>2</v>
      </c>
      <c r="C5" s="126" t="s">
        <v>65</v>
      </c>
      <c r="D5" s="126" t="s">
        <v>63</v>
      </c>
      <c r="E5" s="126" t="s">
        <v>66</v>
      </c>
      <c r="F5" s="132"/>
    </row>
    <row r="6" customHeight="1" spans="2:6">
      <c r="B6" s="125">
        <v>3</v>
      </c>
      <c r="C6" s="126" t="s">
        <v>55</v>
      </c>
      <c r="D6" s="126" t="s">
        <v>63</v>
      </c>
      <c r="E6" s="126" t="s">
        <v>67</v>
      </c>
      <c r="F6" s="132"/>
    </row>
    <row r="7" customHeight="1" spans="2:6">
      <c r="B7" s="125">
        <v>4</v>
      </c>
      <c r="C7" s="126" t="s">
        <v>53</v>
      </c>
      <c r="D7" s="126" t="s">
        <v>63</v>
      </c>
      <c r="E7" s="126" t="s">
        <v>68</v>
      </c>
      <c r="F7" s="132"/>
    </row>
    <row r="8" customHeight="1" spans="2:6">
      <c r="B8" s="125">
        <v>5</v>
      </c>
      <c r="C8" s="126" t="s">
        <v>69</v>
      </c>
      <c r="D8" s="126" t="s">
        <v>63</v>
      </c>
      <c r="E8" s="126" t="s">
        <v>70</v>
      </c>
      <c r="F8" s="132"/>
    </row>
    <row r="9" customHeight="1" spans="2:6">
      <c r="B9" s="125">
        <v>6</v>
      </c>
      <c r="C9" s="126" t="s">
        <v>54</v>
      </c>
      <c r="D9" s="126" t="s">
        <v>63</v>
      </c>
      <c r="E9" s="126" t="s">
        <v>71</v>
      </c>
      <c r="F9" s="132"/>
    </row>
    <row r="10" customHeight="1" spans="2:6">
      <c r="B10" s="125">
        <v>7</v>
      </c>
      <c r="C10" s="126" t="s">
        <v>72</v>
      </c>
      <c r="D10" s="126" t="s">
        <v>63</v>
      </c>
      <c r="E10" s="126" t="s">
        <v>73</v>
      </c>
      <c r="F10" s="132"/>
    </row>
    <row r="11" customHeight="1" spans="2:6">
      <c r="B11" s="125">
        <v>8</v>
      </c>
      <c r="C11" s="126" t="s">
        <v>74</v>
      </c>
      <c r="D11" s="126" t="s">
        <v>63</v>
      </c>
      <c r="E11" s="126" t="s">
        <v>75</v>
      </c>
      <c r="F11" s="132"/>
    </row>
    <row r="12" customHeight="1" spans="2:6">
      <c r="B12" s="125">
        <v>9</v>
      </c>
      <c r="C12" s="126" t="s">
        <v>51</v>
      </c>
      <c r="D12" s="126" t="s">
        <v>76</v>
      </c>
      <c r="E12" s="126" t="s">
        <v>77</v>
      </c>
      <c r="F12" s="132"/>
    </row>
    <row r="13" customHeight="1" spans="2:6">
      <c r="B13" s="125">
        <v>10</v>
      </c>
      <c r="C13" s="126"/>
      <c r="D13" s="126"/>
      <c r="E13" s="126"/>
      <c r="F13" s="126"/>
    </row>
    <row r="14" customHeight="1" spans="2:6">
      <c r="B14" s="125">
        <v>11</v>
      </c>
      <c r="C14" s="126"/>
      <c r="D14" s="126"/>
      <c r="E14" s="126"/>
      <c r="F14" s="126"/>
    </row>
    <row r="15" customHeight="1" spans="2:6">
      <c r="B15" s="125">
        <v>12</v>
      </c>
      <c r="C15" s="126"/>
      <c r="D15" s="126"/>
      <c r="E15" s="126"/>
      <c r="F15" s="126"/>
    </row>
    <row r="16" customHeight="1" spans="2:6">
      <c r="B16" s="125">
        <v>13</v>
      </c>
      <c r="C16" s="126"/>
      <c r="D16" s="126"/>
      <c r="E16" s="126"/>
      <c r="F16" s="126"/>
    </row>
    <row r="17" customHeight="1" spans="2:6">
      <c r="B17" s="125">
        <v>14</v>
      </c>
      <c r="C17" s="126"/>
      <c r="D17" s="126"/>
      <c r="E17" s="126"/>
      <c r="F17" s="126"/>
    </row>
    <row r="18" customHeight="1" spans="2:6">
      <c r="B18" s="125">
        <v>15</v>
      </c>
      <c r="C18" s="126"/>
      <c r="D18" s="126"/>
      <c r="E18" s="126"/>
      <c r="F18" s="126"/>
    </row>
    <row r="19" customHeight="1" spans="2:6">
      <c r="B19" s="125">
        <v>16</v>
      </c>
      <c r="C19" s="126"/>
      <c r="D19" s="126"/>
      <c r="E19" s="126"/>
      <c r="F19" s="126"/>
    </row>
    <row r="20" customHeight="1" spans="2:6">
      <c r="B20" s="125">
        <v>17</v>
      </c>
      <c r="C20" s="126"/>
      <c r="D20" s="126"/>
      <c r="E20" s="126"/>
      <c r="F20" s="126"/>
    </row>
    <row r="21" customHeight="1" spans="2:6">
      <c r="B21" s="125">
        <v>18</v>
      </c>
      <c r="C21" s="126"/>
      <c r="D21" s="126"/>
      <c r="E21" s="126"/>
      <c r="F21" s="126"/>
    </row>
    <row r="22" customHeight="1" spans="2:6">
      <c r="B22" s="125">
        <v>19</v>
      </c>
      <c r="C22" s="126"/>
      <c r="D22" s="126"/>
      <c r="E22" s="126"/>
      <c r="F22" s="126"/>
    </row>
    <row r="23" customHeight="1" spans="2:6">
      <c r="B23" s="125">
        <v>20</v>
      </c>
      <c r="C23" s="126"/>
      <c r="D23" s="126"/>
      <c r="E23" s="126"/>
      <c r="F23" s="126"/>
    </row>
    <row r="24" customHeight="1" spans="2:6">
      <c r="B24" s="125">
        <v>21</v>
      </c>
      <c r="C24" s="126"/>
      <c r="D24" s="126"/>
      <c r="E24" s="126"/>
      <c r="F24" s="126"/>
    </row>
    <row r="25" customHeight="1" spans="2:6">
      <c r="B25" s="125">
        <v>22</v>
      </c>
      <c r="C25" s="126"/>
      <c r="D25" s="126"/>
      <c r="E25" s="126"/>
      <c r="F25" s="126"/>
    </row>
    <row r="26" customHeight="1" spans="2:6">
      <c r="B26" s="125">
        <v>23</v>
      </c>
      <c r="C26" s="126"/>
      <c r="D26" s="126"/>
      <c r="E26" s="126"/>
      <c r="F26" s="126"/>
    </row>
    <row r="27" customHeight="1" spans="2:6">
      <c r="B27" s="125">
        <v>24</v>
      </c>
      <c r="C27" s="126"/>
      <c r="D27" s="126"/>
      <c r="E27" s="126"/>
      <c r="F27" s="126"/>
    </row>
    <row r="28" customHeight="1" spans="2:6">
      <c r="B28" s="125">
        <v>25</v>
      </c>
      <c r="C28" s="126"/>
      <c r="D28" s="126"/>
      <c r="E28" s="126"/>
      <c r="F28" s="126"/>
    </row>
    <row r="29" customHeight="1" spans="2:6">
      <c r="B29" s="125">
        <v>26</v>
      </c>
      <c r="C29" s="126"/>
      <c r="D29" s="126"/>
      <c r="E29" s="126"/>
      <c r="F29" s="126"/>
    </row>
    <row r="30" customHeight="1" spans="2:6">
      <c r="B30" s="125">
        <v>27</v>
      </c>
      <c r="C30" s="126"/>
      <c r="D30" s="126"/>
      <c r="E30" s="126"/>
      <c r="F30" s="126"/>
    </row>
    <row r="31" customHeight="1" spans="2:6">
      <c r="B31" s="125">
        <v>28</v>
      </c>
      <c r="C31" s="126"/>
      <c r="D31" s="126"/>
      <c r="E31" s="126"/>
      <c r="F31" s="126"/>
    </row>
    <row r="32" customHeight="1" spans="2:6">
      <c r="B32" s="125">
        <v>29</v>
      </c>
      <c r="C32" s="126"/>
      <c r="D32" s="126"/>
      <c r="E32" s="126"/>
      <c r="F32" s="126"/>
    </row>
    <row r="33" customHeight="1" spans="2:6">
      <c r="B33" s="125">
        <v>30</v>
      </c>
      <c r="C33" s="126"/>
      <c r="D33" s="126"/>
      <c r="E33" s="126"/>
      <c r="F33" s="126"/>
    </row>
    <row r="34" customHeight="1" spans="2:6">
      <c r="B34" s="125">
        <v>31</v>
      </c>
      <c r="C34" s="126"/>
      <c r="D34" s="126"/>
      <c r="E34" s="126"/>
      <c r="F34" s="126"/>
    </row>
    <row r="35" customHeight="1" spans="2:6">
      <c r="B35" s="125">
        <v>32</v>
      </c>
      <c r="C35" s="126"/>
      <c r="D35" s="126"/>
      <c r="E35" s="126"/>
      <c r="F35" s="126"/>
    </row>
    <row r="36" customHeight="1" spans="2:6">
      <c r="B36" s="125">
        <v>33</v>
      </c>
      <c r="C36" s="126"/>
      <c r="D36" s="126"/>
      <c r="E36" s="126"/>
      <c r="F36" s="126"/>
    </row>
    <row r="37" customHeight="1" spans="2:6">
      <c r="B37" s="125">
        <v>34</v>
      </c>
      <c r="C37" s="126"/>
      <c r="D37" s="126"/>
      <c r="E37" s="126"/>
      <c r="F37" s="126"/>
    </row>
    <row r="38" customHeight="1" spans="2:6">
      <c r="B38" s="125">
        <v>35</v>
      </c>
      <c r="C38" s="126"/>
      <c r="D38" s="126"/>
      <c r="E38" s="126"/>
      <c r="F38" s="126"/>
    </row>
    <row r="39" customHeight="1" spans="2:6">
      <c r="B39" s="125">
        <v>36</v>
      </c>
      <c r="C39" s="126"/>
      <c r="D39" s="126"/>
      <c r="E39" s="126"/>
      <c r="F39" s="126"/>
    </row>
    <row r="40" customHeight="1" spans="2:6">
      <c r="B40" s="125">
        <v>37</v>
      </c>
      <c r="C40" s="126"/>
      <c r="D40" s="126"/>
      <c r="E40" s="126"/>
      <c r="F40" s="126"/>
    </row>
    <row r="41" customHeight="1" spans="2:6">
      <c r="B41" s="125">
        <v>38</v>
      </c>
      <c r="C41" s="126"/>
      <c r="D41" s="126"/>
      <c r="E41" s="126"/>
      <c r="F41" s="126"/>
    </row>
    <row r="42" customHeight="1" spans="2:6">
      <c r="B42" s="125">
        <v>39</v>
      </c>
      <c r="C42" s="126"/>
      <c r="D42" s="126"/>
      <c r="E42" s="126"/>
      <c r="F42" s="126"/>
    </row>
    <row r="43" customHeight="1" spans="2:6">
      <c r="B43" s="125">
        <v>40</v>
      </c>
      <c r="C43" s="126"/>
      <c r="D43" s="126"/>
      <c r="E43" s="126"/>
      <c r="F43" s="126"/>
    </row>
    <row r="44" customHeight="1" spans="2:6">
      <c r="B44" s="125">
        <v>41</v>
      </c>
      <c r="C44" s="126"/>
      <c r="D44" s="126"/>
      <c r="E44" s="126"/>
      <c r="F44" s="126"/>
    </row>
    <row r="45" customHeight="1" spans="2:6">
      <c r="B45" s="125">
        <v>42</v>
      </c>
      <c r="C45" s="126"/>
      <c r="D45" s="126"/>
      <c r="E45" s="126"/>
      <c r="F45" s="126"/>
    </row>
    <row r="46" customHeight="1" spans="2:6">
      <c r="B46" s="125">
        <v>43</v>
      </c>
      <c r="C46" s="126"/>
      <c r="D46" s="126"/>
      <c r="E46" s="126"/>
      <c r="F46" s="126"/>
    </row>
    <row r="47" customHeight="1" spans="2:6">
      <c r="B47" s="125">
        <v>44</v>
      </c>
      <c r="C47" s="126"/>
      <c r="D47" s="126"/>
      <c r="E47" s="126"/>
      <c r="F47" s="126"/>
    </row>
    <row r="48" customHeight="1" spans="2:6">
      <c r="B48" s="125">
        <v>45</v>
      </c>
      <c r="C48" s="126"/>
      <c r="D48" s="126"/>
      <c r="E48" s="126"/>
      <c r="F48" s="126"/>
    </row>
    <row r="49" customHeight="1" spans="2:6">
      <c r="B49" s="125">
        <v>46</v>
      </c>
      <c r="C49" s="126"/>
      <c r="D49" s="126"/>
      <c r="E49" s="126"/>
      <c r="F49" s="126"/>
    </row>
    <row r="50" customHeight="1" spans="2:6">
      <c r="B50" s="125">
        <v>47</v>
      </c>
      <c r="C50" s="126"/>
      <c r="D50" s="126"/>
      <c r="E50" s="126"/>
      <c r="F50" s="126"/>
    </row>
    <row r="51" customHeight="1" spans="2:6">
      <c r="B51" s="125">
        <v>48</v>
      </c>
      <c r="C51" s="126"/>
      <c r="D51" s="126"/>
      <c r="E51" s="126"/>
      <c r="F51" s="126"/>
    </row>
    <row r="52" customHeight="1" spans="2:6">
      <c r="B52" s="125">
        <v>49</v>
      </c>
      <c r="C52" s="126"/>
      <c r="D52" s="126"/>
      <c r="E52" s="126"/>
      <c r="F52" s="126"/>
    </row>
    <row r="53" customHeight="1" spans="2:6">
      <c r="B53" s="125">
        <v>50</v>
      </c>
      <c r="C53" s="126"/>
      <c r="D53" s="126"/>
      <c r="E53" s="126"/>
      <c r="F53" s="126"/>
    </row>
    <row r="54" customHeight="1" spans="2:6">
      <c r="B54" s="125">
        <v>51</v>
      </c>
      <c r="C54" s="126"/>
      <c r="D54" s="126"/>
      <c r="E54" s="126"/>
      <c r="F54" s="126"/>
    </row>
    <row r="55" customHeight="1" spans="2:6">
      <c r="B55" s="125">
        <v>52</v>
      </c>
      <c r="C55" s="126"/>
      <c r="D55" s="126"/>
      <c r="E55" s="126"/>
      <c r="F55" s="126"/>
    </row>
    <row r="56" customHeight="1" spans="2:6">
      <c r="B56" s="125">
        <v>53</v>
      </c>
      <c r="C56" s="126"/>
      <c r="D56" s="126"/>
      <c r="E56" s="126"/>
      <c r="F56" s="126"/>
    </row>
    <row r="57" customHeight="1" spans="2:6">
      <c r="B57" s="125">
        <v>54</v>
      </c>
      <c r="C57" s="126"/>
      <c r="D57" s="126"/>
      <c r="E57" s="126"/>
      <c r="F57" s="126"/>
    </row>
    <row r="58" customHeight="1" spans="2:6">
      <c r="B58" s="125">
        <v>55</v>
      </c>
      <c r="C58" s="126"/>
      <c r="D58" s="126"/>
      <c r="E58" s="126"/>
      <c r="F58" s="126"/>
    </row>
    <row r="59" customHeight="1" spans="2:6">
      <c r="B59" s="125">
        <v>56</v>
      </c>
      <c r="C59" s="126"/>
      <c r="D59" s="126"/>
      <c r="E59" s="126"/>
      <c r="F59" s="126"/>
    </row>
    <row r="60" customHeight="1" spans="2:6">
      <c r="B60" s="125">
        <v>57</v>
      </c>
      <c r="C60" s="126"/>
      <c r="D60" s="126"/>
      <c r="E60" s="126"/>
      <c r="F60" s="126"/>
    </row>
    <row r="61" customHeight="1" spans="2:6">
      <c r="B61" s="125">
        <v>58</v>
      </c>
      <c r="C61" s="126"/>
      <c r="D61" s="126"/>
      <c r="E61" s="126"/>
      <c r="F61" s="126"/>
    </row>
    <row r="62" customHeight="1" spans="2:6">
      <c r="B62" s="125">
        <v>59</v>
      </c>
      <c r="C62" s="126"/>
      <c r="D62" s="126"/>
      <c r="E62" s="126"/>
      <c r="F62" s="126"/>
    </row>
    <row r="63" customHeight="1" spans="2:6">
      <c r="B63" s="125">
        <v>60</v>
      </c>
      <c r="C63" s="126"/>
      <c r="D63" s="126"/>
      <c r="E63" s="126"/>
      <c r="F63" s="126"/>
    </row>
    <row r="64" customHeight="1" spans="2:6">
      <c r="B64" s="125">
        <v>61</v>
      </c>
      <c r="C64" s="126"/>
      <c r="D64" s="126"/>
      <c r="E64" s="126"/>
      <c r="F64" s="126"/>
    </row>
    <row r="65" customHeight="1" spans="2:6">
      <c r="B65" s="125">
        <v>62</v>
      </c>
      <c r="C65" s="126"/>
      <c r="D65" s="126"/>
      <c r="E65" s="126"/>
      <c r="F65" s="126"/>
    </row>
    <row r="66" customHeight="1" spans="2:6">
      <c r="B66" s="125">
        <v>63</v>
      </c>
      <c r="C66" s="126"/>
      <c r="D66" s="126"/>
      <c r="E66" s="126"/>
      <c r="F66" s="126"/>
    </row>
    <row r="67" customHeight="1" spans="2:6">
      <c r="B67" s="125">
        <v>64</v>
      </c>
      <c r="C67" s="126"/>
      <c r="D67" s="126"/>
      <c r="E67" s="126"/>
      <c r="F67" s="126"/>
    </row>
    <row r="68" customHeight="1" spans="2:6">
      <c r="B68" s="125">
        <v>65</v>
      </c>
      <c r="C68" s="126"/>
      <c r="D68" s="126"/>
      <c r="E68" s="126"/>
      <c r="F68" s="126"/>
    </row>
    <row r="69" customHeight="1" spans="2:6">
      <c r="B69" s="125">
        <v>66</v>
      </c>
      <c r="C69" s="126"/>
      <c r="D69" s="126"/>
      <c r="E69" s="126"/>
      <c r="F69" s="126"/>
    </row>
    <row r="70" customHeight="1" spans="2:6">
      <c r="B70" s="125">
        <v>67</v>
      </c>
      <c r="C70" s="126"/>
      <c r="D70" s="126"/>
      <c r="E70" s="126"/>
      <c r="F70" s="126"/>
    </row>
    <row r="71" customHeight="1" spans="2:6">
      <c r="B71" s="125">
        <v>68</v>
      </c>
      <c r="C71" s="126"/>
      <c r="D71" s="126"/>
      <c r="E71" s="126"/>
      <c r="F71" s="126"/>
    </row>
    <row r="72" customHeight="1" spans="2:6">
      <c r="B72" s="125">
        <v>69</v>
      </c>
      <c r="C72" s="126"/>
      <c r="D72" s="126"/>
      <c r="E72" s="126"/>
      <c r="F72" s="126"/>
    </row>
    <row r="73" customHeight="1" spans="2:6">
      <c r="B73" s="125">
        <v>70</v>
      </c>
      <c r="C73" s="126"/>
      <c r="D73" s="126"/>
      <c r="E73" s="126"/>
      <c r="F73" s="126"/>
    </row>
    <row r="74" customHeight="1" spans="2:6">
      <c r="B74" s="125">
        <v>71</v>
      </c>
      <c r="C74" s="126"/>
      <c r="D74" s="126"/>
      <c r="E74" s="126"/>
      <c r="F74" s="126"/>
    </row>
    <row r="75" customHeight="1" spans="2:6">
      <c r="B75" s="125">
        <v>72</v>
      </c>
      <c r="C75" s="126"/>
      <c r="D75" s="126"/>
      <c r="E75" s="126"/>
      <c r="F75" s="126"/>
    </row>
    <row r="76" customHeight="1" spans="2:6">
      <c r="B76" s="125">
        <v>73</v>
      </c>
      <c r="C76" s="126"/>
      <c r="D76" s="126"/>
      <c r="E76" s="126"/>
      <c r="F76" s="126"/>
    </row>
    <row r="77" customHeight="1" spans="2:6">
      <c r="B77" s="125">
        <v>74</v>
      </c>
      <c r="C77" s="126"/>
      <c r="D77" s="126"/>
      <c r="E77" s="126"/>
      <c r="F77" s="126"/>
    </row>
    <row r="78" customHeight="1" spans="2:6">
      <c r="B78" s="125">
        <v>75</v>
      </c>
      <c r="C78" s="126"/>
      <c r="D78" s="126"/>
      <c r="E78" s="126"/>
      <c r="F78" s="126"/>
    </row>
    <row r="79" customHeight="1" spans="2:6">
      <c r="B79" s="125">
        <v>76</v>
      </c>
      <c r="C79" s="126"/>
      <c r="D79" s="126"/>
      <c r="E79" s="126"/>
      <c r="F79" s="126"/>
    </row>
    <row r="80" customHeight="1" spans="2:6">
      <c r="B80" s="125">
        <v>77</v>
      </c>
      <c r="C80" s="126"/>
      <c r="D80" s="126"/>
      <c r="E80" s="126"/>
      <c r="F80" s="126"/>
    </row>
    <row r="81" customHeight="1" spans="2:6">
      <c r="B81" s="125">
        <v>78</v>
      </c>
      <c r="C81" s="126"/>
      <c r="D81" s="126"/>
      <c r="E81" s="126"/>
      <c r="F81" s="126"/>
    </row>
    <row r="82" customHeight="1" spans="2:6">
      <c r="B82" s="125">
        <v>79</v>
      </c>
      <c r="C82" s="126"/>
      <c r="D82" s="126"/>
      <c r="E82" s="126"/>
      <c r="F82" s="126"/>
    </row>
    <row r="83" customHeight="1" spans="2:6">
      <c r="B83" s="125">
        <v>80</v>
      </c>
      <c r="C83" s="126"/>
      <c r="D83" s="126"/>
      <c r="E83" s="126"/>
      <c r="F83" s="126"/>
    </row>
    <row r="84" customHeight="1" spans="2:6">
      <c r="B84" s="125">
        <v>81</v>
      </c>
      <c r="C84" s="126"/>
      <c r="D84" s="126"/>
      <c r="E84" s="126"/>
      <c r="F84" s="126"/>
    </row>
    <row r="85" customHeight="1" spans="2:6">
      <c r="B85" s="125">
        <v>82</v>
      </c>
      <c r="C85" s="126"/>
      <c r="D85" s="126"/>
      <c r="E85" s="126"/>
      <c r="F85" s="126"/>
    </row>
    <row r="86" customHeight="1" spans="2:6">
      <c r="B86" s="125">
        <v>83</v>
      </c>
      <c r="C86" s="126"/>
      <c r="D86" s="126"/>
      <c r="E86" s="126"/>
      <c r="F86" s="126"/>
    </row>
    <row r="87" customHeight="1" spans="2:6">
      <c r="B87" s="125">
        <v>84</v>
      </c>
      <c r="C87" s="126"/>
      <c r="D87" s="126"/>
      <c r="E87" s="126"/>
      <c r="F87" s="126"/>
    </row>
    <row r="88" customHeight="1" spans="2:6">
      <c r="B88" s="125">
        <v>85</v>
      </c>
      <c r="C88" s="126"/>
      <c r="D88" s="126"/>
      <c r="E88" s="126"/>
      <c r="F88" s="126"/>
    </row>
    <row r="89" customHeight="1" spans="2:6">
      <c r="B89" s="125">
        <v>86</v>
      </c>
      <c r="C89" s="126"/>
      <c r="D89" s="126"/>
      <c r="E89" s="126"/>
      <c r="F89" s="126"/>
    </row>
    <row r="90" customHeight="1" spans="2:6">
      <c r="B90" s="125">
        <v>87</v>
      </c>
      <c r="C90" s="126"/>
      <c r="D90" s="126"/>
      <c r="E90" s="126"/>
      <c r="F90" s="126"/>
    </row>
    <row r="91" customHeight="1" spans="2:6">
      <c r="B91" s="125">
        <v>88</v>
      </c>
      <c r="C91" s="126"/>
      <c r="D91" s="126"/>
      <c r="E91" s="126"/>
      <c r="F91" s="126"/>
    </row>
    <row r="92" customHeight="1" spans="2:6">
      <c r="B92" s="125">
        <v>89</v>
      </c>
      <c r="C92" s="126"/>
      <c r="D92" s="126"/>
      <c r="E92" s="126"/>
      <c r="F92" s="126"/>
    </row>
    <row r="93" customHeight="1" spans="2:6">
      <c r="B93" s="125">
        <v>90</v>
      </c>
      <c r="C93" s="126"/>
      <c r="D93" s="126"/>
      <c r="E93" s="126"/>
      <c r="F93" s="126"/>
    </row>
    <row r="94" customHeight="1" spans="2:6">
      <c r="B94" s="125">
        <v>91</v>
      </c>
      <c r="C94" s="126"/>
      <c r="D94" s="126"/>
      <c r="E94" s="126"/>
      <c r="F94" s="126"/>
    </row>
    <row r="95" customHeight="1" spans="2:6">
      <c r="B95" s="125">
        <v>92</v>
      </c>
      <c r="C95" s="126"/>
      <c r="D95" s="126"/>
      <c r="E95" s="126"/>
      <c r="F95" s="126"/>
    </row>
    <row r="96" customHeight="1" spans="2:6">
      <c r="B96" s="125">
        <v>93</v>
      </c>
      <c r="C96" s="126"/>
      <c r="D96" s="126"/>
      <c r="E96" s="126"/>
      <c r="F96" s="126"/>
    </row>
    <row r="97" customHeight="1" spans="2:6">
      <c r="B97" s="125">
        <v>94</v>
      </c>
      <c r="C97" s="126"/>
      <c r="D97" s="126"/>
      <c r="E97" s="126"/>
      <c r="F97" s="126"/>
    </row>
    <row r="98" customHeight="1" spans="2:6">
      <c r="B98" s="125">
        <v>95</v>
      </c>
      <c r="C98" s="126"/>
      <c r="D98" s="126"/>
      <c r="E98" s="126"/>
      <c r="F98" s="126"/>
    </row>
    <row r="99" customHeight="1" spans="2:6">
      <c r="B99" s="125">
        <v>96</v>
      </c>
      <c r="C99" s="126"/>
      <c r="D99" s="126"/>
      <c r="E99" s="126"/>
      <c r="F99" s="126"/>
    </row>
    <row r="100" customHeight="1" spans="2:6">
      <c r="B100" s="125">
        <v>97</v>
      </c>
      <c r="C100" s="126"/>
      <c r="D100" s="126"/>
      <c r="E100" s="126"/>
      <c r="F100" s="126"/>
    </row>
    <row r="101" customHeight="1" spans="2:6">
      <c r="B101" s="125">
        <v>98</v>
      </c>
      <c r="C101" s="126"/>
      <c r="D101" s="126"/>
      <c r="E101" s="126"/>
      <c r="F101" s="126"/>
    </row>
    <row r="102" customHeight="1" spans="2:6">
      <c r="B102" s="125">
        <v>99</v>
      </c>
      <c r="C102" s="126"/>
      <c r="D102" s="126"/>
      <c r="E102" s="126"/>
      <c r="F102" s="126"/>
    </row>
    <row r="103" customHeight="1" spans="2:6">
      <c r="B103" s="125">
        <v>100</v>
      </c>
      <c r="C103" s="126"/>
      <c r="D103" s="126"/>
      <c r="E103" s="126"/>
      <c r="F103" s="126"/>
    </row>
    <row r="104" customHeight="1" spans="2:6">
      <c r="B104" s="125">
        <v>101</v>
      </c>
      <c r="C104" s="126"/>
      <c r="D104" s="126"/>
      <c r="E104" s="126"/>
      <c r="F104" s="126"/>
    </row>
    <row r="105" customHeight="1" spans="2:6">
      <c r="B105" s="125">
        <v>102</v>
      </c>
      <c r="C105" s="126"/>
      <c r="D105" s="126"/>
      <c r="E105" s="126"/>
      <c r="F105" s="126"/>
    </row>
    <row r="106" customHeight="1" spans="2:6">
      <c r="B106" s="125">
        <v>103</v>
      </c>
      <c r="C106" s="126"/>
      <c r="D106" s="126"/>
      <c r="E106" s="126"/>
      <c r="F106" s="126"/>
    </row>
    <row r="107" customHeight="1" spans="2:6">
      <c r="B107" s="125">
        <v>104</v>
      </c>
      <c r="C107" s="126"/>
      <c r="D107" s="126"/>
      <c r="E107" s="126"/>
      <c r="F107" s="126"/>
    </row>
    <row r="108" customHeight="1" spans="2:6">
      <c r="B108" s="125">
        <v>105</v>
      </c>
      <c r="C108" s="126"/>
      <c r="D108" s="126"/>
      <c r="E108" s="126"/>
      <c r="F108" s="126"/>
    </row>
    <row r="109" customHeight="1" spans="2:6">
      <c r="B109" s="125">
        <v>106</v>
      </c>
      <c r="C109" s="126"/>
      <c r="D109" s="126"/>
      <c r="E109" s="126"/>
      <c r="F109" s="126"/>
    </row>
    <row r="110" customHeight="1" spans="2:6">
      <c r="B110" s="125">
        <v>107</v>
      </c>
      <c r="C110" s="126"/>
      <c r="D110" s="126"/>
      <c r="E110" s="126"/>
      <c r="F110" s="126"/>
    </row>
    <row r="111" customHeight="1" spans="2:6">
      <c r="B111" s="125">
        <v>108</v>
      </c>
      <c r="C111" s="126"/>
      <c r="D111" s="126"/>
      <c r="E111" s="126"/>
      <c r="F111" s="126"/>
    </row>
    <row r="112" customHeight="1" spans="2:6">
      <c r="B112" s="125">
        <v>109</v>
      </c>
      <c r="C112" s="126"/>
      <c r="D112" s="126"/>
      <c r="E112" s="126"/>
      <c r="F112" s="126"/>
    </row>
    <row r="113" customHeight="1" spans="2:6">
      <c r="B113" s="125">
        <v>110</v>
      </c>
      <c r="C113" s="126"/>
      <c r="D113" s="126"/>
      <c r="E113" s="126"/>
      <c r="F113" s="126"/>
    </row>
    <row r="114" customHeight="1" spans="2:6">
      <c r="B114" s="125">
        <v>111</v>
      </c>
      <c r="C114" s="126"/>
      <c r="D114" s="126"/>
      <c r="E114" s="126"/>
      <c r="F114" s="126"/>
    </row>
    <row r="115" customHeight="1" spans="2:6">
      <c r="B115" s="125">
        <v>112</v>
      </c>
      <c r="C115" s="126"/>
      <c r="D115" s="126"/>
      <c r="E115" s="126"/>
      <c r="F115" s="126"/>
    </row>
    <row r="116" customHeight="1" spans="2:6">
      <c r="B116" s="125">
        <v>113</v>
      </c>
      <c r="C116" s="126"/>
      <c r="D116" s="126"/>
      <c r="E116" s="126"/>
      <c r="F116" s="126"/>
    </row>
    <row r="117" customHeight="1" spans="2:6">
      <c r="B117" s="125">
        <v>114</v>
      </c>
      <c r="C117" s="126"/>
      <c r="D117" s="126"/>
      <c r="E117" s="126"/>
      <c r="F117" s="126"/>
    </row>
    <row r="118" customHeight="1" spans="2:6">
      <c r="B118" s="125">
        <v>115</v>
      </c>
      <c r="C118" s="126"/>
      <c r="D118" s="126"/>
      <c r="E118" s="126"/>
      <c r="F118" s="126"/>
    </row>
    <row r="119" customHeight="1" spans="2:6">
      <c r="B119" s="125">
        <v>116</v>
      </c>
      <c r="C119" s="126"/>
      <c r="D119" s="126"/>
      <c r="E119" s="126"/>
      <c r="F119" s="126"/>
    </row>
    <row r="120" customHeight="1" spans="2:6">
      <c r="B120" s="125">
        <v>117</v>
      </c>
      <c r="C120" s="126"/>
      <c r="D120" s="126"/>
      <c r="E120" s="126"/>
      <c r="F120" s="126"/>
    </row>
    <row r="121" customHeight="1" spans="2:6">
      <c r="B121" s="125">
        <v>118</v>
      </c>
      <c r="C121" s="126"/>
      <c r="D121" s="126"/>
      <c r="E121" s="126"/>
      <c r="F121" s="126"/>
    </row>
    <row r="122" customHeight="1" spans="2:6">
      <c r="B122" s="125">
        <v>119</v>
      </c>
      <c r="C122" s="126"/>
      <c r="D122" s="126"/>
      <c r="E122" s="126"/>
      <c r="F122" s="126"/>
    </row>
    <row r="123" customHeight="1" spans="2:6">
      <c r="B123" s="125">
        <v>120</v>
      </c>
      <c r="C123" s="126"/>
      <c r="D123" s="126"/>
      <c r="E123" s="126"/>
      <c r="F123" s="126"/>
    </row>
    <row r="124" customHeight="1" spans="2:6">
      <c r="B124" s="125">
        <v>121</v>
      </c>
      <c r="C124" s="126"/>
      <c r="D124" s="126"/>
      <c r="E124" s="126"/>
      <c r="F124" s="126"/>
    </row>
    <row r="125" customHeight="1" spans="2:6">
      <c r="B125" s="125">
        <v>122</v>
      </c>
      <c r="C125" s="126"/>
      <c r="D125" s="126"/>
      <c r="E125" s="126"/>
      <c r="F125" s="126"/>
    </row>
    <row r="126" customHeight="1" spans="2:6">
      <c r="B126" s="125">
        <v>123</v>
      </c>
      <c r="C126" s="126"/>
      <c r="D126" s="126"/>
      <c r="E126" s="126"/>
      <c r="F126" s="126"/>
    </row>
    <row r="127" customHeight="1" spans="2:6">
      <c r="B127" s="125">
        <v>124</v>
      </c>
      <c r="C127" s="126"/>
      <c r="D127" s="126"/>
      <c r="E127" s="126"/>
      <c r="F127" s="126"/>
    </row>
    <row r="128" customHeight="1" spans="2:6">
      <c r="B128" s="125">
        <v>125</v>
      </c>
      <c r="C128" s="126"/>
      <c r="D128" s="126"/>
      <c r="E128" s="126"/>
      <c r="F128" s="126"/>
    </row>
    <row r="129" customHeight="1" spans="2:6">
      <c r="B129" s="125">
        <v>126</v>
      </c>
      <c r="C129" s="126"/>
      <c r="D129" s="126"/>
      <c r="E129" s="126"/>
      <c r="F129" s="126"/>
    </row>
    <row r="130" customHeight="1" spans="2:6">
      <c r="B130" s="125">
        <v>127</v>
      </c>
      <c r="C130" s="126"/>
      <c r="D130" s="126"/>
      <c r="E130" s="126"/>
      <c r="F130" s="126"/>
    </row>
    <row r="131" customHeight="1" spans="2:6">
      <c r="B131" s="125">
        <v>128</v>
      </c>
      <c r="C131" s="126"/>
      <c r="D131" s="126"/>
      <c r="E131" s="126"/>
      <c r="F131" s="126"/>
    </row>
    <row r="132" customHeight="1" spans="2:6">
      <c r="B132" s="125">
        <v>129</v>
      </c>
      <c r="C132" s="126"/>
      <c r="D132" s="126"/>
      <c r="E132" s="126"/>
      <c r="F132" s="126"/>
    </row>
    <row r="133" customHeight="1" spans="2:6">
      <c r="B133" s="125">
        <v>130</v>
      </c>
      <c r="C133" s="126"/>
      <c r="D133" s="126"/>
      <c r="E133" s="126"/>
      <c r="F133" s="126"/>
    </row>
    <row r="134" customHeight="1" spans="2:6">
      <c r="B134" s="125">
        <v>131</v>
      </c>
      <c r="C134" s="126"/>
      <c r="D134" s="126"/>
      <c r="E134" s="126"/>
      <c r="F134" s="126"/>
    </row>
    <row r="135" customHeight="1" spans="2:6">
      <c r="B135" s="125">
        <v>132</v>
      </c>
      <c r="C135" s="126"/>
      <c r="D135" s="126"/>
      <c r="E135" s="126"/>
      <c r="F135" s="126"/>
    </row>
    <row r="136" customHeight="1" spans="2:6">
      <c r="B136" s="125">
        <v>133</v>
      </c>
      <c r="C136" s="126"/>
      <c r="D136" s="126"/>
      <c r="E136" s="126"/>
      <c r="F136" s="126"/>
    </row>
    <row r="137" customHeight="1" spans="2:6">
      <c r="B137" s="125">
        <v>134</v>
      </c>
      <c r="C137" s="126"/>
      <c r="D137" s="126"/>
      <c r="E137" s="126"/>
      <c r="F137" s="126"/>
    </row>
    <row r="138" customHeight="1" spans="2:6">
      <c r="B138" s="125">
        <v>135</v>
      </c>
      <c r="C138" s="126"/>
      <c r="D138" s="126"/>
      <c r="E138" s="126"/>
      <c r="F138" s="126"/>
    </row>
    <row r="139" customHeight="1" spans="2:6">
      <c r="B139" s="125">
        <v>136</v>
      </c>
      <c r="C139" s="126"/>
      <c r="D139" s="126"/>
      <c r="E139" s="126"/>
      <c r="F139" s="126"/>
    </row>
    <row r="140" customHeight="1" spans="2:6">
      <c r="B140" s="125">
        <v>137</v>
      </c>
      <c r="C140" s="126"/>
      <c r="D140" s="126"/>
      <c r="E140" s="126"/>
      <c r="F140" s="126"/>
    </row>
    <row r="141" customHeight="1" spans="2:6">
      <c r="B141" s="125">
        <v>138</v>
      </c>
      <c r="C141" s="126"/>
      <c r="D141" s="126"/>
      <c r="E141" s="126"/>
      <c r="F141" s="126"/>
    </row>
    <row r="142" customHeight="1" spans="2:6">
      <c r="B142" s="125">
        <v>139</v>
      </c>
      <c r="C142" s="126"/>
      <c r="D142" s="126"/>
      <c r="E142" s="126"/>
      <c r="F142" s="126"/>
    </row>
    <row r="143" customHeight="1" spans="2:6">
      <c r="B143" s="125">
        <v>140</v>
      </c>
      <c r="C143" s="126"/>
      <c r="D143" s="126"/>
      <c r="E143" s="126"/>
      <c r="F143" s="126"/>
    </row>
    <row r="144" customHeight="1" spans="2:6">
      <c r="B144" s="125">
        <v>141</v>
      </c>
      <c r="C144" s="126"/>
      <c r="D144" s="126"/>
      <c r="E144" s="126"/>
      <c r="F144" s="126"/>
    </row>
    <row r="145" customHeight="1" spans="2:6">
      <c r="B145" s="125">
        <v>142</v>
      </c>
      <c r="C145" s="126"/>
      <c r="D145" s="126"/>
      <c r="E145" s="126"/>
      <c r="F145" s="126"/>
    </row>
    <row r="146" customHeight="1" spans="2:6">
      <c r="B146" s="125">
        <v>143</v>
      </c>
      <c r="C146" s="126"/>
      <c r="D146" s="126"/>
      <c r="E146" s="126"/>
      <c r="F146" s="126"/>
    </row>
    <row r="147" customHeight="1" spans="2:6">
      <c r="B147" s="125">
        <v>144</v>
      </c>
      <c r="C147" s="126"/>
      <c r="D147" s="126"/>
      <c r="E147" s="126"/>
      <c r="F147" s="126"/>
    </row>
    <row r="148" customHeight="1" spans="2:6">
      <c r="B148" s="125">
        <v>145</v>
      </c>
      <c r="C148" s="126"/>
      <c r="D148" s="126"/>
      <c r="E148" s="126"/>
      <c r="F148" s="126"/>
    </row>
    <row r="149" customHeight="1" spans="2:6">
      <c r="B149" s="125">
        <v>146</v>
      </c>
      <c r="C149" s="126"/>
      <c r="D149" s="126"/>
      <c r="E149" s="126"/>
      <c r="F149" s="126"/>
    </row>
    <row r="150" customHeight="1" spans="2:6">
      <c r="B150" s="125">
        <v>147</v>
      </c>
      <c r="C150" s="126"/>
      <c r="D150" s="126"/>
      <c r="E150" s="126"/>
      <c r="F150" s="126"/>
    </row>
    <row r="151" customHeight="1" spans="2:6">
      <c r="B151" s="125">
        <v>148</v>
      </c>
      <c r="C151" s="126"/>
      <c r="D151" s="126"/>
      <c r="E151" s="126"/>
      <c r="F151" s="126"/>
    </row>
    <row r="152" customHeight="1" spans="2:6">
      <c r="B152" s="125">
        <v>149</v>
      </c>
      <c r="C152" s="126"/>
      <c r="D152" s="126"/>
      <c r="E152" s="126"/>
      <c r="F152" s="126"/>
    </row>
    <row r="153" customHeight="1" spans="2:6">
      <c r="B153" s="125">
        <v>150</v>
      </c>
      <c r="C153" s="126"/>
      <c r="D153" s="126"/>
      <c r="E153" s="126"/>
      <c r="F153" s="126"/>
    </row>
    <row r="154" customHeight="1" spans="2:6">
      <c r="B154" s="125">
        <v>151</v>
      </c>
      <c r="C154" s="126"/>
      <c r="D154" s="126"/>
      <c r="E154" s="126"/>
      <c r="F154" s="126"/>
    </row>
    <row r="155" customHeight="1" spans="2:6">
      <c r="B155" s="125">
        <v>152</v>
      </c>
      <c r="C155" s="126"/>
      <c r="D155" s="126"/>
      <c r="E155" s="126"/>
      <c r="F155" s="126"/>
    </row>
    <row r="156" customHeight="1" spans="2:6">
      <c r="B156" s="125">
        <v>153</v>
      </c>
      <c r="C156" s="126"/>
      <c r="D156" s="126"/>
      <c r="E156" s="126"/>
      <c r="F156" s="126"/>
    </row>
    <row r="157" customHeight="1" spans="2:6">
      <c r="B157" s="125">
        <v>154</v>
      </c>
      <c r="C157" s="126"/>
      <c r="D157" s="126"/>
      <c r="E157" s="126"/>
      <c r="F157" s="126"/>
    </row>
    <row r="158" customHeight="1" spans="2:6">
      <c r="B158" s="125">
        <v>155</v>
      </c>
      <c r="C158" s="126"/>
      <c r="D158" s="126"/>
      <c r="E158" s="126"/>
      <c r="F158" s="126"/>
    </row>
    <row r="159" customHeight="1" spans="2:6">
      <c r="B159" s="125">
        <v>156</v>
      </c>
      <c r="C159" s="126"/>
      <c r="D159" s="126"/>
      <c r="E159" s="126"/>
      <c r="F159" s="126"/>
    </row>
    <row r="160" customHeight="1" spans="2:6">
      <c r="B160" s="125">
        <v>157</v>
      </c>
      <c r="C160" s="126"/>
      <c r="D160" s="126"/>
      <c r="E160" s="126"/>
      <c r="F160" s="126"/>
    </row>
    <row r="161" customHeight="1" spans="2:6">
      <c r="B161" s="125">
        <v>158</v>
      </c>
      <c r="C161" s="126"/>
      <c r="D161" s="126"/>
      <c r="E161" s="126"/>
      <c r="F161" s="126"/>
    </row>
    <row r="162" customHeight="1" spans="2:6">
      <c r="B162" s="125">
        <v>159</v>
      </c>
      <c r="C162" s="126"/>
      <c r="D162" s="126"/>
      <c r="E162" s="126"/>
      <c r="F162" s="126"/>
    </row>
    <row r="163" customHeight="1" spans="2:6">
      <c r="B163" s="125">
        <v>160</v>
      </c>
      <c r="C163" s="126"/>
      <c r="D163" s="126"/>
      <c r="E163" s="126"/>
      <c r="F163" s="126"/>
    </row>
    <row r="164" customHeight="1" spans="2:6">
      <c r="B164" s="125">
        <v>161</v>
      </c>
      <c r="C164" s="126"/>
      <c r="D164" s="126"/>
      <c r="E164" s="126"/>
      <c r="F164" s="126"/>
    </row>
    <row r="165" customHeight="1" spans="2:6">
      <c r="B165" s="125">
        <v>162</v>
      </c>
      <c r="C165" s="126"/>
      <c r="D165" s="126"/>
      <c r="E165" s="126"/>
      <c r="F165" s="126"/>
    </row>
    <row r="166" customHeight="1" spans="2:6">
      <c r="B166" s="125">
        <v>163</v>
      </c>
      <c r="C166" s="126"/>
      <c r="D166" s="126"/>
      <c r="E166" s="126"/>
      <c r="F166" s="126"/>
    </row>
    <row r="167" customHeight="1" spans="2:6">
      <c r="B167" s="125">
        <v>164</v>
      </c>
      <c r="C167" s="126"/>
      <c r="D167" s="126"/>
      <c r="E167" s="126"/>
      <c r="F167" s="126"/>
    </row>
    <row r="168" customHeight="1" spans="2:6">
      <c r="B168" s="125">
        <v>165</v>
      </c>
      <c r="C168" s="126"/>
      <c r="D168" s="126"/>
      <c r="E168" s="126"/>
      <c r="F168" s="126"/>
    </row>
    <row r="169" customHeight="1" spans="2:6">
      <c r="B169" s="125">
        <v>166</v>
      </c>
      <c r="C169" s="126"/>
      <c r="D169" s="126"/>
      <c r="E169" s="126"/>
      <c r="F169" s="126"/>
    </row>
    <row r="170" customHeight="1" spans="2:6">
      <c r="B170" s="125">
        <v>167</v>
      </c>
      <c r="C170" s="126"/>
      <c r="D170" s="126"/>
      <c r="E170" s="126"/>
      <c r="F170" s="126"/>
    </row>
    <row r="171" customHeight="1" spans="2:6">
      <c r="B171" s="125">
        <v>168</v>
      </c>
      <c r="C171" s="126"/>
      <c r="D171" s="126"/>
      <c r="E171" s="126"/>
      <c r="F171" s="126"/>
    </row>
    <row r="172" customHeight="1" spans="2:6">
      <c r="B172" s="125">
        <v>169</v>
      </c>
      <c r="C172" s="126"/>
      <c r="D172" s="126"/>
      <c r="E172" s="126"/>
      <c r="F172" s="126"/>
    </row>
    <row r="173" customHeight="1" spans="2:6">
      <c r="B173" s="125">
        <v>170</v>
      </c>
      <c r="C173" s="126"/>
      <c r="D173" s="126"/>
      <c r="E173" s="126"/>
      <c r="F173" s="126"/>
    </row>
    <row r="174" customHeight="1" spans="2:6">
      <c r="B174" s="125">
        <v>171</v>
      </c>
      <c r="C174" s="126"/>
      <c r="D174" s="126"/>
      <c r="E174" s="126"/>
      <c r="F174" s="126"/>
    </row>
    <row r="175" customHeight="1" spans="2:6">
      <c r="B175" s="125">
        <v>172</v>
      </c>
      <c r="C175" s="126"/>
      <c r="D175" s="126"/>
      <c r="E175" s="126"/>
      <c r="F175" s="126"/>
    </row>
    <row r="176" customHeight="1" spans="2:6">
      <c r="B176" s="125">
        <v>173</v>
      </c>
      <c r="C176" s="126"/>
      <c r="D176" s="126"/>
      <c r="E176" s="126"/>
      <c r="F176" s="126"/>
    </row>
    <row r="177" customHeight="1" spans="2:6">
      <c r="B177" s="125">
        <v>174</v>
      </c>
      <c r="C177" s="126"/>
      <c r="D177" s="126"/>
      <c r="E177" s="126"/>
      <c r="F177" s="126"/>
    </row>
    <row r="178" customHeight="1" spans="2:6">
      <c r="B178" s="125">
        <v>175</v>
      </c>
      <c r="C178" s="126"/>
      <c r="D178" s="126"/>
      <c r="E178" s="126"/>
      <c r="F178" s="126"/>
    </row>
    <row r="179" customHeight="1" spans="2:6">
      <c r="B179" s="125">
        <v>176</v>
      </c>
      <c r="C179" s="126"/>
      <c r="D179" s="126"/>
      <c r="E179" s="126"/>
      <c r="F179" s="126"/>
    </row>
    <row r="180" customHeight="1" spans="2:6">
      <c r="B180" s="125">
        <v>177</v>
      </c>
      <c r="C180" s="126"/>
      <c r="D180" s="126"/>
      <c r="E180" s="126"/>
      <c r="F180" s="126"/>
    </row>
    <row r="181" customHeight="1" spans="2:6">
      <c r="B181" s="125">
        <v>178</v>
      </c>
      <c r="C181" s="126"/>
      <c r="D181" s="126"/>
      <c r="E181" s="126"/>
      <c r="F181" s="126"/>
    </row>
    <row r="182" customHeight="1" spans="2:6">
      <c r="B182" s="125">
        <v>179</v>
      </c>
      <c r="C182" s="126"/>
      <c r="D182" s="126"/>
      <c r="E182" s="126"/>
      <c r="F182" s="126"/>
    </row>
    <row r="183" customHeight="1" spans="2:6">
      <c r="B183" s="125">
        <v>180</v>
      </c>
      <c r="C183" s="126"/>
      <c r="D183" s="126"/>
      <c r="E183" s="126"/>
      <c r="F183" s="126"/>
    </row>
    <row r="184" customHeight="1" spans="2:6">
      <c r="B184" s="125">
        <v>181</v>
      </c>
      <c r="C184" s="126"/>
      <c r="D184" s="126"/>
      <c r="E184" s="126"/>
      <c r="F184" s="126"/>
    </row>
    <row r="185" customHeight="1" spans="2:6">
      <c r="B185" s="125">
        <v>182</v>
      </c>
      <c r="C185" s="126"/>
      <c r="D185" s="126"/>
      <c r="E185" s="126"/>
      <c r="F185" s="126"/>
    </row>
    <row r="186" customHeight="1" spans="2:6">
      <c r="B186" s="125">
        <v>183</v>
      </c>
      <c r="C186" s="126"/>
      <c r="D186" s="126"/>
      <c r="E186" s="126"/>
      <c r="F186" s="126"/>
    </row>
    <row r="187" customHeight="1" spans="2:6">
      <c r="B187" s="125">
        <v>184</v>
      </c>
      <c r="C187" s="126"/>
      <c r="D187" s="126"/>
      <c r="E187" s="126"/>
      <c r="F187" s="126"/>
    </row>
    <row r="188" customHeight="1" spans="2:6">
      <c r="B188" s="125">
        <v>185</v>
      </c>
      <c r="C188" s="126"/>
      <c r="D188" s="126"/>
      <c r="E188" s="126"/>
      <c r="F188" s="126"/>
    </row>
    <row r="189" customHeight="1" spans="2:6">
      <c r="B189" s="125">
        <v>186</v>
      </c>
      <c r="C189" s="126"/>
      <c r="D189" s="126"/>
      <c r="E189" s="126"/>
      <c r="F189" s="126"/>
    </row>
    <row r="190" customHeight="1" spans="2:6">
      <c r="B190" s="125">
        <v>187</v>
      </c>
      <c r="C190" s="126"/>
      <c r="D190" s="126"/>
      <c r="E190" s="126"/>
      <c r="F190" s="126"/>
    </row>
    <row r="191" customHeight="1" spans="2:6">
      <c r="B191" s="125">
        <v>188</v>
      </c>
      <c r="C191" s="126"/>
      <c r="D191" s="126"/>
      <c r="E191" s="126"/>
      <c r="F191" s="126"/>
    </row>
    <row r="192" customHeight="1" spans="2:6">
      <c r="B192" s="125">
        <v>189</v>
      </c>
      <c r="C192" s="126"/>
      <c r="D192" s="126"/>
      <c r="E192" s="126"/>
      <c r="F192" s="126"/>
    </row>
    <row r="193" customHeight="1" spans="2:6">
      <c r="B193" s="125">
        <v>190</v>
      </c>
      <c r="C193" s="126"/>
      <c r="D193" s="126"/>
      <c r="E193" s="126"/>
      <c r="F193" s="126"/>
    </row>
    <row r="194" customHeight="1" spans="2:6">
      <c r="B194" s="125">
        <v>191</v>
      </c>
      <c r="C194" s="126"/>
      <c r="D194" s="126"/>
      <c r="E194" s="126"/>
      <c r="F194" s="126"/>
    </row>
    <row r="195" customHeight="1" spans="2:6">
      <c r="B195" s="125">
        <v>192</v>
      </c>
      <c r="C195" s="126"/>
      <c r="D195" s="126"/>
      <c r="E195" s="126"/>
      <c r="F195" s="126"/>
    </row>
    <row r="196" customHeight="1" spans="2:6">
      <c r="B196" s="125">
        <v>193</v>
      </c>
      <c r="C196" s="126"/>
      <c r="D196" s="126"/>
      <c r="E196" s="126"/>
      <c r="F196" s="126"/>
    </row>
    <row r="197" customHeight="1" spans="2:6">
      <c r="B197" s="125">
        <v>194</v>
      </c>
      <c r="C197" s="126"/>
      <c r="D197" s="126"/>
      <c r="E197" s="126"/>
      <c r="F197" s="126"/>
    </row>
    <row r="198" customHeight="1" spans="2:6">
      <c r="B198" s="125">
        <v>195</v>
      </c>
      <c r="C198" s="126"/>
      <c r="D198" s="126"/>
      <c r="E198" s="126"/>
      <c r="F198" s="126"/>
    </row>
    <row r="199" customHeight="1" spans="2:6">
      <c r="B199" s="125">
        <v>196</v>
      </c>
      <c r="C199" s="126"/>
      <c r="D199" s="126"/>
      <c r="E199" s="126"/>
      <c r="F199" s="126"/>
    </row>
    <row r="200" customHeight="1" spans="2:6">
      <c r="B200" s="125">
        <v>197</v>
      </c>
      <c r="C200" s="126"/>
      <c r="D200" s="126"/>
      <c r="E200" s="126"/>
      <c r="F200" s="126"/>
    </row>
    <row r="201" customHeight="1" spans="2:6">
      <c r="B201" s="125">
        <v>198</v>
      </c>
      <c r="C201" s="126"/>
      <c r="D201" s="126"/>
      <c r="E201" s="126"/>
      <c r="F201" s="126"/>
    </row>
    <row r="202" customHeight="1" spans="2:6">
      <c r="B202" s="125">
        <v>199</v>
      </c>
      <c r="C202" s="126"/>
      <c r="D202" s="126"/>
      <c r="E202" s="126"/>
      <c r="F202" s="126"/>
    </row>
    <row r="203" customHeight="1" spans="2:6">
      <c r="B203" s="125">
        <v>200</v>
      </c>
      <c r="C203" s="126"/>
      <c r="D203" s="126"/>
      <c r="E203" s="126"/>
      <c r="F203" s="126"/>
    </row>
  </sheetData>
  <sheetProtection sheet="1" objects="1"/>
  <sortState ref="B4:F103">
    <sortCondition ref="C4"/>
  </sortState>
  <mergeCells count="1">
    <mergeCell ref="B2:F2"/>
  </mergeCells>
  <dataValidations count="1">
    <dataValidation type="custom" allowBlank="1" showErrorMessage="1" errorTitle="拒绝重复输入" error="当前输入的内容，与本区域的其他单元格内容重复。" sqref="C6 C9 C10 C11 C12 C13 C14 C15 C16 C17 C18 C19 C20 C21 C39 C4:C5 C7:C8 C22:C25 C26:C35 C36:C38 C40:C42 C43:C53 C54:C203" errorStyle="warning">
      <formula1>COUNTIF($C$4:$C$203,C4)&lt;2</formula1>
    </dataValidation>
  </dataValidations>
  <pageMargins left="0.699305555555556" right="0.699305555555556" top="0.75" bottom="0.75" header="0.3" footer="0.3"/>
  <pageSetup paperSize="9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I303"/>
  <sheetViews>
    <sheetView showGridLines="0" workbookViewId="0">
      <pane ySplit="3" topLeftCell="A4" activePane="bottomLeft" state="frozen"/>
      <selection/>
      <selection pane="bottomLeft" activeCell="K8" sqref="K8"/>
    </sheetView>
  </sheetViews>
  <sheetFormatPr defaultColWidth="9" defaultRowHeight="18.95" customHeight="1"/>
  <cols>
    <col min="1" max="1" width="9" style="119"/>
    <col min="2" max="2" width="9.12962962962963" style="119" customWidth="1"/>
    <col min="3" max="3" width="18.1296296296296" style="119" customWidth="1"/>
    <col min="4" max="4" width="16.25" style="119" customWidth="1"/>
    <col min="5" max="5" width="16.5" style="119" customWidth="1"/>
    <col min="6" max="6" width="18.8796296296296" style="119" customWidth="1"/>
    <col min="7" max="7" width="22" style="119" customWidth="1"/>
    <col min="8" max="8" width="9" style="119"/>
    <col min="9" max="9" width="9" style="120"/>
    <col min="10" max="16384" width="9" style="119"/>
  </cols>
  <sheetData>
    <row r="1" ht="9" customHeight="1" spans="1:8">
      <c r="A1" s="120"/>
      <c r="B1" s="121"/>
      <c r="C1" s="121"/>
      <c r="D1" s="121"/>
      <c r="E1" s="121"/>
      <c r="F1" s="121"/>
      <c r="G1" s="121"/>
      <c r="H1" s="120"/>
    </row>
    <row r="2" ht="24" customHeight="1" spans="1:8">
      <c r="A2" s="120"/>
      <c r="B2" s="122" t="str">
        <f>"客户信息-设置   （ "&amp;COUNTA(C4:C303)&amp;"家客户 ）"</f>
        <v>客户信息-设置   （ 3家客户 ）</v>
      </c>
      <c r="C2" s="123"/>
      <c r="D2" s="123"/>
      <c r="E2" s="123"/>
      <c r="F2" s="123"/>
      <c r="G2" s="124"/>
      <c r="H2" s="120"/>
    </row>
    <row r="3" customHeight="1" spans="1:8">
      <c r="A3" s="120"/>
      <c r="B3" s="125" t="s">
        <v>10</v>
      </c>
      <c r="C3" s="125" t="s">
        <v>11</v>
      </c>
      <c r="D3" s="125" t="s">
        <v>12</v>
      </c>
      <c r="E3" s="125" t="s">
        <v>13</v>
      </c>
      <c r="F3" s="125" t="s">
        <v>14</v>
      </c>
      <c r="G3" s="125" t="s">
        <v>24</v>
      </c>
      <c r="H3" s="120"/>
    </row>
    <row r="4" customHeight="1" spans="1:8">
      <c r="A4" s="120"/>
      <c r="B4" s="125">
        <v>1</v>
      </c>
      <c r="C4" s="126" t="s">
        <v>30</v>
      </c>
      <c r="D4" s="126" t="s">
        <v>78</v>
      </c>
      <c r="E4" s="126">
        <v>13123433441</v>
      </c>
      <c r="F4" s="127" t="s">
        <v>79</v>
      </c>
      <c r="G4" s="126"/>
      <c r="H4" s="120"/>
    </row>
    <row r="5" customHeight="1" spans="1:8">
      <c r="A5" s="120"/>
      <c r="B5" s="125">
        <v>2</v>
      </c>
      <c r="C5" s="126" t="s">
        <v>33</v>
      </c>
      <c r="D5" s="126" t="s">
        <v>80</v>
      </c>
      <c r="E5" s="126">
        <v>13123433442</v>
      </c>
      <c r="F5" s="127" t="s">
        <v>81</v>
      </c>
      <c r="G5" s="126"/>
      <c r="H5" s="120"/>
    </row>
    <row r="6" customHeight="1" spans="1:8">
      <c r="A6" s="120"/>
      <c r="B6" s="125">
        <v>3</v>
      </c>
      <c r="C6" s="126" t="s">
        <v>82</v>
      </c>
      <c r="D6" s="126" t="s">
        <v>83</v>
      </c>
      <c r="E6" s="126">
        <v>13123433443</v>
      </c>
      <c r="F6" s="127" t="s">
        <v>84</v>
      </c>
      <c r="G6" s="126"/>
      <c r="H6" s="120"/>
    </row>
    <row r="7" customHeight="1" spans="1:8">
      <c r="A7" s="120"/>
      <c r="B7" s="125">
        <v>4</v>
      </c>
      <c r="C7" s="126"/>
      <c r="D7" s="126"/>
      <c r="E7" s="126"/>
      <c r="F7" s="126"/>
      <c r="G7" s="126"/>
      <c r="H7" s="120"/>
    </row>
    <row r="8" customHeight="1" spans="1:8">
      <c r="A8" s="120"/>
      <c r="B8" s="125">
        <v>5</v>
      </c>
      <c r="C8" s="126"/>
      <c r="D8" s="126"/>
      <c r="E8" s="126"/>
      <c r="F8" s="126"/>
      <c r="G8" s="126"/>
      <c r="H8" s="120"/>
    </row>
    <row r="9" customHeight="1" spans="1:8">
      <c r="A9" s="120"/>
      <c r="B9" s="125">
        <v>6</v>
      </c>
      <c r="C9" s="126"/>
      <c r="D9" s="126"/>
      <c r="E9" s="126"/>
      <c r="F9" s="126"/>
      <c r="G9" s="126"/>
      <c r="H9" s="120"/>
    </row>
    <row r="10" customHeight="1" spans="1:8">
      <c r="A10" s="120"/>
      <c r="B10" s="125">
        <v>7</v>
      </c>
      <c r="C10" s="126"/>
      <c r="D10" s="126"/>
      <c r="E10" s="126"/>
      <c r="F10" s="126"/>
      <c r="G10" s="126"/>
      <c r="H10" s="120"/>
    </row>
    <row r="11" customHeight="1" spans="1:8">
      <c r="A11" s="120"/>
      <c r="B11" s="125">
        <v>8</v>
      </c>
      <c r="C11" s="126"/>
      <c r="D11" s="126"/>
      <c r="E11" s="126"/>
      <c r="F11" s="126"/>
      <c r="G11" s="126"/>
      <c r="H11" s="120"/>
    </row>
    <row r="12" customHeight="1" spans="1:8">
      <c r="A12" s="120"/>
      <c r="B12" s="125">
        <v>9</v>
      </c>
      <c r="C12" s="126"/>
      <c r="D12" s="126"/>
      <c r="E12" s="126"/>
      <c r="F12" s="126"/>
      <c r="G12" s="126"/>
      <c r="H12" s="120"/>
    </row>
    <row r="13" customHeight="1" spans="1:8">
      <c r="A13" s="120"/>
      <c r="B13" s="125">
        <v>10</v>
      </c>
      <c r="C13" s="126"/>
      <c r="D13" s="126"/>
      <c r="E13" s="126"/>
      <c r="F13" s="126"/>
      <c r="G13" s="126"/>
      <c r="H13" s="120"/>
    </row>
    <row r="14" customHeight="1" spans="1:8">
      <c r="A14" s="120"/>
      <c r="B14" s="125">
        <v>11</v>
      </c>
      <c r="C14" s="126"/>
      <c r="D14" s="126"/>
      <c r="E14" s="126"/>
      <c r="F14" s="126"/>
      <c r="G14" s="126"/>
      <c r="H14" s="120"/>
    </row>
    <row r="15" customHeight="1" spans="1:8">
      <c r="A15" s="120"/>
      <c r="B15" s="125">
        <v>12</v>
      </c>
      <c r="C15" s="126"/>
      <c r="D15" s="126"/>
      <c r="E15" s="126"/>
      <c r="F15" s="126"/>
      <c r="G15" s="126"/>
      <c r="H15" s="120"/>
    </row>
    <row r="16" customHeight="1" spans="1:8">
      <c r="A16" s="120"/>
      <c r="B16" s="125">
        <v>13</v>
      </c>
      <c r="C16" s="126"/>
      <c r="D16" s="126"/>
      <c r="E16" s="126"/>
      <c r="F16" s="126"/>
      <c r="G16" s="126"/>
      <c r="H16" s="120"/>
    </row>
    <row r="17" customHeight="1" spans="1:8">
      <c r="A17" s="120"/>
      <c r="B17" s="125">
        <v>14</v>
      </c>
      <c r="C17" s="126"/>
      <c r="D17" s="126"/>
      <c r="E17" s="126"/>
      <c r="F17" s="126"/>
      <c r="G17" s="126"/>
      <c r="H17" s="120"/>
    </row>
    <row r="18" customHeight="1" spans="1:8">
      <c r="A18" s="120"/>
      <c r="B18" s="125">
        <v>15</v>
      </c>
      <c r="C18" s="126"/>
      <c r="D18" s="126"/>
      <c r="E18" s="126"/>
      <c r="F18" s="126"/>
      <c r="G18" s="126"/>
      <c r="H18" s="120"/>
    </row>
    <row r="19" customHeight="1" spans="1:8">
      <c r="A19" s="120"/>
      <c r="B19" s="125">
        <v>16</v>
      </c>
      <c r="C19" s="126"/>
      <c r="D19" s="126"/>
      <c r="E19" s="126"/>
      <c r="F19" s="126"/>
      <c r="G19" s="126"/>
      <c r="H19" s="120"/>
    </row>
    <row r="20" customHeight="1" spans="1:8">
      <c r="A20" s="120"/>
      <c r="B20" s="125">
        <v>17</v>
      </c>
      <c r="C20" s="126"/>
      <c r="D20" s="126"/>
      <c r="E20" s="126"/>
      <c r="F20" s="126"/>
      <c r="G20" s="126"/>
      <c r="H20" s="120"/>
    </row>
    <row r="21" customHeight="1" spans="1:8">
      <c r="A21" s="120"/>
      <c r="B21" s="125">
        <v>18</v>
      </c>
      <c r="C21" s="126"/>
      <c r="D21" s="126"/>
      <c r="E21" s="126"/>
      <c r="F21" s="126"/>
      <c r="G21" s="126"/>
      <c r="H21" s="120"/>
    </row>
    <row r="22" customHeight="1" spans="1:8">
      <c r="A22" s="120"/>
      <c r="B22" s="125">
        <v>19</v>
      </c>
      <c r="C22" s="126"/>
      <c r="D22" s="126"/>
      <c r="E22" s="126"/>
      <c r="F22" s="126"/>
      <c r="G22" s="126"/>
      <c r="H22" s="120"/>
    </row>
    <row r="23" customHeight="1" spans="1:8">
      <c r="A23" s="120"/>
      <c r="B23" s="125">
        <v>20</v>
      </c>
      <c r="C23" s="126"/>
      <c r="D23" s="126"/>
      <c r="E23" s="126"/>
      <c r="F23" s="126"/>
      <c r="G23" s="126"/>
      <c r="H23" s="120"/>
    </row>
    <row r="24" customHeight="1" spans="1:8">
      <c r="A24" s="120"/>
      <c r="B24" s="125">
        <v>21</v>
      </c>
      <c r="C24" s="126"/>
      <c r="D24" s="126"/>
      <c r="E24" s="126"/>
      <c r="F24" s="126"/>
      <c r="G24" s="126"/>
      <c r="H24" s="120"/>
    </row>
    <row r="25" customHeight="1" spans="1:8">
      <c r="A25" s="120"/>
      <c r="B25" s="125">
        <v>22</v>
      </c>
      <c r="C25" s="126"/>
      <c r="D25" s="126"/>
      <c r="E25" s="126"/>
      <c r="F25" s="126"/>
      <c r="G25" s="126"/>
      <c r="H25" s="120"/>
    </row>
    <row r="26" customHeight="1" spans="1:8">
      <c r="A26" s="120"/>
      <c r="B26" s="125">
        <v>23</v>
      </c>
      <c r="C26" s="126"/>
      <c r="D26" s="126"/>
      <c r="E26" s="126"/>
      <c r="F26" s="126"/>
      <c r="G26" s="126"/>
      <c r="H26" s="120"/>
    </row>
    <row r="27" customHeight="1" spans="1:8">
      <c r="A27" s="120"/>
      <c r="B27" s="125">
        <v>24</v>
      </c>
      <c r="C27" s="126"/>
      <c r="D27" s="126"/>
      <c r="E27" s="126"/>
      <c r="F27" s="126"/>
      <c r="G27" s="126"/>
      <c r="H27" s="120"/>
    </row>
    <row r="28" customHeight="1" spans="1:8">
      <c r="A28" s="120"/>
      <c r="B28" s="125">
        <v>25</v>
      </c>
      <c r="C28" s="126"/>
      <c r="D28" s="126"/>
      <c r="E28" s="126"/>
      <c r="F28" s="126"/>
      <c r="G28" s="126"/>
      <c r="H28" s="120"/>
    </row>
    <row r="29" customHeight="1" spans="1:8">
      <c r="A29" s="120"/>
      <c r="B29" s="125">
        <v>26</v>
      </c>
      <c r="C29" s="126"/>
      <c r="D29" s="126"/>
      <c r="E29" s="126"/>
      <c r="F29" s="126"/>
      <c r="G29" s="126"/>
      <c r="H29" s="120"/>
    </row>
    <row r="30" customHeight="1" spans="1:8">
      <c r="A30" s="120"/>
      <c r="B30" s="125">
        <v>27</v>
      </c>
      <c r="C30" s="126"/>
      <c r="D30" s="126"/>
      <c r="E30" s="126"/>
      <c r="F30" s="126"/>
      <c r="G30" s="126"/>
      <c r="H30" s="120"/>
    </row>
    <row r="31" customHeight="1" spans="1:8">
      <c r="A31" s="120"/>
      <c r="B31" s="125">
        <v>28</v>
      </c>
      <c r="C31" s="126"/>
      <c r="D31" s="126"/>
      <c r="E31" s="126"/>
      <c r="F31" s="126"/>
      <c r="G31" s="126"/>
      <c r="H31" s="120"/>
    </row>
    <row r="32" customHeight="1" spans="1:8">
      <c r="A32" s="120"/>
      <c r="B32" s="125">
        <v>29</v>
      </c>
      <c r="C32" s="126"/>
      <c r="D32" s="126"/>
      <c r="E32" s="126"/>
      <c r="F32" s="126"/>
      <c r="G32" s="126"/>
      <c r="H32" s="120"/>
    </row>
    <row r="33" customHeight="1" spans="1:8">
      <c r="A33" s="120"/>
      <c r="B33" s="125">
        <v>30</v>
      </c>
      <c r="C33" s="126"/>
      <c r="D33" s="126"/>
      <c r="E33" s="126"/>
      <c r="F33" s="126"/>
      <c r="G33" s="126"/>
      <c r="H33" s="120"/>
    </row>
    <row r="34" customHeight="1" spans="1:8">
      <c r="A34" s="120"/>
      <c r="B34" s="125">
        <v>31</v>
      </c>
      <c r="C34" s="126"/>
      <c r="D34" s="126"/>
      <c r="E34" s="126"/>
      <c r="F34" s="126"/>
      <c r="G34" s="126"/>
      <c r="H34" s="120"/>
    </row>
    <row r="35" customHeight="1" spans="1:8">
      <c r="A35" s="120"/>
      <c r="B35" s="125">
        <v>32</v>
      </c>
      <c r="C35" s="126"/>
      <c r="D35" s="126"/>
      <c r="E35" s="126"/>
      <c r="F35" s="126"/>
      <c r="G35" s="126"/>
      <c r="H35" s="120"/>
    </row>
    <row r="36" customHeight="1" spans="1:8">
      <c r="A36" s="120"/>
      <c r="B36" s="125">
        <v>33</v>
      </c>
      <c r="C36" s="126"/>
      <c r="D36" s="126"/>
      <c r="E36" s="126"/>
      <c r="F36" s="126"/>
      <c r="G36" s="126"/>
      <c r="H36" s="120"/>
    </row>
    <row r="37" customHeight="1" spans="1:8">
      <c r="A37" s="120"/>
      <c r="B37" s="125">
        <v>34</v>
      </c>
      <c r="C37" s="126"/>
      <c r="D37" s="126"/>
      <c r="E37" s="126"/>
      <c r="F37" s="126"/>
      <c r="G37" s="126"/>
      <c r="H37" s="120"/>
    </row>
    <row r="38" customHeight="1" spans="2:9">
      <c r="B38" s="125">
        <v>35</v>
      </c>
      <c r="C38" s="126"/>
      <c r="D38" s="126"/>
      <c r="E38" s="126"/>
      <c r="F38" s="126"/>
      <c r="G38" s="126"/>
      <c r="H38" s="120"/>
      <c r="I38" s="119"/>
    </row>
    <row r="39" customHeight="1" spans="2:9">
      <c r="B39" s="125">
        <v>36</v>
      </c>
      <c r="C39" s="126"/>
      <c r="D39" s="126"/>
      <c r="E39" s="126"/>
      <c r="F39" s="126"/>
      <c r="G39" s="126"/>
      <c r="H39" s="120"/>
      <c r="I39" s="119"/>
    </row>
    <row r="40" customHeight="1" spans="2:9">
      <c r="B40" s="125">
        <v>37</v>
      </c>
      <c r="C40" s="126"/>
      <c r="D40" s="126"/>
      <c r="E40" s="126"/>
      <c r="F40" s="126"/>
      <c r="G40" s="126"/>
      <c r="H40" s="120"/>
      <c r="I40" s="119"/>
    </row>
    <row r="41" customHeight="1" spans="2:9">
      <c r="B41" s="125">
        <v>38</v>
      </c>
      <c r="C41" s="126"/>
      <c r="D41" s="126"/>
      <c r="E41" s="126"/>
      <c r="F41" s="126"/>
      <c r="G41" s="126"/>
      <c r="H41" s="120"/>
      <c r="I41" s="119"/>
    </row>
    <row r="42" customHeight="1" spans="2:9">
      <c r="B42" s="125">
        <v>39</v>
      </c>
      <c r="C42" s="126"/>
      <c r="D42" s="126"/>
      <c r="E42" s="126"/>
      <c r="F42" s="126"/>
      <c r="G42" s="126"/>
      <c r="H42" s="120"/>
      <c r="I42" s="119"/>
    </row>
    <row r="43" customHeight="1" spans="2:9">
      <c r="B43" s="125">
        <v>40</v>
      </c>
      <c r="C43" s="126"/>
      <c r="D43" s="126"/>
      <c r="E43" s="126"/>
      <c r="F43" s="126"/>
      <c r="G43" s="126"/>
      <c r="H43" s="120"/>
      <c r="I43" s="119"/>
    </row>
    <row r="44" customHeight="1" spans="2:9">
      <c r="B44" s="125">
        <v>41</v>
      </c>
      <c r="C44" s="126"/>
      <c r="D44" s="126"/>
      <c r="E44" s="126"/>
      <c r="F44" s="126"/>
      <c r="G44" s="126"/>
      <c r="H44" s="120"/>
      <c r="I44" s="119"/>
    </row>
    <row r="45" customHeight="1" spans="2:9">
      <c r="B45" s="125">
        <v>42</v>
      </c>
      <c r="C45" s="126"/>
      <c r="D45" s="126"/>
      <c r="E45" s="126"/>
      <c r="F45" s="126"/>
      <c r="G45" s="126"/>
      <c r="H45" s="120"/>
      <c r="I45" s="119"/>
    </row>
    <row r="46" customHeight="1" spans="2:9">
      <c r="B46" s="125">
        <v>43</v>
      </c>
      <c r="C46" s="126"/>
      <c r="D46" s="126"/>
      <c r="E46" s="126"/>
      <c r="F46" s="126"/>
      <c r="G46" s="126"/>
      <c r="H46" s="120"/>
      <c r="I46" s="119"/>
    </row>
    <row r="47" customHeight="1" spans="2:9">
      <c r="B47" s="125">
        <v>44</v>
      </c>
      <c r="C47" s="126"/>
      <c r="D47" s="126"/>
      <c r="E47" s="126"/>
      <c r="F47" s="126"/>
      <c r="G47" s="126"/>
      <c r="H47" s="120"/>
      <c r="I47" s="119"/>
    </row>
    <row r="48" customHeight="1" spans="1:8">
      <c r="A48" s="120"/>
      <c r="B48" s="125">
        <v>45</v>
      </c>
      <c r="C48" s="126"/>
      <c r="D48" s="126"/>
      <c r="E48" s="126"/>
      <c r="F48" s="126"/>
      <c r="G48" s="126"/>
      <c r="H48" s="120"/>
    </row>
    <row r="49" customHeight="1" spans="1:8">
      <c r="A49" s="120"/>
      <c r="B49" s="125">
        <v>46</v>
      </c>
      <c r="C49" s="126"/>
      <c r="D49" s="126"/>
      <c r="E49" s="126"/>
      <c r="F49" s="126"/>
      <c r="G49" s="126"/>
      <c r="H49" s="120"/>
    </row>
    <row r="50" customHeight="1" spans="1:8">
      <c r="A50" s="120"/>
      <c r="B50" s="125">
        <v>47</v>
      </c>
      <c r="C50" s="126"/>
      <c r="D50" s="126"/>
      <c r="E50" s="126"/>
      <c r="F50" s="126"/>
      <c r="G50" s="126"/>
      <c r="H50" s="120"/>
    </row>
    <row r="51" customHeight="1" spans="1:8">
      <c r="A51" s="120"/>
      <c r="B51" s="125">
        <v>48</v>
      </c>
      <c r="C51" s="126"/>
      <c r="D51" s="126"/>
      <c r="E51" s="126"/>
      <c r="F51" s="126"/>
      <c r="G51" s="126"/>
      <c r="H51" s="120"/>
    </row>
    <row r="52" customHeight="1" spans="1:8">
      <c r="A52" s="120"/>
      <c r="B52" s="125">
        <v>49</v>
      </c>
      <c r="C52" s="126"/>
      <c r="D52" s="126"/>
      <c r="E52" s="126"/>
      <c r="F52" s="126"/>
      <c r="G52" s="126"/>
      <c r="H52" s="120"/>
    </row>
    <row r="53" customHeight="1" spans="1:8">
      <c r="A53" s="120"/>
      <c r="B53" s="125">
        <v>50</v>
      </c>
      <c r="C53" s="126"/>
      <c r="D53" s="126"/>
      <c r="E53" s="126"/>
      <c r="F53" s="126"/>
      <c r="G53" s="126"/>
      <c r="H53" s="120"/>
    </row>
    <row r="54" customHeight="1" spans="1:8">
      <c r="A54" s="120"/>
      <c r="B54" s="125">
        <v>51</v>
      </c>
      <c r="C54" s="126"/>
      <c r="D54" s="126"/>
      <c r="E54" s="126"/>
      <c r="F54" s="126"/>
      <c r="G54" s="126"/>
      <c r="H54" s="120"/>
    </row>
    <row r="55" customHeight="1" spans="1:8">
      <c r="A55" s="120"/>
      <c r="B55" s="125">
        <v>52</v>
      </c>
      <c r="C55" s="126"/>
      <c r="D55" s="126"/>
      <c r="E55" s="126"/>
      <c r="F55" s="126"/>
      <c r="G55" s="126"/>
      <c r="H55" s="120"/>
    </row>
    <row r="56" customHeight="1" spans="1:8">
      <c r="A56" s="120"/>
      <c r="B56" s="125">
        <v>53</v>
      </c>
      <c r="C56" s="126"/>
      <c r="D56" s="126"/>
      <c r="E56" s="126"/>
      <c r="F56" s="126"/>
      <c r="G56" s="126"/>
      <c r="H56" s="120"/>
    </row>
    <row r="57" customHeight="1" spans="1:8">
      <c r="A57" s="120"/>
      <c r="B57" s="125">
        <v>54</v>
      </c>
      <c r="C57" s="126"/>
      <c r="D57" s="126"/>
      <c r="E57" s="126"/>
      <c r="F57" s="126"/>
      <c r="G57" s="126"/>
      <c r="H57" s="120"/>
    </row>
    <row r="58" customHeight="1" spans="1:8">
      <c r="A58" s="120"/>
      <c r="B58" s="125">
        <v>55</v>
      </c>
      <c r="C58" s="126"/>
      <c r="D58" s="126"/>
      <c r="E58" s="126"/>
      <c r="F58" s="126"/>
      <c r="G58" s="126"/>
      <c r="H58" s="120"/>
    </row>
    <row r="59" customHeight="1" spans="1:8">
      <c r="A59" s="120"/>
      <c r="B59" s="125">
        <v>56</v>
      </c>
      <c r="C59" s="126"/>
      <c r="D59" s="126"/>
      <c r="E59" s="126"/>
      <c r="F59" s="126"/>
      <c r="G59" s="126"/>
      <c r="H59" s="120"/>
    </row>
    <row r="60" customHeight="1" spans="1:8">
      <c r="A60" s="120"/>
      <c r="B60" s="125">
        <v>57</v>
      </c>
      <c r="C60" s="126"/>
      <c r="D60" s="126"/>
      <c r="E60" s="126"/>
      <c r="F60" s="126"/>
      <c r="G60" s="126"/>
      <c r="H60" s="120"/>
    </row>
    <row r="61" customHeight="1" spans="1:8">
      <c r="A61" s="120"/>
      <c r="B61" s="125">
        <v>58</v>
      </c>
      <c r="C61" s="126"/>
      <c r="D61" s="126"/>
      <c r="E61" s="126"/>
      <c r="F61" s="126"/>
      <c r="G61" s="126"/>
      <c r="H61" s="120"/>
    </row>
    <row r="62" customHeight="1" spans="1:8">
      <c r="A62" s="120"/>
      <c r="B62" s="125">
        <v>59</v>
      </c>
      <c r="C62" s="126"/>
      <c r="D62" s="126"/>
      <c r="E62" s="126"/>
      <c r="F62" s="126"/>
      <c r="G62" s="126"/>
      <c r="H62" s="120"/>
    </row>
    <row r="63" customHeight="1" spans="1:8">
      <c r="A63" s="120"/>
      <c r="B63" s="125">
        <v>60</v>
      </c>
      <c r="C63" s="126"/>
      <c r="D63" s="126"/>
      <c r="E63" s="126"/>
      <c r="F63" s="126"/>
      <c r="G63" s="126"/>
      <c r="H63" s="120"/>
    </row>
    <row r="64" customHeight="1" spans="1:8">
      <c r="A64" s="120"/>
      <c r="B64" s="125">
        <v>61</v>
      </c>
      <c r="C64" s="126"/>
      <c r="D64" s="126"/>
      <c r="E64" s="126"/>
      <c r="F64" s="126"/>
      <c r="G64" s="126"/>
      <c r="H64" s="120"/>
    </row>
    <row r="65" customHeight="1" spans="1:8">
      <c r="A65" s="120"/>
      <c r="B65" s="125">
        <v>62</v>
      </c>
      <c r="C65" s="126"/>
      <c r="D65" s="126"/>
      <c r="E65" s="126"/>
      <c r="F65" s="126"/>
      <c r="G65" s="126"/>
      <c r="H65" s="120"/>
    </row>
    <row r="66" customHeight="1" spans="1:8">
      <c r="A66" s="120"/>
      <c r="B66" s="125">
        <v>63</v>
      </c>
      <c r="C66" s="126"/>
      <c r="D66" s="126"/>
      <c r="E66" s="126"/>
      <c r="F66" s="126"/>
      <c r="G66" s="126"/>
      <c r="H66" s="120"/>
    </row>
    <row r="67" customHeight="1" spans="1:8">
      <c r="A67" s="120"/>
      <c r="B67" s="125">
        <v>64</v>
      </c>
      <c r="C67" s="126"/>
      <c r="D67" s="126"/>
      <c r="E67" s="126"/>
      <c r="F67" s="126"/>
      <c r="G67" s="126"/>
      <c r="H67" s="120"/>
    </row>
    <row r="68" customHeight="1" spans="1:8">
      <c r="A68" s="120"/>
      <c r="B68" s="125">
        <v>65</v>
      </c>
      <c r="C68" s="126"/>
      <c r="D68" s="126"/>
      <c r="E68" s="126"/>
      <c r="F68" s="126"/>
      <c r="G68" s="126"/>
      <c r="H68" s="120"/>
    </row>
    <row r="69" customHeight="1" spans="1:8">
      <c r="A69" s="120"/>
      <c r="B69" s="125">
        <v>66</v>
      </c>
      <c r="C69" s="126"/>
      <c r="D69" s="126"/>
      <c r="E69" s="126"/>
      <c r="F69" s="126"/>
      <c r="G69" s="126"/>
      <c r="H69" s="120"/>
    </row>
    <row r="70" customHeight="1" spans="1:8">
      <c r="A70" s="120"/>
      <c r="B70" s="125">
        <v>67</v>
      </c>
      <c r="C70" s="126"/>
      <c r="D70" s="126"/>
      <c r="E70" s="126"/>
      <c r="F70" s="126"/>
      <c r="G70" s="126"/>
      <c r="H70" s="120"/>
    </row>
    <row r="71" customHeight="1" spans="1:8">
      <c r="A71" s="120"/>
      <c r="B71" s="125">
        <v>68</v>
      </c>
      <c r="C71" s="126"/>
      <c r="D71" s="126"/>
      <c r="E71" s="126"/>
      <c r="F71" s="126"/>
      <c r="G71" s="126"/>
      <c r="H71" s="120"/>
    </row>
    <row r="72" customHeight="1" spans="1:8">
      <c r="A72" s="120"/>
      <c r="B72" s="125">
        <v>69</v>
      </c>
      <c r="C72" s="126"/>
      <c r="D72" s="126"/>
      <c r="E72" s="126"/>
      <c r="F72" s="126"/>
      <c r="G72" s="126"/>
      <c r="H72" s="120"/>
    </row>
    <row r="73" customHeight="1" spans="1:8">
      <c r="A73" s="120"/>
      <c r="B73" s="125">
        <v>70</v>
      </c>
      <c r="C73" s="126"/>
      <c r="D73" s="126"/>
      <c r="E73" s="126"/>
      <c r="F73" s="126"/>
      <c r="G73" s="126"/>
      <c r="H73" s="120"/>
    </row>
    <row r="74" customHeight="1" spans="1:8">
      <c r="A74" s="120"/>
      <c r="B74" s="125">
        <v>71</v>
      </c>
      <c r="C74" s="126"/>
      <c r="D74" s="126"/>
      <c r="E74" s="126"/>
      <c r="F74" s="126"/>
      <c r="G74" s="126"/>
      <c r="H74" s="120"/>
    </row>
    <row r="75" customHeight="1" spans="1:8">
      <c r="A75" s="120"/>
      <c r="B75" s="125">
        <v>72</v>
      </c>
      <c r="C75" s="126"/>
      <c r="D75" s="126"/>
      <c r="E75" s="126"/>
      <c r="F75" s="126"/>
      <c r="G75" s="126"/>
      <c r="H75" s="120"/>
    </row>
    <row r="76" customHeight="1" spans="1:8">
      <c r="A76" s="120"/>
      <c r="B76" s="125">
        <v>73</v>
      </c>
      <c r="C76" s="126"/>
      <c r="D76" s="126"/>
      <c r="E76" s="126"/>
      <c r="F76" s="126"/>
      <c r="G76" s="126"/>
      <c r="H76" s="120"/>
    </row>
    <row r="77" customHeight="1" spans="1:8">
      <c r="A77" s="120"/>
      <c r="B77" s="125">
        <v>74</v>
      </c>
      <c r="C77" s="126"/>
      <c r="D77" s="126"/>
      <c r="E77" s="126"/>
      <c r="F77" s="126"/>
      <c r="G77" s="126"/>
      <c r="H77" s="120"/>
    </row>
    <row r="78" customHeight="1" spans="1:8">
      <c r="A78" s="120"/>
      <c r="B78" s="125">
        <v>75</v>
      </c>
      <c r="C78" s="126"/>
      <c r="D78" s="126"/>
      <c r="E78" s="126"/>
      <c r="F78" s="126"/>
      <c r="G78" s="126"/>
      <c r="H78" s="120"/>
    </row>
    <row r="79" customHeight="1" spans="1:8">
      <c r="A79" s="120"/>
      <c r="B79" s="125">
        <v>76</v>
      </c>
      <c r="C79" s="126"/>
      <c r="D79" s="126"/>
      <c r="E79" s="126"/>
      <c r="F79" s="126"/>
      <c r="G79" s="126"/>
      <c r="H79" s="120"/>
    </row>
    <row r="80" customHeight="1" spans="1:8">
      <c r="A80" s="120"/>
      <c r="B80" s="125">
        <v>77</v>
      </c>
      <c r="C80" s="126"/>
      <c r="D80" s="126"/>
      <c r="E80" s="126"/>
      <c r="F80" s="126"/>
      <c r="G80" s="126"/>
      <c r="H80" s="120"/>
    </row>
    <row r="81" customHeight="1" spans="1:8">
      <c r="A81" s="120"/>
      <c r="B81" s="125">
        <v>78</v>
      </c>
      <c r="C81" s="126"/>
      <c r="D81" s="126"/>
      <c r="E81" s="126"/>
      <c r="F81" s="126"/>
      <c r="G81" s="126"/>
      <c r="H81" s="120"/>
    </row>
    <row r="82" customHeight="1" spans="1:8">
      <c r="A82" s="120"/>
      <c r="B82" s="125">
        <v>79</v>
      </c>
      <c r="C82" s="126"/>
      <c r="D82" s="126"/>
      <c r="E82" s="126"/>
      <c r="F82" s="126"/>
      <c r="G82" s="126"/>
      <c r="H82" s="120"/>
    </row>
    <row r="83" customHeight="1" spans="1:8">
      <c r="A83" s="120"/>
      <c r="B83" s="125">
        <v>80</v>
      </c>
      <c r="C83" s="126"/>
      <c r="D83" s="126"/>
      <c r="E83" s="126"/>
      <c r="F83" s="126"/>
      <c r="G83" s="126"/>
      <c r="H83" s="120"/>
    </row>
    <row r="84" customHeight="1" spans="1:8">
      <c r="A84" s="120"/>
      <c r="B84" s="125">
        <v>81</v>
      </c>
      <c r="C84" s="126"/>
      <c r="D84" s="126"/>
      <c r="E84" s="126"/>
      <c r="F84" s="126"/>
      <c r="G84" s="126"/>
      <c r="H84" s="120"/>
    </row>
    <row r="85" customHeight="1" spans="1:8">
      <c r="A85" s="120"/>
      <c r="B85" s="125">
        <v>82</v>
      </c>
      <c r="C85" s="126"/>
      <c r="D85" s="126"/>
      <c r="E85" s="126"/>
      <c r="F85" s="126"/>
      <c r="G85" s="126"/>
      <c r="H85" s="120"/>
    </row>
    <row r="86" customHeight="1" spans="1:8">
      <c r="A86" s="120"/>
      <c r="B86" s="125">
        <v>83</v>
      </c>
      <c r="C86" s="126"/>
      <c r="D86" s="126"/>
      <c r="E86" s="126"/>
      <c r="F86" s="126"/>
      <c r="G86" s="126"/>
      <c r="H86" s="120"/>
    </row>
    <row r="87" customHeight="1" spans="1:8">
      <c r="A87" s="120"/>
      <c r="B87" s="125">
        <v>84</v>
      </c>
      <c r="C87" s="126"/>
      <c r="D87" s="126"/>
      <c r="E87" s="126"/>
      <c r="F87" s="126"/>
      <c r="G87" s="126"/>
      <c r="H87" s="120"/>
    </row>
    <row r="88" customHeight="1" spans="1:8">
      <c r="A88" s="120"/>
      <c r="B88" s="125">
        <v>85</v>
      </c>
      <c r="C88" s="126"/>
      <c r="D88" s="126"/>
      <c r="E88" s="126"/>
      <c r="F88" s="126"/>
      <c r="G88" s="126"/>
      <c r="H88" s="120"/>
    </row>
    <row r="89" customHeight="1" spans="1:8">
      <c r="A89" s="120"/>
      <c r="B89" s="125">
        <v>86</v>
      </c>
      <c r="C89" s="126"/>
      <c r="D89" s="126"/>
      <c r="E89" s="126"/>
      <c r="F89" s="126"/>
      <c r="G89" s="126"/>
      <c r="H89" s="120"/>
    </row>
    <row r="90" customHeight="1" spans="1:8">
      <c r="A90" s="120"/>
      <c r="B90" s="125">
        <v>87</v>
      </c>
      <c r="C90" s="126"/>
      <c r="D90" s="126"/>
      <c r="E90" s="126"/>
      <c r="F90" s="126"/>
      <c r="G90" s="126"/>
      <c r="H90" s="120"/>
    </row>
    <row r="91" customHeight="1" spans="1:8">
      <c r="A91" s="120"/>
      <c r="B91" s="125">
        <v>88</v>
      </c>
      <c r="C91" s="126"/>
      <c r="D91" s="126"/>
      <c r="E91" s="126"/>
      <c r="F91" s="126"/>
      <c r="G91" s="126"/>
      <c r="H91" s="120"/>
    </row>
    <row r="92" customHeight="1" spans="1:8">
      <c r="A92" s="120"/>
      <c r="B92" s="125">
        <v>89</v>
      </c>
      <c r="C92" s="126"/>
      <c r="D92" s="126"/>
      <c r="E92" s="126"/>
      <c r="F92" s="126"/>
      <c r="G92" s="126"/>
      <c r="H92" s="120"/>
    </row>
    <row r="93" customHeight="1" spans="1:8">
      <c r="A93" s="120"/>
      <c r="B93" s="125">
        <v>90</v>
      </c>
      <c r="C93" s="126"/>
      <c r="D93" s="126"/>
      <c r="E93" s="126"/>
      <c r="F93" s="126"/>
      <c r="G93" s="126"/>
      <c r="H93" s="120"/>
    </row>
    <row r="94" customHeight="1" spans="1:8">
      <c r="A94" s="120"/>
      <c r="B94" s="125">
        <v>91</v>
      </c>
      <c r="C94" s="126"/>
      <c r="D94" s="126"/>
      <c r="E94" s="126"/>
      <c r="F94" s="126"/>
      <c r="G94" s="126"/>
      <c r="H94" s="120"/>
    </row>
    <row r="95" customHeight="1" spans="1:8">
      <c r="A95" s="120"/>
      <c r="B95" s="125">
        <v>92</v>
      </c>
      <c r="C95" s="126"/>
      <c r="D95" s="126"/>
      <c r="E95" s="126"/>
      <c r="F95" s="126"/>
      <c r="G95" s="126"/>
      <c r="H95" s="120"/>
    </row>
    <row r="96" customHeight="1" spans="1:8">
      <c r="A96" s="120"/>
      <c r="B96" s="125">
        <v>93</v>
      </c>
      <c r="C96" s="126"/>
      <c r="D96" s="126"/>
      <c r="E96" s="126"/>
      <c r="F96" s="126"/>
      <c r="G96" s="126"/>
      <c r="H96" s="120"/>
    </row>
    <row r="97" customHeight="1" spans="1:8">
      <c r="A97" s="120"/>
      <c r="B97" s="125">
        <v>94</v>
      </c>
      <c r="C97" s="126"/>
      <c r="D97" s="126"/>
      <c r="E97" s="126"/>
      <c r="F97" s="126"/>
      <c r="G97" s="126"/>
      <c r="H97" s="120"/>
    </row>
    <row r="98" customHeight="1" spans="1:8">
      <c r="A98" s="120"/>
      <c r="B98" s="125">
        <v>95</v>
      </c>
      <c r="C98" s="126"/>
      <c r="D98" s="126"/>
      <c r="E98" s="126"/>
      <c r="F98" s="126"/>
      <c r="G98" s="126"/>
      <c r="H98" s="120"/>
    </row>
    <row r="99" customHeight="1" spans="1:8">
      <c r="A99" s="120"/>
      <c r="B99" s="125">
        <v>96</v>
      </c>
      <c r="C99" s="126"/>
      <c r="D99" s="126"/>
      <c r="E99" s="126"/>
      <c r="F99" s="126"/>
      <c r="G99" s="126"/>
      <c r="H99" s="120"/>
    </row>
    <row r="100" customHeight="1" spans="1:8">
      <c r="A100" s="120"/>
      <c r="B100" s="125">
        <v>97</v>
      </c>
      <c r="C100" s="126"/>
      <c r="D100" s="126"/>
      <c r="E100" s="126"/>
      <c r="F100" s="126"/>
      <c r="G100" s="126"/>
      <c r="H100" s="120"/>
    </row>
    <row r="101" customHeight="1" spans="1:8">
      <c r="A101" s="120"/>
      <c r="B101" s="125">
        <v>98</v>
      </c>
      <c r="C101" s="126"/>
      <c r="D101" s="126"/>
      <c r="E101" s="126"/>
      <c r="F101" s="126"/>
      <c r="G101" s="126"/>
      <c r="H101" s="120"/>
    </row>
    <row r="102" customHeight="1" spans="1:8">
      <c r="A102" s="120"/>
      <c r="B102" s="125">
        <v>99</v>
      </c>
      <c r="C102" s="126"/>
      <c r="D102" s="126"/>
      <c r="E102" s="126"/>
      <c r="F102" s="126"/>
      <c r="G102" s="126"/>
      <c r="H102" s="120"/>
    </row>
    <row r="103" customHeight="1" spans="1:8">
      <c r="A103" s="120"/>
      <c r="B103" s="125">
        <v>100</v>
      </c>
      <c r="C103" s="126"/>
      <c r="D103" s="126"/>
      <c r="E103" s="126"/>
      <c r="F103" s="126"/>
      <c r="G103" s="126"/>
      <c r="H103" s="120"/>
    </row>
    <row r="104" customHeight="1" spans="1:8">
      <c r="A104" s="120"/>
      <c r="B104" s="125">
        <v>101</v>
      </c>
      <c r="C104" s="126"/>
      <c r="D104" s="126"/>
      <c r="E104" s="126"/>
      <c r="F104" s="126"/>
      <c r="G104" s="126"/>
      <c r="H104" s="120"/>
    </row>
    <row r="105" customHeight="1" spans="1:8">
      <c r="A105" s="120"/>
      <c r="B105" s="125">
        <v>102</v>
      </c>
      <c r="C105" s="126"/>
      <c r="D105" s="126"/>
      <c r="E105" s="126"/>
      <c r="F105" s="126"/>
      <c r="G105" s="126"/>
      <c r="H105" s="120"/>
    </row>
    <row r="106" customHeight="1" spans="1:8">
      <c r="A106" s="120"/>
      <c r="B106" s="125">
        <v>103</v>
      </c>
      <c r="C106" s="126"/>
      <c r="D106" s="126"/>
      <c r="E106" s="126"/>
      <c r="F106" s="126"/>
      <c r="G106" s="126"/>
      <c r="H106" s="120"/>
    </row>
    <row r="107" customHeight="1" spans="1:8">
      <c r="A107" s="120"/>
      <c r="B107" s="125">
        <v>104</v>
      </c>
      <c r="C107" s="126"/>
      <c r="D107" s="126"/>
      <c r="E107" s="126"/>
      <c r="F107" s="126"/>
      <c r="G107" s="126"/>
      <c r="H107" s="120"/>
    </row>
    <row r="108" customHeight="1" spans="1:8">
      <c r="A108" s="120"/>
      <c r="B108" s="125">
        <v>105</v>
      </c>
      <c r="C108" s="126"/>
      <c r="D108" s="126"/>
      <c r="E108" s="126"/>
      <c r="F108" s="126"/>
      <c r="G108" s="126"/>
      <c r="H108" s="120"/>
    </row>
    <row r="109" customHeight="1" spans="1:8">
      <c r="A109" s="120"/>
      <c r="B109" s="125">
        <v>106</v>
      </c>
      <c r="C109" s="126"/>
      <c r="D109" s="126"/>
      <c r="E109" s="126"/>
      <c r="F109" s="126"/>
      <c r="G109" s="126"/>
      <c r="H109" s="120"/>
    </row>
    <row r="110" customHeight="1" spans="1:8">
      <c r="A110" s="120"/>
      <c r="B110" s="125">
        <v>107</v>
      </c>
      <c r="C110" s="126"/>
      <c r="D110" s="126"/>
      <c r="E110" s="126"/>
      <c r="F110" s="126"/>
      <c r="G110" s="126"/>
      <c r="H110" s="120"/>
    </row>
    <row r="111" customHeight="1" spans="1:8">
      <c r="A111" s="120"/>
      <c r="B111" s="125">
        <v>108</v>
      </c>
      <c r="C111" s="126"/>
      <c r="D111" s="126"/>
      <c r="E111" s="126"/>
      <c r="F111" s="126"/>
      <c r="G111" s="126"/>
      <c r="H111" s="120"/>
    </row>
    <row r="112" customHeight="1" spans="1:8">
      <c r="A112" s="120"/>
      <c r="B112" s="125">
        <v>109</v>
      </c>
      <c r="C112" s="126"/>
      <c r="D112" s="126"/>
      <c r="E112" s="126"/>
      <c r="F112" s="126"/>
      <c r="G112" s="126"/>
      <c r="H112" s="120"/>
    </row>
    <row r="113" customHeight="1" spans="1:8">
      <c r="A113" s="120"/>
      <c r="B113" s="125">
        <v>110</v>
      </c>
      <c r="C113" s="126"/>
      <c r="D113" s="126"/>
      <c r="E113" s="126"/>
      <c r="F113" s="126"/>
      <c r="G113" s="126"/>
      <c r="H113" s="120"/>
    </row>
    <row r="114" customHeight="1" spans="1:8">
      <c r="A114" s="120"/>
      <c r="B114" s="125">
        <v>111</v>
      </c>
      <c r="C114" s="126"/>
      <c r="D114" s="126"/>
      <c r="E114" s="126"/>
      <c r="F114" s="126"/>
      <c r="G114" s="126"/>
      <c r="H114" s="120"/>
    </row>
    <row r="115" customHeight="1" spans="1:8">
      <c r="A115" s="120"/>
      <c r="B115" s="125">
        <v>112</v>
      </c>
      <c r="C115" s="126"/>
      <c r="D115" s="126"/>
      <c r="E115" s="126"/>
      <c r="F115" s="126"/>
      <c r="G115" s="126"/>
      <c r="H115" s="120"/>
    </row>
    <row r="116" customHeight="1" spans="1:8">
      <c r="A116" s="120"/>
      <c r="B116" s="125">
        <v>113</v>
      </c>
      <c r="C116" s="126"/>
      <c r="D116" s="126"/>
      <c r="E116" s="126"/>
      <c r="F116" s="126"/>
      <c r="G116" s="126"/>
      <c r="H116" s="120"/>
    </row>
    <row r="117" customHeight="1" spans="1:8">
      <c r="A117" s="120"/>
      <c r="B117" s="125">
        <v>114</v>
      </c>
      <c r="C117" s="126"/>
      <c r="D117" s="126"/>
      <c r="E117" s="126"/>
      <c r="F117" s="126"/>
      <c r="G117" s="126"/>
      <c r="H117" s="120"/>
    </row>
    <row r="118" customHeight="1" spans="1:8">
      <c r="A118" s="120"/>
      <c r="B118" s="125">
        <v>115</v>
      </c>
      <c r="C118" s="126"/>
      <c r="D118" s="126"/>
      <c r="E118" s="126"/>
      <c r="F118" s="126"/>
      <c r="G118" s="126"/>
      <c r="H118" s="120"/>
    </row>
    <row r="119" customHeight="1" spans="1:8">
      <c r="A119" s="120"/>
      <c r="B119" s="125">
        <v>116</v>
      </c>
      <c r="C119" s="126"/>
      <c r="D119" s="126"/>
      <c r="E119" s="126"/>
      <c r="F119" s="126"/>
      <c r="G119" s="126"/>
      <c r="H119" s="120"/>
    </row>
    <row r="120" customHeight="1" spans="1:8">
      <c r="A120" s="120"/>
      <c r="B120" s="125">
        <v>117</v>
      </c>
      <c r="C120" s="126"/>
      <c r="D120" s="126"/>
      <c r="E120" s="126"/>
      <c r="F120" s="126"/>
      <c r="G120" s="126"/>
      <c r="H120" s="120"/>
    </row>
    <row r="121" customHeight="1" spans="1:8">
      <c r="A121" s="120"/>
      <c r="B121" s="125">
        <v>118</v>
      </c>
      <c r="C121" s="126"/>
      <c r="D121" s="126"/>
      <c r="E121" s="126"/>
      <c r="F121" s="126"/>
      <c r="G121" s="126"/>
      <c r="H121" s="120"/>
    </row>
    <row r="122" customHeight="1" spans="1:8">
      <c r="A122" s="120"/>
      <c r="B122" s="125">
        <v>119</v>
      </c>
      <c r="C122" s="126"/>
      <c r="D122" s="126"/>
      <c r="E122" s="126"/>
      <c r="F122" s="126"/>
      <c r="G122" s="126"/>
      <c r="H122" s="120"/>
    </row>
    <row r="123" customHeight="1" spans="1:8">
      <c r="A123" s="120"/>
      <c r="B123" s="125">
        <v>120</v>
      </c>
      <c r="C123" s="126"/>
      <c r="D123" s="126"/>
      <c r="E123" s="126"/>
      <c r="F123" s="126"/>
      <c r="G123" s="126"/>
      <c r="H123" s="120"/>
    </row>
    <row r="124" customHeight="1" spans="1:8">
      <c r="A124" s="120"/>
      <c r="B124" s="125">
        <v>121</v>
      </c>
      <c r="C124" s="126"/>
      <c r="D124" s="126"/>
      <c r="E124" s="126"/>
      <c r="F124" s="126"/>
      <c r="G124" s="126"/>
      <c r="H124" s="120"/>
    </row>
    <row r="125" customHeight="1" spans="1:8">
      <c r="A125" s="120"/>
      <c r="B125" s="125">
        <v>122</v>
      </c>
      <c r="C125" s="126"/>
      <c r="D125" s="126"/>
      <c r="E125" s="126"/>
      <c r="F125" s="126"/>
      <c r="G125" s="126"/>
      <c r="H125" s="120"/>
    </row>
    <row r="126" customHeight="1" spans="1:8">
      <c r="A126" s="120"/>
      <c r="B126" s="125">
        <v>123</v>
      </c>
      <c r="C126" s="126"/>
      <c r="D126" s="126"/>
      <c r="E126" s="126"/>
      <c r="F126" s="126"/>
      <c r="G126" s="126"/>
      <c r="H126" s="120"/>
    </row>
    <row r="127" customHeight="1" spans="1:8">
      <c r="A127" s="120"/>
      <c r="B127" s="125">
        <v>124</v>
      </c>
      <c r="C127" s="126"/>
      <c r="D127" s="126"/>
      <c r="E127" s="126"/>
      <c r="F127" s="126"/>
      <c r="G127" s="126"/>
      <c r="H127" s="120"/>
    </row>
    <row r="128" customHeight="1" spans="1:8">
      <c r="A128" s="120"/>
      <c r="B128" s="125">
        <v>125</v>
      </c>
      <c r="C128" s="126"/>
      <c r="D128" s="126"/>
      <c r="E128" s="126"/>
      <c r="F128" s="126"/>
      <c r="G128" s="126"/>
      <c r="H128" s="120"/>
    </row>
    <row r="129" customHeight="1" spans="1:8">
      <c r="A129" s="120"/>
      <c r="B129" s="125">
        <v>126</v>
      </c>
      <c r="C129" s="126"/>
      <c r="D129" s="126"/>
      <c r="E129" s="126"/>
      <c r="F129" s="126"/>
      <c r="G129" s="126"/>
      <c r="H129" s="120"/>
    </row>
    <row r="130" customHeight="1" spans="1:8">
      <c r="A130" s="120"/>
      <c r="B130" s="125">
        <v>127</v>
      </c>
      <c r="C130" s="126"/>
      <c r="D130" s="126"/>
      <c r="E130" s="126"/>
      <c r="F130" s="126"/>
      <c r="G130" s="126"/>
      <c r="H130" s="120"/>
    </row>
    <row r="131" customHeight="1" spans="1:8">
      <c r="A131" s="120"/>
      <c r="B131" s="125">
        <v>128</v>
      </c>
      <c r="C131" s="126"/>
      <c r="D131" s="126"/>
      <c r="E131" s="126"/>
      <c r="F131" s="126"/>
      <c r="G131" s="126"/>
      <c r="H131" s="120"/>
    </row>
    <row r="132" customHeight="1" spans="1:8">
      <c r="A132" s="120"/>
      <c r="B132" s="125">
        <v>129</v>
      </c>
      <c r="C132" s="126"/>
      <c r="D132" s="126"/>
      <c r="E132" s="126"/>
      <c r="F132" s="126"/>
      <c r="G132" s="126"/>
      <c r="H132" s="120"/>
    </row>
    <row r="133" customHeight="1" spans="1:8">
      <c r="A133" s="120"/>
      <c r="B133" s="125">
        <v>130</v>
      </c>
      <c r="C133" s="126"/>
      <c r="D133" s="126"/>
      <c r="E133" s="126"/>
      <c r="F133" s="126"/>
      <c r="G133" s="126"/>
      <c r="H133" s="120"/>
    </row>
    <row r="134" customHeight="1" spans="1:8">
      <c r="A134" s="120"/>
      <c r="B134" s="125">
        <v>131</v>
      </c>
      <c r="C134" s="126"/>
      <c r="D134" s="126"/>
      <c r="E134" s="126"/>
      <c r="F134" s="126"/>
      <c r="G134" s="126"/>
      <c r="H134" s="120"/>
    </row>
    <row r="135" customHeight="1" spans="1:8">
      <c r="A135" s="120"/>
      <c r="B135" s="125">
        <v>132</v>
      </c>
      <c r="C135" s="126"/>
      <c r="D135" s="126"/>
      <c r="E135" s="126"/>
      <c r="F135" s="126"/>
      <c r="G135" s="126"/>
      <c r="H135" s="120"/>
    </row>
    <row r="136" customHeight="1" spans="1:8">
      <c r="A136" s="120"/>
      <c r="B136" s="125">
        <v>133</v>
      </c>
      <c r="C136" s="126"/>
      <c r="D136" s="126"/>
      <c r="E136" s="126"/>
      <c r="F136" s="126"/>
      <c r="G136" s="126"/>
      <c r="H136" s="120"/>
    </row>
    <row r="137" customHeight="1" spans="1:8">
      <c r="A137" s="120"/>
      <c r="B137" s="125">
        <v>134</v>
      </c>
      <c r="C137" s="126"/>
      <c r="D137" s="126"/>
      <c r="E137" s="126"/>
      <c r="F137" s="126"/>
      <c r="G137" s="126"/>
      <c r="H137" s="120"/>
    </row>
    <row r="138" customHeight="1" spans="1:8">
      <c r="A138" s="120"/>
      <c r="B138" s="125">
        <v>135</v>
      </c>
      <c r="C138" s="126"/>
      <c r="D138" s="126"/>
      <c r="E138" s="126"/>
      <c r="F138" s="126"/>
      <c r="G138" s="126"/>
      <c r="H138" s="120"/>
    </row>
    <row r="139" customHeight="1" spans="1:8">
      <c r="A139" s="120"/>
      <c r="B139" s="125">
        <v>136</v>
      </c>
      <c r="C139" s="126"/>
      <c r="D139" s="126"/>
      <c r="E139" s="126"/>
      <c r="F139" s="126"/>
      <c r="G139" s="126"/>
      <c r="H139" s="120"/>
    </row>
    <row r="140" customHeight="1" spans="1:8">
      <c r="A140" s="120"/>
      <c r="B140" s="125">
        <v>137</v>
      </c>
      <c r="C140" s="126"/>
      <c r="D140" s="126"/>
      <c r="E140" s="126"/>
      <c r="F140" s="126"/>
      <c r="G140" s="126"/>
      <c r="H140" s="120"/>
    </row>
    <row r="141" customHeight="1" spans="1:8">
      <c r="A141" s="120"/>
      <c r="B141" s="125">
        <v>138</v>
      </c>
      <c r="C141" s="126"/>
      <c r="D141" s="126"/>
      <c r="E141" s="126"/>
      <c r="F141" s="126"/>
      <c r="G141" s="126"/>
      <c r="H141" s="120"/>
    </row>
    <row r="142" customHeight="1" spans="1:8">
      <c r="A142" s="120"/>
      <c r="B142" s="125">
        <v>139</v>
      </c>
      <c r="C142" s="126"/>
      <c r="D142" s="126"/>
      <c r="E142" s="126"/>
      <c r="F142" s="126"/>
      <c r="G142" s="126"/>
      <c r="H142" s="120"/>
    </row>
    <row r="143" customHeight="1" spans="1:8">
      <c r="A143" s="120"/>
      <c r="B143" s="125">
        <v>140</v>
      </c>
      <c r="C143" s="126"/>
      <c r="D143" s="126"/>
      <c r="E143" s="126"/>
      <c r="F143" s="126"/>
      <c r="G143" s="126"/>
      <c r="H143" s="120"/>
    </row>
    <row r="144" customHeight="1" spans="1:8">
      <c r="A144" s="120"/>
      <c r="B144" s="125">
        <v>141</v>
      </c>
      <c r="C144" s="126"/>
      <c r="D144" s="126"/>
      <c r="E144" s="126"/>
      <c r="F144" s="126"/>
      <c r="G144" s="126"/>
      <c r="H144" s="120"/>
    </row>
    <row r="145" customHeight="1" spans="1:8">
      <c r="A145" s="120"/>
      <c r="B145" s="125">
        <v>142</v>
      </c>
      <c r="C145" s="126"/>
      <c r="D145" s="126"/>
      <c r="E145" s="126"/>
      <c r="F145" s="126"/>
      <c r="G145" s="126"/>
      <c r="H145" s="120"/>
    </row>
    <row r="146" customHeight="1" spans="1:8">
      <c r="A146" s="120"/>
      <c r="B146" s="125">
        <v>143</v>
      </c>
      <c r="C146" s="126"/>
      <c r="D146" s="126"/>
      <c r="E146" s="126"/>
      <c r="F146" s="126"/>
      <c r="G146" s="126"/>
      <c r="H146" s="120"/>
    </row>
    <row r="147" customHeight="1" spans="1:8">
      <c r="A147" s="120"/>
      <c r="B147" s="125">
        <v>144</v>
      </c>
      <c r="C147" s="126"/>
      <c r="D147" s="126"/>
      <c r="E147" s="126"/>
      <c r="F147" s="126"/>
      <c r="G147" s="126"/>
      <c r="H147" s="120"/>
    </row>
    <row r="148" customHeight="1" spans="1:8">
      <c r="A148" s="120"/>
      <c r="B148" s="125">
        <v>145</v>
      </c>
      <c r="C148" s="126"/>
      <c r="D148" s="126"/>
      <c r="E148" s="126"/>
      <c r="F148" s="126"/>
      <c r="G148" s="126"/>
      <c r="H148" s="120"/>
    </row>
    <row r="149" customHeight="1" spans="1:8">
      <c r="A149" s="120"/>
      <c r="B149" s="125">
        <v>146</v>
      </c>
      <c r="C149" s="126"/>
      <c r="D149" s="126"/>
      <c r="E149" s="126"/>
      <c r="F149" s="126"/>
      <c r="G149" s="126"/>
      <c r="H149" s="120"/>
    </row>
    <row r="150" customHeight="1" spans="1:8">
      <c r="A150" s="120"/>
      <c r="B150" s="125">
        <v>147</v>
      </c>
      <c r="C150" s="126"/>
      <c r="D150" s="126"/>
      <c r="E150" s="126"/>
      <c r="F150" s="126"/>
      <c r="G150" s="126"/>
      <c r="H150" s="120"/>
    </row>
    <row r="151" customHeight="1" spans="1:8">
      <c r="A151" s="120"/>
      <c r="B151" s="125">
        <v>148</v>
      </c>
      <c r="C151" s="126"/>
      <c r="D151" s="126"/>
      <c r="E151" s="126"/>
      <c r="F151" s="126"/>
      <c r="G151" s="126"/>
      <c r="H151" s="120"/>
    </row>
    <row r="152" customHeight="1" spans="1:8">
      <c r="A152" s="120"/>
      <c r="B152" s="125">
        <v>149</v>
      </c>
      <c r="C152" s="126"/>
      <c r="D152" s="126"/>
      <c r="E152" s="126"/>
      <c r="F152" s="126"/>
      <c r="G152" s="126"/>
      <c r="H152" s="120"/>
    </row>
    <row r="153" customHeight="1" spans="1:8">
      <c r="A153" s="120"/>
      <c r="B153" s="125">
        <v>150</v>
      </c>
      <c r="C153" s="126"/>
      <c r="D153" s="126"/>
      <c r="E153" s="126"/>
      <c r="F153" s="126"/>
      <c r="G153" s="126"/>
      <c r="H153" s="120"/>
    </row>
    <row r="154" customHeight="1" spans="1:8">
      <c r="A154" s="120"/>
      <c r="B154" s="125">
        <v>151</v>
      </c>
      <c r="C154" s="126"/>
      <c r="D154" s="126"/>
      <c r="E154" s="126"/>
      <c r="F154" s="126"/>
      <c r="G154" s="126"/>
      <c r="H154" s="120"/>
    </row>
    <row r="155" customHeight="1" spans="1:8">
      <c r="A155" s="120"/>
      <c r="B155" s="125">
        <v>152</v>
      </c>
      <c r="C155" s="126"/>
      <c r="D155" s="126"/>
      <c r="E155" s="126"/>
      <c r="F155" s="126"/>
      <c r="G155" s="126"/>
      <c r="H155" s="120"/>
    </row>
    <row r="156" customHeight="1" spans="1:8">
      <c r="A156" s="120"/>
      <c r="B156" s="125">
        <v>153</v>
      </c>
      <c r="C156" s="126"/>
      <c r="D156" s="126"/>
      <c r="E156" s="126"/>
      <c r="F156" s="126"/>
      <c r="G156" s="126"/>
      <c r="H156" s="120"/>
    </row>
    <row r="157" customHeight="1" spans="1:8">
      <c r="A157" s="120"/>
      <c r="B157" s="125">
        <v>154</v>
      </c>
      <c r="C157" s="126"/>
      <c r="D157" s="126"/>
      <c r="E157" s="126"/>
      <c r="F157" s="126"/>
      <c r="G157" s="126"/>
      <c r="H157" s="120"/>
    </row>
    <row r="158" customHeight="1" spans="1:8">
      <c r="A158" s="120"/>
      <c r="B158" s="125">
        <v>155</v>
      </c>
      <c r="C158" s="126"/>
      <c r="D158" s="126"/>
      <c r="E158" s="126"/>
      <c r="F158" s="126"/>
      <c r="G158" s="126"/>
      <c r="H158" s="120"/>
    </row>
    <row r="159" customHeight="1" spans="1:8">
      <c r="A159" s="120"/>
      <c r="B159" s="125">
        <v>156</v>
      </c>
      <c r="C159" s="126"/>
      <c r="D159" s="126"/>
      <c r="E159" s="126"/>
      <c r="F159" s="126"/>
      <c r="G159" s="126"/>
      <c r="H159" s="120"/>
    </row>
    <row r="160" customHeight="1" spans="1:8">
      <c r="A160" s="120"/>
      <c r="B160" s="125">
        <v>157</v>
      </c>
      <c r="C160" s="126"/>
      <c r="D160" s="126"/>
      <c r="E160" s="126"/>
      <c r="F160" s="126"/>
      <c r="G160" s="126"/>
      <c r="H160" s="120"/>
    </row>
    <row r="161" customHeight="1" spans="1:8">
      <c r="A161" s="120"/>
      <c r="B161" s="125">
        <v>158</v>
      </c>
      <c r="C161" s="126"/>
      <c r="D161" s="126"/>
      <c r="E161" s="126"/>
      <c r="F161" s="126"/>
      <c r="G161" s="126"/>
      <c r="H161" s="120"/>
    </row>
    <row r="162" customHeight="1" spans="1:8">
      <c r="A162" s="120"/>
      <c r="B162" s="125">
        <v>159</v>
      </c>
      <c r="C162" s="126"/>
      <c r="D162" s="126"/>
      <c r="E162" s="126"/>
      <c r="F162" s="126"/>
      <c r="G162" s="126"/>
      <c r="H162" s="120"/>
    </row>
    <row r="163" customHeight="1" spans="1:8">
      <c r="A163" s="120"/>
      <c r="B163" s="125">
        <v>160</v>
      </c>
      <c r="C163" s="126"/>
      <c r="D163" s="126"/>
      <c r="E163" s="126"/>
      <c r="F163" s="126"/>
      <c r="G163" s="126"/>
      <c r="H163" s="120"/>
    </row>
    <row r="164" customHeight="1" spans="1:8">
      <c r="A164" s="120"/>
      <c r="B164" s="125">
        <v>161</v>
      </c>
      <c r="C164" s="126"/>
      <c r="D164" s="126"/>
      <c r="E164" s="126"/>
      <c r="F164" s="126"/>
      <c r="G164" s="126"/>
      <c r="H164" s="120"/>
    </row>
    <row r="165" customHeight="1" spans="1:8">
      <c r="A165" s="120"/>
      <c r="B165" s="125">
        <v>162</v>
      </c>
      <c r="C165" s="126"/>
      <c r="D165" s="126"/>
      <c r="E165" s="126"/>
      <c r="F165" s="126"/>
      <c r="G165" s="126"/>
      <c r="H165" s="120"/>
    </row>
    <row r="166" customHeight="1" spans="1:8">
      <c r="A166" s="120"/>
      <c r="B166" s="125">
        <v>163</v>
      </c>
      <c r="C166" s="126"/>
      <c r="D166" s="126"/>
      <c r="E166" s="126"/>
      <c r="F166" s="126"/>
      <c r="G166" s="126"/>
      <c r="H166" s="120"/>
    </row>
    <row r="167" customHeight="1" spans="1:8">
      <c r="A167" s="120"/>
      <c r="B167" s="125">
        <v>164</v>
      </c>
      <c r="C167" s="126"/>
      <c r="D167" s="126"/>
      <c r="E167" s="126"/>
      <c r="F167" s="126"/>
      <c r="G167" s="126"/>
      <c r="H167" s="120"/>
    </row>
    <row r="168" customHeight="1" spans="1:8">
      <c r="A168" s="120"/>
      <c r="B168" s="125">
        <v>165</v>
      </c>
      <c r="C168" s="126"/>
      <c r="D168" s="126"/>
      <c r="E168" s="126"/>
      <c r="F168" s="126"/>
      <c r="G168" s="126"/>
      <c r="H168" s="120"/>
    </row>
    <row r="169" customHeight="1" spans="1:8">
      <c r="A169" s="120"/>
      <c r="B169" s="125">
        <v>166</v>
      </c>
      <c r="C169" s="126"/>
      <c r="D169" s="126"/>
      <c r="E169" s="126"/>
      <c r="F169" s="126"/>
      <c r="G169" s="126"/>
      <c r="H169" s="120"/>
    </row>
    <row r="170" customHeight="1" spans="1:8">
      <c r="A170" s="120"/>
      <c r="B170" s="125">
        <v>167</v>
      </c>
      <c r="C170" s="126"/>
      <c r="D170" s="126"/>
      <c r="E170" s="126"/>
      <c r="F170" s="126"/>
      <c r="G170" s="126"/>
      <c r="H170" s="120"/>
    </row>
    <row r="171" customHeight="1" spans="1:8">
      <c r="A171" s="120"/>
      <c r="B171" s="125">
        <v>168</v>
      </c>
      <c r="C171" s="126"/>
      <c r="D171" s="126"/>
      <c r="E171" s="126"/>
      <c r="F171" s="126"/>
      <c r="G171" s="126"/>
      <c r="H171" s="120"/>
    </row>
    <row r="172" customHeight="1" spans="1:8">
      <c r="A172" s="120"/>
      <c r="B172" s="125">
        <v>169</v>
      </c>
      <c r="C172" s="126"/>
      <c r="D172" s="126"/>
      <c r="E172" s="126"/>
      <c r="F172" s="126"/>
      <c r="G172" s="126"/>
      <c r="H172" s="120"/>
    </row>
    <row r="173" customHeight="1" spans="1:8">
      <c r="A173" s="120"/>
      <c r="B173" s="125">
        <v>170</v>
      </c>
      <c r="C173" s="126"/>
      <c r="D173" s="126"/>
      <c r="E173" s="126"/>
      <c r="F173" s="126"/>
      <c r="G173" s="126"/>
      <c r="H173" s="120"/>
    </row>
    <row r="174" customHeight="1" spans="1:8">
      <c r="A174" s="120"/>
      <c r="B174" s="125">
        <v>171</v>
      </c>
      <c r="C174" s="126"/>
      <c r="D174" s="126"/>
      <c r="E174" s="126"/>
      <c r="F174" s="126"/>
      <c r="G174" s="126"/>
      <c r="H174" s="120"/>
    </row>
    <row r="175" customHeight="1" spans="1:8">
      <c r="A175" s="120"/>
      <c r="B175" s="125">
        <v>172</v>
      </c>
      <c r="C175" s="126"/>
      <c r="D175" s="126"/>
      <c r="E175" s="126"/>
      <c r="F175" s="126"/>
      <c r="G175" s="126"/>
      <c r="H175" s="120"/>
    </row>
    <row r="176" customHeight="1" spans="1:8">
      <c r="A176" s="120"/>
      <c r="B176" s="125">
        <v>173</v>
      </c>
      <c r="C176" s="126"/>
      <c r="D176" s="126"/>
      <c r="E176" s="126"/>
      <c r="F176" s="126"/>
      <c r="G176" s="126"/>
      <c r="H176" s="120"/>
    </row>
    <row r="177" customHeight="1" spans="1:8">
      <c r="A177" s="120"/>
      <c r="B177" s="125">
        <v>174</v>
      </c>
      <c r="C177" s="126"/>
      <c r="D177" s="126"/>
      <c r="E177" s="126"/>
      <c r="F177" s="126"/>
      <c r="G177" s="126"/>
      <c r="H177" s="120"/>
    </row>
    <row r="178" customHeight="1" spans="1:8">
      <c r="A178" s="120"/>
      <c r="B178" s="125">
        <v>175</v>
      </c>
      <c r="C178" s="126"/>
      <c r="D178" s="126"/>
      <c r="E178" s="126"/>
      <c r="F178" s="126"/>
      <c r="G178" s="126"/>
      <c r="H178" s="120"/>
    </row>
    <row r="179" customHeight="1" spans="1:8">
      <c r="A179" s="120"/>
      <c r="B179" s="125">
        <v>176</v>
      </c>
      <c r="C179" s="126"/>
      <c r="D179" s="126"/>
      <c r="E179" s="126"/>
      <c r="F179" s="126"/>
      <c r="G179" s="126"/>
      <c r="H179" s="120"/>
    </row>
    <row r="180" customHeight="1" spans="1:8">
      <c r="A180" s="120"/>
      <c r="B180" s="125">
        <v>177</v>
      </c>
      <c r="C180" s="126"/>
      <c r="D180" s="126"/>
      <c r="E180" s="126"/>
      <c r="F180" s="126"/>
      <c r="G180" s="126"/>
      <c r="H180" s="120"/>
    </row>
    <row r="181" customHeight="1" spans="1:8">
      <c r="A181" s="120"/>
      <c r="B181" s="125">
        <v>178</v>
      </c>
      <c r="C181" s="126"/>
      <c r="D181" s="126"/>
      <c r="E181" s="126"/>
      <c r="F181" s="126"/>
      <c r="G181" s="126"/>
      <c r="H181" s="120"/>
    </row>
    <row r="182" customHeight="1" spans="1:8">
      <c r="A182" s="120"/>
      <c r="B182" s="125">
        <v>179</v>
      </c>
      <c r="C182" s="126"/>
      <c r="D182" s="126"/>
      <c r="E182" s="126"/>
      <c r="F182" s="126"/>
      <c r="G182" s="126"/>
      <c r="H182" s="120"/>
    </row>
    <row r="183" customHeight="1" spans="1:8">
      <c r="A183" s="120"/>
      <c r="B183" s="125">
        <v>180</v>
      </c>
      <c r="C183" s="126"/>
      <c r="D183" s="126"/>
      <c r="E183" s="126"/>
      <c r="F183" s="126"/>
      <c r="G183" s="126"/>
      <c r="H183" s="120"/>
    </row>
    <row r="184" customHeight="1" spans="1:8">
      <c r="A184" s="120"/>
      <c r="B184" s="125">
        <v>181</v>
      </c>
      <c r="C184" s="126"/>
      <c r="D184" s="126"/>
      <c r="E184" s="126"/>
      <c r="F184" s="126"/>
      <c r="G184" s="126"/>
      <c r="H184" s="120"/>
    </row>
    <row r="185" customHeight="1" spans="1:8">
      <c r="A185" s="120"/>
      <c r="B185" s="125">
        <v>182</v>
      </c>
      <c r="C185" s="126"/>
      <c r="D185" s="126"/>
      <c r="E185" s="126"/>
      <c r="F185" s="126"/>
      <c r="G185" s="126"/>
      <c r="H185" s="120"/>
    </row>
    <row r="186" customHeight="1" spans="1:8">
      <c r="A186" s="120"/>
      <c r="B186" s="125">
        <v>183</v>
      </c>
      <c r="C186" s="126"/>
      <c r="D186" s="126"/>
      <c r="E186" s="126"/>
      <c r="F186" s="126"/>
      <c r="G186" s="126"/>
      <c r="H186" s="120"/>
    </row>
    <row r="187" customHeight="1" spans="1:8">
      <c r="A187" s="120"/>
      <c r="B187" s="125">
        <v>184</v>
      </c>
      <c r="C187" s="126"/>
      <c r="D187" s="126"/>
      <c r="E187" s="126"/>
      <c r="F187" s="126"/>
      <c r="G187" s="126"/>
      <c r="H187" s="120"/>
    </row>
    <row r="188" customHeight="1" spans="1:8">
      <c r="A188" s="120"/>
      <c r="B188" s="125">
        <v>185</v>
      </c>
      <c r="C188" s="126"/>
      <c r="D188" s="126"/>
      <c r="E188" s="126"/>
      <c r="F188" s="126"/>
      <c r="G188" s="126"/>
      <c r="H188" s="120"/>
    </row>
    <row r="189" customHeight="1" spans="1:8">
      <c r="A189" s="120"/>
      <c r="B189" s="125">
        <v>186</v>
      </c>
      <c r="C189" s="126"/>
      <c r="D189" s="126"/>
      <c r="E189" s="126"/>
      <c r="F189" s="126"/>
      <c r="G189" s="126"/>
      <c r="H189" s="120"/>
    </row>
    <row r="190" customHeight="1" spans="1:8">
      <c r="A190" s="120"/>
      <c r="B190" s="125">
        <v>187</v>
      </c>
      <c r="C190" s="126"/>
      <c r="D190" s="126"/>
      <c r="E190" s="126"/>
      <c r="F190" s="126"/>
      <c r="G190" s="126"/>
      <c r="H190" s="120"/>
    </row>
    <row r="191" customHeight="1" spans="1:8">
      <c r="A191" s="120"/>
      <c r="B191" s="125">
        <v>188</v>
      </c>
      <c r="C191" s="126"/>
      <c r="D191" s="126"/>
      <c r="E191" s="126"/>
      <c r="F191" s="126"/>
      <c r="G191" s="126"/>
      <c r="H191" s="120"/>
    </row>
    <row r="192" customHeight="1" spans="1:8">
      <c r="A192" s="120"/>
      <c r="B192" s="125">
        <v>189</v>
      </c>
      <c r="C192" s="126"/>
      <c r="D192" s="126"/>
      <c r="E192" s="126"/>
      <c r="F192" s="126"/>
      <c r="G192" s="126"/>
      <c r="H192" s="120"/>
    </row>
    <row r="193" customHeight="1" spans="1:8">
      <c r="A193" s="120"/>
      <c r="B193" s="125">
        <v>190</v>
      </c>
      <c r="C193" s="126"/>
      <c r="D193" s="126"/>
      <c r="E193" s="126"/>
      <c r="F193" s="126"/>
      <c r="G193" s="126"/>
      <c r="H193" s="120"/>
    </row>
    <row r="194" customHeight="1" spans="1:8">
      <c r="A194" s="120"/>
      <c r="B194" s="125">
        <v>191</v>
      </c>
      <c r="C194" s="126"/>
      <c r="D194" s="126"/>
      <c r="E194" s="126"/>
      <c r="F194" s="126"/>
      <c r="G194" s="126"/>
      <c r="H194" s="120"/>
    </row>
    <row r="195" customHeight="1" spans="1:8">
      <c r="A195" s="120"/>
      <c r="B195" s="125">
        <v>192</v>
      </c>
      <c r="C195" s="126"/>
      <c r="D195" s="126"/>
      <c r="E195" s="126"/>
      <c r="F195" s="126"/>
      <c r="G195" s="126"/>
      <c r="H195" s="120"/>
    </row>
    <row r="196" customHeight="1" spans="1:8">
      <c r="A196" s="120"/>
      <c r="B196" s="125">
        <v>193</v>
      </c>
      <c r="C196" s="126"/>
      <c r="D196" s="126"/>
      <c r="E196" s="126"/>
      <c r="F196" s="126"/>
      <c r="G196" s="126"/>
      <c r="H196" s="120"/>
    </row>
    <row r="197" customHeight="1" spans="1:8">
      <c r="A197" s="120"/>
      <c r="B197" s="125">
        <v>194</v>
      </c>
      <c r="C197" s="126"/>
      <c r="D197" s="126"/>
      <c r="E197" s="126"/>
      <c r="F197" s="126"/>
      <c r="G197" s="126"/>
      <c r="H197" s="120"/>
    </row>
    <row r="198" customHeight="1" spans="1:8">
      <c r="A198" s="120"/>
      <c r="B198" s="125">
        <v>195</v>
      </c>
      <c r="C198" s="126"/>
      <c r="D198" s="126"/>
      <c r="E198" s="126"/>
      <c r="F198" s="126"/>
      <c r="G198" s="126"/>
      <c r="H198" s="120"/>
    </row>
    <row r="199" customHeight="1" spans="1:8">
      <c r="A199" s="120"/>
      <c r="B199" s="125">
        <v>196</v>
      </c>
      <c r="C199" s="126"/>
      <c r="D199" s="126"/>
      <c r="E199" s="126"/>
      <c r="F199" s="126"/>
      <c r="G199" s="126"/>
      <c r="H199" s="120"/>
    </row>
    <row r="200" customHeight="1" spans="1:8">
      <c r="A200" s="120"/>
      <c r="B200" s="125">
        <v>197</v>
      </c>
      <c r="C200" s="126"/>
      <c r="D200" s="126"/>
      <c r="E200" s="126"/>
      <c r="F200" s="126"/>
      <c r="G200" s="126"/>
      <c r="H200" s="120"/>
    </row>
    <row r="201" customHeight="1" spans="1:8">
      <c r="A201" s="120"/>
      <c r="B201" s="125">
        <v>198</v>
      </c>
      <c r="C201" s="126"/>
      <c r="D201" s="126"/>
      <c r="E201" s="126"/>
      <c r="F201" s="126"/>
      <c r="G201" s="126"/>
      <c r="H201" s="120"/>
    </row>
    <row r="202" customHeight="1" spans="1:8">
      <c r="A202" s="120"/>
      <c r="B202" s="125">
        <v>199</v>
      </c>
      <c r="C202" s="126"/>
      <c r="D202" s="126"/>
      <c r="E202" s="126"/>
      <c r="F202" s="126"/>
      <c r="G202" s="126"/>
      <c r="H202" s="120"/>
    </row>
    <row r="203" customHeight="1" spans="1:8">
      <c r="A203" s="120"/>
      <c r="B203" s="125">
        <v>200</v>
      </c>
      <c r="C203" s="126"/>
      <c r="D203" s="126"/>
      <c r="E203" s="126"/>
      <c r="F203" s="126"/>
      <c r="G203" s="126"/>
      <c r="H203" s="120"/>
    </row>
    <row r="204" customHeight="1" spans="1:8">
      <c r="A204" s="120"/>
      <c r="B204" s="125">
        <v>201</v>
      </c>
      <c r="C204" s="126"/>
      <c r="D204" s="126"/>
      <c r="E204" s="126"/>
      <c r="F204" s="126"/>
      <c r="G204" s="126"/>
      <c r="H204" s="120"/>
    </row>
    <row r="205" customHeight="1" spans="1:8">
      <c r="A205" s="120"/>
      <c r="B205" s="125">
        <v>202</v>
      </c>
      <c r="C205" s="126"/>
      <c r="D205" s="126"/>
      <c r="E205" s="126"/>
      <c r="F205" s="126"/>
      <c r="G205" s="126"/>
      <c r="H205" s="120"/>
    </row>
    <row r="206" customHeight="1" spans="1:8">
      <c r="A206" s="120"/>
      <c r="B206" s="125">
        <v>203</v>
      </c>
      <c r="C206" s="126"/>
      <c r="D206" s="126"/>
      <c r="E206" s="126"/>
      <c r="F206" s="126"/>
      <c r="G206" s="126"/>
      <c r="H206" s="120"/>
    </row>
    <row r="207" customHeight="1" spans="1:8">
      <c r="A207" s="120"/>
      <c r="B207" s="125">
        <v>204</v>
      </c>
      <c r="C207" s="126"/>
      <c r="D207" s="126"/>
      <c r="E207" s="126"/>
      <c r="F207" s="126"/>
      <c r="G207" s="126"/>
      <c r="H207" s="120"/>
    </row>
    <row r="208" customHeight="1" spans="1:8">
      <c r="A208" s="120"/>
      <c r="B208" s="125">
        <v>205</v>
      </c>
      <c r="C208" s="126"/>
      <c r="D208" s="126"/>
      <c r="E208" s="126"/>
      <c r="F208" s="126"/>
      <c r="G208" s="126"/>
      <c r="H208" s="120"/>
    </row>
    <row r="209" customHeight="1" spans="1:8">
      <c r="A209" s="120"/>
      <c r="B209" s="125">
        <v>206</v>
      </c>
      <c r="C209" s="126"/>
      <c r="D209" s="126"/>
      <c r="E209" s="126"/>
      <c r="F209" s="126"/>
      <c r="G209" s="126"/>
      <c r="H209" s="120"/>
    </row>
    <row r="210" customHeight="1" spans="1:8">
      <c r="A210" s="120"/>
      <c r="B210" s="125">
        <v>207</v>
      </c>
      <c r="C210" s="126"/>
      <c r="D210" s="126"/>
      <c r="E210" s="126"/>
      <c r="F210" s="126"/>
      <c r="G210" s="126"/>
      <c r="H210" s="120"/>
    </row>
    <row r="211" customHeight="1" spans="1:8">
      <c r="A211" s="120"/>
      <c r="B211" s="125">
        <v>208</v>
      </c>
      <c r="C211" s="126"/>
      <c r="D211" s="126"/>
      <c r="E211" s="126"/>
      <c r="F211" s="126"/>
      <c r="G211" s="126"/>
      <c r="H211" s="120"/>
    </row>
    <row r="212" customHeight="1" spans="1:8">
      <c r="A212" s="120"/>
      <c r="B212" s="125">
        <v>209</v>
      </c>
      <c r="C212" s="126"/>
      <c r="D212" s="126"/>
      <c r="E212" s="126"/>
      <c r="F212" s="126"/>
      <c r="G212" s="126"/>
      <c r="H212" s="120"/>
    </row>
    <row r="213" customHeight="1" spans="1:8">
      <c r="A213" s="120"/>
      <c r="B213" s="125">
        <v>210</v>
      </c>
      <c r="C213" s="126"/>
      <c r="D213" s="126"/>
      <c r="E213" s="126"/>
      <c r="F213" s="126"/>
      <c r="G213" s="126"/>
      <c r="H213" s="120"/>
    </row>
    <row r="214" customHeight="1" spans="1:8">
      <c r="A214" s="120"/>
      <c r="B214" s="125">
        <v>211</v>
      </c>
      <c r="C214" s="126"/>
      <c r="D214" s="126"/>
      <c r="E214" s="126"/>
      <c r="F214" s="126"/>
      <c r="G214" s="126"/>
      <c r="H214" s="120"/>
    </row>
    <row r="215" customHeight="1" spans="1:8">
      <c r="A215" s="120"/>
      <c r="B215" s="125">
        <v>212</v>
      </c>
      <c r="C215" s="126"/>
      <c r="D215" s="126"/>
      <c r="E215" s="126"/>
      <c r="F215" s="126"/>
      <c r="G215" s="126"/>
      <c r="H215" s="120"/>
    </row>
    <row r="216" customHeight="1" spans="1:8">
      <c r="A216" s="120"/>
      <c r="B216" s="125">
        <v>213</v>
      </c>
      <c r="C216" s="126"/>
      <c r="D216" s="126"/>
      <c r="E216" s="126"/>
      <c r="F216" s="126"/>
      <c r="G216" s="126"/>
      <c r="H216" s="120"/>
    </row>
    <row r="217" customHeight="1" spans="1:8">
      <c r="A217" s="120"/>
      <c r="B217" s="125">
        <v>214</v>
      </c>
      <c r="C217" s="126"/>
      <c r="D217" s="126"/>
      <c r="E217" s="126"/>
      <c r="F217" s="126"/>
      <c r="G217" s="126"/>
      <c r="H217" s="120"/>
    </row>
    <row r="218" customHeight="1" spans="1:8">
      <c r="A218" s="120"/>
      <c r="B218" s="125">
        <v>215</v>
      </c>
      <c r="C218" s="126"/>
      <c r="D218" s="126"/>
      <c r="E218" s="126"/>
      <c r="F218" s="126"/>
      <c r="G218" s="126"/>
      <c r="H218" s="120"/>
    </row>
    <row r="219" customHeight="1" spans="1:8">
      <c r="A219" s="120"/>
      <c r="B219" s="125">
        <v>216</v>
      </c>
      <c r="C219" s="126"/>
      <c r="D219" s="126"/>
      <c r="E219" s="126"/>
      <c r="F219" s="126"/>
      <c r="G219" s="126"/>
      <c r="H219" s="120"/>
    </row>
    <row r="220" customHeight="1" spans="1:8">
      <c r="A220" s="120"/>
      <c r="B220" s="125">
        <v>217</v>
      </c>
      <c r="C220" s="126"/>
      <c r="D220" s="126"/>
      <c r="E220" s="126"/>
      <c r="F220" s="126"/>
      <c r="G220" s="126"/>
      <c r="H220" s="120"/>
    </row>
    <row r="221" customHeight="1" spans="1:8">
      <c r="A221" s="120"/>
      <c r="B221" s="125">
        <v>218</v>
      </c>
      <c r="C221" s="126"/>
      <c r="D221" s="126"/>
      <c r="E221" s="126"/>
      <c r="F221" s="126"/>
      <c r="G221" s="126"/>
      <c r="H221" s="120"/>
    </row>
    <row r="222" customHeight="1" spans="1:8">
      <c r="A222" s="120"/>
      <c r="B222" s="125">
        <v>219</v>
      </c>
      <c r="C222" s="126"/>
      <c r="D222" s="126"/>
      <c r="E222" s="126"/>
      <c r="F222" s="126"/>
      <c r="G222" s="126"/>
      <c r="H222" s="120"/>
    </row>
    <row r="223" customHeight="1" spans="1:8">
      <c r="A223" s="120"/>
      <c r="B223" s="125">
        <v>220</v>
      </c>
      <c r="C223" s="126"/>
      <c r="D223" s="126"/>
      <c r="E223" s="126"/>
      <c r="F223" s="126"/>
      <c r="G223" s="126"/>
      <c r="H223" s="120"/>
    </row>
    <row r="224" customHeight="1" spans="1:8">
      <c r="A224" s="120"/>
      <c r="B224" s="125">
        <v>221</v>
      </c>
      <c r="C224" s="126"/>
      <c r="D224" s="126"/>
      <c r="E224" s="126"/>
      <c r="F224" s="126"/>
      <c r="G224" s="126"/>
      <c r="H224" s="120"/>
    </row>
    <row r="225" customHeight="1" spans="1:8">
      <c r="A225" s="120"/>
      <c r="B225" s="125">
        <v>222</v>
      </c>
      <c r="C225" s="126"/>
      <c r="D225" s="126"/>
      <c r="E225" s="126"/>
      <c r="F225" s="126"/>
      <c r="G225" s="126"/>
      <c r="H225" s="120"/>
    </row>
    <row r="226" customHeight="1" spans="1:8">
      <c r="A226" s="120"/>
      <c r="B226" s="125">
        <v>223</v>
      </c>
      <c r="C226" s="126"/>
      <c r="D226" s="126"/>
      <c r="E226" s="126"/>
      <c r="F226" s="126"/>
      <c r="G226" s="126"/>
      <c r="H226" s="120"/>
    </row>
    <row r="227" customHeight="1" spans="1:8">
      <c r="A227" s="120"/>
      <c r="B227" s="125">
        <v>224</v>
      </c>
      <c r="C227" s="126"/>
      <c r="D227" s="126"/>
      <c r="E227" s="126"/>
      <c r="F227" s="126"/>
      <c r="G227" s="126"/>
      <c r="H227" s="120"/>
    </row>
    <row r="228" customHeight="1" spans="1:8">
      <c r="A228" s="120"/>
      <c r="B228" s="125">
        <v>225</v>
      </c>
      <c r="C228" s="126"/>
      <c r="D228" s="126"/>
      <c r="E228" s="126"/>
      <c r="F228" s="126"/>
      <c r="G228" s="126"/>
      <c r="H228" s="120"/>
    </row>
    <row r="229" customHeight="1" spans="1:8">
      <c r="A229" s="120"/>
      <c r="B229" s="125">
        <v>226</v>
      </c>
      <c r="C229" s="126"/>
      <c r="D229" s="126"/>
      <c r="E229" s="126"/>
      <c r="F229" s="126"/>
      <c r="G229" s="126"/>
      <c r="H229" s="120"/>
    </row>
    <row r="230" customHeight="1" spans="1:8">
      <c r="A230" s="120"/>
      <c r="B230" s="125">
        <v>227</v>
      </c>
      <c r="C230" s="126"/>
      <c r="D230" s="126"/>
      <c r="E230" s="126"/>
      <c r="F230" s="126"/>
      <c r="G230" s="126"/>
      <c r="H230" s="120"/>
    </row>
    <row r="231" customHeight="1" spans="1:8">
      <c r="A231" s="120"/>
      <c r="B231" s="125">
        <v>228</v>
      </c>
      <c r="C231" s="126"/>
      <c r="D231" s="126"/>
      <c r="E231" s="126"/>
      <c r="F231" s="126"/>
      <c r="G231" s="126"/>
      <c r="H231" s="120"/>
    </row>
    <row r="232" customHeight="1" spans="1:8">
      <c r="A232" s="120"/>
      <c r="B232" s="125">
        <v>229</v>
      </c>
      <c r="C232" s="126"/>
      <c r="D232" s="126"/>
      <c r="E232" s="126"/>
      <c r="F232" s="126"/>
      <c r="G232" s="126"/>
      <c r="H232" s="120"/>
    </row>
    <row r="233" customHeight="1" spans="1:8">
      <c r="A233" s="120"/>
      <c r="B233" s="125">
        <v>230</v>
      </c>
      <c r="C233" s="126"/>
      <c r="D233" s="126"/>
      <c r="E233" s="126"/>
      <c r="F233" s="126"/>
      <c r="G233" s="126"/>
      <c r="H233" s="120"/>
    </row>
    <row r="234" customHeight="1" spans="1:8">
      <c r="A234" s="120"/>
      <c r="B234" s="125">
        <v>231</v>
      </c>
      <c r="C234" s="126"/>
      <c r="D234" s="126"/>
      <c r="E234" s="126"/>
      <c r="F234" s="126"/>
      <c r="G234" s="126"/>
      <c r="H234" s="120"/>
    </row>
    <row r="235" customHeight="1" spans="1:8">
      <c r="A235" s="120"/>
      <c r="B235" s="125">
        <v>232</v>
      </c>
      <c r="C235" s="126"/>
      <c r="D235" s="126"/>
      <c r="E235" s="126"/>
      <c r="F235" s="126"/>
      <c r="G235" s="126"/>
      <c r="H235" s="120"/>
    </row>
    <row r="236" customHeight="1" spans="1:8">
      <c r="A236" s="120"/>
      <c r="B236" s="125">
        <v>233</v>
      </c>
      <c r="C236" s="126"/>
      <c r="D236" s="126"/>
      <c r="E236" s="126"/>
      <c r="F236" s="126"/>
      <c r="G236" s="126"/>
      <c r="H236" s="120"/>
    </row>
    <row r="237" customHeight="1" spans="1:8">
      <c r="A237" s="120"/>
      <c r="B237" s="125">
        <v>234</v>
      </c>
      <c r="C237" s="126"/>
      <c r="D237" s="126"/>
      <c r="E237" s="126"/>
      <c r="F237" s="126"/>
      <c r="G237" s="126"/>
      <c r="H237" s="120"/>
    </row>
    <row r="238" customHeight="1" spans="1:8">
      <c r="A238" s="120"/>
      <c r="B238" s="125">
        <v>235</v>
      </c>
      <c r="C238" s="126"/>
      <c r="D238" s="126"/>
      <c r="E238" s="126"/>
      <c r="F238" s="126"/>
      <c r="G238" s="126"/>
      <c r="H238" s="120"/>
    </row>
    <row r="239" customHeight="1" spans="1:8">
      <c r="A239" s="120"/>
      <c r="B239" s="125">
        <v>236</v>
      </c>
      <c r="C239" s="126"/>
      <c r="D239" s="126"/>
      <c r="E239" s="126"/>
      <c r="F239" s="126"/>
      <c r="G239" s="126"/>
      <c r="H239" s="120"/>
    </row>
    <row r="240" customHeight="1" spans="1:8">
      <c r="A240" s="120"/>
      <c r="B240" s="125">
        <v>237</v>
      </c>
      <c r="C240" s="126"/>
      <c r="D240" s="126"/>
      <c r="E240" s="126"/>
      <c r="F240" s="126"/>
      <c r="G240" s="126"/>
      <c r="H240" s="120"/>
    </row>
    <row r="241" customHeight="1" spans="1:8">
      <c r="A241" s="120"/>
      <c r="B241" s="125">
        <v>238</v>
      </c>
      <c r="C241" s="126"/>
      <c r="D241" s="126"/>
      <c r="E241" s="126"/>
      <c r="F241" s="126"/>
      <c r="G241" s="126"/>
      <c r="H241" s="120"/>
    </row>
    <row r="242" customHeight="1" spans="1:8">
      <c r="A242" s="120"/>
      <c r="B242" s="125">
        <v>239</v>
      </c>
      <c r="C242" s="126"/>
      <c r="D242" s="126"/>
      <c r="E242" s="126"/>
      <c r="F242" s="126"/>
      <c r="G242" s="126"/>
      <c r="H242" s="120"/>
    </row>
    <row r="243" customHeight="1" spans="1:8">
      <c r="A243" s="120"/>
      <c r="B243" s="125">
        <v>240</v>
      </c>
      <c r="C243" s="126"/>
      <c r="D243" s="126"/>
      <c r="E243" s="126"/>
      <c r="F243" s="126"/>
      <c r="G243" s="126"/>
      <c r="H243" s="120"/>
    </row>
    <row r="244" customHeight="1" spans="1:8">
      <c r="A244" s="120"/>
      <c r="B244" s="125">
        <v>241</v>
      </c>
      <c r="C244" s="126"/>
      <c r="D244" s="126"/>
      <c r="E244" s="126"/>
      <c r="F244" s="126"/>
      <c r="G244" s="126"/>
      <c r="H244" s="120"/>
    </row>
    <row r="245" customHeight="1" spans="1:8">
      <c r="A245" s="120"/>
      <c r="B245" s="125">
        <v>242</v>
      </c>
      <c r="C245" s="126"/>
      <c r="D245" s="126"/>
      <c r="E245" s="126"/>
      <c r="F245" s="126"/>
      <c r="G245" s="126"/>
      <c r="H245" s="120"/>
    </row>
    <row r="246" customHeight="1" spans="1:8">
      <c r="A246" s="120"/>
      <c r="B246" s="125">
        <v>243</v>
      </c>
      <c r="C246" s="126"/>
      <c r="D246" s="126"/>
      <c r="E246" s="126"/>
      <c r="F246" s="126"/>
      <c r="G246" s="126"/>
      <c r="H246" s="120"/>
    </row>
    <row r="247" customHeight="1" spans="1:8">
      <c r="A247" s="120"/>
      <c r="B247" s="125">
        <v>244</v>
      </c>
      <c r="C247" s="126"/>
      <c r="D247" s="126"/>
      <c r="E247" s="126"/>
      <c r="F247" s="126"/>
      <c r="G247" s="126"/>
      <c r="H247" s="120"/>
    </row>
    <row r="248" customHeight="1" spans="1:8">
      <c r="A248" s="120"/>
      <c r="B248" s="125">
        <v>245</v>
      </c>
      <c r="C248" s="126"/>
      <c r="D248" s="126"/>
      <c r="E248" s="126"/>
      <c r="F248" s="126"/>
      <c r="G248" s="126"/>
      <c r="H248" s="120"/>
    </row>
    <row r="249" customHeight="1" spans="1:8">
      <c r="A249" s="120"/>
      <c r="B249" s="125">
        <v>246</v>
      </c>
      <c r="C249" s="126"/>
      <c r="D249" s="126"/>
      <c r="E249" s="126"/>
      <c r="F249" s="126"/>
      <c r="G249" s="126"/>
      <c r="H249" s="120"/>
    </row>
    <row r="250" customHeight="1" spans="1:8">
      <c r="A250" s="120"/>
      <c r="B250" s="125">
        <v>247</v>
      </c>
      <c r="C250" s="126"/>
      <c r="D250" s="126"/>
      <c r="E250" s="126"/>
      <c r="F250" s="126"/>
      <c r="G250" s="126"/>
      <c r="H250" s="120"/>
    </row>
    <row r="251" customHeight="1" spans="1:8">
      <c r="A251" s="120"/>
      <c r="B251" s="125">
        <v>248</v>
      </c>
      <c r="C251" s="126"/>
      <c r="D251" s="126"/>
      <c r="E251" s="126"/>
      <c r="F251" s="126"/>
      <c r="G251" s="126"/>
      <c r="H251" s="120"/>
    </row>
    <row r="252" customHeight="1" spans="1:8">
      <c r="A252" s="120"/>
      <c r="B252" s="125">
        <v>249</v>
      </c>
      <c r="C252" s="126"/>
      <c r="D252" s="126"/>
      <c r="E252" s="126"/>
      <c r="F252" s="126"/>
      <c r="G252" s="126"/>
      <c r="H252" s="120"/>
    </row>
    <row r="253" customHeight="1" spans="1:8">
      <c r="A253" s="120"/>
      <c r="B253" s="125">
        <v>250</v>
      </c>
      <c r="C253" s="126"/>
      <c r="D253" s="126"/>
      <c r="E253" s="126"/>
      <c r="F253" s="126"/>
      <c r="G253" s="126"/>
      <c r="H253" s="120"/>
    </row>
    <row r="254" customHeight="1" spans="1:8">
      <c r="A254" s="120"/>
      <c r="B254" s="125">
        <v>251</v>
      </c>
      <c r="C254" s="126"/>
      <c r="D254" s="126"/>
      <c r="E254" s="126"/>
      <c r="F254" s="126"/>
      <c r="G254" s="126"/>
      <c r="H254" s="120"/>
    </row>
    <row r="255" customHeight="1" spans="1:8">
      <c r="A255" s="120"/>
      <c r="B255" s="125">
        <v>252</v>
      </c>
      <c r="C255" s="126"/>
      <c r="D255" s="126"/>
      <c r="E255" s="126"/>
      <c r="F255" s="126"/>
      <c r="G255" s="126"/>
      <c r="H255" s="120"/>
    </row>
    <row r="256" customHeight="1" spans="1:8">
      <c r="A256" s="120"/>
      <c r="B256" s="125">
        <v>253</v>
      </c>
      <c r="C256" s="126"/>
      <c r="D256" s="126"/>
      <c r="E256" s="126"/>
      <c r="F256" s="126"/>
      <c r="G256" s="126"/>
      <c r="H256" s="120"/>
    </row>
    <row r="257" customHeight="1" spans="1:8">
      <c r="A257" s="120"/>
      <c r="B257" s="125">
        <v>254</v>
      </c>
      <c r="C257" s="126"/>
      <c r="D257" s="126"/>
      <c r="E257" s="126"/>
      <c r="F257" s="126"/>
      <c r="G257" s="126"/>
      <c r="H257" s="120"/>
    </row>
    <row r="258" customHeight="1" spans="1:8">
      <c r="A258" s="120"/>
      <c r="B258" s="125">
        <v>255</v>
      </c>
      <c r="C258" s="126"/>
      <c r="D258" s="126"/>
      <c r="E258" s="126"/>
      <c r="F258" s="126"/>
      <c r="G258" s="126"/>
      <c r="H258" s="120"/>
    </row>
    <row r="259" customHeight="1" spans="1:8">
      <c r="A259" s="120"/>
      <c r="B259" s="125">
        <v>256</v>
      </c>
      <c r="C259" s="126"/>
      <c r="D259" s="126"/>
      <c r="E259" s="126"/>
      <c r="F259" s="126"/>
      <c r="G259" s="126"/>
      <c r="H259" s="120"/>
    </row>
    <row r="260" customHeight="1" spans="1:8">
      <c r="A260" s="120"/>
      <c r="B260" s="125">
        <v>257</v>
      </c>
      <c r="C260" s="126"/>
      <c r="D260" s="126"/>
      <c r="E260" s="126"/>
      <c r="F260" s="126"/>
      <c r="G260" s="126"/>
      <c r="H260" s="120"/>
    </row>
    <row r="261" customHeight="1" spans="1:8">
      <c r="A261" s="120"/>
      <c r="B261" s="125">
        <v>258</v>
      </c>
      <c r="C261" s="126"/>
      <c r="D261" s="126"/>
      <c r="E261" s="126"/>
      <c r="F261" s="126"/>
      <c r="G261" s="126"/>
      <c r="H261" s="120"/>
    </row>
    <row r="262" customHeight="1" spans="1:8">
      <c r="A262" s="120"/>
      <c r="B262" s="125">
        <v>259</v>
      </c>
      <c r="C262" s="126"/>
      <c r="D262" s="126"/>
      <c r="E262" s="126"/>
      <c r="F262" s="126"/>
      <c r="G262" s="126"/>
      <c r="H262" s="120"/>
    </row>
    <row r="263" customHeight="1" spans="1:8">
      <c r="A263" s="120"/>
      <c r="B263" s="125">
        <v>260</v>
      </c>
      <c r="C263" s="126"/>
      <c r="D263" s="126"/>
      <c r="E263" s="126"/>
      <c r="F263" s="126"/>
      <c r="G263" s="126"/>
      <c r="H263" s="120"/>
    </row>
    <row r="264" customHeight="1" spans="1:8">
      <c r="A264" s="120"/>
      <c r="B264" s="125">
        <v>261</v>
      </c>
      <c r="C264" s="126"/>
      <c r="D264" s="126"/>
      <c r="E264" s="126"/>
      <c r="F264" s="126"/>
      <c r="G264" s="126"/>
      <c r="H264" s="120"/>
    </row>
    <row r="265" customHeight="1" spans="1:8">
      <c r="A265" s="120"/>
      <c r="B265" s="125">
        <v>262</v>
      </c>
      <c r="C265" s="126"/>
      <c r="D265" s="126"/>
      <c r="E265" s="126"/>
      <c r="F265" s="126"/>
      <c r="G265" s="126"/>
      <c r="H265" s="120"/>
    </row>
    <row r="266" customHeight="1" spans="1:8">
      <c r="A266" s="120"/>
      <c r="B266" s="125">
        <v>263</v>
      </c>
      <c r="C266" s="126"/>
      <c r="D266" s="126"/>
      <c r="E266" s="126"/>
      <c r="F266" s="126"/>
      <c r="G266" s="126"/>
      <c r="H266" s="120"/>
    </row>
    <row r="267" customHeight="1" spans="1:8">
      <c r="A267" s="120"/>
      <c r="B267" s="125">
        <v>264</v>
      </c>
      <c r="C267" s="126"/>
      <c r="D267" s="126"/>
      <c r="E267" s="126"/>
      <c r="F267" s="126"/>
      <c r="G267" s="126"/>
      <c r="H267" s="120"/>
    </row>
    <row r="268" customHeight="1" spans="1:8">
      <c r="A268" s="120"/>
      <c r="B268" s="125">
        <v>265</v>
      </c>
      <c r="C268" s="126"/>
      <c r="D268" s="126"/>
      <c r="E268" s="126"/>
      <c r="F268" s="126"/>
      <c r="G268" s="126"/>
      <c r="H268" s="120"/>
    </row>
    <row r="269" customHeight="1" spans="1:8">
      <c r="A269" s="120"/>
      <c r="B269" s="125">
        <v>266</v>
      </c>
      <c r="C269" s="126"/>
      <c r="D269" s="126"/>
      <c r="E269" s="126"/>
      <c r="F269" s="126"/>
      <c r="G269" s="126"/>
      <c r="H269" s="120"/>
    </row>
    <row r="270" customHeight="1" spans="1:8">
      <c r="A270" s="120"/>
      <c r="B270" s="125">
        <v>267</v>
      </c>
      <c r="C270" s="126"/>
      <c r="D270" s="126"/>
      <c r="E270" s="126"/>
      <c r="F270" s="126"/>
      <c r="G270" s="126"/>
      <c r="H270" s="120"/>
    </row>
    <row r="271" customHeight="1" spans="1:8">
      <c r="A271" s="120"/>
      <c r="B271" s="125">
        <v>268</v>
      </c>
      <c r="C271" s="126"/>
      <c r="D271" s="126"/>
      <c r="E271" s="126"/>
      <c r="F271" s="126"/>
      <c r="G271" s="126"/>
      <c r="H271" s="120"/>
    </row>
    <row r="272" customHeight="1" spans="1:8">
      <c r="A272" s="120"/>
      <c r="B272" s="125">
        <v>269</v>
      </c>
      <c r="C272" s="126"/>
      <c r="D272" s="126"/>
      <c r="E272" s="126"/>
      <c r="F272" s="126"/>
      <c r="G272" s="126"/>
      <c r="H272" s="120"/>
    </row>
    <row r="273" customHeight="1" spans="1:8">
      <c r="A273" s="120"/>
      <c r="B273" s="125">
        <v>270</v>
      </c>
      <c r="C273" s="126"/>
      <c r="D273" s="126"/>
      <c r="E273" s="126"/>
      <c r="F273" s="126"/>
      <c r="G273" s="126"/>
      <c r="H273" s="120"/>
    </row>
    <row r="274" customHeight="1" spans="1:8">
      <c r="A274" s="120"/>
      <c r="B274" s="125">
        <v>271</v>
      </c>
      <c r="C274" s="126"/>
      <c r="D274" s="126"/>
      <c r="E274" s="126"/>
      <c r="F274" s="126"/>
      <c r="G274" s="126"/>
      <c r="H274" s="120"/>
    </row>
    <row r="275" customHeight="1" spans="1:8">
      <c r="A275" s="120"/>
      <c r="B275" s="125">
        <v>272</v>
      </c>
      <c r="C275" s="126"/>
      <c r="D275" s="126"/>
      <c r="E275" s="126"/>
      <c r="F275" s="126"/>
      <c r="G275" s="126"/>
      <c r="H275" s="120"/>
    </row>
    <row r="276" customHeight="1" spans="1:8">
      <c r="A276" s="120"/>
      <c r="B276" s="125">
        <v>273</v>
      </c>
      <c r="C276" s="126"/>
      <c r="D276" s="126"/>
      <c r="E276" s="126"/>
      <c r="F276" s="126"/>
      <c r="G276" s="126"/>
      <c r="H276" s="120"/>
    </row>
    <row r="277" customHeight="1" spans="1:8">
      <c r="A277" s="120"/>
      <c r="B277" s="125">
        <v>274</v>
      </c>
      <c r="C277" s="126"/>
      <c r="D277" s="126"/>
      <c r="E277" s="126"/>
      <c r="F277" s="126"/>
      <c r="G277" s="126"/>
      <c r="H277" s="120"/>
    </row>
    <row r="278" customHeight="1" spans="1:8">
      <c r="A278" s="120"/>
      <c r="B278" s="125">
        <v>275</v>
      </c>
      <c r="C278" s="126"/>
      <c r="D278" s="126"/>
      <c r="E278" s="126"/>
      <c r="F278" s="126"/>
      <c r="G278" s="126"/>
      <c r="H278" s="120"/>
    </row>
    <row r="279" customHeight="1" spans="1:8">
      <c r="A279" s="120"/>
      <c r="B279" s="125">
        <v>276</v>
      </c>
      <c r="C279" s="126"/>
      <c r="D279" s="126"/>
      <c r="E279" s="126"/>
      <c r="F279" s="126"/>
      <c r="G279" s="126"/>
      <c r="H279" s="120"/>
    </row>
    <row r="280" customHeight="1" spans="1:8">
      <c r="A280" s="120"/>
      <c r="B280" s="125">
        <v>277</v>
      </c>
      <c r="C280" s="126"/>
      <c r="D280" s="126"/>
      <c r="E280" s="126"/>
      <c r="F280" s="126"/>
      <c r="G280" s="126"/>
      <c r="H280" s="120"/>
    </row>
    <row r="281" customHeight="1" spans="1:8">
      <c r="A281" s="120"/>
      <c r="B281" s="125">
        <v>278</v>
      </c>
      <c r="C281" s="126"/>
      <c r="D281" s="126"/>
      <c r="E281" s="126"/>
      <c r="F281" s="126"/>
      <c r="G281" s="126"/>
      <c r="H281" s="120"/>
    </row>
    <row r="282" customHeight="1" spans="1:8">
      <c r="A282" s="120"/>
      <c r="B282" s="125">
        <v>279</v>
      </c>
      <c r="C282" s="126"/>
      <c r="D282" s="126"/>
      <c r="E282" s="126"/>
      <c r="F282" s="126"/>
      <c r="G282" s="126"/>
      <c r="H282" s="120"/>
    </row>
    <row r="283" customHeight="1" spans="1:8">
      <c r="A283" s="120"/>
      <c r="B283" s="125">
        <v>280</v>
      </c>
      <c r="C283" s="126"/>
      <c r="D283" s="126"/>
      <c r="E283" s="126"/>
      <c r="F283" s="126"/>
      <c r="G283" s="126"/>
      <c r="H283" s="120"/>
    </row>
    <row r="284" customHeight="1" spans="1:8">
      <c r="A284" s="120"/>
      <c r="B284" s="125">
        <v>281</v>
      </c>
      <c r="C284" s="126"/>
      <c r="D284" s="126"/>
      <c r="E284" s="126"/>
      <c r="F284" s="126"/>
      <c r="G284" s="126"/>
      <c r="H284" s="120"/>
    </row>
    <row r="285" customHeight="1" spans="1:8">
      <c r="A285" s="120"/>
      <c r="B285" s="125">
        <v>282</v>
      </c>
      <c r="C285" s="126"/>
      <c r="D285" s="126"/>
      <c r="E285" s="126"/>
      <c r="F285" s="126"/>
      <c r="G285" s="126"/>
      <c r="H285" s="120"/>
    </row>
    <row r="286" customHeight="1" spans="1:8">
      <c r="A286" s="120"/>
      <c r="B286" s="125">
        <v>283</v>
      </c>
      <c r="C286" s="126"/>
      <c r="D286" s="126"/>
      <c r="E286" s="126"/>
      <c r="F286" s="126"/>
      <c r="G286" s="126"/>
      <c r="H286" s="120"/>
    </row>
    <row r="287" customHeight="1" spans="1:8">
      <c r="A287" s="120"/>
      <c r="B287" s="125">
        <v>284</v>
      </c>
      <c r="C287" s="126"/>
      <c r="D287" s="126"/>
      <c r="E287" s="126"/>
      <c r="F287" s="126"/>
      <c r="G287" s="126"/>
      <c r="H287" s="120"/>
    </row>
    <row r="288" customHeight="1" spans="1:8">
      <c r="A288" s="120"/>
      <c r="B288" s="125">
        <v>285</v>
      </c>
      <c r="C288" s="126"/>
      <c r="D288" s="126"/>
      <c r="E288" s="126"/>
      <c r="F288" s="126"/>
      <c r="G288" s="126"/>
      <c r="H288" s="120"/>
    </row>
    <row r="289" customHeight="1" spans="1:8">
      <c r="A289" s="120"/>
      <c r="B289" s="125">
        <v>286</v>
      </c>
      <c r="C289" s="126"/>
      <c r="D289" s="126"/>
      <c r="E289" s="126"/>
      <c r="F289" s="126"/>
      <c r="G289" s="126"/>
      <c r="H289" s="120"/>
    </row>
    <row r="290" customHeight="1" spans="1:8">
      <c r="A290" s="120"/>
      <c r="B290" s="125">
        <v>287</v>
      </c>
      <c r="C290" s="126"/>
      <c r="D290" s="126"/>
      <c r="E290" s="126"/>
      <c r="F290" s="126"/>
      <c r="G290" s="126"/>
      <c r="H290" s="120"/>
    </row>
    <row r="291" customHeight="1" spans="1:8">
      <c r="A291" s="120"/>
      <c r="B291" s="125">
        <v>288</v>
      </c>
      <c r="C291" s="126"/>
      <c r="D291" s="126"/>
      <c r="E291" s="126"/>
      <c r="F291" s="126"/>
      <c r="G291" s="126"/>
      <c r="H291" s="120"/>
    </row>
    <row r="292" customHeight="1" spans="1:8">
      <c r="A292" s="120"/>
      <c r="B292" s="125">
        <v>289</v>
      </c>
      <c r="C292" s="126"/>
      <c r="D292" s="126"/>
      <c r="E292" s="126"/>
      <c r="F292" s="126"/>
      <c r="G292" s="126"/>
      <c r="H292" s="120"/>
    </row>
    <row r="293" customHeight="1" spans="1:8">
      <c r="A293" s="120"/>
      <c r="B293" s="125">
        <v>290</v>
      </c>
      <c r="C293" s="126"/>
      <c r="D293" s="126"/>
      <c r="E293" s="126"/>
      <c r="F293" s="126"/>
      <c r="G293" s="126"/>
      <c r="H293" s="120"/>
    </row>
    <row r="294" customHeight="1" spans="1:8">
      <c r="A294" s="120"/>
      <c r="B294" s="125">
        <v>291</v>
      </c>
      <c r="C294" s="126"/>
      <c r="D294" s="126"/>
      <c r="E294" s="126"/>
      <c r="F294" s="126"/>
      <c r="G294" s="126"/>
      <c r="H294" s="120"/>
    </row>
    <row r="295" customHeight="1" spans="1:8">
      <c r="A295" s="120"/>
      <c r="B295" s="125">
        <v>292</v>
      </c>
      <c r="C295" s="126"/>
      <c r="D295" s="126"/>
      <c r="E295" s="126"/>
      <c r="F295" s="126"/>
      <c r="G295" s="126"/>
      <c r="H295" s="120"/>
    </row>
    <row r="296" customHeight="1" spans="1:8">
      <c r="A296" s="120"/>
      <c r="B296" s="125">
        <v>293</v>
      </c>
      <c r="C296" s="126"/>
      <c r="D296" s="126"/>
      <c r="E296" s="126"/>
      <c r="F296" s="126"/>
      <c r="G296" s="126"/>
      <c r="H296" s="120"/>
    </row>
    <row r="297" customHeight="1" spans="1:8">
      <c r="A297" s="120"/>
      <c r="B297" s="125">
        <v>294</v>
      </c>
      <c r="C297" s="126"/>
      <c r="D297" s="126"/>
      <c r="E297" s="126"/>
      <c r="F297" s="126"/>
      <c r="G297" s="126"/>
      <c r="H297" s="120"/>
    </row>
    <row r="298" customHeight="1" spans="1:8">
      <c r="A298" s="120"/>
      <c r="B298" s="125">
        <v>295</v>
      </c>
      <c r="C298" s="126"/>
      <c r="D298" s="126"/>
      <c r="E298" s="126"/>
      <c r="F298" s="126"/>
      <c r="G298" s="126"/>
      <c r="H298" s="120"/>
    </row>
    <row r="299" customHeight="1" spans="1:8">
      <c r="A299" s="120"/>
      <c r="B299" s="125">
        <v>296</v>
      </c>
      <c r="C299" s="126"/>
      <c r="D299" s="126"/>
      <c r="E299" s="126"/>
      <c r="F299" s="126"/>
      <c r="G299" s="126"/>
      <c r="H299" s="120"/>
    </row>
    <row r="300" customHeight="1" spans="1:8">
      <c r="A300" s="120"/>
      <c r="B300" s="125">
        <v>297</v>
      </c>
      <c r="C300" s="126"/>
      <c r="D300" s="126"/>
      <c r="E300" s="126"/>
      <c r="F300" s="126"/>
      <c r="G300" s="126"/>
      <c r="H300" s="120"/>
    </row>
    <row r="301" customHeight="1" spans="1:8">
      <c r="A301" s="120"/>
      <c r="B301" s="125">
        <v>298</v>
      </c>
      <c r="C301" s="126"/>
      <c r="D301" s="126"/>
      <c r="E301" s="126"/>
      <c r="F301" s="126"/>
      <c r="G301" s="126"/>
      <c r="H301" s="120"/>
    </row>
    <row r="302" customHeight="1" spans="1:8">
      <c r="A302" s="120"/>
      <c r="B302" s="125">
        <v>299</v>
      </c>
      <c r="C302" s="126"/>
      <c r="D302" s="126"/>
      <c r="E302" s="126"/>
      <c r="F302" s="126"/>
      <c r="G302" s="126"/>
      <c r="H302" s="120"/>
    </row>
    <row r="303" customHeight="1" spans="1:8">
      <c r="A303" s="120"/>
      <c r="B303" s="125">
        <v>300</v>
      </c>
      <c r="C303" s="126"/>
      <c r="D303" s="126"/>
      <c r="E303" s="126"/>
      <c r="F303" s="126"/>
      <c r="G303" s="126"/>
      <c r="H303" s="120"/>
    </row>
  </sheetData>
  <sheetProtection sheet="1" objects="1"/>
  <mergeCells count="1">
    <mergeCell ref="B2:G2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AD39"/>
  <sheetViews>
    <sheetView showGridLines="0" tabSelected="1" zoomScale="55" zoomScaleNormal="55" workbookViewId="0">
      <selection activeCell="T2" sqref="T2"/>
    </sheetView>
  </sheetViews>
  <sheetFormatPr defaultColWidth="9" defaultRowHeight="15.6"/>
  <cols>
    <col min="1" max="1" width="4.5" style="55" customWidth="1"/>
    <col min="2" max="2" width="4.87962962962963" style="55" customWidth="1"/>
    <col min="3" max="3" width="7" style="55" customWidth="1"/>
    <col min="4" max="4" width="9" style="55"/>
    <col min="5" max="5" width="16.25" style="55" customWidth="1"/>
    <col min="6" max="7" width="7" style="55" customWidth="1"/>
    <col min="8" max="8" width="11.25" style="55" customWidth="1"/>
    <col min="9" max="9" width="13.3796296296296" style="55" customWidth="1"/>
    <col min="10" max="11" width="7" style="55" customWidth="1"/>
    <col min="12" max="12" width="9.37962962962963" style="55"/>
    <col min="13" max="13" width="16.25" style="55" customWidth="1"/>
    <col min="14" max="16" width="7" style="55" customWidth="1"/>
    <col min="17" max="17" width="7.75" style="55" customWidth="1"/>
    <col min="18" max="18" width="16.3796296296296" style="55" customWidth="1"/>
    <col min="19" max="19" width="14.1296296296296" style="55" customWidth="1"/>
    <col min="20" max="20" width="16.3796296296296" style="55" customWidth="1"/>
    <col min="21" max="21" width="2.87962962962963" style="55" customWidth="1"/>
    <col min="22" max="22" width="9" style="55"/>
    <col min="23" max="23" width="4.5" style="55" customWidth="1"/>
    <col min="24" max="24" width="9" style="55"/>
    <col min="25" max="25" width="11.25" style="55"/>
    <col min="26" max="16384" width="9" style="55"/>
  </cols>
  <sheetData>
    <row r="1" ht="10.5" customHeight="1" spans="1:30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</row>
    <row r="2" ht="28.2" spans="1:30">
      <c r="A2" s="56"/>
      <c r="B2" s="57" t="s">
        <v>85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95"/>
      <c r="R2" s="95"/>
      <c r="S2" s="95"/>
      <c r="T2" s="96"/>
      <c r="U2" s="97"/>
      <c r="V2" s="98"/>
      <c r="W2" s="56"/>
      <c r="X2" s="56"/>
      <c r="Y2" s="56"/>
      <c r="Z2" s="56"/>
      <c r="AA2" s="56"/>
      <c r="AB2" s="56"/>
      <c r="AC2" s="56"/>
      <c r="AD2" s="56"/>
    </row>
    <row r="3" ht="28.2" spans="1:30">
      <c r="A3" s="56"/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99"/>
      <c r="R3" s="99"/>
      <c r="S3" s="99"/>
      <c r="T3" s="100"/>
      <c r="U3" s="65"/>
      <c r="V3" s="101"/>
      <c r="W3" s="56"/>
      <c r="X3" s="56"/>
      <c r="Y3" s="56"/>
      <c r="Z3" s="56"/>
      <c r="AA3" s="56"/>
      <c r="AB3" s="56"/>
      <c r="AC3" s="56"/>
      <c r="AD3" s="56"/>
    </row>
    <row r="4" ht="74.1" customHeight="1" spans="1:30">
      <c r="A4" s="56"/>
      <c r="B4" s="61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102"/>
      <c r="R4" s="103" t="s">
        <v>86</v>
      </c>
      <c r="S4" s="103"/>
      <c r="T4" s="104">
        <f ca="1">NOW()</f>
        <v>44959.7296296296</v>
      </c>
      <c r="U4" s="105"/>
      <c r="V4" s="106" t="s">
        <v>87</v>
      </c>
      <c r="W4" s="107"/>
      <c r="X4" s="56"/>
      <c r="Y4" s="56"/>
      <c r="Z4" s="56"/>
      <c r="AA4" s="56"/>
      <c r="AB4" s="56"/>
      <c r="AC4" s="56"/>
      <c r="AD4" s="56"/>
    </row>
    <row r="5" ht="83.1" customHeight="1" spans="1:30">
      <c r="A5" s="56"/>
      <c r="B5" s="63"/>
      <c r="C5" s="64"/>
      <c r="D5" s="65"/>
      <c r="E5" s="65"/>
      <c r="F5" s="66"/>
      <c r="G5" s="66"/>
      <c r="H5" s="64"/>
      <c r="I5" s="65"/>
      <c r="J5" s="65"/>
      <c r="K5" s="85"/>
      <c r="L5" s="65"/>
      <c r="M5" s="65"/>
      <c r="N5" s="64"/>
      <c r="O5" s="64"/>
      <c r="P5" s="64"/>
      <c r="Q5" s="64"/>
      <c r="R5" s="64"/>
      <c r="S5" s="64"/>
      <c r="T5" s="64"/>
      <c r="U5" s="64"/>
      <c r="V5" s="108"/>
      <c r="W5" s="107"/>
      <c r="X5" s="56"/>
      <c r="Y5" s="56"/>
      <c r="Z5" s="56"/>
      <c r="AA5" s="56"/>
      <c r="AB5" s="56"/>
      <c r="AC5" s="56"/>
      <c r="AD5" s="56"/>
    </row>
    <row r="6" ht="35.1" customHeight="1" spans="1:30">
      <c r="A6" s="56"/>
      <c r="B6" s="63"/>
      <c r="C6" s="64"/>
      <c r="D6" s="65"/>
      <c r="E6" s="65"/>
      <c r="F6" s="67"/>
      <c r="G6" s="67"/>
      <c r="H6" s="68"/>
      <c r="I6" s="86"/>
      <c r="J6" s="86"/>
      <c r="K6" s="67"/>
      <c r="L6" s="86"/>
      <c r="M6" s="86"/>
      <c r="N6" s="68"/>
      <c r="O6" s="68"/>
      <c r="P6" s="68"/>
      <c r="Q6" s="68"/>
      <c r="R6" s="68"/>
      <c r="S6" s="68"/>
      <c r="T6" s="68"/>
      <c r="U6" s="68"/>
      <c r="V6" s="108"/>
      <c r="W6" s="107"/>
      <c r="X6" s="56"/>
      <c r="Y6" s="56"/>
      <c r="Z6" s="56"/>
      <c r="AA6" s="56"/>
      <c r="AB6" s="56"/>
      <c r="AC6" s="56"/>
      <c r="AD6" s="56"/>
    </row>
    <row r="7" ht="33" spans="1:30">
      <c r="A7" s="56"/>
      <c r="B7" s="63"/>
      <c r="C7" s="69"/>
      <c r="D7" s="65"/>
      <c r="E7" s="65"/>
      <c r="F7" s="70"/>
      <c r="G7" s="70"/>
      <c r="H7" s="64"/>
      <c r="I7" s="65"/>
      <c r="J7" s="65"/>
      <c r="K7" s="85"/>
      <c r="L7" s="65"/>
      <c r="M7" s="65"/>
      <c r="N7" s="64"/>
      <c r="O7" s="64"/>
      <c r="P7" s="64"/>
      <c r="Q7" s="68"/>
      <c r="R7" s="68"/>
      <c r="S7" s="68"/>
      <c r="T7" s="68"/>
      <c r="U7" s="68"/>
      <c r="V7" s="108"/>
      <c r="W7" s="56"/>
      <c r="X7" s="56"/>
      <c r="Y7" s="56"/>
      <c r="Z7" s="56"/>
      <c r="AA7" s="56"/>
      <c r="AB7" s="56"/>
      <c r="AC7" s="56"/>
      <c r="AD7" s="56"/>
    </row>
    <row r="8" ht="32.4" spans="1:30">
      <c r="A8" s="56"/>
      <c r="B8" s="63"/>
      <c r="C8" s="69"/>
      <c r="D8" s="69"/>
      <c r="E8" s="69"/>
      <c r="F8" s="69"/>
      <c r="G8" s="69"/>
      <c r="H8" s="68"/>
      <c r="I8" s="86"/>
      <c r="J8" s="86"/>
      <c r="K8" s="67"/>
      <c r="L8" s="86"/>
      <c r="M8" s="86"/>
      <c r="N8" s="68"/>
      <c r="O8" s="68"/>
      <c r="P8" s="68"/>
      <c r="Q8" s="68"/>
      <c r="R8" s="68"/>
      <c r="S8" s="68"/>
      <c r="T8" s="68"/>
      <c r="U8" s="68"/>
      <c r="V8" s="108"/>
      <c r="W8" s="56"/>
      <c r="X8" s="56"/>
      <c r="Y8" s="56"/>
      <c r="Z8" s="56"/>
      <c r="AA8" s="56"/>
      <c r="AB8" s="56"/>
      <c r="AC8" s="56"/>
      <c r="AD8" s="56"/>
    </row>
    <row r="9" ht="30.6" spans="1:30">
      <c r="A9" s="56"/>
      <c r="B9" s="63"/>
      <c r="C9" s="69"/>
      <c r="D9" s="69"/>
      <c r="E9" s="69"/>
      <c r="F9" s="69"/>
      <c r="G9" s="71"/>
      <c r="H9" s="64"/>
      <c r="I9" s="65"/>
      <c r="J9" s="65"/>
      <c r="K9" s="85"/>
      <c r="L9" s="65"/>
      <c r="M9" s="65"/>
      <c r="N9" s="64"/>
      <c r="O9" s="64"/>
      <c r="P9" s="64"/>
      <c r="Q9" s="68"/>
      <c r="R9" s="68"/>
      <c r="S9" s="68"/>
      <c r="T9" s="68"/>
      <c r="U9" s="68"/>
      <c r="V9" s="108"/>
      <c r="W9" s="56"/>
      <c r="X9" s="56"/>
      <c r="Y9" s="56"/>
      <c r="Z9" s="56"/>
      <c r="AA9" s="56"/>
      <c r="AB9" s="56"/>
      <c r="AC9" s="56"/>
      <c r="AD9" s="56"/>
    </row>
    <row r="10" ht="30.6" spans="1:30">
      <c r="A10" s="56"/>
      <c r="B10" s="63"/>
      <c r="C10" s="69"/>
      <c r="D10" s="69"/>
      <c r="E10" s="69"/>
      <c r="F10" s="69"/>
      <c r="G10" s="71"/>
      <c r="H10" s="71"/>
      <c r="I10" s="71"/>
      <c r="J10" s="71"/>
      <c r="K10" s="69"/>
      <c r="L10" s="87"/>
      <c r="M10" s="88"/>
      <c r="N10" s="69"/>
      <c r="O10" s="69"/>
      <c r="P10" s="68"/>
      <c r="Q10" s="68"/>
      <c r="R10" s="68"/>
      <c r="S10" s="68"/>
      <c r="T10" s="68"/>
      <c r="U10" s="68"/>
      <c r="V10" s="108"/>
      <c r="W10" s="56"/>
      <c r="X10" s="56"/>
      <c r="Y10" s="56"/>
      <c r="Z10" s="56"/>
      <c r="AA10" s="56"/>
      <c r="AB10" s="56"/>
      <c r="AC10" s="56"/>
      <c r="AD10" s="56"/>
    </row>
    <row r="11" ht="30.6" spans="1:30">
      <c r="A11" s="56"/>
      <c r="B11" s="63"/>
      <c r="C11" s="69"/>
      <c r="D11" s="69"/>
      <c r="E11" s="69"/>
      <c r="F11" s="69"/>
      <c r="G11" s="71"/>
      <c r="H11" s="71"/>
      <c r="I11" s="71"/>
      <c r="J11" s="71"/>
      <c r="K11" s="69"/>
      <c r="L11" s="69"/>
      <c r="M11" s="69"/>
      <c r="N11" s="69"/>
      <c r="O11" s="69"/>
      <c r="P11" s="68"/>
      <c r="Q11" s="68"/>
      <c r="R11" s="68"/>
      <c r="S11" s="68"/>
      <c r="T11" s="68"/>
      <c r="U11" s="68"/>
      <c r="V11" s="108"/>
      <c r="W11" s="56"/>
      <c r="X11" s="56"/>
      <c r="Y11" s="56"/>
      <c r="Z11" s="56"/>
      <c r="AA11" s="56"/>
      <c r="AB11" s="56"/>
      <c r="AC11" s="56"/>
      <c r="AD11" s="56"/>
    </row>
    <row r="12" ht="30.6" spans="1:30">
      <c r="A12" s="56"/>
      <c r="B12" s="63"/>
      <c r="C12" s="72"/>
      <c r="D12" s="72"/>
      <c r="E12" s="72"/>
      <c r="F12" s="72"/>
      <c r="G12" s="73"/>
      <c r="H12" s="73"/>
      <c r="I12" s="73"/>
      <c r="J12" s="73"/>
      <c r="K12" s="72"/>
      <c r="L12" s="72"/>
      <c r="M12" s="72"/>
      <c r="N12" s="72"/>
      <c r="O12" s="69"/>
      <c r="P12" s="68"/>
      <c r="Q12" s="68"/>
      <c r="R12" s="68"/>
      <c r="S12" s="68"/>
      <c r="T12" s="68"/>
      <c r="U12" s="68"/>
      <c r="V12" s="108"/>
      <c r="W12" s="56"/>
      <c r="X12" s="56"/>
      <c r="Y12" s="56"/>
      <c r="Z12" s="56"/>
      <c r="AA12" s="56"/>
      <c r="AB12" s="56"/>
      <c r="AC12" s="56"/>
      <c r="AD12" s="56"/>
    </row>
    <row r="13" ht="33.95" customHeight="1" spans="1:30">
      <c r="A13" s="56"/>
      <c r="B13" s="63"/>
      <c r="C13" s="72"/>
      <c r="D13" s="72"/>
      <c r="E13" s="72"/>
      <c r="F13" s="72"/>
      <c r="G13" s="73"/>
      <c r="H13" s="73"/>
      <c r="I13" s="73"/>
      <c r="J13" s="73"/>
      <c r="K13" s="72"/>
      <c r="L13" s="72"/>
      <c r="M13" s="72"/>
      <c r="N13" s="72"/>
      <c r="O13" s="69"/>
      <c r="P13" s="68"/>
      <c r="Q13" s="68"/>
      <c r="R13" s="68"/>
      <c r="S13" s="68"/>
      <c r="T13" s="68"/>
      <c r="U13" s="68"/>
      <c r="V13" s="108"/>
      <c r="W13" s="56"/>
      <c r="X13" s="56"/>
      <c r="Y13" s="56"/>
      <c r="Z13" s="56"/>
      <c r="AA13" s="56"/>
      <c r="AB13" s="56"/>
      <c r="AC13" s="56"/>
      <c r="AD13" s="56"/>
    </row>
    <row r="14" ht="33.95" customHeight="1" spans="1:30">
      <c r="A14" s="56"/>
      <c r="B14" s="63"/>
      <c r="C14" s="72"/>
      <c r="D14" s="72"/>
      <c r="E14" s="72"/>
      <c r="F14" s="72"/>
      <c r="G14" s="73"/>
      <c r="H14" s="73"/>
      <c r="I14" s="73"/>
      <c r="J14" s="73"/>
      <c r="K14" s="72"/>
      <c r="L14" s="72"/>
      <c r="M14" s="72"/>
      <c r="N14" s="72"/>
      <c r="O14" s="69"/>
      <c r="P14" s="68"/>
      <c r="Q14" s="68"/>
      <c r="R14" s="68"/>
      <c r="S14" s="68"/>
      <c r="T14" s="68"/>
      <c r="U14" s="68"/>
      <c r="V14" s="108"/>
      <c r="W14" s="56"/>
      <c r="X14" s="56"/>
      <c r="Y14" s="56"/>
      <c r="Z14" s="56"/>
      <c r="AA14" s="56"/>
      <c r="AB14" s="56"/>
      <c r="AC14" s="56"/>
      <c r="AD14" s="56"/>
    </row>
    <row r="15" ht="20.1" customHeight="1" spans="1:30">
      <c r="A15" s="56"/>
      <c r="B15" s="63"/>
      <c r="C15" s="72"/>
      <c r="D15" s="72"/>
      <c r="E15" s="72"/>
      <c r="F15" s="72"/>
      <c r="G15" s="73"/>
      <c r="H15" s="73"/>
      <c r="I15" s="73"/>
      <c r="J15" s="73"/>
      <c r="K15" s="72"/>
      <c r="L15" s="72"/>
      <c r="M15" s="72"/>
      <c r="N15" s="72"/>
      <c r="O15" s="69"/>
      <c r="P15" s="68"/>
      <c r="Q15" s="68"/>
      <c r="R15" s="68"/>
      <c r="S15" s="68"/>
      <c r="T15" s="68"/>
      <c r="U15" s="68"/>
      <c r="V15" s="108"/>
      <c r="W15" s="56"/>
      <c r="X15" s="56"/>
      <c r="Y15" s="56"/>
      <c r="Z15" s="56"/>
      <c r="AA15" s="56"/>
      <c r="AB15" s="56"/>
      <c r="AC15" s="56"/>
      <c r="AD15" s="56"/>
    </row>
    <row r="16" ht="39" customHeight="1" spans="1:30">
      <c r="A16" s="56"/>
      <c r="B16" s="63"/>
      <c r="C16" s="72"/>
      <c r="D16" s="70"/>
      <c r="E16" s="70"/>
      <c r="F16" s="70"/>
      <c r="G16" s="74"/>
      <c r="H16" s="74"/>
      <c r="I16" s="74"/>
      <c r="J16" s="74"/>
      <c r="K16" s="70"/>
      <c r="L16" s="74"/>
      <c r="M16" s="74"/>
      <c r="N16" s="72"/>
      <c r="O16" s="69"/>
      <c r="P16" s="68"/>
      <c r="Q16" s="68"/>
      <c r="R16" s="68"/>
      <c r="S16" s="68"/>
      <c r="T16" s="68"/>
      <c r="U16" s="76"/>
      <c r="V16" s="108"/>
      <c r="W16" s="56"/>
      <c r="X16" s="56"/>
      <c r="Y16" s="56"/>
      <c r="Z16" s="56"/>
      <c r="AA16" s="56"/>
      <c r="AB16" s="56"/>
      <c r="AC16" s="56"/>
      <c r="AD16" s="56"/>
    </row>
    <row r="17" ht="42.95" customHeight="1" spans="1:30">
      <c r="A17" s="56"/>
      <c r="B17" s="63"/>
      <c r="C17" s="72"/>
      <c r="D17" s="72"/>
      <c r="E17" s="72"/>
      <c r="F17" s="72"/>
      <c r="G17" s="73"/>
      <c r="H17" s="73"/>
      <c r="I17" s="73"/>
      <c r="J17" s="73"/>
      <c r="K17" s="72"/>
      <c r="L17" s="72"/>
      <c r="M17" s="72"/>
      <c r="N17" s="72"/>
      <c r="O17" s="69"/>
      <c r="P17" s="68"/>
      <c r="Q17" s="68"/>
      <c r="R17" s="68"/>
      <c r="S17" s="68"/>
      <c r="T17" s="68"/>
      <c r="U17" s="76"/>
      <c r="V17" s="108"/>
      <c r="W17" s="56"/>
      <c r="X17" s="56"/>
      <c r="Y17" s="56"/>
      <c r="Z17" s="56"/>
      <c r="AA17" s="56"/>
      <c r="AB17" s="56"/>
      <c r="AC17" s="56"/>
      <c r="AD17" s="56"/>
    </row>
    <row r="18" ht="39" customHeight="1" spans="1:30">
      <c r="A18" s="56"/>
      <c r="B18" s="63"/>
      <c r="C18" s="72"/>
      <c r="D18" s="70"/>
      <c r="E18" s="70"/>
      <c r="F18" s="70"/>
      <c r="G18" s="74"/>
      <c r="H18" s="74"/>
      <c r="I18" s="74"/>
      <c r="J18" s="74"/>
      <c r="K18" s="70"/>
      <c r="L18" s="74"/>
      <c r="M18" s="74"/>
      <c r="N18" s="72"/>
      <c r="O18" s="69"/>
      <c r="P18" s="68"/>
      <c r="Q18" s="68"/>
      <c r="R18" s="68"/>
      <c r="S18" s="68"/>
      <c r="T18" s="68"/>
      <c r="U18" s="76"/>
      <c r="V18" s="108"/>
      <c r="W18" s="56"/>
      <c r="X18" s="56"/>
      <c r="Y18" s="118"/>
      <c r="Z18" s="56"/>
      <c r="AA18" s="56"/>
      <c r="AB18" s="56"/>
      <c r="AC18" s="56"/>
      <c r="AD18" s="56"/>
    </row>
    <row r="19" ht="42.95" customHeight="1" spans="1:30">
      <c r="A19" s="56"/>
      <c r="B19" s="63"/>
      <c r="C19" s="72"/>
      <c r="D19" s="72"/>
      <c r="E19" s="72"/>
      <c r="F19" s="72"/>
      <c r="G19" s="73"/>
      <c r="H19" s="73"/>
      <c r="I19" s="73"/>
      <c r="J19" s="73"/>
      <c r="K19" s="72"/>
      <c r="L19" s="72"/>
      <c r="M19" s="72"/>
      <c r="N19" s="72"/>
      <c r="O19" s="69"/>
      <c r="P19" s="68"/>
      <c r="Q19" s="68"/>
      <c r="R19" s="68"/>
      <c r="S19" s="68"/>
      <c r="T19" s="68"/>
      <c r="U19" s="69"/>
      <c r="V19" s="108"/>
      <c r="W19" s="56"/>
      <c r="X19" s="56"/>
      <c r="Y19" s="56"/>
      <c r="Z19" s="56"/>
      <c r="AA19" s="56"/>
      <c r="AB19" s="56"/>
      <c r="AC19" s="56"/>
      <c r="AD19" s="56"/>
    </row>
    <row r="20" ht="54.75" customHeight="1" spans="1:30">
      <c r="A20" s="56"/>
      <c r="B20" s="63"/>
      <c r="C20" s="72"/>
      <c r="D20" s="70"/>
      <c r="E20" s="70"/>
      <c r="F20" s="70"/>
      <c r="G20" s="74"/>
      <c r="H20" s="74"/>
      <c r="I20" s="74"/>
      <c r="J20" s="74"/>
      <c r="K20" s="70"/>
      <c r="L20" s="74"/>
      <c r="M20" s="74"/>
      <c r="N20" s="72"/>
      <c r="O20" s="69"/>
      <c r="P20" s="68"/>
      <c r="Q20" s="68"/>
      <c r="R20" s="68"/>
      <c r="S20" s="68"/>
      <c r="T20" s="68"/>
      <c r="U20" s="69"/>
      <c r="V20" s="108"/>
      <c r="W20" s="56"/>
      <c r="X20" s="56"/>
      <c r="Y20" s="56"/>
      <c r="Z20" s="56"/>
      <c r="AA20" s="56"/>
      <c r="AB20" s="56"/>
      <c r="AC20" s="56"/>
      <c r="AD20" s="56"/>
    </row>
    <row r="21" ht="42.95" customHeight="1" spans="1:30">
      <c r="A21" s="56"/>
      <c r="B21" s="63"/>
      <c r="C21" s="72"/>
      <c r="D21" s="73"/>
      <c r="E21" s="72"/>
      <c r="F21" s="72"/>
      <c r="G21" s="73"/>
      <c r="H21" s="73"/>
      <c r="I21" s="73"/>
      <c r="J21" s="73"/>
      <c r="K21" s="72"/>
      <c r="L21" s="72"/>
      <c r="M21" s="72"/>
      <c r="N21" s="72"/>
      <c r="O21" s="89" t="s">
        <v>88</v>
      </c>
      <c r="P21" s="90"/>
      <c r="Q21" s="90"/>
      <c r="R21" s="109">
        <f ca="1">SUMIFS('采购录入（明细）'!J:J,'采购录入（明细）'!M:M,TODAY()-DAY(TODAY())+1)</f>
        <v>0</v>
      </c>
      <c r="S21" s="110">
        <f ca="1">SUMIFS('采购录入（明细）'!K:K,'采购录入（明细）'!M:M,TODAY()-DAY(TODAY())+1)</f>
        <v>0</v>
      </c>
      <c r="T21" s="110"/>
      <c r="U21" s="111"/>
      <c r="V21" s="108"/>
      <c r="W21" s="56"/>
      <c r="X21" s="56"/>
      <c r="Y21" s="56"/>
      <c r="Z21" s="56"/>
      <c r="AA21" s="56"/>
      <c r="AB21" s="56"/>
      <c r="AC21" s="56"/>
      <c r="AD21" s="56"/>
    </row>
    <row r="22" ht="39" customHeight="1" spans="1:30">
      <c r="A22" s="56"/>
      <c r="B22" s="63"/>
      <c r="C22" s="72"/>
      <c r="D22" s="73" t="str">
        <f ca="1">"【 今天是: "&amp;TEXT(TODAY(),"yyyy年m月d日")&amp;" "&amp;TEXT(TODAY(),"aaaa")&amp;" 】"</f>
        <v>【 今天是: 2023年2月2日 星期四 】</v>
      </c>
      <c r="E22" s="72"/>
      <c r="F22" s="72"/>
      <c r="G22" s="73"/>
      <c r="H22" s="73"/>
      <c r="I22" s="73"/>
      <c r="J22" s="74"/>
      <c r="K22" s="70"/>
      <c r="L22" s="74"/>
      <c r="M22" s="74"/>
      <c r="N22" s="72"/>
      <c r="O22" s="91" t="s">
        <v>89</v>
      </c>
      <c r="P22" s="92"/>
      <c r="Q22" s="92"/>
      <c r="R22" s="112">
        <f ca="1">SUMIFS('销售录入（明细）'!J:J,'销售录入（明细）'!M:M,TODAY()-DAY(TODAY())+1)</f>
        <v>0</v>
      </c>
      <c r="S22" s="113">
        <f ca="1">SUMIFS('销售录入（明细）'!K:K,'销售录入（明细）'!M:M,TODAY()-DAY(TODAY())+1)</f>
        <v>0</v>
      </c>
      <c r="T22" s="113"/>
      <c r="U22" s="114"/>
      <c r="V22" s="108"/>
      <c r="W22" s="56"/>
      <c r="X22" s="56"/>
      <c r="Y22" s="56"/>
      <c r="Z22" s="56"/>
      <c r="AA22" s="56"/>
      <c r="AB22" s="56"/>
      <c r="AC22" s="56"/>
      <c r="AD22" s="56"/>
    </row>
    <row r="23" ht="17.1" customHeight="1" spans="1:30">
      <c r="A23" s="56"/>
      <c r="B23" s="75"/>
      <c r="C23" s="76"/>
      <c r="D23" s="77"/>
      <c r="E23" s="72"/>
      <c r="F23" s="72"/>
      <c r="G23" s="73"/>
      <c r="H23" s="73"/>
      <c r="I23" s="73"/>
      <c r="J23" s="74"/>
      <c r="K23" s="70"/>
      <c r="L23" s="74"/>
      <c r="M23" s="74"/>
      <c r="N23" s="74"/>
      <c r="O23" s="93"/>
      <c r="P23" s="93"/>
      <c r="Q23" s="93"/>
      <c r="R23" s="74"/>
      <c r="S23" s="74"/>
      <c r="T23" s="74"/>
      <c r="U23" s="74"/>
      <c r="V23" s="108"/>
      <c r="W23" s="56"/>
      <c r="X23" s="56"/>
      <c r="Y23" s="56"/>
      <c r="Z23" s="56"/>
      <c r="AA23" s="56"/>
      <c r="AB23" s="56"/>
      <c r="AC23" s="56"/>
      <c r="AD23" s="56"/>
    </row>
    <row r="24" ht="17.1" customHeight="1" spans="1:30">
      <c r="A24" s="56"/>
      <c r="B24" s="78"/>
      <c r="C24" s="79"/>
      <c r="D24" s="80"/>
      <c r="E24" s="81"/>
      <c r="F24" s="81"/>
      <c r="G24" s="81"/>
      <c r="H24" s="81"/>
      <c r="I24" s="81"/>
      <c r="J24" s="81"/>
      <c r="K24" s="81"/>
      <c r="L24" s="81"/>
      <c r="M24" s="81"/>
      <c r="N24" s="94"/>
      <c r="O24" s="94"/>
      <c r="P24" s="94"/>
      <c r="Q24" s="94"/>
      <c r="R24" s="94"/>
      <c r="S24" s="94"/>
      <c r="T24" s="94"/>
      <c r="U24" s="94"/>
      <c r="V24" s="115"/>
      <c r="W24" s="56"/>
      <c r="X24" s="56"/>
      <c r="Y24" s="56"/>
      <c r="Z24" s="56"/>
      <c r="AA24" s="56"/>
      <c r="AB24" s="56"/>
      <c r="AC24" s="56"/>
      <c r="AD24" s="56"/>
    </row>
    <row r="25" ht="28.2" spans="1:30">
      <c r="A25" s="56"/>
      <c r="O25" s="56"/>
      <c r="P25" s="56"/>
      <c r="Q25" s="56"/>
      <c r="R25" s="56"/>
      <c r="S25" s="56"/>
      <c r="T25" s="56"/>
      <c r="U25" s="56"/>
      <c r="V25" s="116"/>
      <c r="W25" s="56"/>
      <c r="X25" s="56"/>
      <c r="Y25" s="56"/>
      <c r="Z25" s="56"/>
      <c r="AA25" s="56"/>
      <c r="AB25" s="56"/>
      <c r="AC25" s="56"/>
      <c r="AD25" s="56"/>
    </row>
    <row r="26" ht="28.2" spans="1:30">
      <c r="A26" s="56"/>
      <c r="O26" s="56"/>
      <c r="P26" s="56"/>
      <c r="Q26" s="56"/>
      <c r="R26" s="56"/>
      <c r="S26" s="56"/>
      <c r="T26" s="56"/>
      <c r="U26" s="56"/>
      <c r="V26" s="117"/>
      <c r="W26" s="56"/>
      <c r="X26" s="56"/>
      <c r="Y26" s="56"/>
      <c r="Z26" s="56"/>
      <c r="AA26" s="56"/>
      <c r="AB26" s="56"/>
      <c r="AC26" s="56"/>
      <c r="AD26" s="56"/>
    </row>
    <row r="27" ht="28.2" spans="1:30">
      <c r="A27" s="56"/>
      <c r="O27" s="56"/>
      <c r="P27" s="56"/>
      <c r="Q27" s="56"/>
      <c r="R27" s="56"/>
      <c r="S27" s="56"/>
      <c r="T27" s="56"/>
      <c r="U27" s="56"/>
      <c r="V27" s="117"/>
      <c r="W27" s="56"/>
      <c r="X27" s="56"/>
      <c r="Y27" s="56"/>
      <c r="Z27" s="56"/>
      <c r="AA27" s="56"/>
      <c r="AB27" s="56"/>
      <c r="AC27" s="56"/>
      <c r="AD27" s="56"/>
    </row>
    <row r="28" ht="28.2" spans="1:30">
      <c r="A28" s="56"/>
      <c r="O28" s="56"/>
      <c r="P28" s="56"/>
      <c r="Q28" s="56"/>
      <c r="R28" s="56"/>
      <c r="S28" s="56"/>
      <c r="T28" s="56"/>
      <c r="U28" s="56"/>
      <c r="V28" s="117"/>
      <c r="W28" s="56"/>
      <c r="X28" s="56"/>
      <c r="Y28" s="56"/>
      <c r="Z28" s="56"/>
      <c r="AA28" s="56"/>
      <c r="AB28" s="56"/>
      <c r="AC28" s="56"/>
      <c r="AD28" s="56"/>
    </row>
    <row r="29" ht="28.2" spans="1:30">
      <c r="A29" s="56"/>
      <c r="O29" s="56"/>
      <c r="P29" s="56"/>
      <c r="Q29" s="56"/>
      <c r="R29" s="56"/>
      <c r="S29" s="56"/>
      <c r="T29" s="56"/>
      <c r="U29" s="56"/>
      <c r="V29" s="117"/>
      <c r="W29" s="56"/>
      <c r="X29" s="56"/>
      <c r="Y29" s="56"/>
      <c r="Z29" s="56"/>
      <c r="AA29" s="56"/>
      <c r="AB29" s="56"/>
      <c r="AC29" s="56"/>
      <c r="AD29" s="56"/>
    </row>
    <row r="30" ht="28.2" spans="1:30">
      <c r="A30" s="56"/>
      <c r="O30" s="56"/>
      <c r="P30" s="56"/>
      <c r="Q30" s="56"/>
      <c r="R30" s="56"/>
      <c r="S30" s="56"/>
      <c r="T30" s="56"/>
      <c r="U30" s="56"/>
      <c r="V30" s="117"/>
      <c r="W30" s="56"/>
      <c r="X30" s="56"/>
      <c r="Y30" s="56"/>
      <c r="Z30" s="56"/>
      <c r="AA30" s="56"/>
      <c r="AB30" s="56"/>
      <c r="AC30" s="56"/>
      <c r="AD30" s="56"/>
    </row>
    <row r="31" ht="28.2" spans="1:30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</row>
    <row r="32" ht="50.4" spans="1:30">
      <c r="A32" s="56"/>
      <c r="B32" s="56"/>
      <c r="F32" s="82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</row>
    <row r="33" ht="28.2" spans="1:30">
      <c r="A33" s="56"/>
      <c r="B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</row>
    <row r="34" ht="28.2" spans="1:30">
      <c r="A34" s="56"/>
      <c r="B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</row>
    <row r="35" ht="28.2" spans="1:30">
      <c r="A35" s="56"/>
      <c r="B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</row>
    <row r="36" ht="28.2" spans="1:30">
      <c r="A36" s="56"/>
      <c r="B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</row>
    <row r="37" ht="28.2" spans="1:30">
      <c r="A37" s="56"/>
      <c r="B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</row>
    <row r="38" ht="28.2" spans="1:30">
      <c r="A38" s="56"/>
      <c r="B38" s="56"/>
      <c r="C38" s="83"/>
      <c r="D38" s="83"/>
      <c r="E38" s="83"/>
      <c r="F38" s="83"/>
      <c r="G38" s="83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</row>
    <row r="39" ht="28.2" spans="1:30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84"/>
      <c r="Q39" s="84"/>
      <c r="R39" s="84"/>
      <c r="S39" s="84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</row>
  </sheetData>
  <mergeCells count="8">
    <mergeCell ref="R4:S4"/>
    <mergeCell ref="O21:Q21"/>
    <mergeCell ref="S21:U21"/>
    <mergeCell ref="O22:Q22"/>
    <mergeCell ref="S22:U22"/>
    <mergeCell ref="B23:C23"/>
    <mergeCell ref="B24:C24"/>
    <mergeCell ref="B2:P4"/>
  </mergeCells>
  <pageMargins left="0.699305555555556" right="0.699305555555556" top="0.75" bottom="0.75" header="0.3" footer="0.3"/>
  <pageSetup paperSize="9" orientation="landscape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B1:M1004"/>
  <sheetViews>
    <sheetView showGridLines="0" workbookViewId="0">
      <pane ySplit="3" topLeftCell="A4" activePane="bottomLeft" state="frozen"/>
      <selection/>
      <selection pane="bottomLeft" activeCell="L33" sqref="B2:L33"/>
    </sheetView>
  </sheetViews>
  <sheetFormatPr defaultColWidth="9" defaultRowHeight="18.95" customHeight="1"/>
  <cols>
    <col min="1" max="1" width="4.37962962962963" style="23" customWidth="1"/>
    <col min="2" max="2" width="9.12962962962963" style="24" customWidth="1"/>
    <col min="3" max="3" width="13.1296296296296" style="24" customWidth="1"/>
    <col min="4" max="4" width="16" style="24" customWidth="1"/>
    <col min="5" max="5" width="13.1296296296296" style="24" customWidth="1"/>
    <col min="6" max="6" width="14.5" style="24" customWidth="1"/>
    <col min="7" max="7" width="9.25" style="25" customWidth="1"/>
    <col min="8" max="8" width="11.8796296296296" style="24" customWidth="1"/>
    <col min="9" max="9" width="11.8796296296296" style="48" customWidth="1"/>
    <col min="10" max="10" width="10.5" style="25" customWidth="1"/>
    <col min="11" max="11" width="16.1296296296296" style="25" customWidth="1"/>
    <col min="12" max="12" width="16.5" style="24" customWidth="1"/>
    <col min="13" max="13" width="16.5" style="24" hidden="1" customWidth="1"/>
    <col min="14" max="16384" width="9" style="26"/>
  </cols>
  <sheetData>
    <row r="1" ht="9" customHeight="1"/>
    <row r="2" ht="24" customHeight="1" spans="2:13">
      <c r="B2" s="7" t="s">
        <v>90</v>
      </c>
      <c r="C2" s="8"/>
      <c r="D2" s="8"/>
      <c r="E2" s="8"/>
      <c r="F2" s="8"/>
      <c r="G2" s="8"/>
      <c r="H2" s="8"/>
      <c r="I2" s="8"/>
      <c r="J2" s="8"/>
      <c r="K2" s="8"/>
      <c r="L2" s="9"/>
      <c r="M2" s="9"/>
    </row>
    <row r="3" customHeight="1" spans="2:13">
      <c r="B3" s="33" t="s">
        <v>10</v>
      </c>
      <c r="C3" s="33" t="s">
        <v>21</v>
      </c>
      <c r="D3" s="33" t="s">
        <v>25</v>
      </c>
      <c r="E3" s="33" t="s">
        <v>17</v>
      </c>
      <c r="F3" s="33" t="s">
        <v>43</v>
      </c>
      <c r="G3" s="33" t="s">
        <v>44</v>
      </c>
      <c r="H3" s="33" t="s">
        <v>45</v>
      </c>
      <c r="I3" s="33" t="s">
        <v>46</v>
      </c>
      <c r="J3" s="33" t="s">
        <v>47</v>
      </c>
      <c r="K3" s="33" t="s">
        <v>48</v>
      </c>
      <c r="L3" s="33" t="s">
        <v>24</v>
      </c>
      <c r="M3" s="33" t="s">
        <v>49</v>
      </c>
    </row>
    <row r="4" customHeight="1" spans="2:13">
      <c r="B4" s="33">
        <v>1</v>
      </c>
      <c r="C4" s="49">
        <v>43212</v>
      </c>
      <c r="D4" s="45" t="s">
        <v>30</v>
      </c>
      <c r="E4" s="34" t="str">
        <f>IFERROR(VLOOKUP(D4,'基础-客户信息 '!$C:$D,2,FALSE),"-")</f>
        <v>陈苗天</v>
      </c>
      <c r="F4" s="45" t="s">
        <v>50</v>
      </c>
      <c r="G4" s="34" t="str">
        <f>IFERROR(VLOOKUP($F4,'基础-商品信息'!$C:$E,2,FALSE),"-")</f>
        <v>台</v>
      </c>
      <c r="H4" s="34" t="str">
        <f>IFERROR(VLOOKUP($F4,'基础-商品信息'!$C:$E,3,FALSE),"-")</f>
        <v>S-897</v>
      </c>
      <c r="I4" s="50">
        <v>4200</v>
      </c>
      <c r="J4" s="45">
        <v>10</v>
      </c>
      <c r="K4" s="35">
        <f>IF(AND(I4&lt;&gt;"",J4&lt;&gt;""),I4*J4,"-")</f>
        <v>42000</v>
      </c>
      <c r="L4" s="50"/>
      <c r="M4" s="51">
        <f t="shared" ref="M4:M67" si="0">C4-DAY(C4)+1</f>
        <v>43191</v>
      </c>
    </row>
    <row r="5" customHeight="1" spans="2:13">
      <c r="B5" s="33">
        <v>2</v>
      </c>
      <c r="C5" s="49">
        <v>43213</v>
      </c>
      <c r="D5" s="45" t="s">
        <v>30</v>
      </c>
      <c r="E5" s="34" t="str">
        <f>IFERROR(VLOOKUP(D5,'基础-客户信息 '!$C:$D,2,FALSE),"-")</f>
        <v>陈苗天</v>
      </c>
      <c r="F5" s="45" t="s">
        <v>55</v>
      </c>
      <c r="G5" s="34" t="str">
        <f>IFERROR(VLOOKUP($F5,'基础-商品信息'!$C:$E,2,FALSE),"-")</f>
        <v>台</v>
      </c>
      <c r="H5" s="34" t="str">
        <f>IFERROR(VLOOKUP($F5,'基础-商品信息'!$C:$E,3,FALSE),"-")</f>
        <v>S-899</v>
      </c>
      <c r="I5" s="50">
        <v>1300</v>
      </c>
      <c r="J5" s="45">
        <v>8</v>
      </c>
      <c r="K5" s="35">
        <f t="shared" ref="K5:K68" si="1">IF(AND(I5&lt;&gt;"",J5&lt;&gt;""),I5*J5,"-")</f>
        <v>10400</v>
      </c>
      <c r="L5" s="50"/>
      <c r="M5" s="51">
        <f t="shared" si="0"/>
        <v>43191</v>
      </c>
    </row>
    <row r="6" customHeight="1" spans="2:13">
      <c r="B6" s="33">
        <v>3</v>
      </c>
      <c r="C6" s="49">
        <v>43214</v>
      </c>
      <c r="D6" s="45" t="s">
        <v>33</v>
      </c>
      <c r="E6" s="34" t="str">
        <f>IFERROR(VLOOKUP(D6,'基础-客户信息 '!$C:$D,2,FALSE),"-")</f>
        <v>王昊月</v>
      </c>
      <c r="F6" s="45" t="s">
        <v>55</v>
      </c>
      <c r="G6" s="34" t="str">
        <f>IFERROR(VLOOKUP($F6,'基础-商品信息'!$C:$E,2,FALSE),"-")</f>
        <v>台</v>
      </c>
      <c r="H6" s="34" t="str">
        <f>IFERROR(VLOOKUP($F6,'基础-商品信息'!$C:$E,3,FALSE),"-")</f>
        <v>S-899</v>
      </c>
      <c r="I6" s="50">
        <v>1300</v>
      </c>
      <c r="J6" s="45">
        <v>2</v>
      </c>
      <c r="K6" s="35">
        <f t="shared" si="1"/>
        <v>2600</v>
      </c>
      <c r="L6" s="50"/>
      <c r="M6" s="51">
        <f t="shared" si="0"/>
        <v>43191</v>
      </c>
    </row>
    <row r="7" customHeight="1" spans="2:13">
      <c r="B7" s="33">
        <v>4</v>
      </c>
      <c r="C7" s="49">
        <v>43215</v>
      </c>
      <c r="D7" s="45" t="s">
        <v>82</v>
      </c>
      <c r="E7" s="34" t="str">
        <f>IFERROR(VLOOKUP(D7,'基础-客户信息 '!$C:$D,2,FALSE),"-")</f>
        <v>张明欣</v>
      </c>
      <c r="F7" s="45" t="s">
        <v>54</v>
      </c>
      <c r="G7" s="34" t="str">
        <f>IFERROR(VLOOKUP($F7,'基础-商品信息'!$C:$E,2,FALSE),"-")</f>
        <v>台</v>
      </c>
      <c r="H7" s="34" t="str">
        <f>IFERROR(VLOOKUP($F7,'基础-商品信息'!$C:$E,3,FALSE),"-")</f>
        <v>S-902</v>
      </c>
      <c r="I7" s="50">
        <v>1500</v>
      </c>
      <c r="J7" s="45">
        <v>2</v>
      </c>
      <c r="K7" s="35">
        <f t="shared" si="1"/>
        <v>3000</v>
      </c>
      <c r="L7" s="50"/>
      <c r="M7" s="51">
        <f t="shared" si="0"/>
        <v>43191</v>
      </c>
    </row>
    <row r="8" customHeight="1" spans="2:13">
      <c r="B8" s="33">
        <v>5</v>
      </c>
      <c r="C8" s="45"/>
      <c r="D8" s="45"/>
      <c r="E8" s="34" t="str">
        <f>IFERROR(VLOOKUP(D8,'基础-客户信息 '!$C:$D,2,FALSE),"-")</f>
        <v>-</v>
      </c>
      <c r="F8" s="45"/>
      <c r="G8" s="34" t="str">
        <f>IFERROR(VLOOKUP($F8,'基础-商品信息'!$C:$E,2,FALSE),"-")</f>
        <v>-</v>
      </c>
      <c r="H8" s="34" t="str">
        <f>IFERROR(VLOOKUP($F8,'基础-商品信息'!$C:$E,3,FALSE),"-")</f>
        <v>-</v>
      </c>
      <c r="I8" s="50"/>
      <c r="J8" s="45"/>
      <c r="K8" s="35" t="str">
        <f t="shared" si="1"/>
        <v>-</v>
      </c>
      <c r="L8" s="50"/>
      <c r="M8" s="51">
        <f t="shared" si="0"/>
        <v>1</v>
      </c>
    </row>
    <row r="9" customHeight="1" spans="2:13">
      <c r="B9" s="33">
        <v>6</v>
      </c>
      <c r="C9" s="45"/>
      <c r="D9" s="45"/>
      <c r="E9" s="34" t="str">
        <f>IFERROR(VLOOKUP(D9,'基础-客户信息 '!$C:$D,2,FALSE),"-")</f>
        <v>-</v>
      </c>
      <c r="F9" s="45"/>
      <c r="G9" s="34" t="str">
        <f>IFERROR(VLOOKUP($F9,'基础-商品信息'!$C:$E,2,FALSE),"-")</f>
        <v>-</v>
      </c>
      <c r="H9" s="34" t="str">
        <f>IFERROR(VLOOKUP($F9,'基础-商品信息'!$C:$E,3,FALSE),"-")</f>
        <v>-</v>
      </c>
      <c r="I9" s="50"/>
      <c r="J9" s="45"/>
      <c r="K9" s="35" t="str">
        <f t="shared" si="1"/>
        <v>-</v>
      </c>
      <c r="L9" s="50"/>
      <c r="M9" s="51">
        <f t="shared" si="0"/>
        <v>1</v>
      </c>
    </row>
    <row r="10" customHeight="1" spans="2:13">
      <c r="B10" s="33">
        <v>7</v>
      </c>
      <c r="C10" s="45"/>
      <c r="D10" s="45"/>
      <c r="E10" s="34" t="str">
        <f>IFERROR(VLOOKUP(D10,'基础-客户信息 '!$C:$D,2,FALSE),"-")</f>
        <v>-</v>
      </c>
      <c r="F10" s="45"/>
      <c r="G10" s="34" t="str">
        <f>IFERROR(VLOOKUP($F10,'基础-商品信息'!$C:$E,2,FALSE),"-")</f>
        <v>-</v>
      </c>
      <c r="H10" s="34" t="str">
        <f>IFERROR(VLOOKUP($F10,'基础-商品信息'!$C:$E,3,FALSE),"-")</f>
        <v>-</v>
      </c>
      <c r="I10" s="50"/>
      <c r="J10" s="45"/>
      <c r="K10" s="35" t="str">
        <f t="shared" si="1"/>
        <v>-</v>
      </c>
      <c r="L10" s="50"/>
      <c r="M10" s="51">
        <f t="shared" si="0"/>
        <v>1</v>
      </c>
    </row>
    <row r="11" customHeight="1" spans="2:13">
      <c r="B11" s="33">
        <v>8</v>
      </c>
      <c r="C11" s="45"/>
      <c r="D11" s="45"/>
      <c r="E11" s="34" t="str">
        <f>IFERROR(VLOOKUP(D11,'基础-客户信息 '!$C:$D,2,FALSE),"-")</f>
        <v>-</v>
      </c>
      <c r="F11" s="45"/>
      <c r="G11" s="34" t="str">
        <f>IFERROR(VLOOKUP($F11,'基础-商品信息'!$C:$E,2,FALSE),"-")</f>
        <v>-</v>
      </c>
      <c r="H11" s="34" t="str">
        <f>IFERROR(VLOOKUP($F11,'基础-商品信息'!$C:$E,3,FALSE),"-")</f>
        <v>-</v>
      </c>
      <c r="I11" s="50"/>
      <c r="J11" s="45"/>
      <c r="K11" s="35" t="str">
        <f t="shared" si="1"/>
        <v>-</v>
      </c>
      <c r="L11" s="50"/>
      <c r="M11" s="51">
        <f t="shared" si="0"/>
        <v>1</v>
      </c>
    </row>
    <row r="12" customHeight="1" spans="2:13">
      <c r="B12" s="33">
        <v>9</v>
      </c>
      <c r="C12" s="45"/>
      <c r="D12" s="45"/>
      <c r="E12" s="34" t="str">
        <f>IFERROR(VLOOKUP(D12,'基础-客户信息 '!$C:$D,2,FALSE),"-")</f>
        <v>-</v>
      </c>
      <c r="F12" s="45"/>
      <c r="G12" s="34" t="str">
        <f>IFERROR(VLOOKUP($F12,'基础-商品信息'!$C:$E,2,FALSE),"-")</f>
        <v>-</v>
      </c>
      <c r="H12" s="34" t="str">
        <f>IFERROR(VLOOKUP($F12,'基础-商品信息'!$C:$E,3,FALSE),"-")</f>
        <v>-</v>
      </c>
      <c r="I12" s="50"/>
      <c r="J12" s="45"/>
      <c r="K12" s="35" t="str">
        <f t="shared" si="1"/>
        <v>-</v>
      </c>
      <c r="L12" s="50"/>
      <c r="M12" s="51">
        <f t="shared" si="0"/>
        <v>1</v>
      </c>
    </row>
    <row r="13" customHeight="1" spans="2:13">
      <c r="B13" s="33">
        <v>10</v>
      </c>
      <c r="C13" s="45"/>
      <c r="D13" s="45"/>
      <c r="E13" s="34" t="str">
        <f>IFERROR(VLOOKUP(D13,'基础-客户信息 '!$C:$D,2,FALSE),"-")</f>
        <v>-</v>
      </c>
      <c r="F13" s="45"/>
      <c r="G13" s="34" t="str">
        <f>IFERROR(VLOOKUP($F13,'基础-商品信息'!$C:$E,2,FALSE),"-")</f>
        <v>-</v>
      </c>
      <c r="H13" s="34" t="str">
        <f>IFERROR(VLOOKUP($F13,'基础-商品信息'!$C:$E,3,FALSE),"-")</f>
        <v>-</v>
      </c>
      <c r="I13" s="50"/>
      <c r="J13" s="45"/>
      <c r="K13" s="35" t="str">
        <f t="shared" si="1"/>
        <v>-</v>
      </c>
      <c r="L13" s="45"/>
      <c r="M13" s="51">
        <f t="shared" si="0"/>
        <v>1</v>
      </c>
    </row>
    <row r="14" customHeight="1" spans="2:13">
      <c r="B14" s="33">
        <v>11</v>
      </c>
      <c r="C14" s="45"/>
      <c r="D14" s="45"/>
      <c r="E14" s="34" t="str">
        <f>IFERROR(VLOOKUP(D14,'基础-客户信息 '!$C:$D,2,FALSE),"-")</f>
        <v>-</v>
      </c>
      <c r="F14" s="45"/>
      <c r="G14" s="34" t="str">
        <f>IFERROR(VLOOKUP($F14,'基础-商品信息'!$C:$E,2,FALSE),"-")</f>
        <v>-</v>
      </c>
      <c r="H14" s="34" t="str">
        <f>IFERROR(VLOOKUP($F14,'基础-商品信息'!$C:$E,3,FALSE),"-")</f>
        <v>-</v>
      </c>
      <c r="I14" s="50"/>
      <c r="J14" s="45"/>
      <c r="K14" s="35" t="str">
        <f t="shared" si="1"/>
        <v>-</v>
      </c>
      <c r="L14" s="45"/>
      <c r="M14" s="51">
        <f t="shared" si="0"/>
        <v>1</v>
      </c>
    </row>
    <row r="15" customHeight="1" spans="2:13">
      <c r="B15" s="33">
        <v>12</v>
      </c>
      <c r="C15" s="45"/>
      <c r="D15" s="45"/>
      <c r="E15" s="34" t="str">
        <f>IFERROR(VLOOKUP(D15,'基础-客户信息 '!$C:$D,2,FALSE),"-")</f>
        <v>-</v>
      </c>
      <c r="F15" s="45"/>
      <c r="G15" s="34" t="str">
        <f>IFERROR(VLOOKUP($F15,'基础-商品信息'!$C:$E,2,FALSE),"-")</f>
        <v>-</v>
      </c>
      <c r="H15" s="34" t="str">
        <f>IFERROR(VLOOKUP($F15,'基础-商品信息'!$C:$E,3,FALSE),"-")</f>
        <v>-</v>
      </c>
      <c r="I15" s="50"/>
      <c r="J15" s="45"/>
      <c r="K15" s="35" t="str">
        <f t="shared" si="1"/>
        <v>-</v>
      </c>
      <c r="L15" s="45"/>
      <c r="M15" s="51">
        <f t="shared" si="0"/>
        <v>1</v>
      </c>
    </row>
    <row r="16" customHeight="1" spans="2:13">
      <c r="B16" s="33">
        <v>13</v>
      </c>
      <c r="C16" s="45"/>
      <c r="D16" s="45"/>
      <c r="E16" s="34" t="str">
        <f>IFERROR(VLOOKUP(D16,'基础-客户信息 '!$C:$D,2,FALSE),"-")</f>
        <v>-</v>
      </c>
      <c r="F16" s="45"/>
      <c r="G16" s="34" t="str">
        <f>IFERROR(VLOOKUP($F16,'基础-商品信息'!$C:$E,2,FALSE),"-")</f>
        <v>-</v>
      </c>
      <c r="H16" s="34" t="str">
        <f>IFERROR(VLOOKUP($F16,'基础-商品信息'!$C:$E,3,FALSE),"-")</f>
        <v>-</v>
      </c>
      <c r="I16" s="50"/>
      <c r="J16" s="45"/>
      <c r="K16" s="35" t="str">
        <f t="shared" si="1"/>
        <v>-</v>
      </c>
      <c r="L16" s="45"/>
      <c r="M16" s="51">
        <f t="shared" si="0"/>
        <v>1</v>
      </c>
    </row>
    <row r="17" customHeight="1" spans="2:13">
      <c r="B17" s="33">
        <v>14</v>
      </c>
      <c r="C17" s="45"/>
      <c r="D17" s="45"/>
      <c r="E17" s="34" t="str">
        <f>IFERROR(VLOOKUP(D17,'基础-客户信息 '!$C:$D,2,FALSE),"-")</f>
        <v>-</v>
      </c>
      <c r="F17" s="45"/>
      <c r="G17" s="34" t="str">
        <f>IFERROR(VLOOKUP($F17,'基础-商品信息'!$C:$E,2,FALSE),"-")</f>
        <v>-</v>
      </c>
      <c r="H17" s="34" t="str">
        <f>IFERROR(VLOOKUP($F17,'基础-商品信息'!$C:$E,3,FALSE),"-")</f>
        <v>-</v>
      </c>
      <c r="I17" s="50"/>
      <c r="J17" s="45"/>
      <c r="K17" s="35" t="str">
        <f t="shared" si="1"/>
        <v>-</v>
      </c>
      <c r="L17" s="45"/>
      <c r="M17" s="51">
        <f t="shared" si="0"/>
        <v>1</v>
      </c>
    </row>
    <row r="18" customHeight="1" spans="2:13">
      <c r="B18" s="33">
        <v>15</v>
      </c>
      <c r="C18" s="45"/>
      <c r="D18" s="45"/>
      <c r="E18" s="34" t="str">
        <f>IFERROR(VLOOKUP(D18,'基础-客户信息 '!$C:$D,2,FALSE),"-")</f>
        <v>-</v>
      </c>
      <c r="F18" s="45"/>
      <c r="G18" s="34" t="str">
        <f>IFERROR(VLOOKUP($F18,'基础-商品信息'!$C:$E,2,FALSE),"-")</f>
        <v>-</v>
      </c>
      <c r="H18" s="34" t="str">
        <f>IFERROR(VLOOKUP($F18,'基础-商品信息'!$C:$E,3,FALSE),"-")</f>
        <v>-</v>
      </c>
      <c r="I18" s="50"/>
      <c r="J18" s="45"/>
      <c r="K18" s="35" t="str">
        <f t="shared" si="1"/>
        <v>-</v>
      </c>
      <c r="L18" s="45"/>
      <c r="M18" s="51">
        <f t="shared" si="0"/>
        <v>1</v>
      </c>
    </row>
    <row r="19" customHeight="1" spans="2:13">
      <c r="B19" s="33">
        <v>16</v>
      </c>
      <c r="C19" s="45"/>
      <c r="D19" s="45"/>
      <c r="E19" s="34" t="str">
        <f>IFERROR(VLOOKUP(D19,'基础-客户信息 '!$C:$D,2,FALSE),"-")</f>
        <v>-</v>
      </c>
      <c r="F19" s="45"/>
      <c r="G19" s="34" t="str">
        <f>IFERROR(VLOOKUP($F19,'基础-商品信息'!$C:$E,2,FALSE),"-")</f>
        <v>-</v>
      </c>
      <c r="H19" s="34" t="str">
        <f>IFERROR(VLOOKUP($F19,'基础-商品信息'!$C:$E,3,FALSE),"-")</f>
        <v>-</v>
      </c>
      <c r="I19" s="50"/>
      <c r="J19" s="45"/>
      <c r="K19" s="35" t="str">
        <f t="shared" si="1"/>
        <v>-</v>
      </c>
      <c r="L19" s="45"/>
      <c r="M19" s="51">
        <f t="shared" si="0"/>
        <v>1</v>
      </c>
    </row>
    <row r="20" customHeight="1" spans="2:13">
      <c r="B20" s="33">
        <v>17</v>
      </c>
      <c r="C20" s="45"/>
      <c r="D20" s="45"/>
      <c r="E20" s="34" t="str">
        <f>IFERROR(VLOOKUP(D20,'基础-客户信息 '!$C:$D,2,FALSE),"-")</f>
        <v>-</v>
      </c>
      <c r="F20" s="45"/>
      <c r="G20" s="34" t="str">
        <f>IFERROR(VLOOKUP($F20,'基础-商品信息'!$C:$E,2,FALSE),"-")</f>
        <v>-</v>
      </c>
      <c r="H20" s="34" t="str">
        <f>IFERROR(VLOOKUP($F20,'基础-商品信息'!$C:$E,3,FALSE),"-")</f>
        <v>-</v>
      </c>
      <c r="I20" s="50"/>
      <c r="J20" s="45"/>
      <c r="K20" s="35" t="str">
        <f t="shared" si="1"/>
        <v>-</v>
      </c>
      <c r="L20" s="45"/>
      <c r="M20" s="51">
        <f t="shared" si="0"/>
        <v>1</v>
      </c>
    </row>
    <row r="21" customHeight="1" spans="2:13">
      <c r="B21" s="33">
        <v>18</v>
      </c>
      <c r="C21" s="45"/>
      <c r="D21" s="45"/>
      <c r="E21" s="34" t="str">
        <f>IFERROR(VLOOKUP(D21,'基础-客户信息 '!$C:$D,2,FALSE),"-")</f>
        <v>-</v>
      </c>
      <c r="F21" s="45"/>
      <c r="G21" s="34" t="str">
        <f>IFERROR(VLOOKUP($F21,'基础-商品信息'!$C:$E,2,FALSE),"-")</f>
        <v>-</v>
      </c>
      <c r="H21" s="34" t="str">
        <f>IFERROR(VLOOKUP($F21,'基础-商品信息'!$C:$E,3,FALSE),"-")</f>
        <v>-</v>
      </c>
      <c r="I21" s="50"/>
      <c r="J21" s="45"/>
      <c r="K21" s="35" t="str">
        <f t="shared" si="1"/>
        <v>-</v>
      </c>
      <c r="L21" s="45"/>
      <c r="M21" s="51">
        <f t="shared" si="0"/>
        <v>1</v>
      </c>
    </row>
    <row r="22" customHeight="1" spans="2:13">
      <c r="B22" s="33">
        <v>19</v>
      </c>
      <c r="C22" s="45"/>
      <c r="D22" s="45"/>
      <c r="E22" s="34" t="str">
        <f>IFERROR(VLOOKUP(D22,'基础-客户信息 '!$C:$D,2,FALSE),"-")</f>
        <v>-</v>
      </c>
      <c r="F22" s="45"/>
      <c r="G22" s="34" t="str">
        <f>IFERROR(VLOOKUP($F22,'基础-商品信息'!$C:$E,2,FALSE),"-")</f>
        <v>-</v>
      </c>
      <c r="H22" s="34" t="str">
        <f>IFERROR(VLOOKUP($F22,'基础-商品信息'!$C:$E,3,FALSE),"-")</f>
        <v>-</v>
      </c>
      <c r="I22" s="50"/>
      <c r="J22" s="45"/>
      <c r="K22" s="35" t="str">
        <f t="shared" si="1"/>
        <v>-</v>
      </c>
      <c r="L22" s="45"/>
      <c r="M22" s="51">
        <f t="shared" si="0"/>
        <v>1</v>
      </c>
    </row>
    <row r="23" customHeight="1" spans="2:13">
      <c r="B23" s="33">
        <v>20</v>
      </c>
      <c r="C23" s="45"/>
      <c r="D23" s="45"/>
      <c r="E23" s="34" t="str">
        <f>IFERROR(VLOOKUP(D23,'基础-客户信息 '!$C:$D,2,FALSE),"-")</f>
        <v>-</v>
      </c>
      <c r="F23" s="45"/>
      <c r="G23" s="34" t="str">
        <f>IFERROR(VLOOKUP($F23,'基础-商品信息'!$C:$E,2,FALSE),"-")</f>
        <v>-</v>
      </c>
      <c r="H23" s="34" t="str">
        <f>IFERROR(VLOOKUP($F23,'基础-商品信息'!$C:$E,3,FALSE),"-")</f>
        <v>-</v>
      </c>
      <c r="I23" s="50"/>
      <c r="J23" s="45"/>
      <c r="K23" s="35" t="str">
        <f t="shared" si="1"/>
        <v>-</v>
      </c>
      <c r="L23" s="45"/>
      <c r="M23" s="51">
        <f t="shared" si="0"/>
        <v>1</v>
      </c>
    </row>
    <row r="24" customHeight="1" spans="2:13">
      <c r="B24" s="33">
        <v>21</v>
      </c>
      <c r="C24" s="45"/>
      <c r="D24" s="45"/>
      <c r="E24" s="34" t="str">
        <f>IFERROR(VLOOKUP(D24,'基础-客户信息 '!$C:$D,2,FALSE),"-")</f>
        <v>-</v>
      </c>
      <c r="F24" s="45"/>
      <c r="G24" s="34" t="str">
        <f>IFERROR(VLOOKUP($F24,'基础-商品信息'!$C:$E,2,FALSE),"-")</f>
        <v>-</v>
      </c>
      <c r="H24" s="34" t="str">
        <f>IFERROR(VLOOKUP($F24,'基础-商品信息'!$C:$E,3,FALSE),"-")</f>
        <v>-</v>
      </c>
      <c r="I24" s="50"/>
      <c r="J24" s="45"/>
      <c r="K24" s="35" t="str">
        <f t="shared" si="1"/>
        <v>-</v>
      </c>
      <c r="L24" s="45"/>
      <c r="M24" s="51">
        <f t="shared" si="0"/>
        <v>1</v>
      </c>
    </row>
    <row r="25" customHeight="1" spans="2:13">
      <c r="B25" s="33">
        <v>22</v>
      </c>
      <c r="C25" s="45"/>
      <c r="D25" s="45"/>
      <c r="E25" s="34" t="str">
        <f>IFERROR(VLOOKUP(D25,'基础-客户信息 '!$C:$D,2,FALSE),"-")</f>
        <v>-</v>
      </c>
      <c r="F25" s="45"/>
      <c r="G25" s="34" t="str">
        <f>IFERROR(VLOOKUP($F25,'基础-商品信息'!$C:$E,2,FALSE),"-")</f>
        <v>-</v>
      </c>
      <c r="H25" s="34" t="str">
        <f>IFERROR(VLOOKUP($F25,'基础-商品信息'!$C:$E,3,FALSE),"-")</f>
        <v>-</v>
      </c>
      <c r="I25" s="50"/>
      <c r="J25" s="45"/>
      <c r="K25" s="35" t="str">
        <f t="shared" si="1"/>
        <v>-</v>
      </c>
      <c r="L25" s="45"/>
      <c r="M25" s="51">
        <f t="shared" si="0"/>
        <v>1</v>
      </c>
    </row>
    <row r="26" customHeight="1" spans="2:13">
      <c r="B26" s="33">
        <v>23</v>
      </c>
      <c r="C26" s="45"/>
      <c r="D26" s="45"/>
      <c r="E26" s="34" t="str">
        <f>IFERROR(VLOOKUP(D26,'基础-客户信息 '!$C:$D,2,FALSE),"-")</f>
        <v>-</v>
      </c>
      <c r="F26" s="45"/>
      <c r="G26" s="34" t="str">
        <f>IFERROR(VLOOKUP($F26,'基础-商品信息'!$C:$E,2,FALSE),"-")</f>
        <v>-</v>
      </c>
      <c r="H26" s="34" t="str">
        <f>IFERROR(VLOOKUP($F26,'基础-商品信息'!$C:$E,3,FALSE),"-")</f>
        <v>-</v>
      </c>
      <c r="I26" s="50"/>
      <c r="J26" s="45"/>
      <c r="K26" s="35" t="str">
        <f t="shared" si="1"/>
        <v>-</v>
      </c>
      <c r="L26" s="45"/>
      <c r="M26" s="51">
        <f t="shared" si="0"/>
        <v>1</v>
      </c>
    </row>
    <row r="27" customHeight="1" spans="2:13">
      <c r="B27" s="33">
        <v>24</v>
      </c>
      <c r="C27" s="45"/>
      <c r="D27" s="45"/>
      <c r="E27" s="34" t="str">
        <f>IFERROR(VLOOKUP(D27,'基础-客户信息 '!$C:$D,2,FALSE),"-")</f>
        <v>-</v>
      </c>
      <c r="F27" s="45"/>
      <c r="G27" s="34" t="str">
        <f>IFERROR(VLOOKUP($F27,'基础-商品信息'!$C:$E,2,FALSE),"-")</f>
        <v>-</v>
      </c>
      <c r="H27" s="34" t="str">
        <f>IFERROR(VLOOKUP($F27,'基础-商品信息'!$C:$E,3,FALSE),"-")</f>
        <v>-</v>
      </c>
      <c r="I27" s="50"/>
      <c r="J27" s="45"/>
      <c r="K27" s="35" t="str">
        <f t="shared" si="1"/>
        <v>-</v>
      </c>
      <c r="L27" s="45"/>
      <c r="M27" s="51">
        <f t="shared" si="0"/>
        <v>1</v>
      </c>
    </row>
    <row r="28" customHeight="1" spans="2:13">
      <c r="B28" s="33">
        <v>25</v>
      </c>
      <c r="C28" s="45"/>
      <c r="D28" s="45"/>
      <c r="E28" s="34" t="str">
        <f>IFERROR(VLOOKUP(D28,'基础-客户信息 '!$C:$D,2,FALSE),"-")</f>
        <v>-</v>
      </c>
      <c r="F28" s="45"/>
      <c r="G28" s="34" t="str">
        <f>IFERROR(VLOOKUP($F28,'基础-商品信息'!$C:$E,2,FALSE),"-")</f>
        <v>-</v>
      </c>
      <c r="H28" s="34" t="str">
        <f>IFERROR(VLOOKUP($F28,'基础-商品信息'!$C:$E,3,FALSE),"-")</f>
        <v>-</v>
      </c>
      <c r="I28" s="50"/>
      <c r="J28" s="45"/>
      <c r="K28" s="35" t="str">
        <f t="shared" si="1"/>
        <v>-</v>
      </c>
      <c r="L28" s="45"/>
      <c r="M28" s="51">
        <f t="shared" si="0"/>
        <v>1</v>
      </c>
    </row>
    <row r="29" customHeight="1" spans="2:13">
      <c r="B29" s="33">
        <v>26</v>
      </c>
      <c r="C29" s="45"/>
      <c r="D29" s="45"/>
      <c r="E29" s="34" t="str">
        <f>IFERROR(VLOOKUP(D29,'基础-客户信息 '!$C:$D,2,FALSE),"-")</f>
        <v>-</v>
      </c>
      <c r="F29" s="45"/>
      <c r="G29" s="34" t="str">
        <f>IFERROR(VLOOKUP($F29,'基础-商品信息'!$C:$E,2,FALSE),"-")</f>
        <v>-</v>
      </c>
      <c r="H29" s="34" t="str">
        <f>IFERROR(VLOOKUP($F29,'基础-商品信息'!$C:$E,3,FALSE),"-")</f>
        <v>-</v>
      </c>
      <c r="I29" s="50"/>
      <c r="J29" s="45"/>
      <c r="K29" s="35" t="str">
        <f t="shared" si="1"/>
        <v>-</v>
      </c>
      <c r="L29" s="45"/>
      <c r="M29" s="51">
        <f t="shared" si="0"/>
        <v>1</v>
      </c>
    </row>
    <row r="30" customHeight="1" spans="2:13">
      <c r="B30" s="33">
        <v>27</v>
      </c>
      <c r="C30" s="45"/>
      <c r="D30" s="45"/>
      <c r="E30" s="34" t="str">
        <f>IFERROR(VLOOKUP(D30,'基础-客户信息 '!$C:$D,2,FALSE),"-")</f>
        <v>-</v>
      </c>
      <c r="F30" s="45"/>
      <c r="G30" s="34" t="str">
        <f>IFERROR(VLOOKUP($F30,'基础-商品信息'!$C:$E,2,FALSE),"-")</f>
        <v>-</v>
      </c>
      <c r="H30" s="34" t="str">
        <f>IFERROR(VLOOKUP($F30,'基础-商品信息'!$C:$E,3,FALSE),"-")</f>
        <v>-</v>
      </c>
      <c r="I30" s="50"/>
      <c r="J30" s="45"/>
      <c r="K30" s="35" t="str">
        <f t="shared" si="1"/>
        <v>-</v>
      </c>
      <c r="L30" s="45"/>
      <c r="M30" s="51">
        <f t="shared" si="0"/>
        <v>1</v>
      </c>
    </row>
    <row r="31" customHeight="1" spans="2:13">
      <c r="B31" s="33">
        <v>28</v>
      </c>
      <c r="C31" s="45"/>
      <c r="D31" s="45"/>
      <c r="E31" s="34" t="str">
        <f>IFERROR(VLOOKUP(D31,'基础-客户信息 '!$C:$D,2,FALSE),"-")</f>
        <v>-</v>
      </c>
      <c r="F31" s="45"/>
      <c r="G31" s="34" t="str">
        <f>IFERROR(VLOOKUP($F31,'基础-商品信息'!$C:$E,2,FALSE),"-")</f>
        <v>-</v>
      </c>
      <c r="H31" s="34" t="str">
        <f>IFERROR(VLOOKUP($F31,'基础-商品信息'!$C:$E,3,FALSE),"-")</f>
        <v>-</v>
      </c>
      <c r="I31" s="50"/>
      <c r="J31" s="45"/>
      <c r="K31" s="35" t="str">
        <f t="shared" si="1"/>
        <v>-</v>
      </c>
      <c r="L31" s="45"/>
      <c r="M31" s="51">
        <f t="shared" si="0"/>
        <v>1</v>
      </c>
    </row>
    <row r="32" customHeight="1" spans="2:13">
      <c r="B32" s="33">
        <v>29</v>
      </c>
      <c r="C32" s="45"/>
      <c r="D32" s="45"/>
      <c r="E32" s="34" t="str">
        <f>IFERROR(VLOOKUP(D32,'基础-客户信息 '!$C:$D,2,FALSE),"-")</f>
        <v>-</v>
      </c>
      <c r="F32" s="45"/>
      <c r="G32" s="34" t="str">
        <f>IFERROR(VLOOKUP($F32,'基础-商品信息'!$C:$E,2,FALSE),"-")</f>
        <v>-</v>
      </c>
      <c r="H32" s="34" t="str">
        <f>IFERROR(VLOOKUP($F32,'基础-商品信息'!$C:$E,3,FALSE),"-")</f>
        <v>-</v>
      </c>
      <c r="I32" s="50"/>
      <c r="J32" s="45"/>
      <c r="K32" s="35" t="str">
        <f t="shared" si="1"/>
        <v>-</v>
      </c>
      <c r="L32" s="45"/>
      <c r="M32" s="51">
        <f t="shared" si="0"/>
        <v>1</v>
      </c>
    </row>
    <row r="33" customHeight="1" spans="2:13">
      <c r="B33" s="33">
        <v>30</v>
      </c>
      <c r="C33" s="45"/>
      <c r="D33" s="45"/>
      <c r="E33" s="34" t="str">
        <f>IFERROR(VLOOKUP(D33,'基础-客户信息 '!$C:$D,2,FALSE),"-")</f>
        <v>-</v>
      </c>
      <c r="F33" s="45"/>
      <c r="G33" s="34" t="str">
        <f>IFERROR(VLOOKUP($F33,'基础-商品信息'!$C:$E,2,FALSE),"-")</f>
        <v>-</v>
      </c>
      <c r="H33" s="34" t="str">
        <f>IFERROR(VLOOKUP($F33,'基础-商品信息'!$C:$E,3,FALSE),"-")</f>
        <v>-</v>
      </c>
      <c r="I33" s="50"/>
      <c r="J33" s="45"/>
      <c r="K33" s="35" t="str">
        <f t="shared" si="1"/>
        <v>-</v>
      </c>
      <c r="L33" s="45"/>
      <c r="M33" s="51">
        <f t="shared" si="0"/>
        <v>1</v>
      </c>
    </row>
    <row r="34" customHeight="1" spans="2:13">
      <c r="B34" s="33">
        <v>31</v>
      </c>
      <c r="C34" s="45"/>
      <c r="D34" s="45"/>
      <c r="E34" s="34" t="str">
        <f>IFERROR(VLOOKUP(D34,'基础-客户信息 '!$C:$D,2,FALSE),"-")</f>
        <v>-</v>
      </c>
      <c r="F34" s="45"/>
      <c r="G34" s="34" t="str">
        <f>IFERROR(VLOOKUP($F34,'基础-商品信息'!$C:$E,2,FALSE),"-")</f>
        <v>-</v>
      </c>
      <c r="H34" s="34" t="str">
        <f>IFERROR(VLOOKUP($F34,'基础-商品信息'!$C:$E,3,FALSE),"-")</f>
        <v>-</v>
      </c>
      <c r="I34" s="50"/>
      <c r="J34" s="45"/>
      <c r="K34" s="35" t="str">
        <f t="shared" si="1"/>
        <v>-</v>
      </c>
      <c r="L34" s="45"/>
      <c r="M34" s="51">
        <f t="shared" si="0"/>
        <v>1</v>
      </c>
    </row>
    <row r="35" customHeight="1" spans="2:13">
      <c r="B35" s="33">
        <v>32</v>
      </c>
      <c r="C35" s="45"/>
      <c r="D35" s="45"/>
      <c r="E35" s="34" t="str">
        <f>IFERROR(VLOOKUP(D35,'基础-客户信息 '!$C:$D,2,FALSE),"-")</f>
        <v>-</v>
      </c>
      <c r="F35" s="45"/>
      <c r="G35" s="34" t="str">
        <f>IFERROR(VLOOKUP($F35,'基础-商品信息'!$C:$E,2,FALSE),"-")</f>
        <v>-</v>
      </c>
      <c r="H35" s="34" t="str">
        <f>IFERROR(VLOOKUP($F35,'基础-商品信息'!$C:$E,3,FALSE),"-")</f>
        <v>-</v>
      </c>
      <c r="I35" s="50"/>
      <c r="J35" s="45"/>
      <c r="K35" s="35" t="str">
        <f t="shared" si="1"/>
        <v>-</v>
      </c>
      <c r="L35" s="45"/>
      <c r="M35" s="51">
        <f t="shared" si="0"/>
        <v>1</v>
      </c>
    </row>
    <row r="36" customHeight="1" spans="2:13">
      <c r="B36" s="33">
        <v>33</v>
      </c>
      <c r="C36" s="45"/>
      <c r="D36" s="45"/>
      <c r="E36" s="34" t="str">
        <f>IFERROR(VLOOKUP(D36,'基础-客户信息 '!$C:$D,2,FALSE),"-")</f>
        <v>-</v>
      </c>
      <c r="F36" s="45"/>
      <c r="G36" s="34" t="str">
        <f>IFERROR(VLOOKUP($F36,'基础-商品信息'!$C:$E,2,FALSE),"-")</f>
        <v>-</v>
      </c>
      <c r="H36" s="34" t="str">
        <f>IFERROR(VLOOKUP($F36,'基础-商品信息'!$C:$E,3,FALSE),"-")</f>
        <v>-</v>
      </c>
      <c r="I36" s="50"/>
      <c r="J36" s="45"/>
      <c r="K36" s="35" t="str">
        <f t="shared" si="1"/>
        <v>-</v>
      </c>
      <c r="L36" s="45"/>
      <c r="M36" s="51">
        <f t="shared" si="0"/>
        <v>1</v>
      </c>
    </row>
    <row r="37" customHeight="1" spans="2:13">
      <c r="B37" s="33">
        <v>34</v>
      </c>
      <c r="C37" s="45"/>
      <c r="D37" s="45"/>
      <c r="E37" s="34" t="str">
        <f>IFERROR(VLOOKUP(D37,'基础-客户信息 '!$C:$D,2,FALSE),"-")</f>
        <v>-</v>
      </c>
      <c r="F37" s="45"/>
      <c r="G37" s="34" t="str">
        <f>IFERROR(VLOOKUP($F37,'基础-商品信息'!$C:$E,2,FALSE),"-")</f>
        <v>-</v>
      </c>
      <c r="H37" s="34" t="str">
        <f>IFERROR(VLOOKUP($F37,'基础-商品信息'!$C:$E,3,FALSE),"-")</f>
        <v>-</v>
      </c>
      <c r="I37" s="50"/>
      <c r="J37" s="45"/>
      <c r="K37" s="35" t="str">
        <f t="shared" si="1"/>
        <v>-</v>
      </c>
      <c r="L37" s="45"/>
      <c r="M37" s="51">
        <f t="shared" si="0"/>
        <v>1</v>
      </c>
    </row>
    <row r="38" customHeight="1" spans="2:13">
      <c r="B38" s="33">
        <v>35</v>
      </c>
      <c r="C38" s="45"/>
      <c r="D38" s="45"/>
      <c r="E38" s="34" t="str">
        <f>IFERROR(VLOOKUP(D38,'基础-客户信息 '!$C:$D,2,FALSE),"-")</f>
        <v>-</v>
      </c>
      <c r="F38" s="45"/>
      <c r="G38" s="34" t="str">
        <f>IFERROR(VLOOKUP($F38,'基础-商品信息'!$C:$E,2,FALSE),"-")</f>
        <v>-</v>
      </c>
      <c r="H38" s="34" t="str">
        <f>IFERROR(VLOOKUP($F38,'基础-商品信息'!$C:$E,3,FALSE),"-")</f>
        <v>-</v>
      </c>
      <c r="I38" s="50"/>
      <c r="J38" s="45"/>
      <c r="K38" s="35" t="str">
        <f t="shared" si="1"/>
        <v>-</v>
      </c>
      <c r="L38" s="45"/>
      <c r="M38" s="51">
        <f t="shared" si="0"/>
        <v>1</v>
      </c>
    </row>
    <row r="39" customHeight="1" spans="2:13">
      <c r="B39" s="33">
        <v>36</v>
      </c>
      <c r="C39" s="45"/>
      <c r="D39" s="45"/>
      <c r="E39" s="34" t="str">
        <f>IFERROR(VLOOKUP(D39,'基础-客户信息 '!$C:$D,2,FALSE),"-")</f>
        <v>-</v>
      </c>
      <c r="F39" s="45"/>
      <c r="G39" s="34" t="str">
        <f>IFERROR(VLOOKUP($F39,'基础-商品信息'!$C:$E,2,FALSE),"-")</f>
        <v>-</v>
      </c>
      <c r="H39" s="34" t="str">
        <f>IFERROR(VLOOKUP($F39,'基础-商品信息'!$C:$E,3,FALSE),"-")</f>
        <v>-</v>
      </c>
      <c r="I39" s="50"/>
      <c r="J39" s="45"/>
      <c r="K39" s="35" t="str">
        <f t="shared" si="1"/>
        <v>-</v>
      </c>
      <c r="L39" s="45"/>
      <c r="M39" s="51">
        <f t="shared" si="0"/>
        <v>1</v>
      </c>
    </row>
    <row r="40" customHeight="1" spans="2:13">
      <c r="B40" s="33">
        <v>37</v>
      </c>
      <c r="C40" s="45"/>
      <c r="D40" s="45"/>
      <c r="E40" s="34" t="str">
        <f>IFERROR(VLOOKUP(D40,'基础-客户信息 '!$C:$D,2,FALSE),"-")</f>
        <v>-</v>
      </c>
      <c r="F40" s="45"/>
      <c r="G40" s="34" t="str">
        <f>IFERROR(VLOOKUP($F40,'基础-商品信息'!$C:$E,2,FALSE),"-")</f>
        <v>-</v>
      </c>
      <c r="H40" s="34" t="str">
        <f>IFERROR(VLOOKUP($F40,'基础-商品信息'!$C:$E,3,FALSE),"-")</f>
        <v>-</v>
      </c>
      <c r="I40" s="50"/>
      <c r="J40" s="45"/>
      <c r="K40" s="35" t="str">
        <f t="shared" si="1"/>
        <v>-</v>
      </c>
      <c r="L40" s="45"/>
      <c r="M40" s="51">
        <f t="shared" si="0"/>
        <v>1</v>
      </c>
    </row>
    <row r="41" customHeight="1" spans="2:13">
      <c r="B41" s="33">
        <v>38</v>
      </c>
      <c r="C41" s="45"/>
      <c r="D41" s="45"/>
      <c r="E41" s="34" t="str">
        <f>IFERROR(VLOOKUP(D41,'基础-客户信息 '!$C:$D,2,FALSE),"-")</f>
        <v>-</v>
      </c>
      <c r="F41" s="45"/>
      <c r="G41" s="34" t="str">
        <f>IFERROR(VLOOKUP($F41,'基础-商品信息'!$C:$E,2,FALSE),"-")</f>
        <v>-</v>
      </c>
      <c r="H41" s="34" t="str">
        <f>IFERROR(VLOOKUP($F41,'基础-商品信息'!$C:$E,3,FALSE),"-")</f>
        <v>-</v>
      </c>
      <c r="I41" s="50"/>
      <c r="J41" s="45"/>
      <c r="K41" s="35" t="str">
        <f t="shared" si="1"/>
        <v>-</v>
      </c>
      <c r="L41" s="45"/>
      <c r="M41" s="51">
        <f t="shared" si="0"/>
        <v>1</v>
      </c>
    </row>
    <row r="42" customHeight="1" spans="2:13">
      <c r="B42" s="33">
        <v>39</v>
      </c>
      <c r="C42" s="45"/>
      <c r="D42" s="45"/>
      <c r="E42" s="34" t="str">
        <f>IFERROR(VLOOKUP(D42,'基础-客户信息 '!$C:$D,2,FALSE),"-")</f>
        <v>-</v>
      </c>
      <c r="F42" s="45"/>
      <c r="G42" s="34" t="str">
        <f>IFERROR(VLOOKUP($F42,'基础-商品信息'!$C:$E,2,FALSE),"-")</f>
        <v>-</v>
      </c>
      <c r="H42" s="34" t="str">
        <f>IFERROR(VLOOKUP($F42,'基础-商品信息'!$C:$E,3,FALSE),"-")</f>
        <v>-</v>
      </c>
      <c r="I42" s="50"/>
      <c r="J42" s="45"/>
      <c r="K42" s="35" t="str">
        <f t="shared" si="1"/>
        <v>-</v>
      </c>
      <c r="L42" s="45"/>
      <c r="M42" s="51">
        <f t="shared" si="0"/>
        <v>1</v>
      </c>
    </row>
    <row r="43" customHeight="1" spans="2:13">
      <c r="B43" s="33">
        <v>40</v>
      </c>
      <c r="C43" s="45"/>
      <c r="D43" s="45"/>
      <c r="E43" s="34" t="str">
        <f>IFERROR(VLOOKUP(D43,'基础-客户信息 '!$C:$D,2,FALSE),"-")</f>
        <v>-</v>
      </c>
      <c r="F43" s="45"/>
      <c r="G43" s="34" t="str">
        <f>IFERROR(VLOOKUP($F43,'基础-商品信息'!$C:$E,2,FALSE),"-")</f>
        <v>-</v>
      </c>
      <c r="H43" s="34" t="str">
        <f>IFERROR(VLOOKUP($F43,'基础-商品信息'!$C:$E,3,FALSE),"-")</f>
        <v>-</v>
      </c>
      <c r="I43" s="50"/>
      <c r="J43" s="45"/>
      <c r="K43" s="35" t="str">
        <f t="shared" si="1"/>
        <v>-</v>
      </c>
      <c r="L43" s="45"/>
      <c r="M43" s="51">
        <f t="shared" si="0"/>
        <v>1</v>
      </c>
    </row>
    <row r="44" customHeight="1" spans="2:13">
      <c r="B44" s="33">
        <v>41</v>
      </c>
      <c r="C44" s="45"/>
      <c r="D44" s="45"/>
      <c r="E44" s="34" t="str">
        <f>IFERROR(VLOOKUP(D44,'基础-客户信息 '!$C:$D,2,FALSE),"-")</f>
        <v>-</v>
      </c>
      <c r="F44" s="45"/>
      <c r="G44" s="34" t="str">
        <f>IFERROR(VLOOKUP($F44,'基础-商品信息'!$C:$E,2,FALSE),"-")</f>
        <v>-</v>
      </c>
      <c r="H44" s="34" t="str">
        <f>IFERROR(VLOOKUP($F44,'基础-商品信息'!$C:$E,3,FALSE),"-")</f>
        <v>-</v>
      </c>
      <c r="I44" s="50"/>
      <c r="J44" s="45"/>
      <c r="K44" s="35" t="str">
        <f t="shared" si="1"/>
        <v>-</v>
      </c>
      <c r="L44" s="45"/>
      <c r="M44" s="51">
        <f t="shared" si="0"/>
        <v>1</v>
      </c>
    </row>
    <row r="45" customHeight="1" spans="2:13">
      <c r="B45" s="33">
        <v>42</v>
      </c>
      <c r="C45" s="45"/>
      <c r="D45" s="45"/>
      <c r="E45" s="34" t="str">
        <f>IFERROR(VLOOKUP(D45,'基础-客户信息 '!$C:$D,2,FALSE),"-")</f>
        <v>-</v>
      </c>
      <c r="F45" s="45"/>
      <c r="G45" s="34" t="str">
        <f>IFERROR(VLOOKUP($F45,'基础-商品信息'!$C:$E,2,FALSE),"-")</f>
        <v>-</v>
      </c>
      <c r="H45" s="34" t="str">
        <f>IFERROR(VLOOKUP($F45,'基础-商品信息'!$C:$E,3,FALSE),"-")</f>
        <v>-</v>
      </c>
      <c r="I45" s="50"/>
      <c r="J45" s="45"/>
      <c r="K45" s="35" t="str">
        <f t="shared" si="1"/>
        <v>-</v>
      </c>
      <c r="L45" s="45"/>
      <c r="M45" s="51">
        <f t="shared" si="0"/>
        <v>1</v>
      </c>
    </row>
    <row r="46" customHeight="1" spans="2:13">
      <c r="B46" s="33">
        <v>43</v>
      </c>
      <c r="C46" s="45"/>
      <c r="D46" s="45"/>
      <c r="E46" s="34" t="str">
        <f>IFERROR(VLOOKUP(D46,'基础-客户信息 '!$C:$D,2,FALSE),"-")</f>
        <v>-</v>
      </c>
      <c r="F46" s="45"/>
      <c r="G46" s="34" t="str">
        <f>IFERROR(VLOOKUP($F46,'基础-商品信息'!$C:$E,2,FALSE),"-")</f>
        <v>-</v>
      </c>
      <c r="H46" s="34" t="str">
        <f>IFERROR(VLOOKUP($F46,'基础-商品信息'!$C:$E,3,FALSE),"-")</f>
        <v>-</v>
      </c>
      <c r="I46" s="50"/>
      <c r="J46" s="45"/>
      <c r="K46" s="35" t="str">
        <f t="shared" si="1"/>
        <v>-</v>
      </c>
      <c r="L46" s="45"/>
      <c r="M46" s="51">
        <f t="shared" si="0"/>
        <v>1</v>
      </c>
    </row>
    <row r="47" customHeight="1" spans="2:13">
      <c r="B47" s="33">
        <v>44</v>
      </c>
      <c r="C47" s="45"/>
      <c r="D47" s="45"/>
      <c r="E47" s="34" t="str">
        <f>IFERROR(VLOOKUP(D47,'基础-客户信息 '!$C:$D,2,FALSE),"-")</f>
        <v>-</v>
      </c>
      <c r="F47" s="45"/>
      <c r="G47" s="34" t="str">
        <f>IFERROR(VLOOKUP($F47,'基础-商品信息'!$C:$E,2,FALSE),"-")</f>
        <v>-</v>
      </c>
      <c r="H47" s="34" t="str">
        <f>IFERROR(VLOOKUP($F47,'基础-商品信息'!$C:$E,3,FALSE),"-")</f>
        <v>-</v>
      </c>
      <c r="I47" s="50"/>
      <c r="J47" s="45"/>
      <c r="K47" s="35" t="str">
        <f t="shared" si="1"/>
        <v>-</v>
      </c>
      <c r="L47" s="45"/>
      <c r="M47" s="51">
        <f t="shared" si="0"/>
        <v>1</v>
      </c>
    </row>
    <row r="48" customHeight="1" spans="2:13">
      <c r="B48" s="33">
        <v>45</v>
      </c>
      <c r="C48" s="45"/>
      <c r="D48" s="45"/>
      <c r="E48" s="34" t="str">
        <f>IFERROR(VLOOKUP(D48,'基础-客户信息 '!$C:$D,2,FALSE),"-")</f>
        <v>-</v>
      </c>
      <c r="F48" s="45"/>
      <c r="G48" s="34" t="str">
        <f>IFERROR(VLOOKUP($F48,'基础-商品信息'!$C:$E,2,FALSE),"-")</f>
        <v>-</v>
      </c>
      <c r="H48" s="34" t="str">
        <f>IFERROR(VLOOKUP($F48,'基础-商品信息'!$C:$E,3,FALSE),"-")</f>
        <v>-</v>
      </c>
      <c r="I48" s="50"/>
      <c r="J48" s="45"/>
      <c r="K48" s="35" t="str">
        <f t="shared" si="1"/>
        <v>-</v>
      </c>
      <c r="L48" s="45"/>
      <c r="M48" s="51">
        <f t="shared" si="0"/>
        <v>1</v>
      </c>
    </row>
    <row r="49" customHeight="1" spans="2:13">
      <c r="B49" s="33">
        <v>46</v>
      </c>
      <c r="C49" s="45"/>
      <c r="D49" s="45"/>
      <c r="E49" s="34" t="str">
        <f>IFERROR(VLOOKUP(D49,'基础-客户信息 '!$C:$D,2,FALSE),"-")</f>
        <v>-</v>
      </c>
      <c r="F49" s="45"/>
      <c r="G49" s="34" t="str">
        <f>IFERROR(VLOOKUP($F49,'基础-商品信息'!$C:$E,2,FALSE),"-")</f>
        <v>-</v>
      </c>
      <c r="H49" s="34" t="str">
        <f>IFERROR(VLOOKUP($F49,'基础-商品信息'!$C:$E,3,FALSE),"-")</f>
        <v>-</v>
      </c>
      <c r="I49" s="50"/>
      <c r="J49" s="45"/>
      <c r="K49" s="35" t="str">
        <f t="shared" si="1"/>
        <v>-</v>
      </c>
      <c r="L49" s="45"/>
      <c r="M49" s="51">
        <f t="shared" si="0"/>
        <v>1</v>
      </c>
    </row>
    <row r="50" customHeight="1" spans="2:13">
      <c r="B50" s="33">
        <v>47</v>
      </c>
      <c r="C50" s="45"/>
      <c r="D50" s="45"/>
      <c r="E50" s="34" t="str">
        <f>IFERROR(VLOOKUP(D50,'基础-客户信息 '!$C:$D,2,FALSE),"-")</f>
        <v>-</v>
      </c>
      <c r="F50" s="45"/>
      <c r="G50" s="34" t="str">
        <f>IFERROR(VLOOKUP($F50,'基础-商品信息'!$C:$E,2,FALSE),"-")</f>
        <v>-</v>
      </c>
      <c r="H50" s="34" t="str">
        <f>IFERROR(VLOOKUP($F50,'基础-商品信息'!$C:$E,3,FALSE),"-")</f>
        <v>-</v>
      </c>
      <c r="I50" s="50"/>
      <c r="J50" s="45"/>
      <c r="K50" s="35" t="str">
        <f t="shared" si="1"/>
        <v>-</v>
      </c>
      <c r="L50" s="45"/>
      <c r="M50" s="51">
        <f t="shared" si="0"/>
        <v>1</v>
      </c>
    </row>
    <row r="51" customHeight="1" spans="2:13">
      <c r="B51" s="33">
        <v>48</v>
      </c>
      <c r="C51" s="45"/>
      <c r="D51" s="45"/>
      <c r="E51" s="34" t="str">
        <f>IFERROR(VLOOKUP(D51,'基础-客户信息 '!$C:$D,2,FALSE),"-")</f>
        <v>-</v>
      </c>
      <c r="F51" s="45"/>
      <c r="G51" s="34" t="str">
        <f>IFERROR(VLOOKUP($F51,'基础-商品信息'!$C:$E,2,FALSE),"-")</f>
        <v>-</v>
      </c>
      <c r="H51" s="34" t="str">
        <f>IFERROR(VLOOKUP($F51,'基础-商品信息'!$C:$E,3,FALSE),"-")</f>
        <v>-</v>
      </c>
      <c r="I51" s="50"/>
      <c r="J51" s="45"/>
      <c r="K51" s="35" t="str">
        <f t="shared" si="1"/>
        <v>-</v>
      </c>
      <c r="L51" s="45"/>
      <c r="M51" s="51">
        <f t="shared" si="0"/>
        <v>1</v>
      </c>
    </row>
    <row r="52" customHeight="1" spans="2:13">
      <c r="B52" s="33">
        <v>49</v>
      </c>
      <c r="C52" s="45"/>
      <c r="D52" s="45"/>
      <c r="E52" s="34" t="str">
        <f>IFERROR(VLOOKUP(D52,'基础-客户信息 '!$C:$D,2,FALSE),"-")</f>
        <v>-</v>
      </c>
      <c r="F52" s="45"/>
      <c r="G52" s="34" t="str">
        <f>IFERROR(VLOOKUP($F52,'基础-商品信息'!$C:$E,2,FALSE),"-")</f>
        <v>-</v>
      </c>
      <c r="H52" s="34" t="str">
        <f>IFERROR(VLOOKUP($F52,'基础-商品信息'!$C:$E,3,FALSE),"-")</f>
        <v>-</v>
      </c>
      <c r="I52" s="50"/>
      <c r="J52" s="45"/>
      <c r="K52" s="35" t="str">
        <f t="shared" si="1"/>
        <v>-</v>
      </c>
      <c r="L52" s="45"/>
      <c r="M52" s="51">
        <f t="shared" si="0"/>
        <v>1</v>
      </c>
    </row>
    <row r="53" customHeight="1" spans="2:13">
      <c r="B53" s="33">
        <v>50</v>
      </c>
      <c r="C53" s="45"/>
      <c r="D53" s="45"/>
      <c r="E53" s="34" t="str">
        <f>IFERROR(VLOOKUP(D53,'基础-客户信息 '!$C:$D,2,FALSE),"-")</f>
        <v>-</v>
      </c>
      <c r="F53" s="45"/>
      <c r="G53" s="34" t="str">
        <f>IFERROR(VLOOKUP($F53,'基础-商品信息'!$C:$E,2,FALSE),"-")</f>
        <v>-</v>
      </c>
      <c r="H53" s="34" t="str">
        <f>IFERROR(VLOOKUP($F53,'基础-商品信息'!$C:$E,3,FALSE),"-")</f>
        <v>-</v>
      </c>
      <c r="I53" s="50"/>
      <c r="J53" s="45"/>
      <c r="K53" s="35" t="str">
        <f t="shared" si="1"/>
        <v>-</v>
      </c>
      <c r="L53" s="45"/>
      <c r="M53" s="51">
        <f t="shared" si="0"/>
        <v>1</v>
      </c>
    </row>
    <row r="54" customHeight="1" spans="2:13">
      <c r="B54" s="33">
        <v>51</v>
      </c>
      <c r="C54" s="45"/>
      <c r="D54" s="45"/>
      <c r="E54" s="34" t="str">
        <f>IFERROR(VLOOKUP(D54,'基础-客户信息 '!$C:$D,2,FALSE),"-")</f>
        <v>-</v>
      </c>
      <c r="F54" s="45"/>
      <c r="G54" s="34" t="str">
        <f>IFERROR(VLOOKUP($F54,'基础-商品信息'!$C:$E,2,FALSE),"-")</f>
        <v>-</v>
      </c>
      <c r="H54" s="34" t="str">
        <f>IFERROR(VLOOKUP($F54,'基础-商品信息'!$C:$E,3,FALSE),"-")</f>
        <v>-</v>
      </c>
      <c r="I54" s="50"/>
      <c r="J54" s="45"/>
      <c r="K54" s="35" t="str">
        <f t="shared" si="1"/>
        <v>-</v>
      </c>
      <c r="L54" s="45"/>
      <c r="M54" s="51">
        <f t="shared" si="0"/>
        <v>1</v>
      </c>
    </row>
    <row r="55" customHeight="1" spans="2:13">
      <c r="B55" s="33">
        <v>52</v>
      </c>
      <c r="C55" s="45"/>
      <c r="D55" s="45"/>
      <c r="E55" s="34" t="str">
        <f>IFERROR(VLOOKUP(D55,'基础-客户信息 '!$C:$D,2,FALSE),"-")</f>
        <v>-</v>
      </c>
      <c r="F55" s="45"/>
      <c r="G55" s="34" t="str">
        <f>IFERROR(VLOOKUP($F55,'基础-商品信息'!$C:$E,2,FALSE),"-")</f>
        <v>-</v>
      </c>
      <c r="H55" s="34" t="str">
        <f>IFERROR(VLOOKUP($F55,'基础-商品信息'!$C:$E,3,FALSE),"-")</f>
        <v>-</v>
      </c>
      <c r="I55" s="50"/>
      <c r="J55" s="45"/>
      <c r="K55" s="35" t="str">
        <f t="shared" si="1"/>
        <v>-</v>
      </c>
      <c r="L55" s="45"/>
      <c r="M55" s="51">
        <f t="shared" si="0"/>
        <v>1</v>
      </c>
    </row>
    <row r="56" customHeight="1" spans="2:13">
      <c r="B56" s="33">
        <v>53</v>
      </c>
      <c r="C56" s="45"/>
      <c r="D56" s="45"/>
      <c r="E56" s="34" t="str">
        <f>IFERROR(VLOOKUP(D56,'基础-客户信息 '!$C:$D,2,FALSE),"-")</f>
        <v>-</v>
      </c>
      <c r="F56" s="45"/>
      <c r="G56" s="34" t="str">
        <f>IFERROR(VLOOKUP($F56,'基础-商品信息'!$C:$E,2,FALSE),"-")</f>
        <v>-</v>
      </c>
      <c r="H56" s="34" t="str">
        <f>IFERROR(VLOOKUP($F56,'基础-商品信息'!$C:$E,3,FALSE),"-")</f>
        <v>-</v>
      </c>
      <c r="I56" s="50"/>
      <c r="J56" s="45"/>
      <c r="K56" s="35" t="str">
        <f t="shared" si="1"/>
        <v>-</v>
      </c>
      <c r="L56" s="45"/>
      <c r="M56" s="51">
        <f t="shared" si="0"/>
        <v>1</v>
      </c>
    </row>
    <row r="57" customHeight="1" spans="2:13">
      <c r="B57" s="33">
        <v>54</v>
      </c>
      <c r="C57" s="45"/>
      <c r="D57" s="45"/>
      <c r="E57" s="34" t="str">
        <f>IFERROR(VLOOKUP(D57,'基础-客户信息 '!$C:$D,2,FALSE),"-")</f>
        <v>-</v>
      </c>
      <c r="F57" s="45"/>
      <c r="G57" s="34" t="str">
        <f>IFERROR(VLOOKUP($F57,'基础-商品信息'!$C:$E,2,FALSE),"-")</f>
        <v>-</v>
      </c>
      <c r="H57" s="34" t="str">
        <f>IFERROR(VLOOKUP($F57,'基础-商品信息'!$C:$E,3,FALSE),"-")</f>
        <v>-</v>
      </c>
      <c r="I57" s="50"/>
      <c r="J57" s="45"/>
      <c r="K57" s="35" t="str">
        <f t="shared" si="1"/>
        <v>-</v>
      </c>
      <c r="L57" s="45"/>
      <c r="M57" s="51">
        <f t="shared" si="0"/>
        <v>1</v>
      </c>
    </row>
    <row r="58" customHeight="1" spans="2:13">
      <c r="B58" s="33">
        <v>55</v>
      </c>
      <c r="C58" s="45"/>
      <c r="D58" s="45"/>
      <c r="E58" s="34" t="str">
        <f>IFERROR(VLOOKUP(D58,'基础-客户信息 '!$C:$D,2,FALSE),"-")</f>
        <v>-</v>
      </c>
      <c r="F58" s="45"/>
      <c r="G58" s="34" t="str">
        <f>IFERROR(VLOOKUP($F58,'基础-商品信息'!$C:$E,2,FALSE),"-")</f>
        <v>-</v>
      </c>
      <c r="H58" s="34" t="str">
        <f>IFERROR(VLOOKUP($F58,'基础-商品信息'!$C:$E,3,FALSE),"-")</f>
        <v>-</v>
      </c>
      <c r="I58" s="50"/>
      <c r="J58" s="45"/>
      <c r="K58" s="35" t="str">
        <f t="shared" si="1"/>
        <v>-</v>
      </c>
      <c r="L58" s="45"/>
      <c r="M58" s="51">
        <f t="shared" si="0"/>
        <v>1</v>
      </c>
    </row>
    <row r="59" customHeight="1" spans="2:13">
      <c r="B59" s="33">
        <v>56</v>
      </c>
      <c r="C59" s="45"/>
      <c r="D59" s="45"/>
      <c r="E59" s="34" t="str">
        <f>IFERROR(VLOOKUP(D59,'基础-客户信息 '!$C:$D,2,FALSE),"-")</f>
        <v>-</v>
      </c>
      <c r="F59" s="45"/>
      <c r="G59" s="34" t="str">
        <f>IFERROR(VLOOKUP($F59,'基础-商品信息'!$C:$E,2,FALSE),"-")</f>
        <v>-</v>
      </c>
      <c r="H59" s="34" t="str">
        <f>IFERROR(VLOOKUP($F59,'基础-商品信息'!$C:$E,3,FALSE),"-")</f>
        <v>-</v>
      </c>
      <c r="I59" s="50"/>
      <c r="J59" s="45"/>
      <c r="K59" s="35" t="str">
        <f t="shared" si="1"/>
        <v>-</v>
      </c>
      <c r="L59" s="45"/>
      <c r="M59" s="51">
        <f t="shared" si="0"/>
        <v>1</v>
      </c>
    </row>
    <row r="60" customHeight="1" spans="2:13">
      <c r="B60" s="33">
        <v>57</v>
      </c>
      <c r="C60" s="45"/>
      <c r="D60" s="45"/>
      <c r="E60" s="34" t="str">
        <f>IFERROR(VLOOKUP(D60,'基础-客户信息 '!$C:$D,2,FALSE),"-")</f>
        <v>-</v>
      </c>
      <c r="F60" s="45"/>
      <c r="G60" s="34" t="str">
        <f>IFERROR(VLOOKUP($F60,'基础-商品信息'!$C:$E,2,FALSE),"-")</f>
        <v>-</v>
      </c>
      <c r="H60" s="34" t="str">
        <f>IFERROR(VLOOKUP($F60,'基础-商品信息'!$C:$E,3,FALSE),"-")</f>
        <v>-</v>
      </c>
      <c r="I60" s="50"/>
      <c r="J60" s="45"/>
      <c r="K60" s="35" t="str">
        <f t="shared" si="1"/>
        <v>-</v>
      </c>
      <c r="L60" s="45"/>
      <c r="M60" s="51">
        <f t="shared" si="0"/>
        <v>1</v>
      </c>
    </row>
    <row r="61" customHeight="1" spans="2:13">
      <c r="B61" s="33">
        <v>58</v>
      </c>
      <c r="C61" s="45"/>
      <c r="D61" s="45"/>
      <c r="E61" s="34" t="str">
        <f>IFERROR(VLOOKUP(D61,'基础-客户信息 '!$C:$D,2,FALSE),"-")</f>
        <v>-</v>
      </c>
      <c r="F61" s="45"/>
      <c r="G61" s="34" t="str">
        <f>IFERROR(VLOOKUP($F61,'基础-商品信息'!$C:$E,2,FALSE),"-")</f>
        <v>-</v>
      </c>
      <c r="H61" s="34" t="str">
        <f>IFERROR(VLOOKUP($F61,'基础-商品信息'!$C:$E,3,FALSE),"-")</f>
        <v>-</v>
      </c>
      <c r="I61" s="50"/>
      <c r="J61" s="45"/>
      <c r="K61" s="35" t="str">
        <f t="shared" si="1"/>
        <v>-</v>
      </c>
      <c r="L61" s="45"/>
      <c r="M61" s="51">
        <f t="shared" si="0"/>
        <v>1</v>
      </c>
    </row>
    <row r="62" customHeight="1" spans="2:13">
      <c r="B62" s="33">
        <v>59</v>
      </c>
      <c r="C62" s="45"/>
      <c r="D62" s="45"/>
      <c r="E62" s="34" t="str">
        <f>IFERROR(VLOOKUP(D62,'基础-客户信息 '!$C:$D,2,FALSE),"-")</f>
        <v>-</v>
      </c>
      <c r="F62" s="45"/>
      <c r="G62" s="34" t="str">
        <f>IFERROR(VLOOKUP($F62,'基础-商品信息'!$C:$E,2,FALSE),"-")</f>
        <v>-</v>
      </c>
      <c r="H62" s="34" t="str">
        <f>IFERROR(VLOOKUP($F62,'基础-商品信息'!$C:$E,3,FALSE),"-")</f>
        <v>-</v>
      </c>
      <c r="I62" s="50"/>
      <c r="J62" s="45"/>
      <c r="K62" s="35" t="str">
        <f t="shared" si="1"/>
        <v>-</v>
      </c>
      <c r="L62" s="45"/>
      <c r="M62" s="51">
        <f t="shared" si="0"/>
        <v>1</v>
      </c>
    </row>
    <row r="63" customHeight="1" spans="2:13">
      <c r="B63" s="33">
        <v>60</v>
      </c>
      <c r="C63" s="45"/>
      <c r="D63" s="45"/>
      <c r="E63" s="34" t="str">
        <f>IFERROR(VLOOKUP(D63,'基础-客户信息 '!$C:$D,2,FALSE),"-")</f>
        <v>-</v>
      </c>
      <c r="F63" s="45"/>
      <c r="G63" s="34" t="str">
        <f>IFERROR(VLOOKUP($F63,'基础-商品信息'!$C:$E,2,FALSE),"-")</f>
        <v>-</v>
      </c>
      <c r="H63" s="34" t="str">
        <f>IFERROR(VLOOKUP($F63,'基础-商品信息'!$C:$E,3,FALSE),"-")</f>
        <v>-</v>
      </c>
      <c r="I63" s="50"/>
      <c r="J63" s="45"/>
      <c r="K63" s="35" t="str">
        <f t="shared" si="1"/>
        <v>-</v>
      </c>
      <c r="L63" s="45"/>
      <c r="M63" s="51">
        <f t="shared" si="0"/>
        <v>1</v>
      </c>
    </row>
    <row r="64" customHeight="1" spans="2:13">
      <c r="B64" s="33">
        <v>61</v>
      </c>
      <c r="C64" s="45"/>
      <c r="D64" s="45"/>
      <c r="E64" s="34" t="str">
        <f>IFERROR(VLOOKUP(D64,'基础-客户信息 '!$C:$D,2,FALSE),"-")</f>
        <v>-</v>
      </c>
      <c r="F64" s="45"/>
      <c r="G64" s="34" t="str">
        <f>IFERROR(VLOOKUP($F64,'基础-商品信息'!$C:$E,2,FALSE),"-")</f>
        <v>-</v>
      </c>
      <c r="H64" s="34" t="str">
        <f>IFERROR(VLOOKUP($F64,'基础-商品信息'!$C:$E,3,FALSE),"-")</f>
        <v>-</v>
      </c>
      <c r="I64" s="50"/>
      <c r="J64" s="45"/>
      <c r="K64" s="35" t="str">
        <f t="shared" si="1"/>
        <v>-</v>
      </c>
      <c r="L64" s="45"/>
      <c r="M64" s="51">
        <f t="shared" si="0"/>
        <v>1</v>
      </c>
    </row>
    <row r="65" customHeight="1" spans="2:13">
      <c r="B65" s="33">
        <v>62</v>
      </c>
      <c r="C65" s="45"/>
      <c r="D65" s="45"/>
      <c r="E65" s="34" t="str">
        <f>IFERROR(VLOOKUP(D65,'基础-客户信息 '!$C:$D,2,FALSE),"-")</f>
        <v>-</v>
      </c>
      <c r="F65" s="45"/>
      <c r="G65" s="34" t="str">
        <f>IFERROR(VLOOKUP($F65,'基础-商品信息'!$C:$E,2,FALSE),"-")</f>
        <v>-</v>
      </c>
      <c r="H65" s="34" t="str">
        <f>IFERROR(VLOOKUP($F65,'基础-商品信息'!$C:$E,3,FALSE),"-")</f>
        <v>-</v>
      </c>
      <c r="I65" s="50"/>
      <c r="J65" s="45"/>
      <c r="K65" s="35" t="str">
        <f t="shared" si="1"/>
        <v>-</v>
      </c>
      <c r="L65" s="45"/>
      <c r="M65" s="51">
        <f t="shared" si="0"/>
        <v>1</v>
      </c>
    </row>
    <row r="66" customHeight="1" spans="2:13">
      <c r="B66" s="33">
        <v>63</v>
      </c>
      <c r="C66" s="45"/>
      <c r="D66" s="45"/>
      <c r="E66" s="34" t="str">
        <f>IFERROR(VLOOKUP(D66,'基础-客户信息 '!$C:$D,2,FALSE),"-")</f>
        <v>-</v>
      </c>
      <c r="F66" s="45"/>
      <c r="G66" s="34" t="str">
        <f>IFERROR(VLOOKUP($F66,'基础-商品信息'!$C:$E,2,FALSE),"-")</f>
        <v>-</v>
      </c>
      <c r="H66" s="34" t="str">
        <f>IFERROR(VLOOKUP($F66,'基础-商品信息'!$C:$E,3,FALSE),"-")</f>
        <v>-</v>
      </c>
      <c r="I66" s="50"/>
      <c r="J66" s="45"/>
      <c r="K66" s="35" t="str">
        <f t="shared" si="1"/>
        <v>-</v>
      </c>
      <c r="L66" s="45"/>
      <c r="M66" s="51">
        <f t="shared" si="0"/>
        <v>1</v>
      </c>
    </row>
    <row r="67" customHeight="1" spans="2:13">
      <c r="B67" s="33">
        <v>64</v>
      </c>
      <c r="C67" s="45"/>
      <c r="D67" s="45"/>
      <c r="E67" s="34" t="str">
        <f>IFERROR(VLOOKUP(D67,'基础-客户信息 '!$C:$D,2,FALSE),"-")</f>
        <v>-</v>
      </c>
      <c r="F67" s="45"/>
      <c r="G67" s="34" t="str">
        <f>IFERROR(VLOOKUP($F67,'基础-商品信息'!$C:$E,2,FALSE),"-")</f>
        <v>-</v>
      </c>
      <c r="H67" s="34" t="str">
        <f>IFERROR(VLOOKUP($F67,'基础-商品信息'!$C:$E,3,FALSE),"-")</f>
        <v>-</v>
      </c>
      <c r="I67" s="50"/>
      <c r="J67" s="45"/>
      <c r="K67" s="35" t="str">
        <f t="shared" si="1"/>
        <v>-</v>
      </c>
      <c r="L67" s="45"/>
      <c r="M67" s="51">
        <f t="shared" si="0"/>
        <v>1</v>
      </c>
    </row>
    <row r="68" customHeight="1" spans="2:13">
      <c r="B68" s="33">
        <v>65</v>
      </c>
      <c r="C68" s="45"/>
      <c r="D68" s="45"/>
      <c r="E68" s="34" t="str">
        <f>IFERROR(VLOOKUP(D68,'基础-客户信息 '!$C:$D,2,FALSE),"-")</f>
        <v>-</v>
      </c>
      <c r="F68" s="45"/>
      <c r="G68" s="34" t="str">
        <f>IFERROR(VLOOKUP($F68,'基础-商品信息'!$C:$E,2,FALSE),"-")</f>
        <v>-</v>
      </c>
      <c r="H68" s="34" t="str">
        <f>IFERROR(VLOOKUP($F68,'基础-商品信息'!$C:$E,3,FALSE),"-")</f>
        <v>-</v>
      </c>
      <c r="I68" s="50"/>
      <c r="J68" s="45"/>
      <c r="K68" s="35" t="str">
        <f t="shared" si="1"/>
        <v>-</v>
      </c>
      <c r="L68" s="45"/>
      <c r="M68" s="51">
        <f t="shared" ref="M68:M131" si="2">C68-DAY(C68)+1</f>
        <v>1</v>
      </c>
    </row>
    <row r="69" customHeight="1" spans="2:13">
      <c r="B69" s="33">
        <v>66</v>
      </c>
      <c r="C69" s="45"/>
      <c r="D69" s="45"/>
      <c r="E69" s="34" t="str">
        <f>IFERROR(VLOOKUP(D69,'基础-客户信息 '!$C:$D,2,FALSE),"-")</f>
        <v>-</v>
      </c>
      <c r="F69" s="45"/>
      <c r="G69" s="34" t="str">
        <f>IFERROR(VLOOKUP($F69,'基础-商品信息'!$C:$E,2,FALSE),"-")</f>
        <v>-</v>
      </c>
      <c r="H69" s="34" t="str">
        <f>IFERROR(VLOOKUP($F69,'基础-商品信息'!$C:$E,3,FALSE),"-")</f>
        <v>-</v>
      </c>
      <c r="I69" s="50"/>
      <c r="J69" s="45"/>
      <c r="K69" s="35" t="str">
        <f t="shared" ref="K69:K132" si="3">IF(AND(I69&lt;&gt;"",J69&lt;&gt;""),I69*J69,"-")</f>
        <v>-</v>
      </c>
      <c r="L69" s="45"/>
      <c r="M69" s="51">
        <f t="shared" si="2"/>
        <v>1</v>
      </c>
    </row>
    <row r="70" customHeight="1" spans="2:13">
      <c r="B70" s="33">
        <v>67</v>
      </c>
      <c r="C70" s="45"/>
      <c r="D70" s="45"/>
      <c r="E70" s="34" t="str">
        <f>IFERROR(VLOOKUP(D70,'基础-客户信息 '!$C:$D,2,FALSE),"-")</f>
        <v>-</v>
      </c>
      <c r="F70" s="45"/>
      <c r="G70" s="34" t="str">
        <f>IFERROR(VLOOKUP($F70,'基础-商品信息'!$C:$E,2,FALSE),"-")</f>
        <v>-</v>
      </c>
      <c r="H70" s="34" t="str">
        <f>IFERROR(VLOOKUP($F70,'基础-商品信息'!$C:$E,3,FALSE),"-")</f>
        <v>-</v>
      </c>
      <c r="I70" s="50"/>
      <c r="J70" s="45"/>
      <c r="K70" s="35" t="str">
        <f t="shared" si="3"/>
        <v>-</v>
      </c>
      <c r="L70" s="45"/>
      <c r="M70" s="51">
        <f t="shared" si="2"/>
        <v>1</v>
      </c>
    </row>
    <row r="71" customHeight="1" spans="2:13">
      <c r="B71" s="33">
        <v>68</v>
      </c>
      <c r="C71" s="45"/>
      <c r="D71" s="45"/>
      <c r="E71" s="34" t="str">
        <f>IFERROR(VLOOKUP(D71,'基础-客户信息 '!$C:$D,2,FALSE),"-")</f>
        <v>-</v>
      </c>
      <c r="F71" s="45"/>
      <c r="G71" s="34" t="str">
        <f>IFERROR(VLOOKUP($F71,'基础-商品信息'!$C:$E,2,FALSE),"-")</f>
        <v>-</v>
      </c>
      <c r="H71" s="34" t="str">
        <f>IFERROR(VLOOKUP($F71,'基础-商品信息'!$C:$E,3,FALSE),"-")</f>
        <v>-</v>
      </c>
      <c r="I71" s="50"/>
      <c r="J71" s="45"/>
      <c r="K71" s="35" t="str">
        <f t="shared" si="3"/>
        <v>-</v>
      </c>
      <c r="L71" s="45"/>
      <c r="M71" s="51">
        <f t="shared" si="2"/>
        <v>1</v>
      </c>
    </row>
    <row r="72" customHeight="1" spans="2:13">
      <c r="B72" s="33">
        <v>69</v>
      </c>
      <c r="C72" s="45"/>
      <c r="D72" s="45"/>
      <c r="E72" s="34" t="str">
        <f>IFERROR(VLOOKUP(D72,'基础-客户信息 '!$C:$D,2,FALSE),"-")</f>
        <v>-</v>
      </c>
      <c r="F72" s="45"/>
      <c r="G72" s="34" t="str">
        <f>IFERROR(VLOOKUP($F72,'基础-商品信息'!$C:$E,2,FALSE),"-")</f>
        <v>-</v>
      </c>
      <c r="H72" s="34" t="str">
        <f>IFERROR(VLOOKUP($F72,'基础-商品信息'!$C:$E,3,FALSE),"-")</f>
        <v>-</v>
      </c>
      <c r="I72" s="50"/>
      <c r="J72" s="45"/>
      <c r="K72" s="35" t="str">
        <f t="shared" si="3"/>
        <v>-</v>
      </c>
      <c r="L72" s="45"/>
      <c r="M72" s="51">
        <f t="shared" si="2"/>
        <v>1</v>
      </c>
    </row>
    <row r="73" customHeight="1" spans="2:13">
      <c r="B73" s="33">
        <v>70</v>
      </c>
      <c r="C73" s="45"/>
      <c r="D73" s="45"/>
      <c r="E73" s="34" t="str">
        <f>IFERROR(VLOOKUP(D73,'基础-客户信息 '!$C:$D,2,FALSE),"-")</f>
        <v>-</v>
      </c>
      <c r="F73" s="45"/>
      <c r="G73" s="34" t="str">
        <f>IFERROR(VLOOKUP($F73,'基础-商品信息'!$C:$E,2,FALSE),"-")</f>
        <v>-</v>
      </c>
      <c r="H73" s="34" t="str">
        <f>IFERROR(VLOOKUP($F73,'基础-商品信息'!$C:$E,3,FALSE),"-")</f>
        <v>-</v>
      </c>
      <c r="I73" s="50"/>
      <c r="J73" s="45"/>
      <c r="K73" s="35" t="str">
        <f t="shared" si="3"/>
        <v>-</v>
      </c>
      <c r="L73" s="45"/>
      <c r="M73" s="51">
        <f t="shared" si="2"/>
        <v>1</v>
      </c>
    </row>
    <row r="74" customHeight="1" spans="2:13">
      <c r="B74" s="33">
        <v>71</v>
      </c>
      <c r="C74" s="45"/>
      <c r="D74" s="45"/>
      <c r="E74" s="34" t="str">
        <f>IFERROR(VLOOKUP(D74,'基础-客户信息 '!$C:$D,2,FALSE),"-")</f>
        <v>-</v>
      </c>
      <c r="F74" s="45"/>
      <c r="G74" s="34" t="str">
        <f>IFERROR(VLOOKUP($F74,'基础-商品信息'!$C:$E,2,FALSE),"-")</f>
        <v>-</v>
      </c>
      <c r="H74" s="34" t="str">
        <f>IFERROR(VLOOKUP($F74,'基础-商品信息'!$C:$E,3,FALSE),"-")</f>
        <v>-</v>
      </c>
      <c r="I74" s="50"/>
      <c r="J74" s="45"/>
      <c r="K74" s="35" t="str">
        <f t="shared" si="3"/>
        <v>-</v>
      </c>
      <c r="L74" s="45"/>
      <c r="M74" s="51">
        <f t="shared" si="2"/>
        <v>1</v>
      </c>
    </row>
    <row r="75" customHeight="1" spans="2:13">
      <c r="B75" s="33">
        <v>72</v>
      </c>
      <c r="C75" s="45"/>
      <c r="D75" s="45"/>
      <c r="E75" s="34" t="str">
        <f>IFERROR(VLOOKUP(D75,'基础-客户信息 '!$C:$D,2,FALSE),"-")</f>
        <v>-</v>
      </c>
      <c r="F75" s="45"/>
      <c r="G75" s="34" t="str">
        <f>IFERROR(VLOOKUP($F75,'基础-商品信息'!$C:$E,2,FALSE),"-")</f>
        <v>-</v>
      </c>
      <c r="H75" s="34" t="str">
        <f>IFERROR(VLOOKUP($F75,'基础-商品信息'!$C:$E,3,FALSE),"-")</f>
        <v>-</v>
      </c>
      <c r="I75" s="50"/>
      <c r="J75" s="45"/>
      <c r="K75" s="35" t="str">
        <f t="shared" si="3"/>
        <v>-</v>
      </c>
      <c r="L75" s="45"/>
      <c r="M75" s="51">
        <f t="shared" si="2"/>
        <v>1</v>
      </c>
    </row>
    <row r="76" customHeight="1" spans="2:13">
      <c r="B76" s="33">
        <v>73</v>
      </c>
      <c r="C76" s="45"/>
      <c r="D76" s="45"/>
      <c r="E76" s="34" t="str">
        <f>IFERROR(VLOOKUP(D76,'基础-客户信息 '!$C:$D,2,FALSE),"-")</f>
        <v>-</v>
      </c>
      <c r="F76" s="45"/>
      <c r="G76" s="34" t="str">
        <f>IFERROR(VLOOKUP($F76,'基础-商品信息'!$C:$E,2,FALSE),"-")</f>
        <v>-</v>
      </c>
      <c r="H76" s="34" t="str">
        <f>IFERROR(VLOOKUP($F76,'基础-商品信息'!$C:$E,3,FALSE),"-")</f>
        <v>-</v>
      </c>
      <c r="I76" s="50"/>
      <c r="J76" s="45"/>
      <c r="K76" s="35" t="str">
        <f t="shared" si="3"/>
        <v>-</v>
      </c>
      <c r="L76" s="45"/>
      <c r="M76" s="51">
        <f t="shared" si="2"/>
        <v>1</v>
      </c>
    </row>
    <row r="77" customHeight="1" spans="2:13">
      <c r="B77" s="33">
        <v>74</v>
      </c>
      <c r="C77" s="45"/>
      <c r="D77" s="45"/>
      <c r="E77" s="34" t="str">
        <f>IFERROR(VLOOKUP(D77,'基础-客户信息 '!$C:$D,2,FALSE),"-")</f>
        <v>-</v>
      </c>
      <c r="F77" s="45"/>
      <c r="G77" s="34" t="str">
        <f>IFERROR(VLOOKUP($F77,'基础-商品信息'!$C:$E,2,FALSE),"-")</f>
        <v>-</v>
      </c>
      <c r="H77" s="34" t="str">
        <f>IFERROR(VLOOKUP($F77,'基础-商品信息'!$C:$E,3,FALSE),"-")</f>
        <v>-</v>
      </c>
      <c r="I77" s="50"/>
      <c r="J77" s="45"/>
      <c r="K77" s="35" t="str">
        <f t="shared" si="3"/>
        <v>-</v>
      </c>
      <c r="L77" s="45"/>
      <c r="M77" s="51">
        <f t="shared" si="2"/>
        <v>1</v>
      </c>
    </row>
    <row r="78" customHeight="1" spans="2:13">
      <c r="B78" s="33">
        <v>75</v>
      </c>
      <c r="C78" s="45"/>
      <c r="D78" s="45"/>
      <c r="E78" s="34" t="str">
        <f>IFERROR(VLOOKUP(D78,'基础-客户信息 '!$C:$D,2,FALSE),"-")</f>
        <v>-</v>
      </c>
      <c r="F78" s="45"/>
      <c r="G78" s="34" t="str">
        <f>IFERROR(VLOOKUP($F78,'基础-商品信息'!$C:$E,2,FALSE),"-")</f>
        <v>-</v>
      </c>
      <c r="H78" s="34" t="str">
        <f>IFERROR(VLOOKUP($F78,'基础-商品信息'!$C:$E,3,FALSE),"-")</f>
        <v>-</v>
      </c>
      <c r="I78" s="50"/>
      <c r="J78" s="45"/>
      <c r="K78" s="35" t="str">
        <f t="shared" si="3"/>
        <v>-</v>
      </c>
      <c r="L78" s="45"/>
      <c r="M78" s="51">
        <f t="shared" si="2"/>
        <v>1</v>
      </c>
    </row>
    <row r="79" customHeight="1" spans="2:13">
      <c r="B79" s="33">
        <v>76</v>
      </c>
      <c r="C79" s="45"/>
      <c r="D79" s="45"/>
      <c r="E79" s="34" t="str">
        <f>IFERROR(VLOOKUP(D79,'基础-客户信息 '!$C:$D,2,FALSE),"-")</f>
        <v>-</v>
      </c>
      <c r="F79" s="45"/>
      <c r="G79" s="34" t="str">
        <f>IFERROR(VLOOKUP($F79,'基础-商品信息'!$C:$E,2,FALSE),"-")</f>
        <v>-</v>
      </c>
      <c r="H79" s="34" t="str">
        <f>IFERROR(VLOOKUP($F79,'基础-商品信息'!$C:$E,3,FALSE),"-")</f>
        <v>-</v>
      </c>
      <c r="I79" s="50"/>
      <c r="J79" s="45"/>
      <c r="K79" s="35" t="str">
        <f t="shared" si="3"/>
        <v>-</v>
      </c>
      <c r="L79" s="45"/>
      <c r="M79" s="51">
        <f t="shared" si="2"/>
        <v>1</v>
      </c>
    </row>
    <row r="80" customHeight="1" spans="2:13">
      <c r="B80" s="33">
        <v>77</v>
      </c>
      <c r="C80" s="45"/>
      <c r="D80" s="45"/>
      <c r="E80" s="34" t="str">
        <f>IFERROR(VLOOKUP(D80,'基础-客户信息 '!$C:$D,2,FALSE),"-")</f>
        <v>-</v>
      </c>
      <c r="F80" s="45"/>
      <c r="G80" s="34" t="str">
        <f>IFERROR(VLOOKUP($F80,'基础-商品信息'!$C:$E,2,FALSE),"-")</f>
        <v>-</v>
      </c>
      <c r="H80" s="34" t="str">
        <f>IFERROR(VLOOKUP($F80,'基础-商品信息'!$C:$E,3,FALSE),"-")</f>
        <v>-</v>
      </c>
      <c r="I80" s="50"/>
      <c r="J80" s="45"/>
      <c r="K80" s="35" t="str">
        <f t="shared" si="3"/>
        <v>-</v>
      </c>
      <c r="L80" s="45"/>
      <c r="M80" s="51">
        <f t="shared" si="2"/>
        <v>1</v>
      </c>
    </row>
    <row r="81" customHeight="1" spans="2:13">
      <c r="B81" s="33">
        <v>78</v>
      </c>
      <c r="C81" s="45"/>
      <c r="D81" s="45"/>
      <c r="E81" s="34" t="str">
        <f>IFERROR(VLOOKUP(D81,'基础-客户信息 '!$C:$D,2,FALSE),"-")</f>
        <v>-</v>
      </c>
      <c r="F81" s="45"/>
      <c r="G81" s="34" t="str">
        <f>IFERROR(VLOOKUP($F81,'基础-商品信息'!$C:$E,2,FALSE),"-")</f>
        <v>-</v>
      </c>
      <c r="H81" s="34" t="str">
        <f>IFERROR(VLOOKUP($F81,'基础-商品信息'!$C:$E,3,FALSE),"-")</f>
        <v>-</v>
      </c>
      <c r="I81" s="50"/>
      <c r="J81" s="45"/>
      <c r="K81" s="35" t="str">
        <f t="shared" si="3"/>
        <v>-</v>
      </c>
      <c r="L81" s="45"/>
      <c r="M81" s="51">
        <f t="shared" si="2"/>
        <v>1</v>
      </c>
    </row>
    <row r="82" customHeight="1" spans="2:13">
      <c r="B82" s="33">
        <v>79</v>
      </c>
      <c r="C82" s="45"/>
      <c r="D82" s="45"/>
      <c r="E82" s="34" t="str">
        <f>IFERROR(VLOOKUP(D82,'基础-客户信息 '!$C:$D,2,FALSE),"-")</f>
        <v>-</v>
      </c>
      <c r="F82" s="45"/>
      <c r="G82" s="34" t="str">
        <f>IFERROR(VLOOKUP($F82,'基础-商品信息'!$C:$E,2,FALSE),"-")</f>
        <v>-</v>
      </c>
      <c r="H82" s="34" t="str">
        <f>IFERROR(VLOOKUP($F82,'基础-商品信息'!$C:$E,3,FALSE),"-")</f>
        <v>-</v>
      </c>
      <c r="I82" s="50"/>
      <c r="J82" s="45"/>
      <c r="K82" s="35" t="str">
        <f t="shared" si="3"/>
        <v>-</v>
      </c>
      <c r="L82" s="45"/>
      <c r="M82" s="51">
        <f t="shared" si="2"/>
        <v>1</v>
      </c>
    </row>
    <row r="83" customHeight="1" spans="2:13">
      <c r="B83" s="33">
        <v>80</v>
      </c>
      <c r="C83" s="45"/>
      <c r="D83" s="45"/>
      <c r="E83" s="34" t="str">
        <f>IFERROR(VLOOKUP(D83,'基础-客户信息 '!$C:$D,2,FALSE),"-")</f>
        <v>-</v>
      </c>
      <c r="F83" s="45"/>
      <c r="G83" s="34" t="str">
        <f>IFERROR(VLOOKUP($F83,'基础-商品信息'!$C:$E,2,FALSE),"-")</f>
        <v>-</v>
      </c>
      <c r="H83" s="34" t="str">
        <f>IFERROR(VLOOKUP($F83,'基础-商品信息'!$C:$E,3,FALSE),"-")</f>
        <v>-</v>
      </c>
      <c r="I83" s="50"/>
      <c r="J83" s="45"/>
      <c r="K83" s="35" t="str">
        <f t="shared" si="3"/>
        <v>-</v>
      </c>
      <c r="L83" s="45"/>
      <c r="M83" s="51">
        <f t="shared" si="2"/>
        <v>1</v>
      </c>
    </row>
    <row r="84" customHeight="1" spans="2:13">
      <c r="B84" s="33">
        <v>81</v>
      </c>
      <c r="C84" s="45"/>
      <c r="D84" s="45"/>
      <c r="E84" s="34" t="str">
        <f>IFERROR(VLOOKUP(D84,'基础-客户信息 '!$C:$D,2,FALSE),"-")</f>
        <v>-</v>
      </c>
      <c r="F84" s="45"/>
      <c r="G84" s="34" t="str">
        <f>IFERROR(VLOOKUP($F84,'基础-商品信息'!$C:$E,2,FALSE),"-")</f>
        <v>-</v>
      </c>
      <c r="H84" s="34" t="str">
        <f>IFERROR(VLOOKUP($F84,'基础-商品信息'!$C:$E,3,FALSE),"-")</f>
        <v>-</v>
      </c>
      <c r="I84" s="50"/>
      <c r="J84" s="45"/>
      <c r="K84" s="35" t="str">
        <f t="shared" si="3"/>
        <v>-</v>
      </c>
      <c r="L84" s="45"/>
      <c r="M84" s="51">
        <f t="shared" si="2"/>
        <v>1</v>
      </c>
    </row>
    <row r="85" customHeight="1" spans="2:13">
      <c r="B85" s="33">
        <v>82</v>
      </c>
      <c r="C85" s="45"/>
      <c r="D85" s="45"/>
      <c r="E85" s="34" t="str">
        <f>IFERROR(VLOOKUP(D85,'基础-客户信息 '!$C:$D,2,FALSE),"-")</f>
        <v>-</v>
      </c>
      <c r="F85" s="45"/>
      <c r="G85" s="34" t="str">
        <f>IFERROR(VLOOKUP($F85,'基础-商品信息'!$C:$E,2,FALSE),"-")</f>
        <v>-</v>
      </c>
      <c r="H85" s="34" t="str">
        <f>IFERROR(VLOOKUP($F85,'基础-商品信息'!$C:$E,3,FALSE),"-")</f>
        <v>-</v>
      </c>
      <c r="I85" s="50"/>
      <c r="J85" s="45"/>
      <c r="K85" s="35" t="str">
        <f t="shared" si="3"/>
        <v>-</v>
      </c>
      <c r="L85" s="45"/>
      <c r="M85" s="51">
        <f t="shared" si="2"/>
        <v>1</v>
      </c>
    </row>
    <row r="86" customHeight="1" spans="2:13">
      <c r="B86" s="33">
        <v>83</v>
      </c>
      <c r="C86" s="45"/>
      <c r="D86" s="45"/>
      <c r="E86" s="34" t="str">
        <f>IFERROR(VLOOKUP(D86,'基础-客户信息 '!$C:$D,2,FALSE),"-")</f>
        <v>-</v>
      </c>
      <c r="F86" s="45"/>
      <c r="G86" s="34" t="str">
        <f>IFERROR(VLOOKUP($F86,'基础-商品信息'!$C:$E,2,FALSE),"-")</f>
        <v>-</v>
      </c>
      <c r="H86" s="34" t="str">
        <f>IFERROR(VLOOKUP($F86,'基础-商品信息'!$C:$E,3,FALSE),"-")</f>
        <v>-</v>
      </c>
      <c r="I86" s="50"/>
      <c r="J86" s="45"/>
      <c r="K86" s="35" t="str">
        <f t="shared" si="3"/>
        <v>-</v>
      </c>
      <c r="L86" s="45"/>
      <c r="M86" s="51">
        <f t="shared" si="2"/>
        <v>1</v>
      </c>
    </row>
    <row r="87" customHeight="1" spans="2:13">
      <c r="B87" s="33">
        <v>84</v>
      </c>
      <c r="C87" s="45"/>
      <c r="D87" s="45"/>
      <c r="E87" s="34" t="str">
        <f>IFERROR(VLOOKUP(D87,'基础-客户信息 '!$C:$D,2,FALSE),"-")</f>
        <v>-</v>
      </c>
      <c r="F87" s="45"/>
      <c r="G87" s="34" t="str">
        <f>IFERROR(VLOOKUP($F87,'基础-商品信息'!$C:$E,2,FALSE),"-")</f>
        <v>-</v>
      </c>
      <c r="H87" s="34" t="str">
        <f>IFERROR(VLOOKUP($F87,'基础-商品信息'!$C:$E,3,FALSE),"-")</f>
        <v>-</v>
      </c>
      <c r="I87" s="50"/>
      <c r="J87" s="45"/>
      <c r="K87" s="35" t="str">
        <f t="shared" si="3"/>
        <v>-</v>
      </c>
      <c r="L87" s="45"/>
      <c r="M87" s="51">
        <f t="shared" si="2"/>
        <v>1</v>
      </c>
    </row>
    <row r="88" customHeight="1" spans="2:13">
      <c r="B88" s="33">
        <v>85</v>
      </c>
      <c r="C88" s="45"/>
      <c r="D88" s="45"/>
      <c r="E88" s="34" t="str">
        <f>IFERROR(VLOOKUP(D88,'基础-客户信息 '!$C:$D,2,FALSE),"-")</f>
        <v>-</v>
      </c>
      <c r="F88" s="45"/>
      <c r="G88" s="34" t="str">
        <f>IFERROR(VLOOKUP($F88,'基础-商品信息'!$C:$E,2,FALSE),"-")</f>
        <v>-</v>
      </c>
      <c r="H88" s="34" t="str">
        <f>IFERROR(VLOOKUP($F88,'基础-商品信息'!$C:$E,3,FALSE),"-")</f>
        <v>-</v>
      </c>
      <c r="I88" s="50"/>
      <c r="J88" s="45"/>
      <c r="K88" s="35" t="str">
        <f t="shared" si="3"/>
        <v>-</v>
      </c>
      <c r="L88" s="45"/>
      <c r="M88" s="51">
        <f t="shared" si="2"/>
        <v>1</v>
      </c>
    </row>
    <row r="89" customHeight="1" spans="2:13">
      <c r="B89" s="33">
        <v>86</v>
      </c>
      <c r="C89" s="45"/>
      <c r="D89" s="45"/>
      <c r="E89" s="34" t="str">
        <f>IFERROR(VLOOKUP(D89,'基础-客户信息 '!$C:$D,2,FALSE),"-")</f>
        <v>-</v>
      </c>
      <c r="F89" s="45"/>
      <c r="G89" s="34" t="str">
        <f>IFERROR(VLOOKUP($F89,'基础-商品信息'!$C:$E,2,FALSE),"-")</f>
        <v>-</v>
      </c>
      <c r="H89" s="34" t="str">
        <f>IFERROR(VLOOKUP($F89,'基础-商品信息'!$C:$E,3,FALSE),"-")</f>
        <v>-</v>
      </c>
      <c r="I89" s="50"/>
      <c r="J89" s="45"/>
      <c r="K89" s="35" t="str">
        <f t="shared" si="3"/>
        <v>-</v>
      </c>
      <c r="L89" s="45"/>
      <c r="M89" s="51">
        <f t="shared" si="2"/>
        <v>1</v>
      </c>
    </row>
    <row r="90" customHeight="1" spans="2:13">
      <c r="B90" s="33">
        <v>87</v>
      </c>
      <c r="C90" s="45"/>
      <c r="D90" s="45"/>
      <c r="E90" s="34" t="str">
        <f>IFERROR(VLOOKUP(D90,'基础-客户信息 '!$C:$D,2,FALSE),"-")</f>
        <v>-</v>
      </c>
      <c r="F90" s="45"/>
      <c r="G90" s="34" t="str">
        <f>IFERROR(VLOOKUP($F90,'基础-商品信息'!$C:$E,2,FALSE),"-")</f>
        <v>-</v>
      </c>
      <c r="H90" s="34" t="str">
        <f>IFERROR(VLOOKUP($F90,'基础-商品信息'!$C:$E,3,FALSE),"-")</f>
        <v>-</v>
      </c>
      <c r="I90" s="50"/>
      <c r="J90" s="45"/>
      <c r="K90" s="35" t="str">
        <f t="shared" si="3"/>
        <v>-</v>
      </c>
      <c r="L90" s="45"/>
      <c r="M90" s="51">
        <f t="shared" si="2"/>
        <v>1</v>
      </c>
    </row>
    <row r="91" customHeight="1" spans="2:13">
      <c r="B91" s="33">
        <v>88</v>
      </c>
      <c r="C91" s="45"/>
      <c r="D91" s="45"/>
      <c r="E91" s="34" t="str">
        <f>IFERROR(VLOOKUP(D91,'基础-客户信息 '!$C:$D,2,FALSE),"-")</f>
        <v>-</v>
      </c>
      <c r="F91" s="45"/>
      <c r="G91" s="34" t="str">
        <f>IFERROR(VLOOKUP($F91,'基础-商品信息'!$C:$E,2,FALSE),"-")</f>
        <v>-</v>
      </c>
      <c r="H91" s="34" t="str">
        <f>IFERROR(VLOOKUP($F91,'基础-商品信息'!$C:$E,3,FALSE),"-")</f>
        <v>-</v>
      </c>
      <c r="I91" s="50"/>
      <c r="J91" s="45"/>
      <c r="K91" s="35" t="str">
        <f t="shared" si="3"/>
        <v>-</v>
      </c>
      <c r="L91" s="45"/>
      <c r="M91" s="51">
        <f t="shared" si="2"/>
        <v>1</v>
      </c>
    </row>
    <row r="92" customHeight="1" spans="2:13">
      <c r="B92" s="33">
        <v>89</v>
      </c>
      <c r="C92" s="45"/>
      <c r="D92" s="45"/>
      <c r="E92" s="34" t="str">
        <f>IFERROR(VLOOKUP(D92,'基础-客户信息 '!$C:$D,2,FALSE),"-")</f>
        <v>-</v>
      </c>
      <c r="F92" s="45"/>
      <c r="G92" s="34" t="str">
        <f>IFERROR(VLOOKUP($F92,'基础-商品信息'!$C:$E,2,FALSE),"-")</f>
        <v>-</v>
      </c>
      <c r="H92" s="34" t="str">
        <f>IFERROR(VLOOKUP($F92,'基础-商品信息'!$C:$E,3,FALSE),"-")</f>
        <v>-</v>
      </c>
      <c r="I92" s="50"/>
      <c r="J92" s="45"/>
      <c r="K92" s="35" t="str">
        <f t="shared" si="3"/>
        <v>-</v>
      </c>
      <c r="L92" s="45"/>
      <c r="M92" s="51">
        <f t="shared" si="2"/>
        <v>1</v>
      </c>
    </row>
    <row r="93" customHeight="1" spans="2:13">
      <c r="B93" s="33">
        <v>90</v>
      </c>
      <c r="C93" s="45"/>
      <c r="D93" s="45"/>
      <c r="E93" s="34" t="str">
        <f>IFERROR(VLOOKUP(D93,'基础-客户信息 '!$C:$D,2,FALSE),"-")</f>
        <v>-</v>
      </c>
      <c r="F93" s="45"/>
      <c r="G93" s="34" t="str">
        <f>IFERROR(VLOOKUP($F93,'基础-商品信息'!$C:$E,2,FALSE),"-")</f>
        <v>-</v>
      </c>
      <c r="H93" s="34" t="str">
        <f>IFERROR(VLOOKUP($F93,'基础-商品信息'!$C:$E,3,FALSE),"-")</f>
        <v>-</v>
      </c>
      <c r="I93" s="50"/>
      <c r="J93" s="45"/>
      <c r="K93" s="35" t="str">
        <f t="shared" si="3"/>
        <v>-</v>
      </c>
      <c r="L93" s="45"/>
      <c r="M93" s="51">
        <f t="shared" si="2"/>
        <v>1</v>
      </c>
    </row>
    <row r="94" customHeight="1" spans="2:13">
      <c r="B94" s="33">
        <v>91</v>
      </c>
      <c r="C94" s="45"/>
      <c r="D94" s="45"/>
      <c r="E94" s="34" t="str">
        <f>IFERROR(VLOOKUP(D94,'基础-客户信息 '!$C:$D,2,FALSE),"-")</f>
        <v>-</v>
      </c>
      <c r="F94" s="45"/>
      <c r="G94" s="34" t="str">
        <f>IFERROR(VLOOKUP($F94,'基础-商品信息'!$C:$E,2,FALSE),"-")</f>
        <v>-</v>
      </c>
      <c r="H94" s="34" t="str">
        <f>IFERROR(VLOOKUP($F94,'基础-商品信息'!$C:$E,3,FALSE),"-")</f>
        <v>-</v>
      </c>
      <c r="I94" s="50"/>
      <c r="J94" s="45"/>
      <c r="K94" s="35" t="str">
        <f t="shared" si="3"/>
        <v>-</v>
      </c>
      <c r="L94" s="45"/>
      <c r="M94" s="51">
        <f t="shared" si="2"/>
        <v>1</v>
      </c>
    </row>
    <row r="95" customHeight="1" spans="2:13">
      <c r="B95" s="33">
        <v>92</v>
      </c>
      <c r="C95" s="45"/>
      <c r="D95" s="45"/>
      <c r="E95" s="34" t="str">
        <f>IFERROR(VLOOKUP(D95,'基础-客户信息 '!$C:$D,2,FALSE),"-")</f>
        <v>-</v>
      </c>
      <c r="F95" s="45"/>
      <c r="G95" s="34" t="str">
        <f>IFERROR(VLOOKUP($F95,'基础-商品信息'!$C:$E,2,FALSE),"-")</f>
        <v>-</v>
      </c>
      <c r="H95" s="34" t="str">
        <f>IFERROR(VLOOKUP($F95,'基础-商品信息'!$C:$E,3,FALSE),"-")</f>
        <v>-</v>
      </c>
      <c r="I95" s="50"/>
      <c r="J95" s="45"/>
      <c r="K95" s="35" t="str">
        <f t="shared" si="3"/>
        <v>-</v>
      </c>
      <c r="L95" s="45"/>
      <c r="M95" s="51">
        <f t="shared" si="2"/>
        <v>1</v>
      </c>
    </row>
    <row r="96" customHeight="1" spans="2:13">
      <c r="B96" s="33">
        <v>93</v>
      </c>
      <c r="C96" s="45"/>
      <c r="D96" s="45"/>
      <c r="E96" s="34" t="str">
        <f>IFERROR(VLOOKUP(D96,'基础-客户信息 '!$C:$D,2,FALSE),"-")</f>
        <v>-</v>
      </c>
      <c r="F96" s="45"/>
      <c r="G96" s="34" t="str">
        <f>IFERROR(VLOOKUP($F96,'基础-商品信息'!$C:$E,2,FALSE),"-")</f>
        <v>-</v>
      </c>
      <c r="H96" s="34" t="str">
        <f>IFERROR(VLOOKUP($F96,'基础-商品信息'!$C:$E,3,FALSE),"-")</f>
        <v>-</v>
      </c>
      <c r="I96" s="50"/>
      <c r="J96" s="45"/>
      <c r="K96" s="35" t="str">
        <f t="shared" si="3"/>
        <v>-</v>
      </c>
      <c r="L96" s="45"/>
      <c r="M96" s="51">
        <f t="shared" si="2"/>
        <v>1</v>
      </c>
    </row>
    <row r="97" customHeight="1" spans="2:13">
      <c r="B97" s="33">
        <v>94</v>
      </c>
      <c r="C97" s="45"/>
      <c r="D97" s="45"/>
      <c r="E97" s="34" t="str">
        <f>IFERROR(VLOOKUP(D97,'基础-客户信息 '!$C:$D,2,FALSE),"-")</f>
        <v>-</v>
      </c>
      <c r="F97" s="45"/>
      <c r="G97" s="34" t="str">
        <f>IFERROR(VLOOKUP($F97,'基础-商品信息'!$C:$E,2,FALSE),"-")</f>
        <v>-</v>
      </c>
      <c r="H97" s="34" t="str">
        <f>IFERROR(VLOOKUP($F97,'基础-商品信息'!$C:$E,3,FALSE),"-")</f>
        <v>-</v>
      </c>
      <c r="I97" s="50"/>
      <c r="J97" s="45"/>
      <c r="K97" s="35" t="str">
        <f t="shared" si="3"/>
        <v>-</v>
      </c>
      <c r="L97" s="45"/>
      <c r="M97" s="51">
        <f t="shared" si="2"/>
        <v>1</v>
      </c>
    </row>
    <row r="98" customHeight="1" spans="2:13">
      <c r="B98" s="33">
        <v>95</v>
      </c>
      <c r="C98" s="45"/>
      <c r="D98" s="45"/>
      <c r="E98" s="34" t="str">
        <f>IFERROR(VLOOKUP(D98,'基础-客户信息 '!$C:$D,2,FALSE),"-")</f>
        <v>-</v>
      </c>
      <c r="F98" s="45"/>
      <c r="G98" s="34" t="str">
        <f>IFERROR(VLOOKUP($F98,'基础-商品信息'!$C:$E,2,FALSE),"-")</f>
        <v>-</v>
      </c>
      <c r="H98" s="34" t="str">
        <f>IFERROR(VLOOKUP($F98,'基础-商品信息'!$C:$E,3,FALSE),"-")</f>
        <v>-</v>
      </c>
      <c r="I98" s="50"/>
      <c r="J98" s="45"/>
      <c r="K98" s="35" t="str">
        <f t="shared" si="3"/>
        <v>-</v>
      </c>
      <c r="L98" s="45"/>
      <c r="M98" s="51">
        <f t="shared" si="2"/>
        <v>1</v>
      </c>
    </row>
    <row r="99" customHeight="1" spans="2:13">
      <c r="B99" s="33">
        <v>96</v>
      </c>
      <c r="C99" s="45"/>
      <c r="D99" s="45"/>
      <c r="E99" s="34" t="str">
        <f>IFERROR(VLOOKUP(D99,'基础-客户信息 '!$C:$D,2,FALSE),"-")</f>
        <v>-</v>
      </c>
      <c r="F99" s="45"/>
      <c r="G99" s="34" t="str">
        <f>IFERROR(VLOOKUP($F99,'基础-商品信息'!$C:$E,2,FALSE),"-")</f>
        <v>-</v>
      </c>
      <c r="H99" s="34" t="str">
        <f>IFERROR(VLOOKUP($F99,'基础-商品信息'!$C:$E,3,FALSE),"-")</f>
        <v>-</v>
      </c>
      <c r="I99" s="50"/>
      <c r="J99" s="45"/>
      <c r="K99" s="35" t="str">
        <f t="shared" si="3"/>
        <v>-</v>
      </c>
      <c r="L99" s="45"/>
      <c r="M99" s="51">
        <f t="shared" si="2"/>
        <v>1</v>
      </c>
    </row>
    <row r="100" customHeight="1" spans="2:13">
      <c r="B100" s="33">
        <v>97</v>
      </c>
      <c r="C100" s="45"/>
      <c r="D100" s="45"/>
      <c r="E100" s="34" t="str">
        <f>IFERROR(VLOOKUP(D100,'基础-客户信息 '!$C:$D,2,FALSE),"-")</f>
        <v>-</v>
      </c>
      <c r="F100" s="45"/>
      <c r="G100" s="34" t="str">
        <f>IFERROR(VLOOKUP($F100,'基础-商品信息'!$C:$E,2,FALSE),"-")</f>
        <v>-</v>
      </c>
      <c r="H100" s="34" t="str">
        <f>IFERROR(VLOOKUP($F100,'基础-商品信息'!$C:$E,3,FALSE),"-")</f>
        <v>-</v>
      </c>
      <c r="I100" s="50"/>
      <c r="J100" s="45"/>
      <c r="K100" s="35" t="str">
        <f t="shared" si="3"/>
        <v>-</v>
      </c>
      <c r="L100" s="45"/>
      <c r="M100" s="51">
        <f t="shared" si="2"/>
        <v>1</v>
      </c>
    </row>
    <row r="101" customHeight="1" spans="2:13">
      <c r="B101" s="33">
        <v>98</v>
      </c>
      <c r="C101" s="45"/>
      <c r="D101" s="45"/>
      <c r="E101" s="34" t="str">
        <f>IFERROR(VLOOKUP(D101,'基础-客户信息 '!$C:$D,2,FALSE),"-")</f>
        <v>-</v>
      </c>
      <c r="F101" s="45"/>
      <c r="G101" s="34" t="str">
        <f>IFERROR(VLOOKUP($F101,'基础-商品信息'!$C:$E,2,FALSE),"-")</f>
        <v>-</v>
      </c>
      <c r="H101" s="34" t="str">
        <f>IFERROR(VLOOKUP($F101,'基础-商品信息'!$C:$E,3,FALSE),"-")</f>
        <v>-</v>
      </c>
      <c r="I101" s="50"/>
      <c r="J101" s="45"/>
      <c r="K101" s="35" t="str">
        <f t="shared" si="3"/>
        <v>-</v>
      </c>
      <c r="L101" s="45"/>
      <c r="M101" s="51">
        <f t="shared" si="2"/>
        <v>1</v>
      </c>
    </row>
    <row r="102" customHeight="1" spans="2:13">
      <c r="B102" s="33">
        <v>99</v>
      </c>
      <c r="C102" s="45"/>
      <c r="D102" s="45"/>
      <c r="E102" s="34" t="str">
        <f>IFERROR(VLOOKUP(D102,'基础-客户信息 '!$C:$D,2,FALSE),"-")</f>
        <v>-</v>
      </c>
      <c r="F102" s="45"/>
      <c r="G102" s="34" t="str">
        <f>IFERROR(VLOOKUP($F102,'基础-商品信息'!$C:$E,2,FALSE),"-")</f>
        <v>-</v>
      </c>
      <c r="H102" s="34" t="str">
        <f>IFERROR(VLOOKUP($F102,'基础-商品信息'!$C:$E,3,FALSE),"-")</f>
        <v>-</v>
      </c>
      <c r="I102" s="50"/>
      <c r="J102" s="45"/>
      <c r="K102" s="35" t="str">
        <f t="shared" si="3"/>
        <v>-</v>
      </c>
      <c r="L102" s="45"/>
      <c r="M102" s="51">
        <f t="shared" si="2"/>
        <v>1</v>
      </c>
    </row>
    <row r="103" customHeight="1" spans="2:13">
      <c r="B103" s="33">
        <v>100</v>
      </c>
      <c r="C103" s="45"/>
      <c r="D103" s="45"/>
      <c r="E103" s="34" t="str">
        <f>IFERROR(VLOOKUP(D103,'基础-客户信息 '!$C:$D,2,FALSE),"-")</f>
        <v>-</v>
      </c>
      <c r="F103" s="45"/>
      <c r="G103" s="34" t="str">
        <f>IFERROR(VLOOKUP($F103,'基础-商品信息'!$C:$E,2,FALSE),"-")</f>
        <v>-</v>
      </c>
      <c r="H103" s="34" t="str">
        <f>IFERROR(VLOOKUP($F103,'基础-商品信息'!$C:$E,3,FALSE),"-")</f>
        <v>-</v>
      </c>
      <c r="I103" s="50"/>
      <c r="J103" s="45"/>
      <c r="K103" s="35" t="str">
        <f t="shared" si="3"/>
        <v>-</v>
      </c>
      <c r="L103" s="45"/>
      <c r="M103" s="51">
        <f t="shared" si="2"/>
        <v>1</v>
      </c>
    </row>
    <row r="104" customHeight="1" spans="2:13">
      <c r="B104" s="33">
        <v>101</v>
      </c>
      <c r="C104" s="45"/>
      <c r="D104" s="45"/>
      <c r="E104" s="34" t="str">
        <f>IFERROR(VLOOKUP(D104,'基础-客户信息 '!$C:$D,2,FALSE),"-")</f>
        <v>-</v>
      </c>
      <c r="F104" s="45"/>
      <c r="G104" s="34" t="str">
        <f>IFERROR(VLOOKUP($F104,'基础-商品信息'!$C:$E,2,FALSE),"-")</f>
        <v>-</v>
      </c>
      <c r="H104" s="34" t="str">
        <f>IFERROR(VLOOKUP($F104,'基础-商品信息'!$C:$E,3,FALSE),"-")</f>
        <v>-</v>
      </c>
      <c r="I104" s="50"/>
      <c r="J104" s="45"/>
      <c r="K104" s="35" t="str">
        <f t="shared" si="3"/>
        <v>-</v>
      </c>
      <c r="L104" s="45"/>
      <c r="M104" s="51">
        <f t="shared" si="2"/>
        <v>1</v>
      </c>
    </row>
    <row r="105" customHeight="1" spans="2:13">
      <c r="B105" s="33">
        <v>102</v>
      </c>
      <c r="C105" s="45"/>
      <c r="D105" s="45"/>
      <c r="E105" s="34" t="str">
        <f>IFERROR(VLOOKUP(D105,'基础-客户信息 '!$C:$D,2,FALSE),"-")</f>
        <v>-</v>
      </c>
      <c r="F105" s="45"/>
      <c r="G105" s="34" t="str">
        <f>IFERROR(VLOOKUP($F105,'基础-商品信息'!$C:$E,2,FALSE),"-")</f>
        <v>-</v>
      </c>
      <c r="H105" s="34" t="str">
        <f>IFERROR(VLOOKUP($F105,'基础-商品信息'!$C:$E,3,FALSE),"-")</f>
        <v>-</v>
      </c>
      <c r="I105" s="50"/>
      <c r="J105" s="45"/>
      <c r="K105" s="35" t="str">
        <f t="shared" si="3"/>
        <v>-</v>
      </c>
      <c r="L105" s="45"/>
      <c r="M105" s="51">
        <f t="shared" si="2"/>
        <v>1</v>
      </c>
    </row>
    <row r="106" customHeight="1" spans="2:13">
      <c r="B106" s="33">
        <v>103</v>
      </c>
      <c r="C106" s="45"/>
      <c r="D106" s="45"/>
      <c r="E106" s="34" t="str">
        <f>IFERROR(VLOOKUP(D106,'基础-客户信息 '!$C:$D,2,FALSE),"-")</f>
        <v>-</v>
      </c>
      <c r="F106" s="45"/>
      <c r="G106" s="34" t="str">
        <f>IFERROR(VLOOKUP($F106,'基础-商品信息'!$C:$E,2,FALSE),"-")</f>
        <v>-</v>
      </c>
      <c r="H106" s="34" t="str">
        <f>IFERROR(VLOOKUP($F106,'基础-商品信息'!$C:$E,3,FALSE),"-")</f>
        <v>-</v>
      </c>
      <c r="I106" s="50"/>
      <c r="J106" s="45"/>
      <c r="K106" s="35" t="str">
        <f t="shared" si="3"/>
        <v>-</v>
      </c>
      <c r="L106" s="45"/>
      <c r="M106" s="51">
        <f t="shared" si="2"/>
        <v>1</v>
      </c>
    </row>
    <row r="107" customHeight="1" spans="2:13">
      <c r="B107" s="33">
        <v>104</v>
      </c>
      <c r="C107" s="45"/>
      <c r="D107" s="45"/>
      <c r="E107" s="34" t="str">
        <f>IFERROR(VLOOKUP(D107,'基础-客户信息 '!$C:$D,2,FALSE),"-")</f>
        <v>-</v>
      </c>
      <c r="F107" s="45"/>
      <c r="G107" s="34" t="str">
        <f>IFERROR(VLOOKUP($F107,'基础-商品信息'!$C:$E,2,FALSE),"-")</f>
        <v>-</v>
      </c>
      <c r="H107" s="34" t="str">
        <f>IFERROR(VLOOKUP($F107,'基础-商品信息'!$C:$E,3,FALSE),"-")</f>
        <v>-</v>
      </c>
      <c r="I107" s="50"/>
      <c r="J107" s="45"/>
      <c r="K107" s="35" t="str">
        <f t="shared" si="3"/>
        <v>-</v>
      </c>
      <c r="L107" s="45"/>
      <c r="M107" s="51">
        <f t="shared" si="2"/>
        <v>1</v>
      </c>
    </row>
    <row r="108" customHeight="1" spans="2:13">
      <c r="B108" s="33">
        <v>105</v>
      </c>
      <c r="C108" s="45"/>
      <c r="D108" s="45"/>
      <c r="E108" s="34" t="str">
        <f>IFERROR(VLOOKUP(D108,'基础-客户信息 '!$C:$D,2,FALSE),"-")</f>
        <v>-</v>
      </c>
      <c r="F108" s="45"/>
      <c r="G108" s="34" t="str">
        <f>IFERROR(VLOOKUP($F108,'基础-商品信息'!$C:$E,2,FALSE),"-")</f>
        <v>-</v>
      </c>
      <c r="H108" s="34" t="str">
        <f>IFERROR(VLOOKUP($F108,'基础-商品信息'!$C:$E,3,FALSE),"-")</f>
        <v>-</v>
      </c>
      <c r="I108" s="50"/>
      <c r="J108" s="45"/>
      <c r="K108" s="35" t="str">
        <f t="shared" si="3"/>
        <v>-</v>
      </c>
      <c r="L108" s="45"/>
      <c r="M108" s="51">
        <f t="shared" si="2"/>
        <v>1</v>
      </c>
    </row>
    <row r="109" customHeight="1" spans="2:13">
      <c r="B109" s="33">
        <v>106</v>
      </c>
      <c r="C109" s="45"/>
      <c r="D109" s="45"/>
      <c r="E109" s="34" t="str">
        <f>IFERROR(VLOOKUP(D109,'基础-客户信息 '!$C:$D,2,FALSE),"-")</f>
        <v>-</v>
      </c>
      <c r="F109" s="45"/>
      <c r="G109" s="34" t="str">
        <f>IFERROR(VLOOKUP($F109,'基础-商品信息'!$C:$E,2,FALSE),"-")</f>
        <v>-</v>
      </c>
      <c r="H109" s="34" t="str">
        <f>IFERROR(VLOOKUP($F109,'基础-商品信息'!$C:$E,3,FALSE),"-")</f>
        <v>-</v>
      </c>
      <c r="I109" s="50"/>
      <c r="J109" s="45"/>
      <c r="K109" s="35" t="str">
        <f t="shared" si="3"/>
        <v>-</v>
      </c>
      <c r="L109" s="45"/>
      <c r="M109" s="51">
        <f t="shared" si="2"/>
        <v>1</v>
      </c>
    </row>
    <row r="110" customHeight="1" spans="2:13">
      <c r="B110" s="33">
        <v>107</v>
      </c>
      <c r="C110" s="45"/>
      <c r="D110" s="45"/>
      <c r="E110" s="34" t="str">
        <f>IFERROR(VLOOKUP(D110,'基础-客户信息 '!$C:$D,2,FALSE),"-")</f>
        <v>-</v>
      </c>
      <c r="F110" s="45"/>
      <c r="G110" s="34" t="str">
        <f>IFERROR(VLOOKUP($F110,'基础-商品信息'!$C:$E,2,FALSE),"-")</f>
        <v>-</v>
      </c>
      <c r="H110" s="34" t="str">
        <f>IFERROR(VLOOKUP($F110,'基础-商品信息'!$C:$E,3,FALSE),"-")</f>
        <v>-</v>
      </c>
      <c r="I110" s="50"/>
      <c r="J110" s="45"/>
      <c r="K110" s="35" t="str">
        <f t="shared" si="3"/>
        <v>-</v>
      </c>
      <c r="L110" s="45"/>
      <c r="M110" s="51">
        <f t="shared" si="2"/>
        <v>1</v>
      </c>
    </row>
    <row r="111" customHeight="1" spans="2:13">
      <c r="B111" s="33">
        <v>108</v>
      </c>
      <c r="C111" s="45"/>
      <c r="D111" s="45"/>
      <c r="E111" s="34" t="str">
        <f>IFERROR(VLOOKUP(D111,'基础-客户信息 '!$C:$D,2,FALSE),"-")</f>
        <v>-</v>
      </c>
      <c r="F111" s="45"/>
      <c r="G111" s="34" t="str">
        <f>IFERROR(VLOOKUP($F111,'基础-商品信息'!$C:$E,2,FALSE),"-")</f>
        <v>-</v>
      </c>
      <c r="H111" s="34" t="str">
        <f>IFERROR(VLOOKUP($F111,'基础-商品信息'!$C:$E,3,FALSE),"-")</f>
        <v>-</v>
      </c>
      <c r="I111" s="50"/>
      <c r="J111" s="45"/>
      <c r="K111" s="35" t="str">
        <f t="shared" si="3"/>
        <v>-</v>
      </c>
      <c r="L111" s="45"/>
      <c r="M111" s="51">
        <f t="shared" si="2"/>
        <v>1</v>
      </c>
    </row>
    <row r="112" customHeight="1" spans="2:13">
      <c r="B112" s="33">
        <v>109</v>
      </c>
      <c r="C112" s="45"/>
      <c r="D112" s="45"/>
      <c r="E112" s="34" t="str">
        <f>IFERROR(VLOOKUP(D112,'基础-客户信息 '!$C:$D,2,FALSE),"-")</f>
        <v>-</v>
      </c>
      <c r="F112" s="45"/>
      <c r="G112" s="34" t="str">
        <f>IFERROR(VLOOKUP($F112,'基础-商品信息'!$C:$E,2,FALSE),"-")</f>
        <v>-</v>
      </c>
      <c r="H112" s="34" t="str">
        <f>IFERROR(VLOOKUP($F112,'基础-商品信息'!$C:$E,3,FALSE),"-")</f>
        <v>-</v>
      </c>
      <c r="I112" s="50"/>
      <c r="J112" s="45"/>
      <c r="K112" s="35" t="str">
        <f t="shared" si="3"/>
        <v>-</v>
      </c>
      <c r="L112" s="45"/>
      <c r="M112" s="51">
        <f t="shared" si="2"/>
        <v>1</v>
      </c>
    </row>
    <row r="113" customHeight="1" spans="2:13">
      <c r="B113" s="33">
        <v>110</v>
      </c>
      <c r="C113" s="45"/>
      <c r="D113" s="45"/>
      <c r="E113" s="34" t="str">
        <f>IFERROR(VLOOKUP(D113,'基础-客户信息 '!$C:$D,2,FALSE),"-")</f>
        <v>-</v>
      </c>
      <c r="F113" s="45"/>
      <c r="G113" s="34" t="str">
        <f>IFERROR(VLOOKUP($F113,'基础-商品信息'!$C:$E,2,FALSE),"-")</f>
        <v>-</v>
      </c>
      <c r="H113" s="34" t="str">
        <f>IFERROR(VLOOKUP($F113,'基础-商品信息'!$C:$E,3,FALSE),"-")</f>
        <v>-</v>
      </c>
      <c r="I113" s="50"/>
      <c r="J113" s="45"/>
      <c r="K113" s="35" t="str">
        <f t="shared" si="3"/>
        <v>-</v>
      </c>
      <c r="L113" s="45"/>
      <c r="M113" s="51">
        <f t="shared" si="2"/>
        <v>1</v>
      </c>
    </row>
    <row r="114" customHeight="1" spans="2:13">
      <c r="B114" s="33">
        <v>111</v>
      </c>
      <c r="C114" s="45"/>
      <c r="D114" s="45"/>
      <c r="E114" s="34" t="str">
        <f>IFERROR(VLOOKUP(D114,'基础-客户信息 '!$C:$D,2,FALSE),"-")</f>
        <v>-</v>
      </c>
      <c r="F114" s="45"/>
      <c r="G114" s="34" t="str">
        <f>IFERROR(VLOOKUP($F114,'基础-商品信息'!$C:$E,2,FALSE),"-")</f>
        <v>-</v>
      </c>
      <c r="H114" s="34" t="str">
        <f>IFERROR(VLOOKUP($F114,'基础-商品信息'!$C:$E,3,FALSE),"-")</f>
        <v>-</v>
      </c>
      <c r="I114" s="50"/>
      <c r="J114" s="45"/>
      <c r="K114" s="35" t="str">
        <f t="shared" si="3"/>
        <v>-</v>
      </c>
      <c r="L114" s="45"/>
      <c r="M114" s="51">
        <f t="shared" si="2"/>
        <v>1</v>
      </c>
    </row>
    <row r="115" customHeight="1" spans="2:13">
      <c r="B115" s="33">
        <v>112</v>
      </c>
      <c r="C115" s="45"/>
      <c r="D115" s="45"/>
      <c r="E115" s="34" t="str">
        <f>IFERROR(VLOOKUP(D115,'基础-客户信息 '!$C:$D,2,FALSE),"-")</f>
        <v>-</v>
      </c>
      <c r="F115" s="45"/>
      <c r="G115" s="34" t="str">
        <f>IFERROR(VLOOKUP($F115,'基础-商品信息'!$C:$E,2,FALSE),"-")</f>
        <v>-</v>
      </c>
      <c r="H115" s="34" t="str">
        <f>IFERROR(VLOOKUP($F115,'基础-商品信息'!$C:$E,3,FALSE),"-")</f>
        <v>-</v>
      </c>
      <c r="I115" s="50"/>
      <c r="J115" s="45"/>
      <c r="K115" s="35" t="str">
        <f t="shared" si="3"/>
        <v>-</v>
      </c>
      <c r="L115" s="45"/>
      <c r="M115" s="51">
        <f t="shared" si="2"/>
        <v>1</v>
      </c>
    </row>
    <row r="116" customHeight="1" spans="2:13">
      <c r="B116" s="33">
        <v>113</v>
      </c>
      <c r="C116" s="45"/>
      <c r="D116" s="45"/>
      <c r="E116" s="34" t="str">
        <f>IFERROR(VLOOKUP(D116,'基础-客户信息 '!$C:$D,2,FALSE),"-")</f>
        <v>-</v>
      </c>
      <c r="F116" s="45"/>
      <c r="G116" s="34" t="str">
        <f>IFERROR(VLOOKUP($F116,'基础-商品信息'!$C:$E,2,FALSE),"-")</f>
        <v>-</v>
      </c>
      <c r="H116" s="34" t="str">
        <f>IFERROR(VLOOKUP($F116,'基础-商品信息'!$C:$E,3,FALSE),"-")</f>
        <v>-</v>
      </c>
      <c r="I116" s="50"/>
      <c r="J116" s="45"/>
      <c r="K116" s="35" t="str">
        <f t="shared" si="3"/>
        <v>-</v>
      </c>
      <c r="L116" s="45"/>
      <c r="M116" s="51">
        <f t="shared" si="2"/>
        <v>1</v>
      </c>
    </row>
    <row r="117" customHeight="1" spans="2:13">
      <c r="B117" s="33">
        <v>114</v>
      </c>
      <c r="C117" s="45"/>
      <c r="D117" s="45"/>
      <c r="E117" s="34" t="str">
        <f>IFERROR(VLOOKUP(D117,'基础-客户信息 '!$C:$D,2,FALSE),"-")</f>
        <v>-</v>
      </c>
      <c r="F117" s="45"/>
      <c r="G117" s="34" t="str">
        <f>IFERROR(VLOOKUP($F117,'基础-商品信息'!$C:$E,2,FALSE),"-")</f>
        <v>-</v>
      </c>
      <c r="H117" s="34" t="str">
        <f>IFERROR(VLOOKUP($F117,'基础-商品信息'!$C:$E,3,FALSE),"-")</f>
        <v>-</v>
      </c>
      <c r="I117" s="50"/>
      <c r="J117" s="45"/>
      <c r="K117" s="35" t="str">
        <f t="shared" si="3"/>
        <v>-</v>
      </c>
      <c r="L117" s="45"/>
      <c r="M117" s="51">
        <f t="shared" si="2"/>
        <v>1</v>
      </c>
    </row>
    <row r="118" customHeight="1" spans="2:13">
      <c r="B118" s="33">
        <v>115</v>
      </c>
      <c r="C118" s="45"/>
      <c r="D118" s="45"/>
      <c r="E118" s="34" t="str">
        <f>IFERROR(VLOOKUP(D118,'基础-客户信息 '!$C:$D,2,FALSE),"-")</f>
        <v>-</v>
      </c>
      <c r="F118" s="45"/>
      <c r="G118" s="34" t="str">
        <f>IFERROR(VLOOKUP($F118,'基础-商品信息'!$C:$E,2,FALSE),"-")</f>
        <v>-</v>
      </c>
      <c r="H118" s="34" t="str">
        <f>IFERROR(VLOOKUP($F118,'基础-商品信息'!$C:$E,3,FALSE),"-")</f>
        <v>-</v>
      </c>
      <c r="I118" s="50"/>
      <c r="J118" s="45"/>
      <c r="K118" s="35" t="str">
        <f t="shared" si="3"/>
        <v>-</v>
      </c>
      <c r="L118" s="45"/>
      <c r="M118" s="51">
        <f t="shared" si="2"/>
        <v>1</v>
      </c>
    </row>
    <row r="119" customHeight="1" spans="2:13">
      <c r="B119" s="33">
        <v>116</v>
      </c>
      <c r="C119" s="45"/>
      <c r="D119" s="45"/>
      <c r="E119" s="34" t="str">
        <f>IFERROR(VLOOKUP(D119,'基础-客户信息 '!$C:$D,2,FALSE),"-")</f>
        <v>-</v>
      </c>
      <c r="F119" s="45"/>
      <c r="G119" s="34" t="str">
        <f>IFERROR(VLOOKUP($F119,'基础-商品信息'!$C:$E,2,FALSE),"-")</f>
        <v>-</v>
      </c>
      <c r="H119" s="34" t="str">
        <f>IFERROR(VLOOKUP($F119,'基础-商品信息'!$C:$E,3,FALSE),"-")</f>
        <v>-</v>
      </c>
      <c r="I119" s="50"/>
      <c r="J119" s="45"/>
      <c r="K119" s="35" t="str">
        <f t="shared" si="3"/>
        <v>-</v>
      </c>
      <c r="L119" s="45"/>
      <c r="M119" s="51">
        <f t="shared" si="2"/>
        <v>1</v>
      </c>
    </row>
    <row r="120" customHeight="1" spans="2:13">
      <c r="B120" s="33">
        <v>117</v>
      </c>
      <c r="C120" s="45"/>
      <c r="D120" s="45"/>
      <c r="E120" s="34" t="str">
        <f>IFERROR(VLOOKUP(D120,'基础-客户信息 '!$C:$D,2,FALSE),"-")</f>
        <v>-</v>
      </c>
      <c r="F120" s="45"/>
      <c r="G120" s="34" t="str">
        <f>IFERROR(VLOOKUP($F120,'基础-商品信息'!$C:$E,2,FALSE),"-")</f>
        <v>-</v>
      </c>
      <c r="H120" s="34" t="str">
        <f>IFERROR(VLOOKUP($F120,'基础-商品信息'!$C:$E,3,FALSE),"-")</f>
        <v>-</v>
      </c>
      <c r="I120" s="50"/>
      <c r="J120" s="45"/>
      <c r="K120" s="35" t="str">
        <f t="shared" si="3"/>
        <v>-</v>
      </c>
      <c r="L120" s="45"/>
      <c r="M120" s="51">
        <f t="shared" si="2"/>
        <v>1</v>
      </c>
    </row>
    <row r="121" customHeight="1" spans="2:13">
      <c r="B121" s="33">
        <v>118</v>
      </c>
      <c r="C121" s="45"/>
      <c r="D121" s="45"/>
      <c r="E121" s="34" t="str">
        <f>IFERROR(VLOOKUP(D121,'基础-客户信息 '!$C:$D,2,FALSE),"-")</f>
        <v>-</v>
      </c>
      <c r="F121" s="45"/>
      <c r="G121" s="34" t="str">
        <f>IFERROR(VLOOKUP($F121,'基础-商品信息'!$C:$E,2,FALSE),"-")</f>
        <v>-</v>
      </c>
      <c r="H121" s="34" t="str">
        <f>IFERROR(VLOOKUP($F121,'基础-商品信息'!$C:$E,3,FALSE),"-")</f>
        <v>-</v>
      </c>
      <c r="I121" s="50"/>
      <c r="J121" s="45"/>
      <c r="K121" s="35" t="str">
        <f t="shared" si="3"/>
        <v>-</v>
      </c>
      <c r="L121" s="45"/>
      <c r="M121" s="51">
        <f t="shared" si="2"/>
        <v>1</v>
      </c>
    </row>
    <row r="122" customHeight="1" spans="2:13">
      <c r="B122" s="33">
        <v>119</v>
      </c>
      <c r="C122" s="45"/>
      <c r="D122" s="45"/>
      <c r="E122" s="34" t="str">
        <f>IFERROR(VLOOKUP(D122,'基础-客户信息 '!$C:$D,2,FALSE),"-")</f>
        <v>-</v>
      </c>
      <c r="F122" s="45"/>
      <c r="G122" s="34" t="str">
        <f>IFERROR(VLOOKUP($F122,'基础-商品信息'!$C:$E,2,FALSE),"-")</f>
        <v>-</v>
      </c>
      <c r="H122" s="34" t="str">
        <f>IFERROR(VLOOKUP($F122,'基础-商品信息'!$C:$E,3,FALSE),"-")</f>
        <v>-</v>
      </c>
      <c r="I122" s="50"/>
      <c r="J122" s="45"/>
      <c r="K122" s="35" t="str">
        <f t="shared" si="3"/>
        <v>-</v>
      </c>
      <c r="L122" s="45"/>
      <c r="M122" s="51">
        <f t="shared" si="2"/>
        <v>1</v>
      </c>
    </row>
    <row r="123" customHeight="1" spans="2:13">
      <c r="B123" s="33">
        <v>120</v>
      </c>
      <c r="C123" s="45"/>
      <c r="D123" s="45"/>
      <c r="E123" s="34" t="str">
        <f>IFERROR(VLOOKUP(D123,'基础-客户信息 '!$C:$D,2,FALSE),"-")</f>
        <v>-</v>
      </c>
      <c r="F123" s="45"/>
      <c r="G123" s="34" t="str">
        <f>IFERROR(VLOOKUP($F123,'基础-商品信息'!$C:$E,2,FALSE),"-")</f>
        <v>-</v>
      </c>
      <c r="H123" s="34" t="str">
        <f>IFERROR(VLOOKUP($F123,'基础-商品信息'!$C:$E,3,FALSE),"-")</f>
        <v>-</v>
      </c>
      <c r="I123" s="50"/>
      <c r="J123" s="45"/>
      <c r="K123" s="35" t="str">
        <f t="shared" si="3"/>
        <v>-</v>
      </c>
      <c r="L123" s="45"/>
      <c r="M123" s="51">
        <f t="shared" si="2"/>
        <v>1</v>
      </c>
    </row>
    <row r="124" customHeight="1" spans="2:13">
      <c r="B124" s="33">
        <v>121</v>
      </c>
      <c r="C124" s="45"/>
      <c r="D124" s="45"/>
      <c r="E124" s="34" t="str">
        <f>IFERROR(VLOOKUP(D124,'基础-客户信息 '!$C:$D,2,FALSE),"-")</f>
        <v>-</v>
      </c>
      <c r="F124" s="45"/>
      <c r="G124" s="34" t="str">
        <f>IFERROR(VLOOKUP($F124,'基础-商品信息'!$C:$E,2,FALSE),"-")</f>
        <v>-</v>
      </c>
      <c r="H124" s="34" t="str">
        <f>IFERROR(VLOOKUP($F124,'基础-商品信息'!$C:$E,3,FALSE),"-")</f>
        <v>-</v>
      </c>
      <c r="I124" s="50"/>
      <c r="J124" s="45"/>
      <c r="K124" s="35" t="str">
        <f t="shared" si="3"/>
        <v>-</v>
      </c>
      <c r="L124" s="45"/>
      <c r="M124" s="51">
        <f t="shared" si="2"/>
        <v>1</v>
      </c>
    </row>
    <row r="125" customHeight="1" spans="2:13">
      <c r="B125" s="33">
        <v>122</v>
      </c>
      <c r="C125" s="45"/>
      <c r="D125" s="45"/>
      <c r="E125" s="34" t="str">
        <f>IFERROR(VLOOKUP(D125,'基础-客户信息 '!$C:$D,2,FALSE),"-")</f>
        <v>-</v>
      </c>
      <c r="F125" s="45"/>
      <c r="G125" s="34" t="str">
        <f>IFERROR(VLOOKUP($F125,'基础-商品信息'!$C:$E,2,FALSE),"-")</f>
        <v>-</v>
      </c>
      <c r="H125" s="34" t="str">
        <f>IFERROR(VLOOKUP($F125,'基础-商品信息'!$C:$E,3,FALSE),"-")</f>
        <v>-</v>
      </c>
      <c r="I125" s="50"/>
      <c r="J125" s="45"/>
      <c r="K125" s="35" t="str">
        <f t="shared" si="3"/>
        <v>-</v>
      </c>
      <c r="L125" s="45"/>
      <c r="M125" s="51">
        <f t="shared" si="2"/>
        <v>1</v>
      </c>
    </row>
    <row r="126" customHeight="1" spans="2:13">
      <c r="B126" s="33">
        <v>123</v>
      </c>
      <c r="C126" s="45"/>
      <c r="D126" s="45"/>
      <c r="E126" s="34" t="str">
        <f>IFERROR(VLOOKUP(D126,'基础-客户信息 '!$C:$D,2,FALSE),"-")</f>
        <v>-</v>
      </c>
      <c r="F126" s="45"/>
      <c r="G126" s="34" t="str">
        <f>IFERROR(VLOOKUP($F126,'基础-商品信息'!$C:$E,2,FALSE),"-")</f>
        <v>-</v>
      </c>
      <c r="H126" s="34" t="str">
        <f>IFERROR(VLOOKUP($F126,'基础-商品信息'!$C:$E,3,FALSE),"-")</f>
        <v>-</v>
      </c>
      <c r="I126" s="50"/>
      <c r="J126" s="45"/>
      <c r="K126" s="35" t="str">
        <f t="shared" si="3"/>
        <v>-</v>
      </c>
      <c r="L126" s="45"/>
      <c r="M126" s="51">
        <f t="shared" si="2"/>
        <v>1</v>
      </c>
    </row>
    <row r="127" customHeight="1" spans="2:13">
      <c r="B127" s="33">
        <v>124</v>
      </c>
      <c r="C127" s="45"/>
      <c r="D127" s="45"/>
      <c r="E127" s="34" t="str">
        <f>IFERROR(VLOOKUP(D127,'基础-客户信息 '!$C:$D,2,FALSE),"-")</f>
        <v>-</v>
      </c>
      <c r="F127" s="45"/>
      <c r="G127" s="34" t="str">
        <f>IFERROR(VLOOKUP($F127,'基础-商品信息'!$C:$E,2,FALSE),"-")</f>
        <v>-</v>
      </c>
      <c r="H127" s="34" t="str">
        <f>IFERROR(VLOOKUP($F127,'基础-商品信息'!$C:$E,3,FALSE),"-")</f>
        <v>-</v>
      </c>
      <c r="I127" s="50"/>
      <c r="J127" s="45"/>
      <c r="K127" s="35" t="str">
        <f t="shared" si="3"/>
        <v>-</v>
      </c>
      <c r="L127" s="45"/>
      <c r="M127" s="51">
        <f t="shared" si="2"/>
        <v>1</v>
      </c>
    </row>
    <row r="128" customHeight="1" spans="2:13">
      <c r="B128" s="33">
        <v>125</v>
      </c>
      <c r="C128" s="45"/>
      <c r="D128" s="45"/>
      <c r="E128" s="34" t="str">
        <f>IFERROR(VLOOKUP(D128,'基础-客户信息 '!$C:$D,2,FALSE),"-")</f>
        <v>-</v>
      </c>
      <c r="F128" s="45"/>
      <c r="G128" s="34" t="str">
        <f>IFERROR(VLOOKUP($F128,'基础-商品信息'!$C:$E,2,FALSE),"-")</f>
        <v>-</v>
      </c>
      <c r="H128" s="34" t="str">
        <f>IFERROR(VLOOKUP($F128,'基础-商品信息'!$C:$E,3,FALSE),"-")</f>
        <v>-</v>
      </c>
      <c r="I128" s="50"/>
      <c r="J128" s="45"/>
      <c r="K128" s="35" t="str">
        <f t="shared" si="3"/>
        <v>-</v>
      </c>
      <c r="L128" s="45"/>
      <c r="M128" s="51">
        <f t="shared" si="2"/>
        <v>1</v>
      </c>
    </row>
    <row r="129" customHeight="1" spans="2:13">
      <c r="B129" s="33">
        <v>126</v>
      </c>
      <c r="C129" s="45"/>
      <c r="D129" s="45"/>
      <c r="E129" s="34" t="str">
        <f>IFERROR(VLOOKUP(D129,'基础-客户信息 '!$C:$D,2,FALSE),"-")</f>
        <v>-</v>
      </c>
      <c r="F129" s="45"/>
      <c r="G129" s="34" t="str">
        <f>IFERROR(VLOOKUP($F129,'基础-商品信息'!$C:$E,2,FALSE),"-")</f>
        <v>-</v>
      </c>
      <c r="H129" s="34" t="str">
        <f>IFERROR(VLOOKUP($F129,'基础-商品信息'!$C:$E,3,FALSE),"-")</f>
        <v>-</v>
      </c>
      <c r="I129" s="50"/>
      <c r="J129" s="45"/>
      <c r="K129" s="35" t="str">
        <f t="shared" si="3"/>
        <v>-</v>
      </c>
      <c r="L129" s="45"/>
      <c r="M129" s="51">
        <f t="shared" si="2"/>
        <v>1</v>
      </c>
    </row>
    <row r="130" customHeight="1" spans="2:13">
      <c r="B130" s="33">
        <v>127</v>
      </c>
      <c r="C130" s="45"/>
      <c r="D130" s="45"/>
      <c r="E130" s="34" t="str">
        <f>IFERROR(VLOOKUP(D130,'基础-客户信息 '!$C:$D,2,FALSE),"-")</f>
        <v>-</v>
      </c>
      <c r="F130" s="45"/>
      <c r="G130" s="34" t="str">
        <f>IFERROR(VLOOKUP($F130,'基础-商品信息'!$C:$E,2,FALSE),"-")</f>
        <v>-</v>
      </c>
      <c r="H130" s="34" t="str">
        <f>IFERROR(VLOOKUP($F130,'基础-商品信息'!$C:$E,3,FALSE),"-")</f>
        <v>-</v>
      </c>
      <c r="I130" s="50"/>
      <c r="J130" s="45"/>
      <c r="K130" s="35" t="str">
        <f t="shared" si="3"/>
        <v>-</v>
      </c>
      <c r="L130" s="45"/>
      <c r="M130" s="51">
        <f t="shared" si="2"/>
        <v>1</v>
      </c>
    </row>
    <row r="131" customHeight="1" spans="2:13">
      <c r="B131" s="33">
        <v>128</v>
      </c>
      <c r="C131" s="45"/>
      <c r="D131" s="45"/>
      <c r="E131" s="34" t="str">
        <f>IFERROR(VLOOKUP(D131,'基础-客户信息 '!$C:$D,2,FALSE),"-")</f>
        <v>-</v>
      </c>
      <c r="F131" s="45"/>
      <c r="G131" s="34" t="str">
        <f>IFERROR(VLOOKUP($F131,'基础-商品信息'!$C:$E,2,FALSE),"-")</f>
        <v>-</v>
      </c>
      <c r="H131" s="34" t="str">
        <f>IFERROR(VLOOKUP($F131,'基础-商品信息'!$C:$E,3,FALSE),"-")</f>
        <v>-</v>
      </c>
      <c r="I131" s="50"/>
      <c r="J131" s="45"/>
      <c r="K131" s="35" t="str">
        <f t="shared" si="3"/>
        <v>-</v>
      </c>
      <c r="L131" s="45"/>
      <c r="M131" s="51">
        <f t="shared" si="2"/>
        <v>1</v>
      </c>
    </row>
    <row r="132" customHeight="1" spans="2:13">
      <c r="B132" s="33">
        <v>129</v>
      </c>
      <c r="C132" s="45"/>
      <c r="D132" s="45"/>
      <c r="E132" s="34" t="str">
        <f>IFERROR(VLOOKUP(D132,'基础-客户信息 '!$C:$D,2,FALSE),"-")</f>
        <v>-</v>
      </c>
      <c r="F132" s="45"/>
      <c r="G132" s="34" t="str">
        <f>IFERROR(VLOOKUP($F132,'基础-商品信息'!$C:$E,2,FALSE),"-")</f>
        <v>-</v>
      </c>
      <c r="H132" s="34" t="str">
        <f>IFERROR(VLOOKUP($F132,'基础-商品信息'!$C:$E,3,FALSE),"-")</f>
        <v>-</v>
      </c>
      <c r="I132" s="50"/>
      <c r="J132" s="45"/>
      <c r="K132" s="35" t="str">
        <f t="shared" si="3"/>
        <v>-</v>
      </c>
      <c r="L132" s="45"/>
      <c r="M132" s="51">
        <f t="shared" ref="M132:M195" si="4">C132-DAY(C132)+1</f>
        <v>1</v>
      </c>
    </row>
    <row r="133" customHeight="1" spans="2:13">
      <c r="B133" s="33">
        <v>130</v>
      </c>
      <c r="C133" s="45"/>
      <c r="D133" s="45"/>
      <c r="E133" s="34" t="str">
        <f>IFERROR(VLOOKUP(D133,'基础-客户信息 '!$C:$D,2,FALSE),"-")</f>
        <v>-</v>
      </c>
      <c r="F133" s="45"/>
      <c r="G133" s="34" t="str">
        <f>IFERROR(VLOOKUP($F133,'基础-商品信息'!$C:$E,2,FALSE),"-")</f>
        <v>-</v>
      </c>
      <c r="H133" s="34" t="str">
        <f>IFERROR(VLOOKUP($F133,'基础-商品信息'!$C:$E,3,FALSE),"-")</f>
        <v>-</v>
      </c>
      <c r="I133" s="50"/>
      <c r="J133" s="45"/>
      <c r="K133" s="35" t="str">
        <f t="shared" ref="K133:K196" si="5">IF(AND(I133&lt;&gt;"",J133&lt;&gt;""),I133*J133,"-")</f>
        <v>-</v>
      </c>
      <c r="L133" s="45"/>
      <c r="M133" s="51">
        <f t="shared" si="4"/>
        <v>1</v>
      </c>
    </row>
    <row r="134" customHeight="1" spans="2:13">
      <c r="B134" s="33">
        <v>131</v>
      </c>
      <c r="C134" s="45"/>
      <c r="D134" s="45"/>
      <c r="E134" s="34" t="str">
        <f>IFERROR(VLOOKUP(D134,'基础-客户信息 '!$C:$D,2,FALSE),"-")</f>
        <v>-</v>
      </c>
      <c r="F134" s="45"/>
      <c r="G134" s="34" t="str">
        <f>IFERROR(VLOOKUP($F134,'基础-商品信息'!$C:$E,2,FALSE),"-")</f>
        <v>-</v>
      </c>
      <c r="H134" s="34" t="str">
        <f>IFERROR(VLOOKUP($F134,'基础-商品信息'!$C:$E,3,FALSE),"-")</f>
        <v>-</v>
      </c>
      <c r="I134" s="50"/>
      <c r="J134" s="45"/>
      <c r="K134" s="35" t="str">
        <f t="shared" si="5"/>
        <v>-</v>
      </c>
      <c r="L134" s="45"/>
      <c r="M134" s="51">
        <f t="shared" si="4"/>
        <v>1</v>
      </c>
    </row>
    <row r="135" customHeight="1" spans="2:13">
      <c r="B135" s="33">
        <v>132</v>
      </c>
      <c r="C135" s="45"/>
      <c r="D135" s="45"/>
      <c r="E135" s="34" t="str">
        <f>IFERROR(VLOOKUP(D135,'基础-客户信息 '!$C:$D,2,FALSE),"-")</f>
        <v>-</v>
      </c>
      <c r="F135" s="45"/>
      <c r="G135" s="34" t="str">
        <f>IFERROR(VLOOKUP($F135,'基础-商品信息'!$C:$E,2,FALSE),"-")</f>
        <v>-</v>
      </c>
      <c r="H135" s="34" t="str">
        <f>IFERROR(VLOOKUP($F135,'基础-商品信息'!$C:$E,3,FALSE),"-")</f>
        <v>-</v>
      </c>
      <c r="I135" s="50"/>
      <c r="J135" s="45"/>
      <c r="K135" s="35" t="str">
        <f t="shared" si="5"/>
        <v>-</v>
      </c>
      <c r="L135" s="45"/>
      <c r="M135" s="51">
        <f t="shared" si="4"/>
        <v>1</v>
      </c>
    </row>
    <row r="136" customHeight="1" spans="2:13">
      <c r="B136" s="33">
        <v>133</v>
      </c>
      <c r="C136" s="45"/>
      <c r="D136" s="45"/>
      <c r="E136" s="34" t="str">
        <f>IFERROR(VLOOKUP(D136,'基础-客户信息 '!$C:$D,2,FALSE),"-")</f>
        <v>-</v>
      </c>
      <c r="F136" s="45"/>
      <c r="G136" s="34" t="str">
        <f>IFERROR(VLOOKUP($F136,'基础-商品信息'!$C:$E,2,FALSE),"-")</f>
        <v>-</v>
      </c>
      <c r="H136" s="34" t="str">
        <f>IFERROR(VLOOKUP($F136,'基础-商品信息'!$C:$E,3,FALSE),"-")</f>
        <v>-</v>
      </c>
      <c r="I136" s="50"/>
      <c r="J136" s="45"/>
      <c r="K136" s="35" t="str">
        <f t="shared" si="5"/>
        <v>-</v>
      </c>
      <c r="L136" s="45"/>
      <c r="M136" s="51">
        <f t="shared" si="4"/>
        <v>1</v>
      </c>
    </row>
    <row r="137" customHeight="1" spans="2:13">
      <c r="B137" s="33">
        <v>134</v>
      </c>
      <c r="C137" s="45"/>
      <c r="D137" s="45"/>
      <c r="E137" s="34" t="str">
        <f>IFERROR(VLOOKUP(D137,'基础-客户信息 '!$C:$D,2,FALSE),"-")</f>
        <v>-</v>
      </c>
      <c r="F137" s="45"/>
      <c r="G137" s="34" t="str">
        <f>IFERROR(VLOOKUP($F137,'基础-商品信息'!$C:$E,2,FALSE),"-")</f>
        <v>-</v>
      </c>
      <c r="H137" s="34" t="str">
        <f>IFERROR(VLOOKUP($F137,'基础-商品信息'!$C:$E,3,FALSE),"-")</f>
        <v>-</v>
      </c>
      <c r="I137" s="50"/>
      <c r="J137" s="45"/>
      <c r="K137" s="35" t="str">
        <f t="shared" si="5"/>
        <v>-</v>
      </c>
      <c r="L137" s="45"/>
      <c r="M137" s="51">
        <f t="shared" si="4"/>
        <v>1</v>
      </c>
    </row>
    <row r="138" customHeight="1" spans="2:13">
      <c r="B138" s="33">
        <v>135</v>
      </c>
      <c r="C138" s="45"/>
      <c r="D138" s="45"/>
      <c r="E138" s="34" t="str">
        <f>IFERROR(VLOOKUP(D138,'基础-客户信息 '!$C:$D,2,FALSE),"-")</f>
        <v>-</v>
      </c>
      <c r="F138" s="45"/>
      <c r="G138" s="34" t="str">
        <f>IFERROR(VLOOKUP($F138,'基础-商品信息'!$C:$E,2,FALSE),"-")</f>
        <v>-</v>
      </c>
      <c r="H138" s="34" t="str">
        <f>IFERROR(VLOOKUP($F138,'基础-商品信息'!$C:$E,3,FALSE),"-")</f>
        <v>-</v>
      </c>
      <c r="I138" s="50"/>
      <c r="J138" s="45"/>
      <c r="K138" s="35" t="str">
        <f t="shared" si="5"/>
        <v>-</v>
      </c>
      <c r="L138" s="45"/>
      <c r="M138" s="51">
        <f t="shared" si="4"/>
        <v>1</v>
      </c>
    </row>
    <row r="139" customHeight="1" spans="2:13">
      <c r="B139" s="33">
        <v>136</v>
      </c>
      <c r="C139" s="45"/>
      <c r="D139" s="45"/>
      <c r="E139" s="34" t="str">
        <f>IFERROR(VLOOKUP(D139,'基础-客户信息 '!$C:$D,2,FALSE),"-")</f>
        <v>-</v>
      </c>
      <c r="F139" s="45"/>
      <c r="G139" s="34" t="str">
        <f>IFERROR(VLOOKUP($F139,'基础-商品信息'!$C:$E,2,FALSE),"-")</f>
        <v>-</v>
      </c>
      <c r="H139" s="34" t="str">
        <f>IFERROR(VLOOKUP($F139,'基础-商品信息'!$C:$E,3,FALSE),"-")</f>
        <v>-</v>
      </c>
      <c r="I139" s="50"/>
      <c r="J139" s="45"/>
      <c r="K139" s="35" t="str">
        <f t="shared" si="5"/>
        <v>-</v>
      </c>
      <c r="L139" s="45"/>
      <c r="M139" s="51">
        <f t="shared" si="4"/>
        <v>1</v>
      </c>
    </row>
    <row r="140" customHeight="1" spans="2:13">
      <c r="B140" s="33">
        <v>137</v>
      </c>
      <c r="C140" s="45"/>
      <c r="D140" s="45"/>
      <c r="E140" s="34" t="str">
        <f>IFERROR(VLOOKUP(D140,'基础-客户信息 '!$C:$D,2,FALSE),"-")</f>
        <v>-</v>
      </c>
      <c r="F140" s="45"/>
      <c r="G140" s="34" t="str">
        <f>IFERROR(VLOOKUP($F140,'基础-商品信息'!$C:$E,2,FALSE),"-")</f>
        <v>-</v>
      </c>
      <c r="H140" s="34" t="str">
        <f>IFERROR(VLOOKUP($F140,'基础-商品信息'!$C:$E,3,FALSE),"-")</f>
        <v>-</v>
      </c>
      <c r="I140" s="50"/>
      <c r="J140" s="45"/>
      <c r="K140" s="35" t="str">
        <f t="shared" si="5"/>
        <v>-</v>
      </c>
      <c r="L140" s="45"/>
      <c r="M140" s="51">
        <f t="shared" si="4"/>
        <v>1</v>
      </c>
    </row>
    <row r="141" customHeight="1" spans="2:13">
      <c r="B141" s="33">
        <v>138</v>
      </c>
      <c r="C141" s="45"/>
      <c r="D141" s="45"/>
      <c r="E141" s="34" t="str">
        <f>IFERROR(VLOOKUP(D141,'基础-客户信息 '!$C:$D,2,FALSE),"-")</f>
        <v>-</v>
      </c>
      <c r="F141" s="45"/>
      <c r="G141" s="34" t="str">
        <f>IFERROR(VLOOKUP($F141,'基础-商品信息'!$C:$E,2,FALSE),"-")</f>
        <v>-</v>
      </c>
      <c r="H141" s="34" t="str">
        <f>IFERROR(VLOOKUP($F141,'基础-商品信息'!$C:$E,3,FALSE),"-")</f>
        <v>-</v>
      </c>
      <c r="I141" s="50"/>
      <c r="J141" s="45"/>
      <c r="K141" s="35" t="str">
        <f t="shared" si="5"/>
        <v>-</v>
      </c>
      <c r="L141" s="45"/>
      <c r="M141" s="51">
        <f t="shared" si="4"/>
        <v>1</v>
      </c>
    </row>
    <row r="142" customHeight="1" spans="2:13">
      <c r="B142" s="33">
        <v>139</v>
      </c>
      <c r="C142" s="45"/>
      <c r="D142" s="45"/>
      <c r="E142" s="34" t="str">
        <f>IFERROR(VLOOKUP(D142,'基础-客户信息 '!$C:$D,2,FALSE),"-")</f>
        <v>-</v>
      </c>
      <c r="F142" s="45"/>
      <c r="G142" s="34" t="str">
        <f>IFERROR(VLOOKUP($F142,'基础-商品信息'!$C:$E,2,FALSE),"-")</f>
        <v>-</v>
      </c>
      <c r="H142" s="34" t="str">
        <f>IFERROR(VLOOKUP($F142,'基础-商品信息'!$C:$E,3,FALSE),"-")</f>
        <v>-</v>
      </c>
      <c r="I142" s="50"/>
      <c r="J142" s="45"/>
      <c r="K142" s="35" t="str">
        <f t="shared" si="5"/>
        <v>-</v>
      </c>
      <c r="L142" s="45"/>
      <c r="M142" s="51">
        <f t="shared" si="4"/>
        <v>1</v>
      </c>
    </row>
    <row r="143" customHeight="1" spans="2:13">
      <c r="B143" s="33">
        <v>140</v>
      </c>
      <c r="C143" s="45"/>
      <c r="D143" s="45"/>
      <c r="E143" s="34" t="str">
        <f>IFERROR(VLOOKUP(D143,'基础-客户信息 '!$C:$D,2,FALSE),"-")</f>
        <v>-</v>
      </c>
      <c r="F143" s="45"/>
      <c r="G143" s="34" t="str">
        <f>IFERROR(VLOOKUP($F143,'基础-商品信息'!$C:$E,2,FALSE),"-")</f>
        <v>-</v>
      </c>
      <c r="H143" s="34" t="str">
        <f>IFERROR(VLOOKUP($F143,'基础-商品信息'!$C:$E,3,FALSE),"-")</f>
        <v>-</v>
      </c>
      <c r="I143" s="50"/>
      <c r="J143" s="45"/>
      <c r="K143" s="35" t="str">
        <f t="shared" si="5"/>
        <v>-</v>
      </c>
      <c r="L143" s="45"/>
      <c r="M143" s="51">
        <f t="shared" si="4"/>
        <v>1</v>
      </c>
    </row>
    <row r="144" customHeight="1" spans="2:13">
      <c r="B144" s="33">
        <v>141</v>
      </c>
      <c r="C144" s="45"/>
      <c r="D144" s="45"/>
      <c r="E144" s="34" t="str">
        <f>IFERROR(VLOOKUP(D144,'基础-客户信息 '!$C:$D,2,FALSE),"-")</f>
        <v>-</v>
      </c>
      <c r="F144" s="45"/>
      <c r="G144" s="34" t="str">
        <f>IFERROR(VLOOKUP($F144,'基础-商品信息'!$C:$E,2,FALSE),"-")</f>
        <v>-</v>
      </c>
      <c r="H144" s="34" t="str">
        <f>IFERROR(VLOOKUP($F144,'基础-商品信息'!$C:$E,3,FALSE),"-")</f>
        <v>-</v>
      </c>
      <c r="I144" s="50"/>
      <c r="J144" s="45"/>
      <c r="K144" s="35" t="str">
        <f t="shared" si="5"/>
        <v>-</v>
      </c>
      <c r="L144" s="45"/>
      <c r="M144" s="51">
        <f t="shared" si="4"/>
        <v>1</v>
      </c>
    </row>
    <row r="145" customHeight="1" spans="2:13">
      <c r="B145" s="33">
        <v>142</v>
      </c>
      <c r="C145" s="45"/>
      <c r="D145" s="45"/>
      <c r="E145" s="34" t="str">
        <f>IFERROR(VLOOKUP(D145,'基础-客户信息 '!$C:$D,2,FALSE),"-")</f>
        <v>-</v>
      </c>
      <c r="F145" s="45"/>
      <c r="G145" s="34" t="str">
        <f>IFERROR(VLOOKUP($F145,'基础-商品信息'!$C:$E,2,FALSE),"-")</f>
        <v>-</v>
      </c>
      <c r="H145" s="34" t="str">
        <f>IFERROR(VLOOKUP($F145,'基础-商品信息'!$C:$E,3,FALSE),"-")</f>
        <v>-</v>
      </c>
      <c r="I145" s="50"/>
      <c r="J145" s="45"/>
      <c r="K145" s="35" t="str">
        <f t="shared" si="5"/>
        <v>-</v>
      </c>
      <c r="L145" s="45"/>
      <c r="M145" s="51">
        <f t="shared" si="4"/>
        <v>1</v>
      </c>
    </row>
    <row r="146" customHeight="1" spans="2:13">
      <c r="B146" s="33">
        <v>143</v>
      </c>
      <c r="C146" s="45"/>
      <c r="D146" s="45"/>
      <c r="E146" s="34" t="str">
        <f>IFERROR(VLOOKUP(D146,'基础-客户信息 '!$C:$D,2,FALSE),"-")</f>
        <v>-</v>
      </c>
      <c r="F146" s="45"/>
      <c r="G146" s="34" t="str">
        <f>IFERROR(VLOOKUP($F146,'基础-商品信息'!$C:$E,2,FALSE),"-")</f>
        <v>-</v>
      </c>
      <c r="H146" s="34" t="str">
        <f>IFERROR(VLOOKUP($F146,'基础-商品信息'!$C:$E,3,FALSE),"-")</f>
        <v>-</v>
      </c>
      <c r="I146" s="50"/>
      <c r="J146" s="45"/>
      <c r="K146" s="35" t="str">
        <f t="shared" si="5"/>
        <v>-</v>
      </c>
      <c r="L146" s="45"/>
      <c r="M146" s="51">
        <f t="shared" si="4"/>
        <v>1</v>
      </c>
    </row>
    <row r="147" customHeight="1" spans="2:13">
      <c r="B147" s="33">
        <v>144</v>
      </c>
      <c r="C147" s="45"/>
      <c r="D147" s="45"/>
      <c r="E147" s="34" t="str">
        <f>IFERROR(VLOOKUP(D147,'基础-客户信息 '!$C:$D,2,FALSE),"-")</f>
        <v>-</v>
      </c>
      <c r="F147" s="45"/>
      <c r="G147" s="34" t="str">
        <f>IFERROR(VLOOKUP($F147,'基础-商品信息'!$C:$E,2,FALSE),"-")</f>
        <v>-</v>
      </c>
      <c r="H147" s="34" t="str">
        <f>IFERROR(VLOOKUP($F147,'基础-商品信息'!$C:$E,3,FALSE),"-")</f>
        <v>-</v>
      </c>
      <c r="I147" s="50"/>
      <c r="J147" s="45"/>
      <c r="K147" s="35" t="str">
        <f t="shared" si="5"/>
        <v>-</v>
      </c>
      <c r="L147" s="45"/>
      <c r="M147" s="51">
        <f t="shared" si="4"/>
        <v>1</v>
      </c>
    </row>
    <row r="148" customHeight="1" spans="2:13">
      <c r="B148" s="33">
        <v>145</v>
      </c>
      <c r="C148" s="45"/>
      <c r="D148" s="45"/>
      <c r="E148" s="34" t="str">
        <f>IFERROR(VLOOKUP(D148,'基础-客户信息 '!$C:$D,2,FALSE),"-")</f>
        <v>-</v>
      </c>
      <c r="F148" s="45"/>
      <c r="G148" s="34" t="str">
        <f>IFERROR(VLOOKUP($F148,'基础-商品信息'!$C:$E,2,FALSE),"-")</f>
        <v>-</v>
      </c>
      <c r="H148" s="34" t="str">
        <f>IFERROR(VLOOKUP($F148,'基础-商品信息'!$C:$E,3,FALSE),"-")</f>
        <v>-</v>
      </c>
      <c r="I148" s="50"/>
      <c r="J148" s="45"/>
      <c r="K148" s="35" t="str">
        <f t="shared" si="5"/>
        <v>-</v>
      </c>
      <c r="L148" s="45"/>
      <c r="M148" s="51">
        <f t="shared" si="4"/>
        <v>1</v>
      </c>
    </row>
    <row r="149" customHeight="1" spans="2:13">
      <c r="B149" s="33">
        <v>146</v>
      </c>
      <c r="C149" s="45"/>
      <c r="D149" s="45"/>
      <c r="E149" s="34" t="str">
        <f>IFERROR(VLOOKUP(D149,'基础-客户信息 '!$C:$D,2,FALSE),"-")</f>
        <v>-</v>
      </c>
      <c r="F149" s="45"/>
      <c r="G149" s="34" t="str">
        <f>IFERROR(VLOOKUP($F149,'基础-商品信息'!$C:$E,2,FALSE),"-")</f>
        <v>-</v>
      </c>
      <c r="H149" s="34" t="str">
        <f>IFERROR(VLOOKUP($F149,'基础-商品信息'!$C:$E,3,FALSE),"-")</f>
        <v>-</v>
      </c>
      <c r="I149" s="50"/>
      <c r="J149" s="45"/>
      <c r="K149" s="35" t="str">
        <f t="shared" si="5"/>
        <v>-</v>
      </c>
      <c r="L149" s="45"/>
      <c r="M149" s="51">
        <f t="shared" si="4"/>
        <v>1</v>
      </c>
    </row>
    <row r="150" customHeight="1" spans="2:13">
      <c r="B150" s="33">
        <v>147</v>
      </c>
      <c r="C150" s="45"/>
      <c r="D150" s="45"/>
      <c r="E150" s="34" t="str">
        <f>IFERROR(VLOOKUP(D150,'基础-客户信息 '!$C:$D,2,FALSE),"-")</f>
        <v>-</v>
      </c>
      <c r="F150" s="45"/>
      <c r="G150" s="34" t="str">
        <f>IFERROR(VLOOKUP($F150,'基础-商品信息'!$C:$E,2,FALSE),"-")</f>
        <v>-</v>
      </c>
      <c r="H150" s="34" t="str">
        <f>IFERROR(VLOOKUP($F150,'基础-商品信息'!$C:$E,3,FALSE),"-")</f>
        <v>-</v>
      </c>
      <c r="I150" s="50"/>
      <c r="J150" s="45"/>
      <c r="K150" s="35" t="str">
        <f t="shared" si="5"/>
        <v>-</v>
      </c>
      <c r="L150" s="45"/>
      <c r="M150" s="51">
        <f t="shared" si="4"/>
        <v>1</v>
      </c>
    </row>
    <row r="151" customHeight="1" spans="2:13">
      <c r="B151" s="33">
        <v>148</v>
      </c>
      <c r="C151" s="45"/>
      <c r="D151" s="45"/>
      <c r="E151" s="34" t="str">
        <f>IFERROR(VLOOKUP(D151,'基础-客户信息 '!$C:$D,2,FALSE),"-")</f>
        <v>-</v>
      </c>
      <c r="F151" s="45"/>
      <c r="G151" s="34" t="str">
        <f>IFERROR(VLOOKUP($F151,'基础-商品信息'!$C:$E,2,FALSE),"-")</f>
        <v>-</v>
      </c>
      <c r="H151" s="34" t="str">
        <f>IFERROR(VLOOKUP($F151,'基础-商品信息'!$C:$E,3,FALSE),"-")</f>
        <v>-</v>
      </c>
      <c r="I151" s="50"/>
      <c r="J151" s="45"/>
      <c r="K151" s="35" t="str">
        <f t="shared" si="5"/>
        <v>-</v>
      </c>
      <c r="L151" s="45"/>
      <c r="M151" s="51">
        <f t="shared" si="4"/>
        <v>1</v>
      </c>
    </row>
    <row r="152" customHeight="1" spans="2:13">
      <c r="B152" s="33">
        <v>149</v>
      </c>
      <c r="C152" s="45"/>
      <c r="D152" s="45"/>
      <c r="E152" s="34" t="str">
        <f>IFERROR(VLOOKUP(D152,'基础-客户信息 '!$C:$D,2,FALSE),"-")</f>
        <v>-</v>
      </c>
      <c r="F152" s="45"/>
      <c r="G152" s="34" t="str">
        <f>IFERROR(VLOOKUP($F152,'基础-商品信息'!$C:$E,2,FALSE),"-")</f>
        <v>-</v>
      </c>
      <c r="H152" s="34" t="str">
        <f>IFERROR(VLOOKUP($F152,'基础-商品信息'!$C:$E,3,FALSE),"-")</f>
        <v>-</v>
      </c>
      <c r="I152" s="50"/>
      <c r="J152" s="45"/>
      <c r="K152" s="35" t="str">
        <f t="shared" si="5"/>
        <v>-</v>
      </c>
      <c r="L152" s="45"/>
      <c r="M152" s="51">
        <f t="shared" si="4"/>
        <v>1</v>
      </c>
    </row>
    <row r="153" customHeight="1" spans="2:13">
      <c r="B153" s="33">
        <v>150</v>
      </c>
      <c r="C153" s="45"/>
      <c r="D153" s="45"/>
      <c r="E153" s="34" t="str">
        <f>IFERROR(VLOOKUP(D153,'基础-客户信息 '!$C:$D,2,FALSE),"-")</f>
        <v>-</v>
      </c>
      <c r="F153" s="45"/>
      <c r="G153" s="34" t="str">
        <f>IFERROR(VLOOKUP($F153,'基础-商品信息'!$C:$E,2,FALSE),"-")</f>
        <v>-</v>
      </c>
      <c r="H153" s="34" t="str">
        <f>IFERROR(VLOOKUP($F153,'基础-商品信息'!$C:$E,3,FALSE),"-")</f>
        <v>-</v>
      </c>
      <c r="I153" s="50"/>
      <c r="J153" s="45"/>
      <c r="K153" s="35" t="str">
        <f t="shared" si="5"/>
        <v>-</v>
      </c>
      <c r="L153" s="45"/>
      <c r="M153" s="51">
        <f t="shared" si="4"/>
        <v>1</v>
      </c>
    </row>
    <row r="154" customHeight="1" spans="2:13">
      <c r="B154" s="33">
        <v>151</v>
      </c>
      <c r="C154" s="45"/>
      <c r="D154" s="45"/>
      <c r="E154" s="34" t="str">
        <f>IFERROR(VLOOKUP(D154,'基础-客户信息 '!$C:$D,2,FALSE),"-")</f>
        <v>-</v>
      </c>
      <c r="F154" s="45"/>
      <c r="G154" s="34" t="str">
        <f>IFERROR(VLOOKUP($F154,'基础-商品信息'!$C:$E,2,FALSE),"-")</f>
        <v>-</v>
      </c>
      <c r="H154" s="34" t="str">
        <f>IFERROR(VLOOKUP($F154,'基础-商品信息'!$C:$E,3,FALSE),"-")</f>
        <v>-</v>
      </c>
      <c r="I154" s="50"/>
      <c r="J154" s="45"/>
      <c r="K154" s="35" t="str">
        <f t="shared" si="5"/>
        <v>-</v>
      </c>
      <c r="L154" s="45"/>
      <c r="M154" s="51">
        <f t="shared" si="4"/>
        <v>1</v>
      </c>
    </row>
    <row r="155" customHeight="1" spans="2:13">
      <c r="B155" s="33">
        <v>152</v>
      </c>
      <c r="C155" s="45"/>
      <c r="D155" s="45"/>
      <c r="E155" s="34" t="str">
        <f>IFERROR(VLOOKUP(D155,'基础-客户信息 '!$C:$D,2,FALSE),"-")</f>
        <v>-</v>
      </c>
      <c r="F155" s="45"/>
      <c r="G155" s="34" t="str">
        <f>IFERROR(VLOOKUP($F155,'基础-商品信息'!$C:$E,2,FALSE),"-")</f>
        <v>-</v>
      </c>
      <c r="H155" s="34" t="str">
        <f>IFERROR(VLOOKUP($F155,'基础-商品信息'!$C:$E,3,FALSE),"-")</f>
        <v>-</v>
      </c>
      <c r="I155" s="50"/>
      <c r="J155" s="45"/>
      <c r="K155" s="35" t="str">
        <f t="shared" si="5"/>
        <v>-</v>
      </c>
      <c r="L155" s="45"/>
      <c r="M155" s="51">
        <f t="shared" si="4"/>
        <v>1</v>
      </c>
    </row>
    <row r="156" customHeight="1" spans="2:13">
      <c r="B156" s="33">
        <v>153</v>
      </c>
      <c r="C156" s="45"/>
      <c r="D156" s="45"/>
      <c r="E156" s="34" t="str">
        <f>IFERROR(VLOOKUP(D156,'基础-客户信息 '!$C:$D,2,FALSE),"-")</f>
        <v>-</v>
      </c>
      <c r="F156" s="45"/>
      <c r="G156" s="34" t="str">
        <f>IFERROR(VLOOKUP($F156,'基础-商品信息'!$C:$E,2,FALSE),"-")</f>
        <v>-</v>
      </c>
      <c r="H156" s="34" t="str">
        <f>IFERROR(VLOOKUP($F156,'基础-商品信息'!$C:$E,3,FALSE),"-")</f>
        <v>-</v>
      </c>
      <c r="I156" s="50"/>
      <c r="J156" s="45"/>
      <c r="K156" s="35" t="str">
        <f t="shared" si="5"/>
        <v>-</v>
      </c>
      <c r="L156" s="45"/>
      <c r="M156" s="51">
        <f t="shared" si="4"/>
        <v>1</v>
      </c>
    </row>
    <row r="157" customHeight="1" spans="2:13">
      <c r="B157" s="33">
        <v>154</v>
      </c>
      <c r="C157" s="45"/>
      <c r="D157" s="45"/>
      <c r="E157" s="34" t="str">
        <f>IFERROR(VLOOKUP(D157,'基础-客户信息 '!$C:$D,2,FALSE),"-")</f>
        <v>-</v>
      </c>
      <c r="F157" s="45"/>
      <c r="G157" s="34" t="str">
        <f>IFERROR(VLOOKUP($F157,'基础-商品信息'!$C:$E,2,FALSE),"-")</f>
        <v>-</v>
      </c>
      <c r="H157" s="34" t="str">
        <f>IFERROR(VLOOKUP($F157,'基础-商品信息'!$C:$E,3,FALSE),"-")</f>
        <v>-</v>
      </c>
      <c r="I157" s="50"/>
      <c r="J157" s="45"/>
      <c r="K157" s="35" t="str">
        <f t="shared" si="5"/>
        <v>-</v>
      </c>
      <c r="L157" s="45"/>
      <c r="M157" s="51">
        <f t="shared" si="4"/>
        <v>1</v>
      </c>
    </row>
    <row r="158" customHeight="1" spans="2:13">
      <c r="B158" s="33">
        <v>155</v>
      </c>
      <c r="C158" s="45"/>
      <c r="D158" s="45"/>
      <c r="E158" s="34" t="str">
        <f>IFERROR(VLOOKUP(D158,'基础-客户信息 '!$C:$D,2,FALSE),"-")</f>
        <v>-</v>
      </c>
      <c r="F158" s="45"/>
      <c r="G158" s="34" t="str">
        <f>IFERROR(VLOOKUP($F158,'基础-商品信息'!$C:$E,2,FALSE),"-")</f>
        <v>-</v>
      </c>
      <c r="H158" s="34" t="str">
        <f>IFERROR(VLOOKUP($F158,'基础-商品信息'!$C:$E,3,FALSE),"-")</f>
        <v>-</v>
      </c>
      <c r="I158" s="50"/>
      <c r="J158" s="45"/>
      <c r="K158" s="35" t="str">
        <f t="shared" si="5"/>
        <v>-</v>
      </c>
      <c r="L158" s="45"/>
      <c r="M158" s="51">
        <f t="shared" si="4"/>
        <v>1</v>
      </c>
    </row>
    <row r="159" customHeight="1" spans="2:13">
      <c r="B159" s="33">
        <v>156</v>
      </c>
      <c r="C159" s="45"/>
      <c r="D159" s="45"/>
      <c r="E159" s="34" t="str">
        <f>IFERROR(VLOOKUP(D159,'基础-客户信息 '!$C:$D,2,FALSE),"-")</f>
        <v>-</v>
      </c>
      <c r="F159" s="45"/>
      <c r="G159" s="34" t="str">
        <f>IFERROR(VLOOKUP($F159,'基础-商品信息'!$C:$E,2,FALSE),"-")</f>
        <v>-</v>
      </c>
      <c r="H159" s="34" t="str">
        <f>IFERROR(VLOOKUP($F159,'基础-商品信息'!$C:$E,3,FALSE),"-")</f>
        <v>-</v>
      </c>
      <c r="I159" s="50"/>
      <c r="J159" s="45"/>
      <c r="K159" s="35" t="str">
        <f t="shared" si="5"/>
        <v>-</v>
      </c>
      <c r="L159" s="45"/>
      <c r="M159" s="51">
        <f t="shared" si="4"/>
        <v>1</v>
      </c>
    </row>
    <row r="160" customHeight="1" spans="2:13">
      <c r="B160" s="33">
        <v>157</v>
      </c>
      <c r="C160" s="45"/>
      <c r="D160" s="45"/>
      <c r="E160" s="34" t="str">
        <f>IFERROR(VLOOKUP(D160,'基础-客户信息 '!$C:$D,2,FALSE),"-")</f>
        <v>-</v>
      </c>
      <c r="F160" s="45"/>
      <c r="G160" s="34" t="str">
        <f>IFERROR(VLOOKUP($F160,'基础-商品信息'!$C:$E,2,FALSE),"-")</f>
        <v>-</v>
      </c>
      <c r="H160" s="34" t="str">
        <f>IFERROR(VLOOKUP($F160,'基础-商品信息'!$C:$E,3,FALSE),"-")</f>
        <v>-</v>
      </c>
      <c r="I160" s="50"/>
      <c r="J160" s="45"/>
      <c r="K160" s="35" t="str">
        <f t="shared" si="5"/>
        <v>-</v>
      </c>
      <c r="L160" s="45"/>
      <c r="M160" s="51">
        <f t="shared" si="4"/>
        <v>1</v>
      </c>
    </row>
    <row r="161" customHeight="1" spans="2:13">
      <c r="B161" s="33">
        <v>158</v>
      </c>
      <c r="C161" s="45"/>
      <c r="D161" s="45"/>
      <c r="E161" s="34" t="str">
        <f>IFERROR(VLOOKUP(D161,'基础-客户信息 '!$C:$D,2,FALSE),"-")</f>
        <v>-</v>
      </c>
      <c r="F161" s="45"/>
      <c r="G161" s="34" t="str">
        <f>IFERROR(VLOOKUP($F161,'基础-商品信息'!$C:$E,2,FALSE),"-")</f>
        <v>-</v>
      </c>
      <c r="H161" s="34" t="str">
        <f>IFERROR(VLOOKUP($F161,'基础-商品信息'!$C:$E,3,FALSE),"-")</f>
        <v>-</v>
      </c>
      <c r="I161" s="50"/>
      <c r="J161" s="45"/>
      <c r="K161" s="35" t="str">
        <f t="shared" si="5"/>
        <v>-</v>
      </c>
      <c r="L161" s="45"/>
      <c r="M161" s="51">
        <f t="shared" si="4"/>
        <v>1</v>
      </c>
    </row>
    <row r="162" customHeight="1" spans="2:13">
      <c r="B162" s="33">
        <v>159</v>
      </c>
      <c r="C162" s="45"/>
      <c r="D162" s="45"/>
      <c r="E162" s="34" t="str">
        <f>IFERROR(VLOOKUP(D162,'基础-客户信息 '!$C:$D,2,FALSE),"-")</f>
        <v>-</v>
      </c>
      <c r="F162" s="45"/>
      <c r="G162" s="34" t="str">
        <f>IFERROR(VLOOKUP($F162,'基础-商品信息'!$C:$E,2,FALSE),"-")</f>
        <v>-</v>
      </c>
      <c r="H162" s="34" t="str">
        <f>IFERROR(VLOOKUP($F162,'基础-商品信息'!$C:$E,3,FALSE),"-")</f>
        <v>-</v>
      </c>
      <c r="I162" s="50"/>
      <c r="J162" s="45"/>
      <c r="K162" s="35" t="str">
        <f t="shared" si="5"/>
        <v>-</v>
      </c>
      <c r="L162" s="45"/>
      <c r="M162" s="51">
        <f t="shared" si="4"/>
        <v>1</v>
      </c>
    </row>
    <row r="163" customHeight="1" spans="2:13">
      <c r="B163" s="33">
        <v>160</v>
      </c>
      <c r="C163" s="45"/>
      <c r="D163" s="45"/>
      <c r="E163" s="34" t="str">
        <f>IFERROR(VLOOKUP(D163,'基础-客户信息 '!$C:$D,2,FALSE),"-")</f>
        <v>-</v>
      </c>
      <c r="F163" s="45"/>
      <c r="G163" s="34" t="str">
        <f>IFERROR(VLOOKUP($F163,'基础-商品信息'!$C:$E,2,FALSE),"-")</f>
        <v>-</v>
      </c>
      <c r="H163" s="34" t="str">
        <f>IFERROR(VLOOKUP($F163,'基础-商品信息'!$C:$E,3,FALSE),"-")</f>
        <v>-</v>
      </c>
      <c r="I163" s="50"/>
      <c r="J163" s="45"/>
      <c r="K163" s="35" t="str">
        <f t="shared" si="5"/>
        <v>-</v>
      </c>
      <c r="L163" s="45"/>
      <c r="M163" s="51">
        <f t="shared" si="4"/>
        <v>1</v>
      </c>
    </row>
    <row r="164" customHeight="1" spans="2:13">
      <c r="B164" s="33">
        <v>161</v>
      </c>
      <c r="C164" s="45"/>
      <c r="D164" s="45"/>
      <c r="E164" s="34" t="str">
        <f>IFERROR(VLOOKUP(D164,'基础-客户信息 '!$C:$D,2,FALSE),"-")</f>
        <v>-</v>
      </c>
      <c r="F164" s="45"/>
      <c r="G164" s="34" t="str">
        <f>IFERROR(VLOOKUP($F164,'基础-商品信息'!$C:$E,2,FALSE),"-")</f>
        <v>-</v>
      </c>
      <c r="H164" s="34" t="str">
        <f>IFERROR(VLOOKUP($F164,'基础-商品信息'!$C:$E,3,FALSE),"-")</f>
        <v>-</v>
      </c>
      <c r="I164" s="50"/>
      <c r="J164" s="45"/>
      <c r="K164" s="35" t="str">
        <f t="shared" si="5"/>
        <v>-</v>
      </c>
      <c r="L164" s="45"/>
      <c r="M164" s="51">
        <f t="shared" si="4"/>
        <v>1</v>
      </c>
    </row>
    <row r="165" customHeight="1" spans="2:13">
      <c r="B165" s="33">
        <v>162</v>
      </c>
      <c r="C165" s="45"/>
      <c r="D165" s="45"/>
      <c r="E165" s="34" t="str">
        <f>IFERROR(VLOOKUP(D165,'基础-客户信息 '!$C:$D,2,FALSE),"-")</f>
        <v>-</v>
      </c>
      <c r="F165" s="45"/>
      <c r="G165" s="34" t="str">
        <f>IFERROR(VLOOKUP($F165,'基础-商品信息'!$C:$E,2,FALSE),"-")</f>
        <v>-</v>
      </c>
      <c r="H165" s="34" t="str">
        <f>IFERROR(VLOOKUP($F165,'基础-商品信息'!$C:$E,3,FALSE),"-")</f>
        <v>-</v>
      </c>
      <c r="I165" s="50"/>
      <c r="J165" s="45"/>
      <c r="K165" s="35" t="str">
        <f t="shared" si="5"/>
        <v>-</v>
      </c>
      <c r="L165" s="45"/>
      <c r="M165" s="51">
        <f t="shared" si="4"/>
        <v>1</v>
      </c>
    </row>
    <row r="166" customHeight="1" spans="2:13">
      <c r="B166" s="33">
        <v>163</v>
      </c>
      <c r="C166" s="45"/>
      <c r="D166" s="45"/>
      <c r="E166" s="34" t="str">
        <f>IFERROR(VLOOKUP(D166,'基础-客户信息 '!$C:$D,2,FALSE),"-")</f>
        <v>-</v>
      </c>
      <c r="F166" s="45"/>
      <c r="G166" s="34" t="str">
        <f>IFERROR(VLOOKUP($F166,'基础-商品信息'!$C:$E,2,FALSE),"-")</f>
        <v>-</v>
      </c>
      <c r="H166" s="34" t="str">
        <f>IFERROR(VLOOKUP($F166,'基础-商品信息'!$C:$E,3,FALSE),"-")</f>
        <v>-</v>
      </c>
      <c r="I166" s="50"/>
      <c r="J166" s="45"/>
      <c r="K166" s="35" t="str">
        <f t="shared" si="5"/>
        <v>-</v>
      </c>
      <c r="L166" s="45"/>
      <c r="M166" s="51">
        <f t="shared" si="4"/>
        <v>1</v>
      </c>
    </row>
    <row r="167" customHeight="1" spans="2:13">
      <c r="B167" s="33">
        <v>164</v>
      </c>
      <c r="C167" s="45"/>
      <c r="D167" s="45"/>
      <c r="E167" s="34" t="str">
        <f>IFERROR(VLOOKUP(D167,'基础-客户信息 '!$C:$D,2,FALSE),"-")</f>
        <v>-</v>
      </c>
      <c r="F167" s="45"/>
      <c r="G167" s="34" t="str">
        <f>IFERROR(VLOOKUP($F167,'基础-商品信息'!$C:$E,2,FALSE),"-")</f>
        <v>-</v>
      </c>
      <c r="H167" s="34" t="str">
        <f>IFERROR(VLOOKUP($F167,'基础-商品信息'!$C:$E,3,FALSE),"-")</f>
        <v>-</v>
      </c>
      <c r="I167" s="50"/>
      <c r="J167" s="45"/>
      <c r="K167" s="35" t="str">
        <f t="shared" si="5"/>
        <v>-</v>
      </c>
      <c r="L167" s="45"/>
      <c r="M167" s="51">
        <f t="shared" si="4"/>
        <v>1</v>
      </c>
    </row>
    <row r="168" customHeight="1" spans="2:13">
      <c r="B168" s="33">
        <v>165</v>
      </c>
      <c r="C168" s="45"/>
      <c r="D168" s="45"/>
      <c r="E168" s="34" t="str">
        <f>IFERROR(VLOOKUP(D168,'基础-客户信息 '!$C:$D,2,FALSE),"-")</f>
        <v>-</v>
      </c>
      <c r="F168" s="45"/>
      <c r="G168" s="34" t="str">
        <f>IFERROR(VLOOKUP($F168,'基础-商品信息'!$C:$E,2,FALSE),"-")</f>
        <v>-</v>
      </c>
      <c r="H168" s="34" t="str">
        <f>IFERROR(VLOOKUP($F168,'基础-商品信息'!$C:$E,3,FALSE),"-")</f>
        <v>-</v>
      </c>
      <c r="I168" s="50"/>
      <c r="J168" s="45"/>
      <c r="K168" s="35" t="str">
        <f t="shared" si="5"/>
        <v>-</v>
      </c>
      <c r="L168" s="45"/>
      <c r="M168" s="51">
        <f t="shared" si="4"/>
        <v>1</v>
      </c>
    </row>
    <row r="169" customHeight="1" spans="2:13">
      <c r="B169" s="33">
        <v>166</v>
      </c>
      <c r="C169" s="45"/>
      <c r="D169" s="45"/>
      <c r="E169" s="34" t="str">
        <f>IFERROR(VLOOKUP(D169,'基础-客户信息 '!$C:$D,2,FALSE),"-")</f>
        <v>-</v>
      </c>
      <c r="F169" s="45"/>
      <c r="G169" s="34" t="str">
        <f>IFERROR(VLOOKUP($F169,'基础-商品信息'!$C:$E,2,FALSE),"-")</f>
        <v>-</v>
      </c>
      <c r="H169" s="34" t="str">
        <f>IFERROR(VLOOKUP($F169,'基础-商品信息'!$C:$E,3,FALSE),"-")</f>
        <v>-</v>
      </c>
      <c r="I169" s="50"/>
      <c r="J169" s="45"/>
      <c r="K169" s="35" t="str">
        <f t="shared" si="5"/>
        <v>-</v>
      </c>
      <c r="L169" s="45"/>
      <c r="M169" s="51">
        <f t="shared" si="4"/>
        <v>1</v>
      </c>
    </row>
    <row r="170" customHeight="1" spans="2:13">
      <c r="B170" s="33">
        <v>167</v>
      </c>
      <c r="C170" s="45"/>
      <c r="D170" s="45"/>
      <c r="E170" s="34" t="str">
        <f>IFERROR(VLOOKUP(D170,'基础-客户信息 '!$C:$D,2,FALSE),"-")</f>
        <v>-</v>
      </c>
      <c r="F170" s="45"/>
      <c r="G170" s="34" t="str">
        <f>IFERROR(VLOOKUP($F170,'基础-商品信息'!$C:$E,2,FALSE),"-")</f>
        <v>-</v>
      </c>
      <c r="H170" s="34" t="str">
        <f>IFERROR(VLOOKUP($F170,'基础-商品信息'!$C:$E,3,FALSE),"-")</f>
        <v>-</v>
      </c>
      <c r="I170" s="50"/>
      <c r="J170" s="45"/>
      <c r="K170" s="35" t="str">
        <f t="shared" si="5"/>
        <v>-</v>
      </c>
      <c r="L170" s="45"/>
      <c r="M170" s="51">
        <f t="shared" si="4"/>
        <v>1</v>
      </c>
    </row>
    <row r="171" customHeight="1" spans="2:13">
      <c r="B171" s="33">
        <v>168</v>
      </c>
      <c r="C171" s="45"/>
      <c r="D171" s="45"/>
      <c r="E171" s="34" t="str">
        <f>IFERROR(VLOOKUP(D171,'基础-客户信息 '!$C:$D,2,FALSE),"-")</f>
        <v>-</v>
      </c>
      <c r="F171" s="45"/>
      <c r="G171" s="34" t="str">
        <f>IFERROR(VLOOKUP($F171,'基础-商品信息'!$C:$E,2,FALSE),"-")</f>
        <v>-</v>
      </c>
      <c r="H171" s="34" t="str">
        <f>IFERROR(VLOOKUP($F171,'基础-商品信息'!$C:$E,3,FALSE),"-")</f>
        <v>-</v>
      </c>
      <c r="I171" s="50"/>
      <c r="J171" s="45"/>
      <c r="K171" s="35" t="str">
        <f t="shared" si="5"/>
        <v>-</v>
      </c>
      <c r="L171" s="45"/>
      <c r="M171" s="51">
        <f t="shared" si="4"/>
        <v>1</v>
      </c>
    </row>
    <row r="172" customHeight="1" spans="2:13">
      <c r="B172" s="33">
        <v>169</v>
      </c>
      <c r="C172" s="45"/>
      <c r="D172" s="45"/>
      <c r="E172" s="34" t="str">
        <f>IFERROR(VLOOKUP(D172,'基础-客户信息 '!$C:$D,2,FALSE),"-")</f>
        <v>-</v>
      </c>
      <c r="F172" s="45"/>
      <c r="G172" s="34" t="str">
        <f>IFERROR(VLOOKUP($F172,'基础-商品信息'!$C:$E,2,FALSE),"-")</f>
        <v>-</v>
      </c>
      <c r="H172" s="34" t="str">
        <f>IFERROR(VLOOKUP($F172,'基础-商品信息'!$C:$E,3,FALSE),"-")</f>
        <v>-</v>
      </c>
      <c r="I172" s="50"/>
      <c r="J172" s="45"/>
      <c r="K172" s="35" t="str">
        <f t="shared" si="5"/>
        <v>-</v>
      </c>
      <c r="L172" s="45"/>
      <c r="M172" s="51">
        <f t="shared" si="4"/>
        <v>1</v>
      </c>
    </row>
    <row r="173" customHeight="1" spans="2:13">
      <c r="B173" s="33">
        <v>170</v>
      </c>
      <c r="C173" s="45"/>
      <c r="D173" s="45"/>
      <c r="E173" s="34" t="str">
        <f>IFERROR(VLOOKUP(D173,'基础-客户信息 '!$C:$D,2,FALSE),"-")</f>
        <v>-</v>
      </c>
      <c r="F173" s="45"/>
      <c r="G173" s="34" t="str">
        <f>IFERROR(VLOOKUP($F173,'基础-商品信息'!$C:$E,2,FALSE),"-")</f>
        <v>-</v>
      </c>
      <c r="H173" s="34" t="str">
        <f>IFERROR(VLOOKUP($F173,'基础-商品信息'!$C:$E,3,FALSE),"-")</f>
        <v>-</v>
      </c>
      <c r="I173" s="50"/>
      <c r="J173" s="45"/>
      <c r="K173" s="35" t="str">
        <f t="shared" si="5"/>
        <v>-</v>
      </c>
      <c r="L173" s="45"/>
      <c r="M173" s="51">
        <f t="shared" si="4"/>
        <v>1</v>
      </c>
    </row>
    <row r="174" customHeight="1" spans="2:13">
      <c r="B174" s="33">
        <v>171</v>
      </c>
      <c r="C174" s="45"/>
      <c r="D174" s="45"/>
      <c r="E174" s="34" t="str">
        <f>IFERROR(VLOOKUP(D174,'基础-客户信息 '!$C:$D,2,FALSE),"-")</f>
        <v>-</v>
      </c>
      <c r="F174" s="45"/>
      <c r="G174" s="34" t="str">
        <f>IFERROR(VLOOKUP($F174,'基础-商品信息'!$C:$E,2,FALSE),"-")</f>
        <v>-</v>
      </c>
      <c r="H174" s="34" t="str">
        <f>IFERROR(VLOOKUP($F174,'基础-商品信息'!$C:$E,3,FALSE),"-")</f>
        <v>-</v>
      </c>
      <c r="I174" s="50"/>
      <c r="J174" s="45"/>
      <c r="K174" s="35" t="str">
        <f t="shared" si="5"/>
        <v>-</v>
      </c>
      <c r="L174" s="45"/>
      <c r="M174" s="51">
        <f t="shared" si="4"/>
        <v>1</v>
      </c>
    </row>
    <row r="175" customHeight="1" spans="2:13">
      <c r="B175" s="33">
        <v>172</v>
      </c>
      <c r="C175" s="45"/>
      <c r="D175" s="45"/>
      <c r="E175" s="34" t="str">
        <f>IFERROR(VLOOKUP(D175,'基础-客户信息 '!$C:$D,2,FALSE),"-")</f>
        <v>-</v>
      </c>
      <c r="F175" s="45"/>
      <c r="G175" s="34" t="str">
        <f>IFERROR(VLOOKUP($F175,'基础-商品信息'!$C:$E,2,FALSE),"-")</f>
        <v>-</v>
      </c>
      <c r="H175" s="34" t="str">
        <f>IFERROR(VLOOKUP($F175,'基础-商品信息'!$C:$E,3,FALSE),"-")</f>
        <v>-</v>
      </c>
      <c r="I175" s="50"/>
      <c r="J175" s="45"/>
      <c r="K175" s="35" t="str">
        <f t="shared" si="5"/>
        <v>-</v>
      </c>
      <c r="L175" s="45"/>
      <c r="M175" s="51">
        <f t="shared" si="4"/>
        <v>1</v>
      </c>
    </row>
    <row r="176" customHeight="1" spans="2:13">
      <c r="B176" s="33">
        <v>173</v>
      </c>
      <c r="C176" s="45"/>
      <c r="D176" s="45"/>
      <c r="E176" s="34" t="str">
        <f>IFERROR(VLOOKUP(D176,'基础-客户信息 '!$C:$D,2,FALSE),"-")</f>
        <v>-</v>
      </c>
      <c r="F176" s="45"/>
      <c r="G176" s="34" t="str">
        <f>IFERROR(VLOOKUP($F176,'基础-商品信息'!$C:$E,2,FALSE),"-")</f>
        <v>-</v>
      </c>
      <c r="H176" s="34" t="str">
        <f>IFERROR(VLOOKUP($F176,'基础-商品信息'!$C:$E,3,FALSE),"-")</f>
        <v>-</v>
      </c>
      <c r="I176" s="50"/>
      <c r="J176" s="45"/>
      <c r="K176" s="35" t="str">
        <f t="shared" si="5"/>
        <v>-</v>
      </c>
      <c r="L176" s="45"/>
      <c r="M176" s="51">
        <f t="shared" si="4"/>
        <v>1</v>
      </c>
    </row>
    <row r="177" customHeight="1" spans="2:13">
      <c r="B177" s="33">
        <v>174</v>
      </c>
      <c r="C177" s="45"/>
      <c r="D177" s="45"/>
      <c r="E177" s="34" t="str">
        <f>IFERROR(VLOOKUP(D177,'基础-客户信息 '!$C:$D,2,FALSE),"-")</f>
        <v>-</v>
      </c>
      <c r="F177" s="45"/>
      <c r="G177" s="34" t="str">
        <f>IFERROR(VLOOKUP($F177,'基础-商品信息'!$C:$E,2,FALSE),"-")</f>
        <v>-</v>
      </c>
      <c r="H177" s="34" t="str">
        <f>IFERROR(VLOOKUP($F177,'基础-商品信息'!$C:$E,3,FALSE),"-")</f>
        <v>-</v>
      </c>
      <c r="I177" s="50"/>
      <c r="J177" s="45"/>
      <c r="K177" s="35" t="str">
        <f t="shared" si="5"/>
        <v>-</v>
      </c>
      <c r="L177" s="45"/>
      <c r="M177" s="51">
        <f t="shared" si="4"/>
        <v>1</v>
      </c>
    </row>
    <row r="178" customHeight="1" spans="2:13">
      <c r="B178" s="33">
        <v>175</v>
      </c>
      <c r="C178" s="45"/>
      <c r="D178" s="45"/>
      <c r="E178" s="34" t="str">
        <f>IFERROR(VLOOKUP(D178,'基础-客户信息 '!$C:$D,2,FALSE),"-")</f>
        <v>-</v>
      </c>
      <c r="F178" s="45"/>
      <c r="G178" s="34" t="str">
        <f>IFERROR(VLOOKUP($F178,'基础-商品信息'!$C:$E,2,FALSE),"-")</f>
        <v>-</v>
      </c>
      <c r="H178" s="34" t="str">
        <f>IFERROR(VLOOKUP($F178,'基础-商品信息'!$C:$E,3,FALSE),"-")</f>
        <v>-</v>
      </c>
      <c r="I178" s="50"/>
      <c r="J178" s="45"/>
      <c r="K178" s="35" t="str">
        <f t="shared" si="5"/>
        <v>-</v>
      </c>
      <c r="L178" s="45"/>
      <c r="M178" s="51">
        <f t="shared" si="4"/>
        <v>1</v>
      </c>
    </row>
    <row r="179" customHeight="1" spans="2:13">
      <c r="B179" s="33">
        <v>176</v>
      </c>
      <c r="C179" s="45"/>
      <c r="D179" s="45"/>
      <c r="E179" s="34" t="str">
        <f>IFERROR(VLOOKUP(D179,'基础-客户信息 '!$C:$D,2,FALSE),"-")</f>
        <v>-</v>
      </c>
      <c r="F179" s="45"/>
      <c r="G179" s="34" t="str">
        <f>IFERROR(VLOOKUP($F179,'基础-商品信息'!$C:$E,2,FALSE),"-")</f>
        <v>-</v>
      </c>
      <c r="H179" s="34" t="str">
        <f>IFERROR(VLOOKUP($F179,'基础-商品信息'!$C:$E,3,FALSE),"-")</f>
        <v>-</v>
      </c>
      <c r="I179" s="50"/>
      <c r="J179" s="45"/>
      <c r="K179" s="35" t="str">
        <f t="shared" si="5"/>
        <v>-</v>
      </c>
      <c r="L179" s="45"/>
      <c r="M179" s="51">
        <f t="shared" si="4"/>
        <v>1</v>
      </c>
    </row>
    <row r="180" customHeight="1" spans="2:13">
      <c r="B180" s="33">
        <v>177</v>
      </c>
      <c r="C180" s="45"/>
      <c r="D180" s="45"/>
      <c r="E180" s="34" t="str">
        <f>IFERROR(VLOOKUP(D180,'基础-客户信息 '!$C:$D,2,FALSE),"-")</f>
        <v>-</v>
      </c>
      <c r="F180" s="45"/>
      <c r="G180" s="34" t="str">
        <f>IFERROR(VLOOKUP($F180,'基础-商品信息'!$C:$E,2,FALSE),"-")</f>
        <v>-</v>
      </c>
      <c r="H180" s="34" t="str">
        <f>IFERROR(VLOOKUP($F180,'基础-商品信息'!$C:$E,3,FALSE),"-")</f>
        <v>-</v>
      </c>
      <c r="I180" s="50"/>
      <c r="J180" s="45"/>
      <c r="K180" s="35" t="str">
        <f t="shared" si="5"/>
        <v>-</v>
      </c>
      <c r="L180" s="45"/>
      <c r="M180" s="51">
        <f t="shared" si="4"/>
        <v>1</v>
      </c>
    </row>
    <row r="181" customHeight="1" spans="2:13">
      <c r="B181" s="33">
        <v>178</v>
      </c>
      <c r="C181" s="45"/>
      <c r="D181" s="45"/>
      <c r="E181" s="34" t="str">
        <f>IFERROR(VLOOKUP(D181,'基础-客户信息 '!$C:$D,2,FALSE),"-")</f>
        <v>-</v>
      </c>
      <c r="F181" s="45"/>
      <c r="G181" s="34" t="str">
        <f>IFERROR(VLOOKUP($F181,'基础-商品信息'!$C:$E,2,FALSE),"-")</f>
        <v>-</v>
      </c>
      <c r="H181" s="34" t="str">
        <f>IFERROR(VLOOKUP($F181,'基础-商品信息'!$C:$E,3,FALSE),"-")</f>
        <v>-</v>
      </c>
      <c r="I181" s="50"/>
      <c r="J181" s="45"/>
      <c r="K181" s="35" t="str">
        <f t="shared" si="5"/>
        <v>-</v>
      </c>
      <c r="L181" s="45"/>
      <c r="M181" s="51">
        <f t="shared" si="4"/>
        <v>1</v>
      </c>
    </row>
    <row r="182" customHeight="1" spans="2:13">
      <c r="B182" s="33">
        <v>179</v>
      </c>
      <c r="C182" s="45"/>
      <c r="D182" s="45"/>
      <c r="E182" s="34" t="str">
        <f>IFERROR(VLOOKUP(D182,'基础-客户信息 '!$C:$D,2,FALSE),"-")</f>
        <v>-</v>
      </c>
      <c r="F182" s="45"/>
      <c r="G182" s="34" t="str">
        <f>IFERROR(VLOOKUP($F182,'基础-商品信息'!$C:$E,2,FALSE),"-")</f>
        <v>-</v>
      </c>
      <c r="H182" s="34" t="str">
        <f>IFERROR(VLOOKUP($F182,'基础-商品信息'!$C:$E,3,FALSE),"-")</f>
        <v>-</v>
      </c>
      <c r="I182" s="50"/>
      <c r="J182" s="45"/>
      <c r="K182" s="35" t="str">
        <f t="shared" si="5"/>
        <v>-</v>
      </c>
      <c r="L182" s="45"/>
      <c r="M182" s="51">
        <f t="shared" si="4"/>
        <v>1</v>
      </c>
    </row>
    <row r="183" customHeight="1" spans="2:13">
      <c r="B183" s="33">
        <v>180</v>
      </c>
      <c r="C183" s="45"/>
      <c r="D183" s="45"/>
      <c r="E183" s="34" t="str">
        <f>IFERROR(VLOOKUP(D183,'基础-客户信息 '!$C:$D,2,FALSE),"-")</f>
        <v>-</v>
      </c>
      <c r="F183" s="45"/>
      <c r="G183" s="34" t="str">
        <f>IFERROR(VLOOKUP($F183,'基础-商品信息'!$C:$E,2,FALSE),"-")</f>
        <v>-</v>
      </c>
      <c r="H183" s="34" t="str">
        <f>IFERROR(VLOOKUP($F183,'基础-商品信息'!$C:$E,3,FALSE),"-")</f>
        <v>-</v>
      </c>
      <c r="I183" s="50"/>
      <c r="J183" s="45"/>
      <c r="K183" s="35" t="str">
        <f t="shared" si="5"/>
        <v>-</v>
      </c>
      <c r="L183" s="45"/>
      <c r="M183" s="51">
        <f t="shared" si="4"/>
        <v>1</v>
      </c>
    </row>
    <row r="184" customHeight="1" spans="2:13">
      <c r="B184" s="33">
        <v>181</v>
      </c>
      <c r="C184" s="45"/>
      <c r="D184" s="45"/>
      <c r="E184" s="34" t="str">
        <f>IFERROR(VLOOKUP(D184,'基础-客户信息 '!$C:$D,2,FALSE),"-")</f>
        <v>-</v>
      </c>
      <c r="F184" s="45"/>
      <c r="G184" s="34" t="str">
        <f>IFERROR(VLOOKUP($F184,'基础-商品信息'!$C:$E,2,FALSE),"-")</f>
        <v>-</v>
      </c>
      <c r="H184" s="34" t="str">
        <f>IFERROR(VLOOKUP($F184,'基础-商品信息'!$C:$E,3,FALSE),"-")</f>
        <v>-</v>
      </c>
      <c r="I184" s="50"/>
      <c r="J184" s="45"/>
      <c r="K184" s="35" t="str">
        <f t="shared" si="5"/>
        <v>-</v>
      </c>
      <c r="L184" s="45"/>
      <c r="M184" s="51">
        <f t="shared" si="4"/>
        <v>1</v>
      </c>
    </row>
    <row r="185" customHeight="1" spans="2:13">
      <c r="B185" s="33">
        <v>182</v>
      </c>
      <c r="C185" s="45"/>
      <c r="D185" s="45"/>
      <c r="E185" s="34" t="str">
        <f>IFERROR(VLOOKUP(D185,'基础-客户信息 '!$C:$D,2,FALSE),"-")</f>
        <v>-</v>
      </c>
      <c r="F185" s="45"/>
      <c r="G185" s="34" t="str">
        <f>IFERROR(VLOOKUP($F185,'基础-商品信息'!$C:$E,2,FALSE),"-")</f>
        <v>-</v>
      </c>
      <c r="H185" s="34" t="str">
        <f>IFERROR(VLOOKUP($F185,'基础-商品信息'!$C:$E,3,FALSE),"-")</f>
        <v>-</v>
      </c>
      <c r="I185" s="50"/>
      <c r="J185" s="45"/>
      <c r="K185" s="35" t="str">
        <f t="shared" si="5"/>
        <v>-</v>
      </c>
      <c r="L185" s="45"/>
      <c r="M185" s="51">
        <f t="shared" si="4"/>
        <v>1</v>
      </c>
    </row>
    <row r="186" customHeight="1" spans="2:13">
      <c r="B186" s="33">
        <v>183</v>
      </c>
      <c r="C186" s="45"/>
      <c r="D186" s="45"/>
      <c r="E186" s="34" t="str">
        <f>IFERROR(VLOOKUP(D186,'基础-客户信息 '!$C:$D,2,FALSE),"-")</f>
        <v>-</v>
      </c>
      <c r="F186" s="45"/>
      <c r="G186" s="34" t="str">
        <f>IFERROR(VLOOKUP($F186,'基础-商品信息'!$C:$E,2,FALSE),"-")</f>
        <v>-</v>
      </c>
      <c r="H186" s="34" t="str">
        <f>IFERROR(VLOOKUP($F186,'基础-商品信息'!$C:$E,3,FALSE),"-")</f>
        <v>-</v>
      </c>
      <c r="I186" s="50"/>
      <c r="J186" s="45"/>
      <c r="K186" s="35" t="str">
        <f t="shared" si="5"/>
        <v>-</v>
      </c>
      <c r="L186" s="45"/>
      <c r="M186" s="51">
        <f t="shared" si="4"/>
        <v>1</v>
      </c>
    </row>
    <row r="187" customHeight="1" spans="2:13">
      <c r="B187" s="33">
        <v>184</v>
      </c>
      <c r="C187" s="45"/>
      <c r="D187" s="45"/>
      <c r="E187" s="34" t="str">
        <f>IFERROR(VLOOKUP(D187,'基础-客户信息 '!$C:$D,2,FALSE),"-")</f>
        <v>-</v>
      </c>
      <c r="F187" s="45"/>
      <c r="G187" s="34" t="str">
        <f>IFERROR(VLOOKUP($F187,'基础-商品信息'!$C:$E,2,FALSE),"-")</f>
        <v>-</v>
      </c>
      <c r="H187" s="34" t="str">
        <f>IFERROR(VLOOKUP($F187,'基础-商品信息'!$C:$E,3,FALSE),"-")</f>
        <v>-</v>
      </c>
      <c r="I187" s="50"/>
      <c r="J187" s="45"/>
      <c r="K187" s="35" t="str">
        <f t="shared" si="5"/>
        <v>-</v>
      </c>
      <c r="L187" s="45"/>
      <c r="M187" s="51">
        <f t="shared" si="4"/>
        <v>1</v>
      </c>
    </row>
    <row r="188" customHeight="1" spans="2:13">
      <c r="B188" s="33">
        <v>185</v>
      </c>
      <c r="C188" s="45"/>
      <c r="D188" s="45"/>
      <c r="E188" s="34" t="str">
        <f>IFERROR(VLOOKUP(D188,'基础-客户信息 '!$C:$D,2,FALSE),"-")</f>
        <v>-</v>
      </c>
      <c r="F188" s="45"/>
      <c r="G188" s="34" t="str">
        <f>IFERROR(VLOOKUP($F188,'基础-商品信息'!$C:$E,2,FALSE),"-")</f>
        <v>-</v>
      </c>
      <c r="H188" s="34" t="str">
        <f>IFERROR(VLOOKUP($F188,'基础-商品信息'!$C:$E,3,FALSE),"-")</f>
        <v>-</v>
      </c>
      <c r="I188" s="50"/>
      <c r="J188" s="45"/>
      <c r="K188" s="35" t="str">
        <f t="shared" si="5"/>
        <v>-</v>
      </c>
      <c r="L188" s="45"/>
      <c r="M188" s="51">
        <f t="shared" si="4"/>
        <v>1</v>
      </c>
    </row>
    <row r="189" customHeight="1" spans="2:13">
      <c r="B189" s="33">
        <v>186</v>
      </c>
      <c r="C189" s="45"/>
      <c r="D189" s="45"/>
      <c r="E189" s="34" t="str">
        <f>IFERROR(VLOOKUP(D189,'基础-客户信息 '!$C:$D,2,FALSE),"-")</f>
        <v>-</v>
      </c>
      <c r="F189" s="45"/>
      <c r="G189" s="34" t="str">
        <f>IFERROR(VLOOKUP($F189,'基础-商品信息'!$C:$E,2,FALSE),"-")</f>
        <v>-</v>
      </c>
      <c r="H189" s="34" t="str">
        <f>IFERROR(VLOOKUP($F189,'基础-商品信息'!$C:$E,3,FALSE),"-")</f>
        <v>-</v>
      </c>
      <c r="I189" s="50"/>
      <c r="J189" s="45"/>
      <c r="K189" s="35" t="str">
        <f t="shared" si="5"/>
        <v>-</v>
      </c>
      <c r="L189" s="45"/>
      <c r="M189" s="51">
        <f t="shared" si="4"/>
        <v>1</v>
      </c>
    </row>
    <row r="190" customHeight="1" spans="2:13">
      <c r="B190" s="33">
        <v>187</v>
      </c>
      <c r="C190" s="45"/>
      <c r="D190" s="45"/>
      <c r="E190" s="34" t="str">
        <f>IFERROR(VLOOKUP(D190,'基础-客户信息 '!$C:$D,2,FALSE),"-")</f>
        <v>-</v>
      </c>
      <c r="F190" s="45"/>
      <c r="G190" s="34" t="str">
        <f>IFERROR(VLOOKUP($F190,'基础-商品信息'!$C:$E,2,FALSE),"-")</f>
        <v>-</v>
      </c>
      <c r="H190" s="34" t="str">
        <f>IFERROR(VLOOKUP($F190,'基础-商品信息'!$C:$E,3,FALSE),"-")</f>
        <v>-</v>
      </c>
      <c r="I190" s="50"/>
      <c r="J190" s="45"/>
      <c r="K190" s="35" t="str">
        <f t="shared" si="5"/>
        <v>-</v>
      </c>
      <c r="L190" s="45"/>
      <c r="M190" s="51">
        <f t="shared" si="4"/>
        <v>1</v>
      </c>
    </row>
    <row r="191" customHeight="1" spans="2:13">
      <c r="B191" s="33">
        <v>188</v>
      </c>
      <c r="C191" s="45"/>
      <c r="D191" s="45"/>
      <c r="E191" s="34" t="str">
        <f>IFERROR(VLOOKUP(D191,'基础-客户信息 '!$C:$D,2,FALSE),"-")</f>
        <v>-</v>
      </c>
      <c r="F191" s="45"/>
      <c r="G191" s="34" t="str">
        <f>IFERROR(VLOOKUP($F191,'基础-商品信息'!$C:$E,2,FALSE),"-")</f>
        <v>-</v>
      </c>
      <c r="H191" s="34" t="str">
        <f>IFERROR(VLOOKUP($F191,'基础-商品信息'!$C:$E,3,FALSE),"-")</f>
        <v>-</v>
      </c>
      <c r="I191" s="50"/>
      <c r="J191" s="45"/>
      <c r="K191" s="35" t="str">
        <f t="shared" si="5"/>
        <v>-</v>
      </c>
      <c r="L191" s="45"/>
      <c r="M191" s="51">
        <f t="shared" si="4"/>
        <v>1</v>
      </c>
    </row>
    <row r="192" customHeight="1" spans="2:13">
      <c r="B192" s="33">
        <v>189</v>
      </c>
      <c r="C192" s="45"/>
      <c r="D192" s="45"/>
      <c r="E192" s="34" t="str">
        <f>IFERROR(VLOOKUP(D192,'基础-客户信息 '!$C:$D,2,FALSE),"-")</f>
        <v>-</v>
      </c>
      <c r="F192" s="45"/>
      <c r="G192" s="34" t="str">
        <f>IFERROR(VLOOKUP($F192,'基础-商品信息'!$C:$E,2,FALSE),"-")</f>
        <v>-</v>
      </c>
      <c r="H192" s="34" t="str">
        <f>IFERROR(VLOOKUP($F192,'基础-商品信息'!$C:$E,3,FALSE),"-")</f>
        <v>-</v>
      </c>
      <c r="I192" s="50"/>
      <c r="J192" s="45"/>
      <c r="K192" s="35" t="str">
        <f t="shared" si="5"/>
        <v>-</v>
      </c>
      <c r="L192" s="45"/>
      <c r="M192" s="51">
        <f t="shared" si="4"/>
        <v>1</v>
      </c>
    </row>
    <row r="193" customHeight="1" spans="2:13">
      <c r="B193" s="33">
        <v>190</v>
      </c>
      <c r="C193" s="45"/>
      <c r="D193" s="45"/>
      <c r="E193" s="34" t="str">
        <f>IFERROR(VLOOKUP(D193,'基础-客户信息 '!$C:$D,2,FALSE),"-")</f>
        <v>-</v>
      </c>
      <c r="F193" s="45"/>
      <c r="G193" s="34" t="str">
        <f>IFERROR(VLOOKUP($F193,'基础-商品信息'!$C:$E,2,FALSE),"-")</f>
        <v>-</v>
      </c>
      <c r="H193" s="34" t="str">
        <f>IFERROR(VLOOKUP($F193,'基础-商品信息'!$C:$E,3,FALSE),"-")</f>
        <v>-</v>
      </c>
      <c r="I193" s="50"/>
      <c r="J193" s="45"/>
      <c r="K193" s="35" t="str">
        <f t="shared" si="5"/>
        <v>-</v>
      </c>
      <c r="L193" s="45"/>
      <c r="M193" s="51">
        <f t="shared" si="4"/>
        <v>1</v>
      </c>
    </row>
    <row r="194" customHeight="1" spans="2:13">
      <c r="B194" s="33">
        <v>191</v>
      </c>
      <c r="C194" s="45"/>
      <c r="D194" s="45"/>
      <c r="E194" s="34" t="str">
        <f>IFERROR(VLOOKUP(D194,'基础-客户信息 '!$C:$D,2,FALSE),"-")</f>
        <v>-</v>
      </c>
      <c r="F194" s="45"/>
      <c r="G194" s="34" t="str">
        <f>IFERROR(VLOOKUP($F194,'基础-商品信息'!$C:$E,2,FALSE),"-")</f>
        <v>-</v>
      </c>
      <c r="H194" s="34" t="str">
        <f>IFERROR(VLOOKUP($F194,'基础-商品信息'!$C:$E,3,FALSE),"-")</f>
        <v>-</v>
      </c>
      <c r="I194" s="50"/>
      <c r="J194" s="45"/>
      <c r="K194" s="35" t="str">
        <f t="shared" si="5"/>
        <v>-</v>
      </c>
      <c r="L194" s="45"/>
      <c r="M194" s="51">
        <f t="shared" si="4"/>
        <v>1</v>
      </c>
    </row>
    <row r="195" customHeight="1" spans="2:13">
      <c r="B195" s="33">
        <v>192</v>
      </c>
      <c r="C195" s="45"/>
      <c r="D195" s="45"/>
      <c r="E195" s="34" t="str">
        <f>IFERROR(VLOOKUP(D195,'基础-客户信息 '!$C:$D,2,FALSE),"-")</f>
        <v>-</v>
      </c>
      <c r="F195" s="45"/>
      <c r="G195" s="34" t="str">
        <f>IFERROR(VLOOKUP($F195,'基础-商品信息'!$C:$E,2,FALSE),"-")</f>
        <v>-</v>
      </c>
      <c r="H195" s="34" t="str">
        <f>IFERROR(VLOOKUP($F195,'基础-商品信息'!$C:$E,3,FALSE),"-")</f>
        <v>-</v>
      </c>
      <c r="I195" s="50"/>
      <c r="J195" s="45"/>
      <c r="K195" s="35" t="str">
        <f t="shared" si="5"/>
        <v>-</v>
      </c>
      <c r="L195" s="45"/>
      <c r="M195" s="51">
        <f t="shared" si="4"/>
        <v>1</v>
      </c>
    </row>
    <row r="196" customHeight="1" spans="2:13">
      <c r="B196" s="33">
        <v>193</v>
      </c>
      <c r="C196" s="45"/>
      <c r="D196" s="45"/>
      <c r="E196" s="34" t="str">
        <f>IFERROR(VLOOKUP(D196,'基础-客户信息 '!$C:$D,2,FALSE),"-")</f>
        <v>-</v>
      </c>
      <c r="F196" s="45"/>
      <c r="G196" s="34" t="str">
        <f>IFERROR(VLOOKUP($F196,'基础-商品信息'!$C:$E,2,FALSE),"-")</f>
        <v>-</v>
      </c>
      <c r="H196" s="34" t="str">
        <f>IFERROR(VLOOKUP($F196,'基础-商品信息'!$C:$E,3,FALSE),"-")</f>
        <v>-</v>
      </c>
      <c r="I196" s="50"/>
      <c r="J196" s="45"/>
      <c r="K196" s="35" t="str">
        <f t="shared" si="5"/>
        <v>-</v>
      </c>
      <c r="L196" s="45"/>
      <c r="M196" s="51">
        <f t="shared" ref="M196:M259" si="6">C196-DAY(C196)+1</f>
        <v>1</v>
      </c>
    </row>
    <row r="197" customHeight="1" spans="2:13">
      <c r="B197" s="33">
        <v>194</v>
      </c>
      <c r="C197" s="45"/>
      <c r="D197" s="45"/>
      <c r="E197" s="34" t="str">
        <f>IFERROR(VLOOKUP(D197,'基础-客户信息 '!$C:$D,2,FALSE),"-")</f>
        <v>-</v>
      </c>
      <c r="F197" s="45"/>
      <c r="G197" s="34" t="str">
        <f>IFERROR(VLOOKUP($F197,'基础-商品信息'!$C:$E,2,FALSE),"-")</f>
        <v>-</v>
      </c>
      <c r="H197" s="34" t="str">
        <f>IFERROR(VLOOKUP($F197,'基础-商品信息'!$C:$E,3,FALSE),"-")</f>
        <v>-</v>
      </c>
      <c r="I197" s="50"/>
      <c r="J197" s="45"/>
      <c r="K197" s="35" t="str">
        <f t="shared" ref="K197:K260" si="7">IF(AND(I197&lt;&gt;"",J197&lt;&gt;""),I197*J197,"-")</f>
        <v>-</v>
      </c>
      <c r="L197" s="45"/>
      <c r="M197" s="51">
        <f t="shared" si="6"/>
        <v>1</v>
      </c>
    </row>
    <row r="198" customHeight="1" spans="2:13">
      <c r="B198" s="33">
        <v>195</v>
      </c>
      <c r="C198" s="45"/>
      <c r="D198" s="45"/>
      <c r="E198" s="34" t="str">
        <f>IFERROR(VLOOKUP(D198,'基础-客户信息 '!$C:$D,2,FALSE),"-")</f>
        <v>-</v>
      </c>
      <c r="F198" s="45"/>
      <c r="G198" s="34" t="str">
        <f>IFERROR(VLOOKUP($F198,'基础-商品信息'!$C:$E,2,FALSE),"-")</f>
        <v>-</v>
      </c>
      <c r="H198" s="34" t="str">
        <f>IFERROR(VLOOKUP($F198,'基础-商品信息'!$C:$E,3,FALSE),"-")</f>
        <v>-</v>
      </c>
      <c r="I198" s="50"/>
      <c r="J198" s="45"/>
      <c r="K198" s="35" t="str">
        <f t="shared" si="7"/>
        <v>-</v>
      </c>
      <c r="L198" s="45"/>
      <c r="M198" s="51">
        <f t="shared" si="6"/>
        <v>1</v>
      </c>
    </row>
    <row r="199" customHeight="1" spans="2:13">
      <c r="B199" s="33">
        <v>196</v>
      </c>
      <c r="C199" s="45"/>
      <c r="D199" s="45"/>
      <c r="E199" s="34" t="str">
        <f>IFERROR(VLOOKUP(D199,'基础-客户信息 '!$C:$D,2,FALSE),"-")</f>
        <v>-</v>
      </c>
      <c r="F199" s="45"/>
      <c r="G199" s="34" t="str">
        <f>IFERROR(VLOOKUP($F199,'基础-商品信息'!$C:$E,2,FALSE),"-")</f>
        <v>-</v>
      </c>
      <c r="H199" s="34" t="str">
        <f>IFERROR(VLOOKUP($F199,'基础-商品信息'!$C:$E,3,FALSE),"-")</f>
        <v>-</v>
      </c>
      <c r="I199" s="50"/>
      <c r="J199" s="45"/>
      <c r="K199" s="35" t="str">
        <f t="shared" si="7"/>
        <v>-</v>
      </c>
      <c r="L199" s="45"/>
      <c r="M199" s="51">
        <f t="shared" si="6"/>
        <v>1</v>
      </c>
    </row>
    <row r="200" customHeight="1" spans="2:13">
      <c r="B200" s="33">
        <v>197</v>
      </c>
      <c r="C200" s="45"/>
      <c r="D200" s="45"/>
      <c r="E200" s="34" t="str">
        <f>IFERROR(VLOOKUP(D200,'基础-客户信息 '!$C:$D,2,FALSE),"-")</f>
        <v>-</v>
      </c>
      <c r="F200" s="45"/>
      <c r="G200" s="34" t="str">
        <f>IFERROR(VLOOKUP($F200,'基础-商品信息'!$C:$E,2,FALSE),"-")</f>
        <v>-</v>
      </c>
      <c r="H200" s="34" t="str">
        <f>IFERROR(VLOOKUP($F200,'基础-商品信息'!$C:$E,3,FALSE),"-")</f>
        <v>-</v>
      </c>
      <c r="I200" s="50"/>
      <c r="J200" s="45"/>
      <c r="K200" s="35" t="str">
        <f t="shared" si="7"/>
        <v>-</v>
      </c>
      <c r="L200" s="45"/>
      <c r="M200" s="51">
        <f t="shared" si="6"/>
        <v>1</v>
      </c>
    </row>
    <row r="201" customHeight="1" spans="2:13">
      <c r="B201" s="33">
        <v>198</v>
      </c>
      <c r="C201" s="45"/>
      <c r="D201" s="45"/>
      <c r="E201" s="34" t="str">
        <f>IFERROR(VLOOKUP(D201,'基础-客户信息 '!$C:$D,2,FALSE),"-")</f>
        <v>-</v>
      </c>
      <c r="F201" s="45"/>
      <c r="G201" s="34" t="str">
        <f>IFERROR(VLOOKUP($F201,'基础-商品信息'!$C:$E,2,FALSE),"-")</f>
        <v>-</v>
      </c>
      <c r="H201" s="34" t="str">
        <f>IFERROR(VLOOKUP($F201,'基础-商品信息'!$C:$E,3,FALSE),"-")</f>
        <v>-</v>
      </c>
      <c r="I201" s="50"/>
      <c r="J201" s="45"/>
      <c r="K201" s="35" t="str">
        <f t="shared" si="7"/>
        <v>-</v>
      </c>
      <c r="L201" s="45"/>
      <c r="M201" s="51">
        <f t="shared" si="6"/>
        <v>1</v>
      </c>
    </row>
    <row r="202" customHeight="1" spans="2:13">
      <c r="B202" s="33">
        <v>199</v>
      </c>
      <c r="C202" s="45"/>
      <c r="D202" s="45"/>
      <c r="E202" s="34" t="str">
        <f>IFERROR(VLOOKUP(D202,'基础-客户信息 '!$C:$D,2,FALSE),"-")</f>
        <v>-</v>
      </c>
      <c r="F202" s="45"/>
      <c r="G202" s="34" t="str">
        <f>IFERROR(VLOOKUP($F202,'基础-商品信息'!$C:$E,2,FALSE),"-")</f>
        <v>-</v>
      </c>
      <c r="H202" s="34" t="str">
        <f>IFERROR(VLOOKUP($F202,'基础-商品信息'!$C:$E,3,FALSE),"-")</f>
        <v>-</v>
      </c>
      <c r="I202" s="50"/>
      <c r="J202" s="45"/>
      <c r="K202" s="35" t="str">
        <f t="shared" si="7"/>
        <v>-</v>
      </c>
      <c r="L202" s="45"/>
      <c r="M202" s="51">
        <f t="shared" si="6"/>
        <v>1</v>
      </c>
    </row>
    <row r="203" customHeight="1" spans="2:13">
      <c r="B203" s="33">
        <v>200</v>
      </c>
      <c r="C203" s="45"/>
      <c r="D203" s="45"/>
      <c r="E203" s="34" t="str">
        <f>IFERROR(VLOOKUP(D203,'基础-客户信息 '!$C:$D,2,FALSE),"-")</f>
        <v>-</v>
      </c>
      <c r="F203" s="45"/>
      <c r="G203" s="34" t="str">
        <f>IFERROR(VLOOKUP($F203,'基础-商品信息'!$C:$E,2,FALSE),"-")</f>
        <v>-</v>
      </c>
      <c r="H203" s="34" t="str">
        <f>IFERROR(VLOOKUP($F203,'基础-商品信息'!$C:$E,3,FALSE),"-")</f>
        <v>-</v>
      </c>
      <c r="I203" s="50"/>
      <c r="J203" s="45"/>
      <c r="K203" s="35" t="str">
        <f t="shared" si="7"/>
        <v>-</v>
      </c>
      <c r="L203" s="45"/>
      <c r="M203" s="51">
        <f t="shared" si="6"/>
        <v>1</v>
      </c>
    </row>
    <row r="204" customHeight="1" spans="2:13">
      <c r="B204" s="33">
        <v>201</v>
      </c>
      <c r="C204" s="45"/>
      <c r="D204" s="45"/>
      <c r="E204" s="34" t="str">
        <f>IFERROR(VLOOKUP(D204,'基础-客户信息 '!$C:$D,2,FALSE),"-")</f>
        <v>-</v>
      </c>
      <c r="F204" s="45"/>
      <c r="G204" s="34" t="str">
        <f>IFERROR(VLOOKUP($F204,'基础-商品信息'!$C:$E,2,FALSE),"-")</f>
        <v>-</v>
      </c>
      <c r="H204" s="34" t="str">
        <f>IFERROR(VLOOKUP($F204,'基础-商品信息'!$C:$E,3,FALSE),"-")</f>
        <v>-</v>
      </c>
      <c r="I204" s="50"/>
      <c r="J204" s="45"/>
      <c r="K204" s="35" t="str">
        <f t="shared" si="7"/>
        <v>-</v>
      </c>
      <c r="L204" s="45"/>
      <c r="M204" s="51">
        <f t="shared" si="6"/>
        <v>1</v>
      </c>
    </row>
    <row r="205" customHeight="1" spans="2:13">
      <c r="B205" s="33">
        <v>202</v>
      </c>
      <c r="C205" s="45"/>
      <c r="D205" s="45"/>
      <c r="E205" s="34" t="str">
        <f>IFERROR(VLOOKUP(D205,'基础-客户信息 '!$C:$D,2,FALSE),"-")</f>
        <v>-</v>
      </c>
      <c r="F205" s="45"/>
      <c r="G205" s="34" t="str">
        <f>IFERROR(VLOOKUP($F205,'基础-商品信息'!$C:$E,2,FALSE),"-")</f>
        <v>-</v>
      </c>
      <c r="H205" s="34" t="str">
        <f>IFERROR(VLOOKUP($F205,'基础-商品信息'!$C:$E,3,FALSE),"-")</f>
        <v>-</v>
      </c>
      <c r="I205" s="50"/>
      <c r="J205" s="45"/>
      <c r="K205" s="35" t="str">
        <f t="shared" si="7"/>
        <v>-</v>
      </c>
      <c r="L205" s="45"/>
      <c r="M205" s="51">
        <f t="shared" si="6"/>
        <v>1</v>
      </c>
    </row>
    <row r="206" customHeight="1" spans="2:13">
      <c r="B206" s="33">
        <v>203</v>
      </c>
      <c r="C206" s="45"/>
      <c r="D206" s="45"/>
      <c r="E206" s="34" t="str">
        <f>IFERROR(VLOOKUP(D206,'基础-客户信息 '!$C:$D,2,FALSE),"-")</f>
        <v>-</v>
      </c>
      <c r="F206" s="45"/>
      <c r="G206" s="34" t="str">
        <f>IFERROR(VLOOKUP($F206,'基础-商品信息'!$C:$E,2,FALSE),"-")</f>
        <v>-</v>
      </c>
      <c r="H206" s="34" t="str">
        <f>IFERROR(VLOOKUP($F206,'基础-商品信息'!$C:$E,3,FALSE),"-")</f>
        <v>-</v>
      </c>
      <c r="I206" s="50"/>
      <c r="J206" s="45"/>
      <c r="K206" s="35" t="str">
        <f t="shared" si="7"/>
        <v>-</v>
      </c>
      <c r="L206" s="45"/>
      <c r="M206" s="51">
        <f t="shared" si="6"/>
        <v>1</v>
      </c>
    </row>
    <row r="207" customHeight="1" spans="2:13">
      <c r="B207" s="33">
        <v>204</v>
      </c>
      <c r="C207" s="45"/>
      <c r="D207" s="45"/>
      <c r="E207" s="34" t="str">
        <f>IFERROR(VLOOKUP(D207,'基础-客户信息 '!$C:$D,2,FALSE),"-")</f>
        <v>-</v>
      </c>
      <c r="F207" s="45"/>
      <c r="G207" s="34" t="str">
        <f>IFERROR(VLOOKUP($F207,'基础-商品信息'!$C:$E,2,FALSE),"-")</f>
        <v>-</v>
      </c>
      <c r="H207" s="34" t="str">
        <f>IFERROR(VLOOKUP($F207,'基础-商品信息'!$C:$E,3,FALSE),"-")</f>
        <v>-</v>
      </c>
      <c r="I207" s="50"/>
      <c r="J207" s="45"/>
      <c r="K207" s="35" t="str">
        <f t="shared" si="7"/>
        <v>-</v>
      </c>
      <c r="L207" s="45"/>
      <c r="M207" s="51">
        <f t="shared" si="6"/>
        <v>1</v>
      </c>
    </row>
    <row r="208" customHeight="1" spans="2:13">
      <c r="B208" s="33">
        <v>205</v>
      </c>
      <c r="C208" s="45"/>
      <c r="D208" s="45"/>
      <c r="E208" s="34" t="str">
        <f>IFERROR(VLOOKUP(D208,'基础-客户信息 '!$C:$D,2,FALSE),"-")</f>
        <v>-</v>
      </c>
      <c r="F208" s="45"/>
      <c r="G208" s="34" t="str">
        <f>IFERROR(VLOOKUP($F208,'基础-商品信息'!$C:$E,2,FALSE),"-")</f>
        <v>-</v>
      </c>
      <c r="H208" s="34" t="str">
        <f>IFERROR(VLOOKUP($F208,'基础-商品信息'!$C:$E,3,FALSE),"-")</f>
        <v>-</v>
      </c>
      <c r="I208" s="50"/>
      <c r="J208" s="45"/>
      <c r="K208" s="35" t="str">
        <f t="shared" si="7"/>
        <v>-</v>
      </c>
      <c r="L208" s="45"/>
      <c r="M208" s="51">
        <f t="shared" si="6"/>
        <v>1</v>
      </c>
    </row>
    <row r="209" customHeight="1" spans="2:13">
      <c r="B209" s="33">
        <v>206</v>
      </c>
      <c r="C209" s="45"/>
      <c r="D209" s="45"/>
      <c r="E209" s="34" t="str">
        <f>IFERROR(VLOOKUP(D209,'基础-客户信息 '!$C:$D,2,FALSE),"-")</f>
        <v>-</v>
      </c>
      <c r="F209" s="45"/>
      <c r="G209" s="34" t="str">
        <f>IFERROR(VLOOKUP($F209,'基础-商品信息'!$C:$E,2,FALSE),"-")</f>
        <v>-</v>
      </c>
      <c r="H209" s="34" t="str">
        <f>IFERROR(VLOOKUP($F209,'基础-商品信息'!$C:$E,3,FALSE),"-")</f>
        <v>-</v>
      </c>
      <c r="I209" s="50"/>
      <c r="J209" s="45"/>
      <c r="K209" s="35" t="str">
        <f t="shared" si="7"/>
        <v>-</v>
      </c>
      <c r="L209" s="45"/>
      <c r="M209" s="51">
        <f t="shared" si="6"/>
        <v>1</v>
      </c>
    </row>
    <row r="210" customHeight="1" spans="2:13">
      <c r="B210" s="33">
        <v>207</v>
      </c>
      <c r="C210" s="45"/>
      <c r="D210" s="45"/>
      <c r="E210" s="34" t="str">
        <f>IFERROR(VLOOKUP(D210,'基础-客户信息 '!$C:$D,2,FALSE),"-")</f>
        <v>-</v>
      </c>
      <c r="F210" s="45"/>
      <c r="G210" s="34" t="str">
        <f>IFERROR(VLOOKUP($F210,'基础-商品信息'!$C:$E,2,FALSE),"-")</f>
        <v>-</v>
      </c>
      <c r="H210" s="34" t="str">
        <f>IFERROR(VLOOKUP($F210,'基础-商品信息'!$C:$E,3,FALSE),"-")</f>
        <v>-</v>
      </c>
      <c r="I210" s="50"/>
      <c r="J210" s="45"/>
      <c r="K210" s="35" t="str">
        <f t="shared" si="7"/>
        <v>-</v>
      </c>
      <c r="L210" s="45"/>
      <c r="M210" s="51">
        <f t="shared" si="6"/>
        <v>1</v>
      </c>
    </row>
    <row r="211" customHeight="1" spans="2:13">
      <c r="B211" s="33">
        <v>208</v>
      </c>
      <c r="C211" s="45"/>
      <c r="D211" s="45"/>
      <c r="E211" s="34" t="str">
        <f>IFERROR(VLOOKUP(D211,'基础-客户信息 '!$C:$D,2,FALSE),"-")</f>
        <v>-</v>
      </c>
      <c r="F211" s="45"/>
      <c r="G211" s="34" t="str">
        <f>IFERROR(VLOOKUP($F211,'基础-商品信息'!$C:$E,2,FALSE),"-")</f>
        <v>-</v>
      </c>
      <c r="H211" s="34" t="str">
        <f>IFERROR(VLOOKUP($F211,'基础-商品信息'!$C:$E,3,FALSE),"-")</f>
        <v>-</v>
      </c>
      <c r="I211" s="50"/>
      <c r="J211" s="45"/>
      <c r="K211" s="35" t="str">
        <f t="shared" si="7"/>
        <v>-</v>
      </c>
      <c r="L211" s="45"/>
      <c r="M211" s="51">
        <f t="shared" si="6"/>
        <v>1</v>
      </c>
    </row>
    <row r="212" customHeight="1" spans="2:13">
      <c r="B212" s="33">
        <v>209</v>
      </c>
      <c r="C212" s="45"/>
      <c r="D212" s="45"/>
      <c r="E212" s="34" t="str">
        <f>IFERROR(VLOOKUP(D212,'基础-客户信息 '!$C:$D,2,FALSE),"-")</f>
        <v>-</v>
      </c>
      <c r="F212" s="45"/>
      <c r="G212" s="34" t="str">
        <f>IFERROR(VLOOKUP($F212,'基础-商品信息'!$C:$E,2,FALSE),"-")</f>
        <v>-</v>
      </c>
      <c r="H212" s="34" t="str">
        <f>IFERROR(VLOOKUP($F212,'基础-商品信息'!$C:$E,3,FALSE),"-")</f>
        <v>-</v>
      </c>
      <c r="I212" s="50"/>
      <c r="J212" s="45"/>
      <c r="K212" s="35" t="str">
        <f t="shared" si="7"/>
        <v>-</v>
      </c>
      <c r="L212" s="45"/>
      <c r="M212" s="51">
        <f t="shared" si="6"/>
        <v>1</v>
      </c>
    </row>
    <row r="213" customHeight="1" spans="2:13">
      <c r="B213" s="33">
        <v>210</v>
      </c>
      <c r="C213" s="45"/>
      <c r="D213" s="45"/>
      <c r="E213" s="34" t="str">
        <f>IFERROR(VLOOKUP(D213,'基础-客户信息 '!$C:$D,2,FALSE),"-")</f>
        <v>-</v>
      </c>
      <c r="F213" s="45"/>
      <c r="G213" s="34" t="str">
        <f>IFERROR(VLOOKUP($F213,'基础-商品信息'!$C:$E,2,FALSE),"-")</f>
        <v>-</v>
      </c>
      <c r="H213" s="34" t="str">
        <f>IFERROR(VLOOKUP($F213,'基础-商品信息'!$C:$E,3,FALSE),"-")</f>
        <v>-</v>
      </c>
      <c r="I213" s="50"/>
      <c r="J213" s="45"/>
      <c r="K213" s="35" t="str">
        <f t="shared" si="7"/>
        <v>-</v>
      </c>
      <c r="L213" s="45"/>
      <c r="M213" s="51">
        <f t="shared" si="6"/>
        <v>1</v>
      </c>
    </row>
    <row r="214" customHeight="1" spans="2:13">
      <c r="B214" s="33">
        <v>211</v>
      </c>
      <c r="C214" s="45"/>
      <c r="D214" s="45"/>
      <c r="E214" s="34" t="str">
        <f>IFERROR(VLOOKUP(D214,'基础-客户信息 '!$C:$D,2,FALSE),"-")</f>
        <v>-</v>
      </c>
      <c r="F214" s="45"/>
      <c r="G214" s="34" t="str">
        <f>IFERROR(VLOOKUP($F214,'基础-商品信息'!$C:$E,2,FALSE),"-")</f>
        <v>-</v>
      </c>
      <c r="H214" s="34" t="str">
        <f>IFERROR(VLOOKUP($F214,'基础-商品信息'!$C:$E,3,FALSE),"-")</f>
        <v>-</v>
      </c>
      <c r="I214" s="50"/>
      <c r="J214" s="45"/>
      <c r="K214" s="35" t="str">
        <f t="shared" si="7"/>
        <v>-</v>
      </c>
      <c r="L214" s="45"/>
      <c r="M214" s="51">
        <f t="shared" si="6"/>
        <v>1</v>
      </c>
    </row>
    <row r="215" customHeight="1" spans="2:13">
      <c r="B215" s="33">
        <v>212</v>
      </c>
      <c r="C215" s="45"/>
      <c r="D215" s="45"/>
      <c r="E215" s="34" t="str">
        <f>IFERROR(VLOOKUP(D215,'基础-客户信息 '!$C:$D,2,FALSE),"-")</f>
        <v>-</v>
      </c>
      <c r="F215" s="45"/>
      <c r="G215" s="34" t="str">
        <f>IFERROR(VLOOKUP($F215,'基础-商品信息'!$C:$E,2,FALSE),"-")</f>
        <v>-</v>
      </c>
      <c r="H215" s="34" t="str">
        <f>IFERROR(VLOOKUP($F215,'基础-商品信息'!$C:$E,3,FALSE),"-")</f>
        <v>-</v>
      </c>
      <c r="I215" s="50"/>
      <c r="J215" s="45"/>
      <c r="K215" s="35" t="str">
        <f t="shared" si="7"/>
        <v>-</v>
      </c>
      <c r="L215" s="45"/>
      <c r="M215" s="51">
        <f t="shared" si="6"/>
        <v>1</v>
      </c>
    </row>
    <row r="216" customHeight="1" spans="2:13">
      <c r="B216" s="33">
        <v>213</v>
      </c>
      <c r="C216" s="45"/>
      <c r="D216" s="45"/>
      <c r="E216" s="34" t="str">
        <f>IFERROR(VLOOKUP(D216,'基础-客户信息 '!$C:$D,2,FALSE),"-")</f>
        <v>-</v>
      </c>
      <c r="F216" s="45"/>
      <c r="G216" s="34" t="str">
        <f>IFERROR(VLOOKUP($F216,'基础-商品信息'!$C:$E,2,FALSE),"-")</f>
        <v>-</v>
      </c>
      <c r="H216" s="34" t="str">
        <f>IFERROR(VLOOKUP($F216,'基础-商品信息'!$C:$E,3,FALSE),"-")</f>
        <v>-</v>
      </c>
      <c r="I216" s="50"/>
      <c r="J216" s="45"/>
      <c r="K216" s="35" t="str">
        <f t="shared" si="7"/>
        <v>-</v>
      </c>
      <c r="L216" s="45"/>
      <c r="M216" s="51">
        <f t="shared" si="6"/>
        <v>1</v>
      </c>
    </row>
    <row r="217" customHeight="1" spans="2:13">
      <c r="B217" s="33">
        <v>214</v>
      </c>
      <c r="C217" s="45"/>
      <c r="D217" s="45"/>
      <c r="E217" s="34" t="str">
        <f>IFERROR(VLOOKUP(D217,'基础-客户信息 '!$C:$D,2,FALSE),"-")</f>
        <v>-</v>
      </c>
      <c r="F217" s="45"/>
      <c r="G217" s="34" t="str">
        <f>IFERROR(VLOOKUP($F217,'基础-商品信息'!$C:$E,2,FALSE),"-")</f>
        <v>-</v>
      </c>
      <c r="H217" s="34" t="str">
        <f>IFERROR(VLOOKUP($F217,'基础-商品信息'!$C:$E,3,FALSE),"-")</f>
        <v>-</v>
      </c>
      <c r="I217" s="50"/>
      <c r="J217" s="45"/>
      <c r="K217" s="35" t="str">
        <f t="shared" si="7"/>
        <v>-</v>
      </c>
      <c r="L217" s="45"/>
      <c r="M217" s="51">
        <f t="shared" si="6"/>
        <v>1</v>
      </c>
    </row>
    <row r="218" customHeight="1" spans="2:13">
      <c r="B218" s="33">
        <v>215</v>
      </c>
      <c r="C218" s="45"/>
      <c r="D218" s="45"/>
      <c r="E218" s="34" t="str">
        <f>IFERROR(VLOOKUP(D218,'基础-客户信息 '!$C:$D,2,FALSE),"-")</f>
        <v>-</v>
      </c>
      <c r="F218" s="45"/>
      <c r="G218" s="34" t="str">
        <f>IFERROR(VLOOKUP($F218,'基础-商品信息'!$C:$E,2,FALSE),"-")</f>
        <v>-</v>
      </c>
      <c r="H218" s="34" t="str">
        <f>IFERROR(VLOOKUP($F218,'基础-商品信息'!$C:$E,3,FALSE),"-")</f>
        <v>-</v>
      </c>
      <c r="I218" s="50"/>
      <c r="J218" s="45"/>
      <c r="K218" s="35" t="str">
        <f t="shared" si="7"/>
        <v>-</v>
      </c>
      <c r="L218" s="45"/>
      <c r="M218" s="51">
        <f t="shared" si="6"/>
        <v>1</v>
      </c>
    </row>
    <row r="219" customHeight="1" spans="2:13">
      <c r="B219" s="33">
        <v>216</v>
      </c>
      <c r="C219" s="45"/>
      <c r="D219" s="45"/>
      <c r="E219" s="34" t="str">
        <f>IFERROR(VLOOKUP(D219,'基础-客户信息 '!$C:$D,2,FALSE),"-")</f>
        <v>-</v>
      </c>
      <c r="F219" s="45"/>
      <c r="G219" s="34" t="str">
        <f>IFERROR(VLOOKUP($F219,'基础-商品信息'!$C:$E,2,FALSE),"-")</f>
        <v>-</v>
      </c>
      <c r="H219" s="34" t="str">
        <f>IFERROR(VLOOKUP($F219,'基础-商品信息'!$C:$E,3,FALSE),"-")</f>
        <v>-</v>
      </c>
      <c r="I219" s="50"/>
      <c r="J219" s="45"/>
      <c r="K219" s="35" t="str">
        <f t="shared" si="7"/>
        <v>-</v>
      </c>
      <c r="L219" s="45"/>
      <c r="M219" s="51">
        <f t="shared" si="6"/>
        <v>1</v>
      </c>
    </row>
    <row r="220" customHeight="1" spans="2:13">
      <c r="B220" s="33">
        <v>217</v>
      </c>
      <c r="C220" s="45"/>
      <c r="D220" s="45"/>
      <c r="E220" s="34" t="str">
        <f>IFERROR(VLOOKUP(D220,'基础-客户信息 '!$C:$D,2,FALSE),"-")</f>
        <v>-</v>
      </c>
      <c r="F220" s="45"/>
      <c r="G220" s="34" t="str">
        <f>IFERROR(VLOOKUP($F220,'基础-商品信息'!$C:$E,2,FALSE),"-")</f>
        <v>-</v>
      </c>
      <c r="H220" s="34" t="str">
        <f>IFERROR(VLOOKUP($F220,'基础-商品信息'!$C:$E,3,FALSE),"-")</f>
        <v>-</v>
      </c>
      <c r="I220" s="50"/>
      <c r="J220" s="45"/>
      <c r="K220" s="35" t="str">
        <f t="shared" si="7"/>
        <v>-</v>
      </c>
      <c r="L220" s="45"/>
      <c r="M220" s="51">
        <f t="shared" si="6"/>
        <v>1</v>
      </c>
    </row>
    <row r="221" customHeight="1" spans="2:13">
      <c r="B221" s="33">
        <v>218</v>
      </c>
      <c r="C221" s="45"/>
      <c r="D221" s="45"/>
      <c r="E221" s="34" t="str">
        <f>IFERROR(VLOOKUP(D221,'基础-客户信息 '!$C:$D,2,FALSE),"-")</f>
        <v>-</v>
      </c>
      <c r="F221" s="45"/>
      <c r="G221" s="34" t="str">
        <f>IFERROR(VLOOKUP($F221,'基础-商品信息'!$C:$E,2,FALSE),"-")</f>
        <v>-</v>
      </c>
      <c r="H221" s="34" t="str">
        <f>IFERROR(VLOOKUP($F221,'基础-商品信息'!$C:$E,3,FALSE),"-")</f>
        <v>-</v>
      </c>
      <c r="I221" s="50"/>
      <c r="J221" s="45"/>
      <c r="K221" s="35" t="str">
        <f t="shared" si="7"/>
        <v>-</v>
      </c>
      <c r="L221" s="45"/>
      <c r="M221" s="51">
        <f t="shared" si="6"/>
        <v>1</v>
      </c>
    </row>
    <row r="222" customHeight="1" spans="2:13">
      <c r="B222" s="33">
        <v>219</v>
      </c>
      <c r="C222" s="45"/>
      <c r="D222" s="45"/>
      <c r="E222" s="34" t="str">
        <f>IFERROR(VLOOKUP(D222,'基础-客户信息 '!$C:$D,2,FALSE),"-")</f>
        <v>-</v>
      </c>
      <c r="F222" s="45"/>
      <c r="G222" s="34" t="str">
        <f>IFERROR(VLOOKUP($F222,'基础-商品信息'!$C:$E,2,FALSE),"-")</f>
        <v>-</v>
      </c>
      <c r="H222" s="34" t="str">
        <f>IFERROR(VLOOKUP($F222,'基础-商品信息'!$C:$E,3,FALSE),"-")</f>
        <v>-</v>
      </c>
      <c r="I222" s="50"/>
      <c r="J222" s="45"/>
      <c r="K222" s="35" t="str">
        <f t="shared" si="7"/>
        <v>-</v>
      </c>
      <c r="L222" s="45"/>
      <c r="M222" s="51">
        <f t="shared" si="6"/>
        <v>1</v>
      </c>
    </row>
    <row r="223" customHeight="1" spans="2:13">
      <c r="B223" s="33">
        <v>220</v>
      </c>
      <c r="C223" s="45"/>
      <c r="D223" s="45"/>
      <c r="E223" s="34" t="str">
        <f>IFERROR(VLOOKUP(D223,'基础-客户信息 '!$C:$D,2,FALSE),"-")</f>
        <v>-</v>
      </c>
      <c r="F223" s="45"/>
      <c r="G223" s="34" t="str">
        <f>IFERROR(VLOOKUP($F223,'基础-商品信息'!$C:$E,2,FALSE),"-")</f>
        <v>-</v>
      </c>
      <c r="H223" s="34" t="str">
        <f>IFERROR(VLOOKUP($F223,'基础-商品信息'!$C:$E,3,FALSE),"-")</f>
        <v>-</v>
      </c>
      <c r="I223" s="50"/>
      <c r="J223" s="45"/>
      <c r="K223" s="35" t="str">
        <f t="shared" si="7"/>
        <v>-</v>
      </c>
      <c r="L223" s="45"/>
      <c r="M223" s="51">
        <f t="shared" si="6"/>
        <v>1</v>
      </c>
    </row>
    <row r="224" customHeight="1" spans="2:13">
      <c r="B224" s="33">
        <v>221</v>
      </c>
      <c r="C224" s="45"/>
      <c r="D224" s="45"/>
      <c r="E224" s="34" t="str">
        <f>IFERROR(VLOOKUP(D224,'基础-客户信息 '!$C:$D,2,FALSE),"-")</f>
        <v>-</v>
      </c>
      <c r="F224" s="45"/>
      <c r="G224" s="34" t="str">
        <f>IFERROR(VLOOKUP($F224,'基础-商品信息'!$C:$E,2,FALSE),"-")</f>
        <v>-</v>
      </c>
      <c r="H224" s="34" t="str">
        <f>IFERROR(VLOOKUP($F224,'基础-商品信息'!$C:$E,3,FALSE),"-")</f>
        <v>-</v>
      </c>
      <c r="I224" s="50"/>
      <c r="J224" s="45"/>
      <c r="K224" s="35" t="str">
        <f t="shared" si="7"/>
        <v>-</v>
      </c>
      <c r="L224" s="45"/>
      <c r="M224" s="51">
        <f t="shared" si="6"/>
        <v>1</v>
      </c>
    </row>
    <row r="225" customHeight="1" spans="2:13">
      <c r="B225" s="33">
        <v>222</v>
      </c>
      <c r="C225" s="45"/>
      <c r="D225" s="45"/>
      <c r="E225" s="34" t="str">
        <f>IFERROR(VLOOKUP(D225,'基础-客户信息 '!$C:$D,2,FALSE),"-")</f>
        <v>-</v>
      </c>
      <c r="F225" s="45"/>
      <c r="G225" s="34" t="str">
        <f>IFERROR(VLOOKUP($F225,'基础-商品信息'!$C:$E,2,FALSE),"-")</f>
        <v>-</v>
      </c>
      <c r="H225" s="34" t="str">
        <f>IFERROR(VLOOKUP($F225,'基础-商品信息'!$C:$E,3,FALSE),"-")</f>
        <v>-</v>
      </c>
      <c r="I225" s="50"/>
      <c r="J225" s="45"/>
      <c r="K225" s="35" t="str">
        <f t="shared" si="7"/>
        <v>-</v>
      </c>
      <c r="L225" s="45"/>
      <c r="M225" s="51">
        <f t="shared" si="6"/>
        <v>1</v>
      </c>
    </row>
    <row r="226" customHeight="1" spans="2:13">
      <c r="B226" s="33">
        <v>223</v>
      </c>
      <c r="C226" s="45"/>
      <c r="D226" s="45"/>
      <c r="E226" s="34" t="str">
        <f>IFERROR(VLOOKUP(D226,'基础-客户信息 '!$C:$D,2,FALSE),"-")</f>
        <v>-</v>
      </c>
      <c r="F226" s="45"/>
      <c r="G226" s="34" t="str">
        <f>IFERROR(VLOOKUP($F226,'基础-商品信息'!$C:$E,2,FALSE),"-")</f>
        <v>-</v>
      </c>
      <c r="H226" s="34" t="str">
        <f>IFERROR(VLOOKUP($F226,'基础-商品信息'!$C:$E,3,FALSE),"-")</f>
        <v>-</v>
      </c>
      <c r="I226" s="50"/>
      <c r="J226" s="45"/>
      <c r="K226" s="35" t="str">
        <f t="shared" si="7"/>
        <v>-</v>
      </c>
      <c r="L226" s="45"/>
      <c r="M226" s="51">
        <f t="shared" si="6"/>
        <v>1</v>
      </c>
    </row>
    <row r="227" customHeight="1" spans="2:13">
      <c r="B227" s="33">
        <v>224</v>
      </c>
      <c r="C227" s="45"/>
      <c r="D227" s="45"/>
      <c r="E227" s="34" t="str">
        <f>IFERROR(VLOOKUP(D227,'基础-客户信息 '!$C:$D,2,FALSE),"-")</f>
        <v>-</v>
      </c>
      <c r="F227" s="45"/>
      <c r="G227" s="34" t="str">
        <f>IFERROR(VLOOKUP($F227,'基础-商品信息'!$C:$E,2,FALSE),"-")</f>
        <v>-</v>
      </c>
      <c r="H227" s="34" t="str">
        <f>IFERROR(VLOOKUP($F227,'基础-商品信息'!$C:$E,3,FALSE),"-")</f>
        <v>-</v>
      </c>
      <c r="I227" s="50"/>
      <c r="J227" s="45"/>
      <c r="K227" s="35" t="str">
        <f t="shared" si="7"/>
        <v>-</v>
      </c>
      <c r="L227" s="45"/>
      <c r="M227" s="51">
        <f t="shared" si="6"/>
        <v>1</v>
      </c>
    </row>
    <row r="228" customHeight="1" spans="2:13">
      <c r="B228" s="33">
        <v>225</v>
      </c>
      <c r="C228" s="45"/>
      <c r="D228" s="45"/>
      <c r="E228" s="34" t="str">
        <f>IFERROR(VLOOKUP(D228,'基础-客户信息 '!$C:$D,2,FALSE),"-")</f>
        <v>-</v>
      </c>
      <c r="F228" s="45"/>
      <c r="G228" s="34" t="str">
        <f>IFERROR(VLOOKUP($F228,'基础-商品信息'!$C:$E,2,FALSE),"-")</f>
        <v>-</v>
      </c>
      <c r="H228" s="34" t="str">
        <f>IFERROR(VLOOKUP($F228,'基础-商品信息'!$C:$E,3,FALSE),"-")</f>
        <v>-</v>
      </c>
      <c r="I228" s="50"/>
      <c r="J228" s="45"/>
      <c r="K228" s="35" t="str">
        <f t="shared" si="7"/>
        <v>-</v>
      </c>
      <c r="L228" s="45"/>
      <c r="M228" s="51">
        <f t="shared" si="6"/>
        <v>1</v>
      </c>
    </row>
    <row r="229" customHeight="1" spans="2:13">
      <c r="B229" s="33">
        <v>226</v>
      </c>
      <c r="C229" s="45"/>
      <c r="D229" s="45"/>
      <c r="E229" s="34" t="str">
        <f>IFERROR(VLOOKUP(D229,'基础-客户信息 '!$C:$D,2,FALSE),"-")</f>
        <v>-</v>
      </c>
      <c r="F229" s="45"/>
      <c r="G229" s="34" t="str">
        <f>IFERROR(VLOOKUP($F229,'基础-商品信息'!$C:$E,2,FALSE),"-")</f>
        <v>-</v>
      </c>
      <c r="H229" s="34" t="str">
        <f>IFERROR(VLOOKUP($F229,'基础-商品信息'!$C:$E,3,FALSE),"-")</f>
        <v>-</v>
      </c>
      <c r="I229" s="50"/>
      <c r="J229" s="45"/>
      <c r="K229" s="35" t="str">
        <f t="shared" si="7"/>
        <v>-</v>
      </c>
      <c r="L229" s="45"/>
      <c r="M229" s="51">
        <f t="shared" si="6"/>
        <v>1</v>
      </c>
    </row>
    <row r="230" customHeight="1" spans="2:13">
      <c r="B230" s="33">
        <v>227</v>
      </c>
      <c r="C230" s="45"/>
      <c r="D230" s="45"/>
      <c r="E230" s="34" t="str">
        <f>IFERROR(VLOOKUP(D230,'基础-客户信息 '!$C:$D,2,FALSE),"-")</f>
        <v>-</v>
      </c>
      <c r="F230" s="45"/>
      <c r="G230" s="34" t="str">
        <f>IFERROR(VLOOKUP($F230,'基础-商品信息'!$C:$E,2,FALSE),"-")</f>
        <v>-</v>
      </c>
      <c r="H230" s="34" t="str">
        <f>IFERROR(VLOOKUP($F230,'基础-商品信息'!$C:$E,3,FALSE),"-")</f>
        <v>-</v>
      </c>
      <c r="I230" s="50"/>
      <c r="J230" s="45"/>
      <c r="K230" s="35" t="str">
        <f t="shared" si="7"/>
        <v>-</v>
      </c>
      <c r="L230" s="45"/>
      <c r="M230" s="51">
        <f t="shared" si="6"/>
        <v>1</v>
      </c>
    </row>
    <row r="231" customHeight="1" spans="2:13">
      <c r="B231" s="33">
        <v>228</v>
      </c>
      <c r="C231" s="45"/>
      <c r="D231" s="45"/>
      <c r="E231" s="34" t="str">
        <f>IFERROR(VLOOKUP(D231,'基础-客户信息 '!$C:$D,2,FALSE),"-")</f>
        <v>-</v>
      </c>
      <c r="F231" s="45"/>
      <c r="G231" s="34" t="str">
        <f>IFERROR(VLOOKUP($F231,'基础-商品信息'!$C:$E,2,FALSE),"-")</f>
        <v>-</v>
      </c>
      <c r="H231" s="34" t="str">
        <f>IFERROR(VLOOKUP($F231,'基础-商品信息'!$C:$E,3,FALSE),"-")</f>
        <v>-</v>
      </c>
      <c r="I231" s="50"/>
      <c r="J231" s="45"/>
      <c r="K231" s="35" t="str">
        <f t="shared" si="7"/>
        <v>-</v>
      </c>
      <c r="L231" s="45"/>
      <c r="M231" s="51">
        <f t="shared" si="6"/>
        <v>1</v>
      </c>
    </row>
    <row r="232" customHeight="1" spans="2:13">
      <c r="B232" s="33">
        <v>229</v>
      </c>
      <c r="C232" s="45"/>
      <c r="D232" s="45"/>
      <c r="E232" s="34" t="str">
        <f>IFERROR(VLOOKUP(D232,'基础-客户信息 '!$C:$D,2,FALSE),"-")</f>
        <v>-</v>
      </c>
      <c r="F232" s="45"/>
      <c r="G232" s="34" t="str">
        <f>IFERROR(VLOOKUP($F232,'基础-商品信息'!$C:$E,2,FALSE),"-")</f>
        <v>-</v>
      </c>
      <c r="H232" s="34" t="str">
        <f>IFERROR(VLOOKUP($F232,'基础-商品信息'!$C:$E,3,FALSE),"-")</f>
        <v>-</v>
      </c>
      <c r="I232" s="50"/>
      <c r="J232" s="45"/>
      <c r="K232" s="35" t="str">
        <f t="shared" si="7"/>
        <v>-</v>
      </c>
      <c r="L232" s="45"/>
      <c r="M232" s="51">
        <f t="shared" si="6"/>
        <v>1</v>
      </c>
    </row>
    <row r="233" customHeight="1" spans="2:13">
      <c r="B233" s="33">
        <v>230</v>
      </c>
      <c r="C233" s="45"/>
      <c r="D233" s="45"/>
      <c r="E233" s="34" t="str">
        <f>IFERROR(VLOOKUP(D233,'基础-客户信息 '!$C:$D,2,FALSE),"-")</f>
        <v>-</v>
      </c>
      <c r="F233" s="45"/>
      <c r="G233" s="34" t="str">
        <f>IFERROR(VLOOKUP($F233,'基础-商品信息'!$C:$E,2,FALSE),"-")</f>
        <v>-</v>
      </c>
      <c r="H233" s="34" t="str">
        <f>IFERROR(VLOOKUP($F233,'基础-商品信息'!$C:$E,3,FALSE),"-")</f>
        <v>-</v>
      </c>
      <c r="I233" s="50"/>
      <c r="J233" s="45"/>
      <c r="K233" s="35" t="str">
        <f t="shared" si="7"/>
        <v>-</v>
      </c>
      <c r="L233" s="45"/>
      <c r="M233" s="51">
        <f t="shared" si="6"/>
        <v>1</v>
      </c>
    </row>
    <row r="234" customHeight="1" spans="2:13">
      <c r="B234" s="33">
        <v>231</v>
      </c>
      <c r="C234" s="45"/>
      <c r="D234" s="45"/>
      <c r="E234" s="34" t="str">
        <f>IFERROR(VLOOKUP(D234,'基础-客户信息 '!$C:$D,2,FALSE),"-")</f>
        <v>-</v>
      </c>
      <c r="F234" s="45"/>
      <c r="G234" s="34" t="str">
        <f>IFERROR(VLOOKUP($F234,'基础-商品信息'!$C:$E,2,FALSE),"-")</f>
        <v>-</v>
      </c>
      <c r="H234" s="34" t="str">
        <f>IFERROR(VLOOKUP($F234,'基础-商品信息'!$C:$E,3,FALSE),"-")</f>
        <v>-</v>
      </c>
      <c r="I234" s="50"/>
      <c r="J234" s="45"/>
      <c r="K234" s="35" t="str">
        <f t="shared" si="7"/>
        <v>-</v>
      </c>
      <c r="L234" s="45"/>
      <c r="M234" s="51">
        <f t="shared" si="6"/>
        <v>1</v>
      </c>
    </row>
    <row r="235" customHeight="1" spans="2:13">
      <c r="B235" s="33">
        <v>232</v>
      </c>
      <c r="C235" s="45"/>
      <c r="D235" s="45"/>
      <c r="E235" s="34" t="str">
        <f>IFERROR(VLOOKUP(D235,'基础-客户信息 '!$C:$D,2,FALSE),"-")</f>
        <v>-</v>
      </c>
      <c r="F235" s="45"/>
      <c r="G235" s="34" t="str">
        <f>IFERROR(VLOOKUP($F235,'基础-商品信息'!$C:$E,2,FALSE),"-")</f>
        <v>-</v>
      </c>
      <c r="H235" s="34" t="str">
        <f>IFERROR(VLOOKUP($F235,'基础-商品信息'!$C:$E,3,FALSE),"-")</f>
        <v>-</v>
      </c>
      <c r="I235" s="50"/>
      <c r="J235" s="45"/>
      <c r="K235" s="35" t="str">
        <f t="shared" si="7"/>
        <v>-</v>
      </c>
      <c r="L235" s="45"/>
      <c r="M235" s="51">
        <f t="shared" si="6"/>
        <v>1</v>
      </c>
    </row>
    <row r="236" customHeight="1" spans="2:13">
      <c r="B236" s="33">
        <v>233</v>
      </c>
      <c r="C236" s="45"/>
      <c r="D236" s="45"/>
      <c r="E236" s="34" t="str">
        <f>IFERROR(VLOOKUP(D236,'基础-客户信息 '!$C:$D,2,FALSE),"-")</f>
        <v>-</v>
      </c>
      <c r="F236" s="45"/>
      <c r="G236" s="34" t="str">
        <f>IFERROR(VLOOKUP($F236,'基础-商品信息'!$C:$E,2,FALSE),"-")</f>
        <v>-</v>
      </c>
      <c r="H236" s="34" t="str">
        <f>IFERROR(VLOOKUP($F236,'基础-商品信息'!$C:$E,3,FALSE),"-")</f>
        <v>-</v>
      </c>
      <c r="I236" s="50"/>
      <c r="J236" s="45"/>
      <c r="K236" s="35" t="str">
        <f t="shared" si="7"/>
        <v>-</v>
      </c>
      <c r="L236" s="45"/>
      <c r="M236" s="51">
        <f t="shared" si="6"/>
        <v>1</v>
      </c>
    </row>
    <row r="237" customHeight="1" spans="2:13">
      <c r="B237" s="33">
        <v>234</v>
      </c>
      <c r="C237" s="45"/>
      <c r="D237" s="45"/>
      <c r="E237" s="34" t="str">
        <f>IFERROR(VLOOKUP(D237,'基础-客户信息 '!$C:$D,2,FALSE),"-")</f>
        <v>-</v>
      </c>
      <c r="F237" s="45"/>
      <c r="G237" s="34" t="str">
        <f>IFERROR(VLOOKUP($F237,'基础-商品信息'!$C:$E,2,FALSE),"-")</f>
        <v>-</v>
      </c>
      <c r="H237" s="34" t="str">
        <f>IFERROR(VLOOKUP($F237,'基础-商品信息'!$C:$E,3,FALSE),"-")</f>
        <v>-</v>
      </c>
      <c r="I237" s="50"/>
      <c r="J237" s="45"/>
      <c r="K237" s="35" t="str">
        <f t="shared" si="7"/>
        <v>-</v>
      </c>
      <c r="L237" s="45"/>
      <c r="M237" s="51">
        <f t="shared" si="6"/>
        <v>1</v>
      </c>
    </row>
    <row r="238" customHeight="1" spans="2:13">
      <c r="B238" s="33">
        <v>235</v>
      </c>
      <c r="C238" s="45"/>
      <c r="D238" s="45"/>
      <c r="E238" s="34" t="str">
        <f>IFERROR(VLOOKUP(D238,'基础-客户信息 '!$C:$D,2,FALSE),"-")</f>
        <v>-</v>
      </c>
      <c r="F238" s="45"/>
      <c r="G238" s="34" t="str">
        <f>IFERROR(VLOOKUP($F238,'基础-商品信息'!$C:$E,2,FALSE),"-")</f>
        <v>-</v>
      </c>
      <c r="H238" s="34" t="str">
        <f>IFERROR(VLOOKUP($F238,'基础-商品信息'!$C:$E,3,FALSE),"-")</f>
        <v>-</v>
      </c>
      <c r="I238" s="50"/>
      <c r="J238" s="45"/>
      <c r="K238" s="35" t="str">
        <f t="shared" si="7"/>
        <v>-</v>
      </c>
      <c r="L238" s="45"/>
      <c r="M238" s="51">
        <f t="shared" si="6"/>
        <v>1</v>
      </c>
    </row>
    <row r="239" customHeight="1" spans="2:13">
      <c r="B239" s="33">
        <v>236</v>
      </c>
      <c r="C239" s="45"/>
      <c r="D239" s="45"/>
      <c r="E239" s="34" t="str">
        <f>IFERROR(VLOOKUP(D239,'基础-客户信息 '!$C:$D,2,FALSE),"-")</f>
        <v>-</v>
      </c>
      <c r="F239" s="45"/>
      <c r="G239" s="34" t="str">
        <f>IFERROR(VLOOKUP($F239,'基础-商品信息'!$C:$E,2,FALSE),"-")</f>
        <v>-</v>
      </c>
      <c r="H239" s="34" t="str">
        <f>IFERROR(VLOOKUP($F239,'基础-商品信息'!$C:$E,3,FALSE),"-")</f>
        <v>-</v>
      </c>
      <c r="I239" s="50"/>
      <c r="J239" s="45"/>
      <c r="K239" s="35" t="str">
        <f t="shared" si="7"/>
        <v>-</v>
      </c>
      <c r="L239" s="45"/>
      <c r="M239" s="51">
        <f t="shared" si="6"/>
        <v>1</v>
      </c>
    </row>
    <row r="240" customHeight="1" spans="2:13">
      <c r="B240" s="33">
        <v>237</v>
      </c>
      <c r="C240" s="45"/>
      <c r="D240" s="45"/>
      <c r="E240" s="34" t="str">
        <f>IFERROR(VLOOKUP(D240,'基础-客户信息 '!$C:$D,2,FALSE),"-")</f>
        <v>-</v>
      </c>
      <c r="F240" s="45"/>
      <c r="G240" s="34" t="str">
        <f>IFERROR(VLOOKUP($F240,'基础-商品信息'!$C:$E,2,FALSE),"-")</f>
        <v>-</v>
      </c>
      <c r="H240" s="34" t="str">
        <f>IFERROR(VLOOKUP($F240,'基础-商品信息'!$C:$E,3,FALSE),"-")</f>
        <v>-</v>
      </c>
      <c r="I240" s="50"/>
      <c r="J240" s="45"/>
      <c r="K240" s="35" t="str">
        <f t="shared" si="7"/>
        <v>-</v>
      </c>
      <c r="L240" s="45"/>
      <c r="M240" s="51">
        <f t="shared" si="6"/>
        <v>1</v>
      </c>
    </row>
    <row r="241" customHeight="1" spans="2:13">
      <c r="B241" s="33">
        <v>238</v>
      </c>
      <c r="C241" s="45"/>
      <c r="D241" s="45"/>
      <c r="E241" s="34" t="str">
        <f>IFERROR(VLOOKUP(D241,'基础-客户信息 '!$C:$D,2,FALSE),"-")</f>
        <v>-</v>
      </c>
      <c r="F241" s="45"/>
      <c r="G241" s="34" t="str">
        <f>IFERROR(VLOOKUP($F241,'基础-商品信息'!$C:$E,2,FALSE),"-")</f>
        <v>-</v>
      </c>
      <c r="H241" s="34" t="str">
        <f>IFERROR(VLOOKUP($F241,'基础-商品信息'!$C:$E,3,FALSE),"-")</f>
        <v>-</v>
      </c>
      <c r="I241" s="50"/>
      <c r="J241" s="45"/>
      <c r="K241" s="35" t="str">
        <f t="shared" si="7"/>
        <v>-</v>
      </c>
      <c r="L241" s="45"/>
      <c r="M241" s="51">
        <f t="shared" si="6"/>
        <v>1</v>
      </c>
    </row>
    <row r="242" customHeight="1" spans="2:13">
      <c r="B242" s="33">
        <v>239</v>
      </c>
      <c r="C242" s="45"/>
      <c r="D242" s="45"/>
      <c r="E242" s="34" t="str">
        <f>IFERROR(VLOOKUP(D242,'基础-客户信息 '!$C:$D,2,FALSE),"-")</f>
        <v>-</v>
      </c>
      <c r="F242" s="45"/>
      <c r="G242" s="34" t="str">
        <f>IFERROR(VLOOKUP($F242,'基础-商品信息'!$C:$E,2,FALSE),"-")</f>
        <v>-</v>
      </c>
      <c r="H242" s="34" t="str">
        <f>IFERROR(VLOOKUP($F242,'基础-商品信息'!$C:$E,3,FALSE),"-")</f>
        <v>-</v>
      </c>
      <c r="I242" s="50"/>
      <c r="J242" s="45"/>
      <c r="K242" s="35" t="str">
        <f t="shared" si="7"/>
        <v>-</v>
      </c>
      <c r="L242" s="45"/>
      <c r="M242" s="51">
        <f t="shared" si="6"/>
        <v>1</v>
      </c>
    </row>
    <row r="243" customHeight="1" spans="2:13">
      <c r="B243" s="33">
        <v>240</v>
      </c>
      <c r="C243" s="45"/>
      <c r="D243" s="45"/>
      <c r="E243" s="34" t="str">
        <f>IFERROR(VLOOKUP(D243,'基础-客户信息 '!$C:$D,2,FALSE),"-")</f>
        <v>-</v>
      </c>
      <c r="F243" s="45"/>
      <c r="G243" s="34" t="str">
        <f>IFERROR(VLOOKUP($F243,'基础-商品信息'!$C:$E,2,FALSE),"-")</f>
        <v>-</v>
      </c>
      <c r="H243" s="34" t="str">
        <f>IFERROR(VLOOKUP($F243,'基础-商品信息'!$C:$E,3,FALSE),"-")</f>
        <v>-</v>
      </c>
      <c r="I243" s="50"/>
      <c r="J243" s="45"/>
      <c r="K243" s="35" t="str">
        <f t="shared" si="7"/>
        <v>-</v>
      </c>
      <c r="L243" s="45"/>
      <c r="M243" s="51">
        <f t="shared" si="6"/>
        <v>1</v>
      </c>
    </row>
    <row r="244" customHeight="1" spans="2:13">
      <c r="B244" s="33">
        <v>241</v>
      </c>
      <c r="C244" s="45"/>
      <c r="D244" s="45"/>
      <c r="E244" s="34" t="str">
        <f>IFERROR(VLOOKUP(D244,'基础-客户信息 '!$C:$D,2,FALSE),"-")</f>
        <v>-</v>
      </c>
      <c r="F244" s="45"/>
      <c r="G244" s="34" t="str">
        <f>IFERROR(VLOOKUP($F244,'基础-商品信息'!$C:$E,2,FALSE),"-")</f>
        <v>-</v>
      </c>
      <c r="H244" s="34" t="str">
        <f>IFERROR(VLOOKUP($F244,'基础-商品信息'!$C:$E,3,FALSE),"-")</f>
        <v>-</v>
      </c>
      <c r="I244" s="50"/>
      <c r="J244" s="45"/>
      <c r="K244" s="35" t="str">
        <f t="shared" si="7"/>
        <v>-</v>
      </c>
      <c r="L244" s="45"/>
      <c r="M244" s="51">
        <f t="shared" si="6"/>
        <v>1</v>
      </c>
    </row>
    <row r="245" customHeight="1" spans="2:13">
      <c r="B245" s="33">
        <v>242</v>
      </c>
      <c r="C245" s="45"/>
      <c r="D245" s="45"/>
      <c r="E245" s="34" t="str">
        <f>IFERROR(VLOOKUP(D245,'基础-客户信息 '!$C:$D,2,FALSE),"-")</f>
        <v>-</v>
      </c>
      <c r="F245" s="45"/>
      <c r="G245" s="34" t="str">
        <f>IFERROR(VLOOKUP($F245,'基础-商品信息'!$C:$E,2,FALSE),"-")</f>
        <v>-</v>
      </c>
      <c r="H245" s="34" t="str">
        <f>IFERROR(VLOOKUP($F245,'基础-商品信息'!$C:$E,3,FALSE),"-")</f>
        <v>-</v>
      </c>
      <c r="I245" s="50"/>
      <c r="J245" s="45"/>
      <c r="K245" s="35" t="str">
        <f t="shared" si="7"/>
        <v>-</v>
      </c>
      <c r="L245" s="45"/>
      <c r="M245" s="51">
        <f t="shared" si="6"/>
        <v>1</v>
      </c>
    </row>
    <row r="246" customHeight="1" spans="2:13">
      <c r="B246" s="33">
        <v>243</v>
      </c>
      <c r="C246" s="45"/>
      <c r="D246" s="45"/>
      <c r="E246" s="34" t="str">
        <f>IFERROR(VLOOKUP(D246,'基础-客户信息 '!$C:$D,2,FALSE),"-")</f>
        <v>-</v>
      </c>
      <c r="F246" s="45"/>
      <c r="G246" s="34" t="str">
        <f>IFERROR(VLOOKUP($F246,'基础-商品信息'!$C:$E,2,FALSE),"-")</f>
        <v>-</v>
      </c>
      <c r="H246" s="34" t="str">
        <f>IFERROR(VLOOKUP($F246,'基础-商品信息'!$C:$E,3,FALSE),"-")</f>
        <v>-</v>
      </c>
      <c r="I246" s="50"/>
      <c r="J246" s="45"/>
      <c r="K246" s="35" t="str">
        <f t="shared" si="7"/>
        <v>-</v>
      </c>
      <c r="L246" s="45"/>
      <c r="M246" s="51">
        <f t="shared" si="6"/>
        <v>1</v>
      </c>
    </row>
    <row r="247" customHeight="1" spans="2:13">
      <c r="B247" s="33">
        <v>244</v>
      </c>
      <c r="C247" s="45"/>
      <c r="D247" s="45"/>
      <c r="E247" s="34" t="str">
        <f>IFERROR(VLOOKUP(D247,'基础-客户信息 '!$C:$D,2,FALSE),"-")</f>
        <v>-</v>
      </c>
      <c r="F247" s="45"/>
      <c r="G247" s="34" t="str">
        <f>IFERROR(VLOOKUP($F247,'基础-商品信息'!$C:$E,2,FALSE),"-")</f>
        <v>-</v>
      </c>
      <c r="H247" s="34" t="str">
        <f>IFERROR(VLOOKUP($F247,'基础-商品信息'!$C:$E,3,FALSE),"-")</f>
        <v>-</v>
      </c>
      <c r="I247" s="50"/>
      <c r="J247" s="45"/>
      <c r="K247" s="35" t="str">
        <f t="shared" si="7"/>
        <v>-</v>
      </c>
      <c r="L247" s="45"/>
      <c r="M247" s="51">
        <f t="shared" si="6"/>
        <v>1</v>
      </c>
    </row>
    <row r="248" customHeight="1" spans="2:13">
      <c r="B248" s="33">
        <v>245</v>
      </c>
      <c r="C248" s="45"/>
      <c r="D248" s="45"/>
      <c r="E248" s="34" t="str">
        <f>IFERROR(VLOOKUP(D248,'基础-客户信息 '!$C:$D,2,FALSE),"-")</f>
        <v>-</v>
      </c>
      <c r="F248" s="45"/>
      <c r="G248" s="34" t="str">
        <f>IFERROR(VLOOKUP($F248,'基础-商品信息'!$C:$E,2,FALSE),"-")</f>
        <v>-</v>
      </c>
      <c r="H248" s="34" t="str">
        <f>IFERROR(VLOOKUP($F248,'基础-商品信息'!$C:$E,3,FALSE),"-")</f>
        <v>-</v>
      </c>
      <c r="I248" s="50"/>
      <c r="J248" s="45"/>
      <c r="K248" s="35" t="str">
        <f t="shared" si="7"/>
        <v>-</v>
      </c>
      <c r="L248" s="45"/>
      <c r="M248" s="51">
        <f t="shared" si="6"/>
        <v>1</v>
      </c>
    </row>
    <row r="249" customHeight="1" spans="2:13">
      <c r="B249" s="33">
        <v>246</v>
      </c>
      <c r="C249" s="45"/>
      <c r="D249" s="45"/>
      <c r="E249" s="34" t="str">
        <f>IFERROR(VLOOKUP(D249,'基础-客户信息 '!$C:$D,2,FALSE),"-")</f>
        <v>-</v>
      </c>
      <c r="F249" s="45"/>
      <c r="G249" s="34" t="str">
        <f>IFERROR(VLOOKUP($F249,'基础-商品信息'!$C:$E,2,FALSE),"-")</f>
        <v>-</v>
      </c>
      <c r="H249" s="34" t="str">
        <f>IFERROR(VLOOKUP($F249,'基础-商品信息'!$C:$E,3,FALSE),"-")</f>
        <v>-</v>
      </c>
      <c r="I249" s="50"/>
      <c r="J249" s="45"/>
      <c r="K249" s="35" t="str">
        <f t="shared" si="7"/>
        <v>-</v>
      </c>
      <c r="L249" s="45"/>
      <c r="M249" s="51">
        <f t="shared" si="6"/>
        <v>1</v>
      </c>
    </row>
    <row r="250" customHeight="1" spans="2:13">
      <c r="B250" s="33">
        <v>247</v>
      </c>
      <c r="C250" s="45"/>
      <c r="D250" s="45"/>
      <c r="E250" s="34" t="str">
        <f>IFERROR(VLOOKUP(D250,'基础-客户信息 '!$C:$D,2,FALSE),"-")</f>
        <v>-</v>
      </c>
      <c r="F250" s="45"/>
      <c r="G250" s="34" t="str">
        <f>IFERROR(VLOOKUP($F250,'基础-商品信息'!$C:$E,2,FALSE),"-")</f>
        <v>-</v>
      </c>
      <c r="H250" s="34" t="str">
        <f>IFERROR(VLOOKUP($F250,'基础-商品信息'!$C:$E,3,FALSE),"-")</f>
        <v>-</v>
      </c>
      <c r="I250" s="50"/>
      <c r="J250" s="45"/>
      <c r="K250" s="35" t="str">
        <f t="shared" si="7"/>
        <v>-</v>
      </c>
      <c r="L250" s="45"/>
      <c r="M250" s="51">
        <f t="shared" si="6"/>
        <v>1</v>
      </c>
    </row>
    <row r="251" customHeight="1" spans="2:13">
      <c r="B251" s="33">
        <v>248</v>
      </c>
      <c r="C251" s="45"/>
      <c r="D251" s="45"/>
      <c r="E251" s="34" t="str">
        <f>IFERROR(VLOOKUP(D251,'基础-客户信息 '!$C:$D,2,FALSE),"-")</f>
        <v>-</v>
      </c>
      <c r="F251" s="45"/>
      <c r="G251" s="34" t="str">
        <f>IFERROR(VLOOKUP($F251,'基础-商品信息'!$C:$E,2,FALSE),"-")</f>
        <v>-</v>
      </c>
      <c r="H251" s="34" t="str">
        <f>IFERROR(VLOOKUP($F251,'基础-商品信息'!$C:$E,3,FALSE),"-")</f>
        <v>-</v>
      </c>
      <c r="I251" s="50"/>
      <c r="J251" s="45"/>
      <c r="K251" s="35" t="str">
        <f t="shared" si="7"/>
        <v>-</v>
      </c>
      <c r="L251" s="45"/>
      <c r="M251" s="51">
        <f t="shared" si="6"/>
        <v>1</v>
      </c>
    </row>
    <row r="252" customHeight="1" spans="2:13">
      <c r="B252" s="33">
        <v>249</v>
      </c>
      <c r="C252" s="45"/>
      <c r="D252" s="45"/>
      <c r="E252" s="34" t="str">
        <f>IFERROR(VLOOKUP(D252,'基础-客户信息 '!$C:$D,2,FALSE),"-")</f>
        <v>-</v>
      </c>
      <c r="F252" s="45"/>
      <c r="G252" s="34" t="str">
        <f>IFERROR(VLOOKUP($F252,'基础-商品信息'!$C:$E,2,FALSE),"-")</f>
        <v>-</v>
      </c>
      <c r="H252" s="34" t="str">
        <f>IFERROR(VLOOKUP($F252,'基础-商品信息'!$C:$E,3,FALSE),"-")</f>
        <v>-</v>
      </c>
      <c r="I252" s="50"/>
      <c r="J252" s="45"/>
      <c r="K252" s="35" t="str">
        <f t="shared" si="7"/>
        <v>-</v>
      </c>
      <c r="L252" s="45"/>
      <c r="M252" s="51">
        <f t="shared" si="6"/>
        <v>1</v>
      </c>
    </row>
    <row r="253" customHeight="1" spans="2:13">
      <c r="B253" s="33">
        <v>250</v>
      </c>
      <c r="C253" s="45"/>
      <c r="D253" s="45"/>
      <c r="E253" s="34" t="str">
        <f>IFERROR(VLOOKUP(D253,'基础-客户信息 '!$C:$D,2,FALSE),"-")</f>
        <v>-</v>
      </c>
      <c r="F253" s="45"/>
      <c r="G253" s="34" t="str">
        <f>IFERROR(VLOOKUP($F253,'基础-商品信息'!$C:$E,2,FALSE),"-")</f>
        <v>-</v>
      </c>
      <c r="H253" s="34" t="str">
        <f>IFERROR(VLOOKUP($F253,'基础-商品信息'!$C:$E,3,FALSE),"-")</f>
        <v>-</v>
      </c>
      <c r="I253" s="50"/>
      <c r="J253" s="45"/>
      <c r="K253" s="35" t="str">
        <f t="shared" si="7"/>
        <v>-</v>
      </c>
      <c r="L253" s="45"/>
      <c r="M253" s="51">
        <f t="shared" si="6"/>
        <v>1</v>
      </c>
    </row>
    <row r="254" customHeight="1" spans="2:13">
      <c r="B254" s="33">
        <v>251</v>
      </c>
      <c r="C254" s="45"/>
      <c r="D254" s="45"/>
      <c r="E254" s="34" t="str">
        <f>IFERROR(VLOOKUP(D254,'基础-客户信息 '!$C:$D,2,FALSE),"-")</f>
        <v>-</v>
      </c>
      <c r="F254" s="45"/>
      <c r="G254" s="34" t="str">
        <f>IFERROR(VLOOKUP($F254,'基础-商品信息'!$C:$E,2,FALSE),"-")</f>
        <v>-</v>
      </c>
      <c r="H254" s="34" t="str">
        <f>IFERROR(VLOOKUP($F254,'基础-商品信息'!$C:$E,3,FALSE),"-")</f>
        <v>-</v>
      </c>
      <c r="I254" s="50"/>
      <c r="J254" s="45"/>
      <c r="K254" s="35" t="str">
        <f t="shared" si="7"/>
        <v>-</v>
      </c>
      <c r="L254" s="45"/>
      <c r="M254" s="51">
        <f t="shared" si="6"/>
        <v>1</v>
      </c>
    </row>
    <row r="255" customHeight="1" spans="2:13">
      <c r="B255" s="33">
        <v>252</v>
      </c>
      <c r="C255" s="45"/>
      <c r="D255" s="45"/>
      <c r="E255" s="34" t="str">
        <f>IFERROR(VLOOKUP(D255,'基础-客户信息 '!$C:$D,2,FALSE),"-")</f>
        <v>-</v>
      </c>
      <c r="F255" s="45"/>
      <c r="G255" s="34" t="str">
        <f>IFERROR(VLOOKUP($F255,'基础-商品信息'!$C:$E,2,FALSE),"-")</f>
        <v>-</v>
      </c>
      <c r="H255" s="34" t="str">
        <f>IFERROR(VLOOKUP($F255,'基础-商品信息'!$C:$E,3,FALSE),"-")</f>
        <v>-</v>
      </c>
      <c r="I255" s="50"/>
      <c r="J255" s="45"/>
      <c r="K255" s="35" t="str">
        <f t="shared" si="7"/>
        <v>-</v>
      </c>
      <c r="L255" s="45"/>
      <c r="M255" s="51">
        <f t="shared" si="6"/>
        <v>1</v>
      </c>
    </row>
    <row r="256" customHeight="1" spans="2:13">
      <c r="B256" s="33">
        <v>253</v>
      </c>
      <c r="C256" s="45"/>
      <c r="D256" s="45"/>
      <c r="E256" s="34" t="str">
        <f>IFERROR(VLOOKUP(D256,'基础-客户信息 '!$C:$D,2,FALSE),"-")</f>
        <v>-</v>
      </c>
      <c r="F256" s="45"/>
      <c r="G256" s="34" t="str">
        <f>IFERROR(VLOOKUP($F256,'基础-商品信息'!$C:$E,2,FALSE),"-")</f>
        <v>-</v>
      </c>
      <c r="H256" s="34" t="str">
        <f>IFERROR(VLOOKUP($F256,'基础-商品信息'!$C:$E,3,FALSE),"-")</f>
        <v>-</v>
      </c>
      <c r="I256" s="50"/>
      <c r="J256" s="45"/>
      <c r="K256" s="35" t="str">
        <f t="shared" si="7"/>
        <v>-</v>
      </c>
      <c r="L256" s="45"/>
      <c r="M256" s="51">
        <f t="shared" si="6"/>
        <v>1</v>
      </c>
    </row>
    <row r="257" customHeight="1" spans="2:13">
      <c r="B257" s="33">
        <v>254</v>
      </c>
      <c r="C257" s="45"/>
      <c r="D257" s="45"/>
      <c r="E257" s="34" t="str">
        <f>IFERROR(VLOOKUP(D257,'基础-客户信息 '!$C:$D,2,FALSE),"-")</f>
        <v>-</v>
      </c>
      <c r="F257" s="45"/>
      <c r="G257" s="34" t="str">
        <f>IFERROR(VLOOKUP($F257,'基础-商品信息'!$C:$E,2,FALSE),"-")</f>
        <v>-</v>
      </c>
      <c r="H257" s="34" t="str">
        <f>IFERROR(VLOOKUP($F257,'基础-商品信息'!$C:$E,3,FALSE),"-")</f>
        <v>-</v>
      </c>
      <c r="I257" s="50"/>
      <c r="J257" s="45"/>
      <c r="K257" s="35" t="str">
        <f t="shared" si="7"/>
        <v>-</v>
      </c>
      <c r="L257" s="45"/>
      <c r="M257" s="51">
        <f t="shared" si="6"/>
        <v>1</v>
      </c>
    </row>
    <row r="258" customHeight="1" spans="2:13">
      <c r="B258" s="33">
        <v>255</v>
      </c>
      <c r="C258" s="45"/>
      <c r="D258" s="45"/>
      <c r="E258" s="34" t="str">
        <f>IFERROR(VLOOKUP(D258,'基础-客户信息 '!$C:$D,2,FALSE),"-")</f>
        <v>-</v>
      </c>
      <c r="F258" s="45"/>
      <c r="G258" s="34" t="str">
        <f>IFERROR(VLOOKUP($F258,'基础-商品信息'!$C:$E,2,FALSE),"-")</f>
        <v>-</v>
      </c>
      <c r="H258" s="34" t="str">
        <f>IFERROR(VLOOKUP($F258,'基础-商品信息'!$C:$E,3,FALSE),"-")</f>
        <v>-</v>
      </c>
      <c r="I258" s="50"/>
      <c r="J258" s="45"/>
      <c r="K258" s="35" t="str">
        <f t="shared" si="7"/>
        <v>-</v>
      </c>
      <c r="L258" s="45"/>
      <c r="M258" s="51">
        <f t="shared" si="6"/>
        <v>1</v>
      </c>
    </row>
    <row r="259" customHeight="1" spans="2:13">
      <c r="B259" s="33">
        <v>256</v>
      </c>
      <c r="C259" s="45"/>
      <c r="D259" s="45"/>
      <c r="E259" s="34" t="str">
        <f>IFERROR(VLOOKUP(D259,'基础-客户信息 '!$C:$D,2,FALSE),"-")</f>
        <v>-</v>
      </c>
      <c r="F259" s="45"/>
      <c r="G259" s="34" t="str">
        <f>IFERROR(VLOOKUP($F259,'基础-商品信息'!$C:$E,2,FALSE),"-")</f>
        <v>-</v>
      </c>
      <c r="H259" s="34" t="str">
        <f>IFERROR(VLOOKUP($F259,'基础-商品信息'!$C:$E,3,FALSE),"-")</f>
        <v>-</v>
      </c>
      <c r="I259" s="50"/>
      <c r="J259" s="45"/>
      <c r="K259" s="35" t="str">
        <f t="shared" si="7"/>
        <v>-</v>
      </c>
      <c r="L259" s="45"/>
      <c r="M259" s="51">
        <f t="shared" si="6"/>
        <v>1</v>
      </c>
    </row>
    <row r="260" customHeight="1" spans="2:13">
      <c r="B260" s="33">
        <v>257</v>
      </c>
      <c r="C260" s="45"/>
      <c r="D260" s="45"/>
      <c r="E260" s="34" t="str">
        <f>IFERROR(VLOOKUP(D260,'基础-客户信息 '!$C:$D,2,FALSE),"-")</f>
        <v>-</v>
      </c>
      <c r="F260" s="45"/>
      <c r="G260" s="34" t="str">
        <f>IFERROR(VLOOKUP($F260,'基础-商品信息'!$C:$E,2,FALSE),"-")</f>
        <v>-</v>
      </c>
      <c r="H260" s="34" t="str">
        <f>IFERROR(VLOOKUP($F260,'基础-商品信息'!$C:$E,3,FALSE),"-")</f>
        <v>-</v>
      </c>
      <c r="I260" s="50"/>
      <c r="J260" s="45"/>
      <c r="K260" s="35" t="str">
        <f t="shared" si="7"/>
        <v>-</v>
      </c>
      <c r="L260" s="45"/>
      <c r="M260" s="51">
        <f t="shared" ref="M260:M323" si="8">C260-DAY(C260)+1</f>
        <v>1</v>
      </c>
    </row>
    <row r="261" customHeight="1" spans="2:13">
      <c r="B261" s="33">
        <v>258</v>
      </c>
      <c r="C261" s="45"/>
      <c r="D261" s="45"/>
      <c r="E261" s="34" t="str">
        <f>IFERROR(VLOOKUP(D261,'基础-客户信息 '!$C:$D,2,FALSE),"-")</f>
        <v>-</v>
      </c>
      <c r="F261" s="45"/>
      <c r="G261" s="34" t="str">
        <f>IFERROR(VLOOKUP($F261,'基础-商品信息'!$C:$E,2,FALSE),"-")</f>
        <v>-</v>
      </c>
      <c r="H261" s="34" t="str">
        <f>IFERROR(VLOOKUP($F261,'基础-商品信息'!$C:$E,3,FALSE),"-")</f>
        <v>-</v>
      </c>
      <c r="I261" s="50"/>
      <c r="J261" s="45"/>
      <c r="K261" s="35" t="str">
        <f t="shared" ref="K261:K324" si="9">IF(AND(I261&lt;&gt;"",J261&lt;&gt;""),I261*J261,"-")</f>
        <v>-</v>
      </c>
      <c r="L261" s="45"/>
      <c r="M261" s="51">
        <f t="shared" si="8"/>
        <v>1</v>
      </c>
    </row>
    <row r="262" customHeight="1" spans="2:13">
      <c r="B262" s="33">
        <v>259</v>
      </c>
      <c r="C262" s="45"/>
      <c r="D262" s="45"/>
      <c r="E262" s="34" t="str">
        <f>IFERROR(VLOOKUP(D262,'基础-客户信息 '!$C:$D,2,FALSE),"-")</f>
        <v>-</v>
      </c>
      <c r="F262" s="45"/>
      <c r="G262" s="34" t="str">
        <f>IFERROR(VLOOKUP($F262,'基础-商品信息'!$C:$E,2,FALSE),"-")</f>
        <v>-</v>
      </c>
      <c r="H262" s="34" t="str">
        <f>IFERROR(VLOOKUP($F262,'基础-商品信息'!$C:$E,3,FALSE),"-")</f>
        <v>-</v>
      </c>
      <c r="I262" s="50"/>
      <c r="J262" s="45"/>
      <c r="K262" s="35" t="str">
        <f t="shared" si="9"/>
        <v>-</v>
      </c>
      <c r="L262" s="45"/>
      <c r="M262" s="51">
        <f t="shared" si="8"/>
        <v>1</v>
      </c>
    </row>
    <row r="263" customHeight="1" spans="2:13">
      <c r="B263" s="33">
        <v>260</v>
      </c>
      <c r="C263" s="45"/>
      <c r="D263" s="45"/>
      <c r="E263" s="34" t="str">
        <f>IFERROR(VLOOKUP(D263,'基础-客户信息 '!$C:$D,2,FALSE),"-")</f>
        <v>-</v>
      </c>
      <c r="F263" s="45"/>
      <c r="G263" s="34" t="str">
        <f>IFERROR(VLOOKUP($F263,'基础-商品信息'!$C:$E,2,FALSE),"-")</f>
        <v>-</v>
      </c>
      <c r="H263" s="34" t="str">
        <f>IFERROR(VLOOKUP($F263,'基础-商品信息'!$C:$E,3,FALSE),"-")</f>
        <v>-</v>
      </c>
      <c r="I263" s="50"/>
      <c r="J263" s="45"/>
      <c r="K263" s="35" t="str">
        <f t="shared" si="9"/>
        <v>-</v>
      </c>
      <c r="L263" s="45"/>
      <c r="M263" s="51">
        <f t="shared" si="8"/>
        <v>1</v>
      </c>
    </row>
    <row r="264" customHeight="1" spans="2:13">
      <c r="B264" s="33">
        <v>261</v>
      </c>
      <c r="C264" s="45"/>
      <c r="D264" s="45"/>
      <c r="E264" s="34" t="str">
        <f>IFERROR(VLOOKUP(D264,'基础-客户信息 '!$C:$D,2,FALSE),"-")</f>
        <v>-</v>
      </c>
      <c r="F264" s="45"/>
      <c r="G264" s="34" t="str">
        <f>IFERROR(VLOOKUP($F264,'基础-商品信息'!$C:$E,2,FALSE),"-")</f>
        <v>-</v>
      </c>
      <c r="H264" s="34" t="str">
        <f>IFERROR(VLOOKUP($F264,'基础-商品信息'!$C:$E,3,FALSE),"-")</f>
        <v>-</v>
      </c>
      <c r="I264" s="50"/>
      <c r="J264" s="45"/>
      <c r="K264" s="35" t="str">
        <f t="shared" si="9"/>
        <v>-</v>
      </c>
      <c r="L264" s="45"/>
      <c r="M264" s="51">
        <f t="shared" si="8"/>
        <v>1</v>
      </c>
    </row>
    <row r="265" customHeight="1" spans="2:13">
      <c r="B265" s="33">
        <v>262</v>
      </c>
      <c r="C265" s="45"/>
      <c r="D265" s="45"/>
      <c r="E265" s="34" t="str">
        <f>IFERROR(VLOOKUP(D265,'基础-客户信息 '!$C:$D,2,FALSE),"-")</f>
        <v>-</v>
      </c>
      <c r="F265" s="45"/>
      <c r="G265" s="34" t="str">
        <f>IFERROR(VLOOKUP($F265,'基础-商品信息'!$C:$E,2,FALSE),"-")</f>
        <v>-</v>
      </c>
      <c r="H265" s="34" t="str">
        <f>IFERROR(VLOOKUP($F265,'基础-商品信息'!$C:$E,3,FALSE),"-")</f>
        <v>-</v>
      </c>
      <c r="I265" s="50"/>
      <c r="J265" s="45"/>
      <c r="K265" s="35" t="str">
        <f t="shared" si="9"/>
        <v>-</v>
      </c>
      <c r="L265" s="45"/>
      <c r="M265" s="51">
        <f t="shared" si="8"/>
        <v>1</v>
      </c>
    </row>
    <row r="266" customHeight="1" spans="2:13">
      <c r="B266" s="33">
        <v>263</v>
      </c>
      <c r="C266" s="45"/>
      <c r="D266" s="45"/>
      <c r="E266" s="34" t="str">
        <f>IFERROR(VLOOKUP(D266,'基础-客户信息 '!$C:$D,2,FALSE),"-")</f>
        <v>-</v>
      </c>
      <c r="F266" s="45"/>
      <c r="G266" s="34" t="str">
        <f>IFERROR(VLOOKUP($F266,'基础-商品信息'!$C:$E,2,FALSE),"-")</f>
        <v>-</v>
      </c>
      <c r="H266" s="34" t="str">
        <f>IFERROR(VLOOKUP($F266,'基础-商品信息'!$C:$E,3,FALSE),"-")</f>
        <v>-</v>
      </c>
      <c r="I266" s="50"/>
      <c r="J266" s="45"/>
      <c r="K266" s="35" t="str">
        <f t="shared" si="9"/>
        <v>-</v>
      </c>
      <c r="L266" s="45"/>
      <c r="M266" s="51">
        <f t="shared" si="8"/>
        <v>1</v>
      </c>
    </row>
    <row r="267" customHeight="1" spans="2:13">
      <c r="B267" s="33">
        <v>264</v>
      </c>
      <c r="C267" s="45"/>
      <c r="D267" s="45"/>
      <c r="E267" s="34" t="str">
        <f>IFERROR(VLOOKUP(D267,'基础-客户信息 '!$C:$D,2,FALSE),"-")</f>
        <v>-</v>
      </c>
      <c r="F267" s="45"/>
      <c r="G267" s="34" t="str">
        <f>IFERROR(VLOOKUP($F267,'基础-商品信息'!$C:$E,2,FALSE),"-")</f>
        <v>-</v>
      </c>
      <c r="H267" s="34" t="str">
        <f>IFERROR(VLOOKUP($F267,'基础-商品信息'!$C:$E,3,FALSE),"-")</f>
        <v>-</v>
      </c>
      <c r="I267" s="50"/>
      <c r="J267" s="45"/>
      <c r="K267" s="35" t="str">
        <f t="shared" si="9"/>
        <v>-</v>
      </c>
      <c r="L267" s="45"/>
      <c r="M267" s="51">
        <f t="shared" si="8"/>
        <v>1</v>
      </c>
    </row>
    <row r="268" customHeight="1" spans="2:13">
      <c r="B268" s="33">
        <v>265</v>
      </c>
      <c r="C268" s="45"/>
      <c r="D268" s="45"/>
      <c r="E268" s="34" t="str">
        <f>IFERROR(VLOOKUP(D268,'基础-客户信息 '!$C:$D,2,FALSE),"-")</f>
        <v>-</v>
      </c>
      <c r="F268" s="45"/>
      <c r="G268" s="34" t="str">
        <f>IFERROR(VLOOKUP($F268,'基础-商品信息'!$C:$E,2,FALSE),"-")</f>
        <v>-</v>
      </c>
      <c r="H268" s="34" t="str">
        <f>IFERROR(VLOOKUP($F268,'基础-商品信息'!$C:$E,3,FALSE),"-")</f>
        <v>-</v>
      </c>
      <c r="I268" s="50"/>
      <c r="J268" s="45"/>
      <c r="K268" s="35" t="str">
        <f t="shared" si="9"/>
        <v>-</v>
      </c>
      <c r="L268" s="45"/>
      <c r="M268" s="51">
        <f t="shared" si="8"/>
        <v>1</v>
      </c>
    </row>
    <row r="269" customHeight="1" spans="2:13">
      <c r="B269" s="33">
        <v>266</v>
      </c>
      <c r="C269" s="45"/>
      <c r="D269" s="45"/>
      <c r="E269" s="34" t="str">
        <f>IFERROR(VLOOKUP(D269,'基础-客户信息 '!$C:$D,2,FALSE),"-")</f>
        <v>-</v>
      </c>
      <c r="F269" s="45"/>
      <c r="G269" s="34" t="str">
        <f>IFERROR(VLOOKUP($F269,'基础-商品信息'!$C:$E,2,FALSE),"-")</f>
        <v>-</v>
      </c>
      <c r="H269" s="34" t="str">
        <f>IFERROR(VLOOKUP($F269,'基础-商品信息'!$C:$E,3,FALSE),"-")</f>
        <v>-</v>
      </c>
      <c r="I269" s="50"/>
      <c r="J269" s="45"/>
      <c r="K269" s="35" t="str">
        <f t="shared" si="9"/>
        <v>-</v>
      </c>
      <c r="L269" s="45"/>
      <c r="M269" s="51">
        <f t="shared" si="8"/>
        <v>1</v>
      </c>
    </row>
    <row r="270" customHeight="1" spans="2:13">
      <c r="B270" s="33">
        <v>267</v>
      </c>
      <c r="C270" s="45"/>
      <c r="D270" s="45"/>
      <c r="E270" s="34" t="str">
        <f>IFERROR(VLOOKUP(D270,'基础-客户信息 '!$C:$D,2,FALSE),"-")</f>
        <v>-</v>
      </c>
      <c r="F270" s="45"/>
      <c r="G270" s="34" t="str">
        <f>IFERROR(VLOOKUP($F270,'基础-商品信息'!$C:$E,2,FALSE),"-")</f>
        <v>-</v>
      </c>
      <c r="H270" s="34" t="str">
        <f>IFERROR(VLOOKUP($F270,'基础-商品信息'!$C:$E,3,FALSE),"-")</f>
        <v>-</v>
      </c>
      <c r="I270" s="50"/>
      <c r="J270" s="45"/>
      <c r="K270" s="35" t="str">
        <f t="shared" si="9"/>
        <v>-</v>
      </c>
      <c r="L270" s="45"/>
      <c r="M270" s="51">
        <f t="shared" si="8"/>
        <v>1</v>
      </c>
    </row>
    <row r="271" customHeight="1" spans="2:13">
      <c r="B271" s="33">
        <v>268</v>
      </c>
      <c r="C271" s="45"/>
      <c r="D271" s="45"/>
      <c r="E271" s="34" t="str">
        <f>IFERROR(VLOOKUP(D271,'基础-客户信息 '!$C:$D,2,FALSE),"-")</f>
        <v>-</v>
      </c>
      <c r="F271" s="45"/>
      <c r="G271" s="34" t="str">
        <f>IFERROR(VLOOKUP($F271,'基础-商品信息'!$C:$E,2,FALSE),"-")</f>
        <v>-</v>
      </c>
      <c r="H271" s="34" t="str">
        <f>IFERROR(VLOOKUP($F271,'基础-商品信息'!$C:$E,3,FALSE),"-")</f>
        <v>-</v>
      </c>
      <c r="I271" s="50"/>
      <c r="J271" s="45"/>
      <c r="K271" s="35" t="str">
        <f t="shared" si="9"/>
        <v>-</v>
      </c>
      <c r="L271" s="45"/>
      <c r="M271" s="51">
        <f t="shared" si="8"/>
        <v>1</v>
      </c>
    </row>
    <row r="272" customHeight="1" spans="2:13">
      <c r="B272" s="33">
        <v>269</v>
      </c>
      <c r="C272" s="45"/>
      <c r="D272" s="45"/>
      <c r="E272" s="34" t="str">
        <f>IFERROR(VLOOKUP(D272,'基础-客户信息 '!$C:$D,2,FALSE),"-")</f>
        <v>-</v>
      </c>
      <c r="F272" s="45"/>
      <c r="G272" s="34" t="str">
        <f>IFERROR(VLOOKUP($F272,'基础-商品信息'!$C:$E,2,FALSE),"-")</f>
        <v>-</v>
      </c>
      <c r="H272" s="34" t="str">
        <f>IFERROR(VLOOKUP($F272,'基础-商品信息'!$C:$E,3,FALSE),"-")</f>
        <v>-</v>
      </c>
      <c r="I272" s="50"/>
      <c r="J272" s="45"/>
      <c r="K272" s="35" t="str">
        <f t="shared" si="9"/>
        <v>-</v>
      </c>
      <c r="L272" s="45"/>
      <c r="M272" s="51">
        <f t="shared" si="8"/>
        <v>1</v>
      </c>
    </row>
    <row r="273" customHeight="1" spans="2:13">
      <c r="B273" s="33">
        <v>270</v>
      </c>
      <c r="C273" s="45"/>
      <c r="D273" s="45"/>
      <c r="E273" s="34" t="str">
        <f>IFERROR(VLOOKUP(D273,'基础-客户信息 '!$C:$D,2,FALSE),"-")</f>
        <v>-</v>
      </c>
      <c r="F273" s="45"/>
      <c r="G273" s="34" t="str">
        <f>IFERROR(VLOOKUP($F273,'基础-商品信息'!$C:$E,2,FALSE),"-")</f>
        <v>-</v>
      </c>
      <c r="H273" s="34" t="str">
        <f>IFERROR(VLOOKUP($F273,'基础-商品信息'!$C:$E,3,FALSE),"-")</f>
        <v>-</v>
      </c>
      <c r="I273" s="50"/>
      <c r="J273" s="45"/>
      <c r="K273" s="35" t="str">
        <f t="shared" si="9"/>
        <v>-</v>
      </c>
      <c r="L273" s="45"/>
      <c r="M273" s="51">
        <f t="shared" si="8"/>
        <v>1</v>
      </c>
    </row>
    <row r="274" customHeight="1" spans="2:13">
      <c r="B274" s="33">
        <v>271</v>
      </c>
      <c r="C274" s="45"/>
      <c r="D274" s="45"/>
      <c r="E274" s="34" t="str">
        <f>IFERROR(VLOOKUP(D274,'基础-客户信息 '!$C:$D,2,FALSE),"-")</f>
        <v>-</v>
      </c>
      <c r="F274" s="45"/>
      <c r="G274" s="34" t="str">
        <f>IFERROR(VLOOKUP($F274,'基础-商品信息'!$C:$E,2,FALSE),"-")</f>
        <v>-</v>
      </c>
      <c r="H274" s="34" t="str">
        <f>IFERROR(VLOOKUP($F274,'基础-商品信息'!$C:$E,3,FALSE),"-")</f>
        <v>-</v>
      </c>
      <c r="I274" s="50"/>
      <c r="J274" s="45"/>
      <c r="K274" s="35" t="str">
        <f t="shared" si="9"/>
        <v>-</v>
      </c>
      <c r="L274" s="45"/>
      <c r="M274" s="51">
        <f t="shared" si="8"/>
        <v>1</v>
      </c>
    </row>
    <row r="275" customHeight="1" spans="2:13">
      <c r="B275" s="33">
        <v>272</v>
      </c>
      <c r="C275" s="45"/>
      <c r="D275" s="45"/>
      <c r="E275" s="34" t="str">
        <f>IFERROR(VLOOKUP(D275,'基础-客户信息 '!$C:$D,2,FALSE),"-")</f>
        <v>-</v>
      </c>
      <c r="F275" s="45"/>
      <c r="G275" s="34" t="str">
        <f>IFERROR(VLOOKUP($F275,'基础-商品信息'!$C:$E,2,FALSE),"-")</f>
        <v>-</v>
      </c>
      <c r="H275" s="34" t="str">
        <f>IFERROR(VLOOKUP($F275,'基础-商品信息'!$C:$E,3,FALSE),"-")</f>
        <v>-</v>
      </c>
      <c r="I275" s="50"/>
      <c r="J275" s="45"/>
      <c r="K275" s="35" t="str">
        <f t="shared" si="9"/>
        <v>-</v>
      </c>
      <c r="L275" s="45"/>
      <c r="M275" s="51">
        <f t="shared" si="8"/>
        <v>1</v>
      </c>
    </row>
    <row r="276" customHeight="1" spans="2:13">
      <c r="B276" s="33">
        <v>273</v>
      </c>
      <c r="C276" s="45"/>
      <c r="D276" s="45"/>
      <c r="E276" s="34" t="str">
        <f>IFERROR(VLOOKUP(D276,'基础-客户信息 '!$C:$D,2,FALSE),"-")</f>
        <v>-</v>
      </c>
      <c r="F276" s="45"/>
      <c r="G276" s="34" t="str">
        <f>IFERROR(VLOOKUP($F276,'基础-商品信息'!$C:$E,2,FALSE),"-")</f>
        <v>-</v>
      </c>
      <c r="H276" s="34" t="str">
        <f>IFERROR(VLOOKUP($F276,'基础-商品信息'!$C:$E,3,FALSE),"-")</f>
        <v>-</v>
      </c>
      <c r="I276" s="50"/>
      <c r="J276" s="45"/>
      <c r="K276" s="35" t="str">
        <f t="shared" si="9"/>
        <v>-</v>
      </c>
      <c r="L276" s="45"/>
      <c r="M276" s="51">
        <f t="shared" si="8"/>
        <v>1</v>
      </c>
    </row>
    <row r="277" customHeight="1" spans="2:13">
      <c r="B277" s="33">
        <v>274</v>
      </c>
      <c r="C277" s="45"/>
      <c r="D277" s="45"/>
      <c r="E277" s="34" t="str">
        <f>IFERROR(VLOOKUP(D277,'基础-客户信息 '!$C:$D,2,FALSE),"-")</f>
        <v>-</v>
      </c>
      <c r="F277" s="45"/>
      <c r="G277" s="34" t="str">
        <f>IFERROR(VLOOKUP($F277,'基础-商品信息'!$C:$E,2,FALSE),"-")</f>
        <v>-</v>
      </c>
      <c r="H277" s="34" t="str">
        <f>IFERROR(VLOOKUP($F277,'基础-商品信息'!$C:$E,3,FALSE),"-")</f>
        <v>-</v>
      </c>
      <c r="I277" s="50"/>
      <c r="J277" s="45"/>
      <c r="K277" s="35" t="str">
        <f t="shared" si="9"/>
        <v>-</v>
      </c>
      <c r="L277" s="45"/>
      <c r="M277" s="51">
        <f t="shared" si="8"/>
        <v>1</v>
      </c>
    </row>
    <row r="278" customHeight="1" spans="2:13">
      <c r="B278" s="33">
        <v>275</v>
      </c>
      <c r="C278" s="45"/>
      <c r="D278" s="45"/>
      <c r="E278" s="34" t="str">
        <f>IFERROR(VLOOKUP(D278,'基础-客户信息 '!$C:$D,2,FALSE),"-")</f>
        <v>-</v>
      </c>
      <c r="F278" s="45"/>
      <c r="G278" s="34" t="str">
        <f>IFERROR(VLOOKUP($F278,'基础-商品信息'!$C:$E,2,FALSE),"-")</f>
        <v>-</v>
      </c>
      <c r="H278" s="34" t="str">
        <f>IFERROR(VLOOKUP($F278,'基础-商品信息'!$C:$E,3,FALSE),"-")</f>
        <v>-</v>
      </c>
      <c r="I278" s="50"/>
      <c r="J278" s="45"/>
      <c r="K278" s="35" t="str">
        <f t="shared" si="9"/>
        <v>-</v>
      </c>
      <c r="L278" s="45"/>
      <c r="M278" s="51">
        <f t="shared" si="8"/>
        <v>1</v>
      </c>
    </row>
    <row r="279" customHeight="1" spans="2:13">
      <c r="B279" s="33">
        <v>276</v>
      </c>
      <c r="C279" s="45"/>
      <c r="D279" s="45"/>
      <c r="E279" s="34" t="str">
        <f>IFERROR(VLOOKUP(D279,'基础-客户信息 '!$C:$D,2,FALSE),"-")</f>
        <v>-</v>
      </c>
      <c r="F279" s="45"/>
      <c r="G279" s="34" t="str">
        <f>IFERROR(VLOOKUP($F279,'基础-商品信息'!$C:$E,2,FALSE),"-")</f>
        <v>-</v>
      </c>
      <c r="H279" s="34" t="str">
        <f>IFERROR(VLOOKUP($F279,'基础-商品信息'!$C:$E,3,FALSE),"-")</f>
        <v>-</v>
      </c>
      <c r="I279" s="50"/>
      <c r="J279" s="45"/>
      <c r="K279" s="35" t="str">
        <f t="shared" si="9"/>
        <v>-</v>
      </c>
      <c r="L279" s="45"/>
      <c r="M279" s="51">
        <f t="shared" si="8"/>
        <v>1</v>
      </c>
    </row>
    <row r="280" customHeight="1" spans="2:13">
      <c r="B280" s="33">
        <v>277</v>
      </c>
      <c r="C280" s="45"/>
      <c r="D280" s="45"/>
      <c r="E280" s="34" t="str">
        <f>IFERROR(VLOOKUP(D280,'基础-客户信息 '!$C:$D,2,FALSE),"-")</f>
        <v>-</v>
      </c>
      <c r="F280" s="45"/>
      <c r="G280" s="34" t="str">
        <f>IFERROR(VLOOKUP($F280,'基础-商品信息'!$C:$E,2,FALSE),"-")</f>
        <v>-</v>
      </c>
      <c r="H280" s="34" t="str">
        <f>IFERROR(VLOOKUP($F280,'基础-商品信息'!$C:$E,3,FALSE),"-")</f>
        <v>-</v>
      </c>
      <c r="I280" s="50"/>
      <c r="J280" s="45"/>
      <c r="K280" s="35" t="str">
        <f t="shared" si="9"/>
        <v>-</v>
      </c>
      <c r="L280" s="45"/>
      <c r="M280" s="51">
        <f t="shared" si="8"/>
        <v>1</v>
      </c>
    </row>
    <row r="281" customHeight="1" spans="2:13">
      <c r="B281" s="33">
        <v>278</v>
      </c>
      <c r="C281" s="45"/>
      <c r="D281" s="45"/>
      <c r="E281" s="34" t="str">
        <f>IFERROR(VLOOKUP(D281,'基础-客户信息 '!$C:$D,2,FALSE),"-")</f>
        <v>-</v>
      </c>
      <c r="F281" s="45"/>
      <c r="G281" s="34" t="str">
        <f>IFERROR(VLOOKUP($F281,'基础-商品信息'!$C:$E,2,FALSE),"-")</f>
        <v>-</v>
      </c>
      <c r="H281" s="34" t="str">
        <f>IFERROR(VLOOKUP($F281,'基础-商品信息'!$C:$E,3,FALSE),"-")</f>
        <v>-</v>
      </c>
      <c r="I281" s="50"/>
      <c r="J281" s="45"/>
      <c r="K281" s="35" t="str">
        <f t="shared" si="9"/>
        <v>-</v>
      </c>
      <c r="L281" s="45"/>
      <c r="M281" s="51">
        <f t="shared" si="8"/>
        <v>1</v>
      </c>
    </row>
    <row r="282" customHeight="1" spans="2:13">
      <c r="B282" s="33">
        <v>279</v>
      </c>
      <c r="C282" s="45"/>
      <c r="D282" s="45"/>
      <c r="E282" s="34" t="str">
        <f>IFERROR(VLOOKUP(D282,'基础-客户信息 '!$C:$D,2,FALSE),"-")</f>
        <v>-</v>
      </c>
      <c r="F282" s="45"/>
      <c r="G282" s="34" t="str">
        <f>IFERROR(VLOOKUP($F282,'基础-商品信息'!$C:$E,2,FALSE),"-")</f>
        <v>-</v>
      </c>
      <c r="H282" s="34" t="str">
        <f>IFERROR(VLOOKUP($F282,'基础-商品信息'!$C:$E,3,FALSE),"-")</f>
        <v>-</v>
      </c>
      <c r="I282" s="50"/>
      <c r="J282" s="45"/>
      <c r="K282" s="35" t="str">
        <f t="shared" si="9"/>
        <v>-</v>
      </c>
      <c r="L282" s="45"/>
      <c r="M282" s="51">
        <f t="shared" si="8"/>
        <v>1</v>
      </c>
    </row>
    <row r="283" customHeight="1" spans="2:13">
      <c r="B283" s="33">
        <v>280</v>
      </c>
      <c r="C283" s="45"/>
      <c r="D283" s="45"/>
      <c r="E283" s="34" t="str">
        <f>IFERROR(VLOOKUP(D283,'基础-客户信息 '!$C:$D,2,FALSE),"-")</f>
        <v>-</v>
      </c>
      <c r="F283" s="45"/>
      <c r="G283" s="34" t="str">
        <f>IFERROR(VLOOKUP($F283,'基础-商品信息'!$C:$E,2,FALSE),"-")</f>
        <v>-</v>
      </c>
      <c r="H283" s="34" t="str">
        <f>IFERROR(VLOOKUP($F283,'基础-商品信息'!$C:$E,3,FALSE),"-")</f>
        <v>-</v>
      </c>
      <c r="I283" s="50"/>
      <c r="J283" s="45"/>
      <c r="K283" s="35" t="str">
        <f t="shared" si="9"/>
        <v>-</v>
      </c>
      <c r="L283" s="45"/>
      <c r="M283" s="51">
        <f t="shared" si="8"/>
        <v>1</v>
      </c>
    </row>
    <row r="284" customHeight="1" spans="2:13">
      <c r="B284" s="33">
        <v>281</v>
      </c>
      <c r="C284" s="45"/>
      <c r="D284" s="45"/>
      <c r="E284" s="34" t="str">
        <f>IFERROR(VLOOKUP(D284,'基础-客户信息 '!$C:$D,2,FALSE),"-")</f>
        <v>-</v>
      </c>
      <c r="F284" s="45"/>
      <c r="G284" s="34" t="str">
        <f>IFERROR(VLOOKUP($F284,'基础-商品信息'!$C:$E,2,FALSE),"-")</f>
        <v>-</v>
      </c>
      <c r="H284" s="34" t="str">
        <f>IFERROR(VLOOKUP($F284,'基础-商品信息'!$C:$E,3,FALSE),"-")</f>
        <v>-</v>
      </c>
      <c r="I284" s="50"/>
      <c r="J284" s="45"/>
      <c r="K284" s="35" t="str">
        <f t="shared" si="9"/>
        <v>-</v>
      </c>
      <c r="L284" s="45"/>
      <c r="M284" s="51">
        <f t="shared" si="8"/>
        <v>1</v>
      </c>
    </row>
    <row r="285" customHeight="1" spans="2:13">
      <c r="B285" s="33">
        <v>282</v>
      </c>
      <c r="C285" s="45"/>
      <c r="D285" s="45"/>
      <c r="E285" s="34" t="str">
        <f>IFERROR(VLOOKUP(D285,'基础-客户信息 '!$C:$D,2,FALSE),"-")</f>
        <v>-</v>
      </c>
      <c r="F285" s="45"/>
      <c r="G285" s="34" t="str">
        <f>IFERROR(VLOOKUP($F285,'基础-商品信息'!$C:$E,2,FALSE),"-")</f>
        <v>-</v>
      </c>
      <c r="H285" s="34" t="str">
        <f>IFERROR(VLOOKUP($F285,'基础-商品信息'!$C:$E,3,FALSE),"-")</f>
        <v>-</v>
      </c>
      <c r="I285" s="50"/>
      <c r="J285" s="45"/>
      <c r="K285" s="35" t="str">
        <f t="shared" si="9"/>
        <v>-</v>
      </c>
      <c r="L285" s="45"/>
      <c r="M285" s="51">
        <f t="shared" si="8"/>
        <v>1</v>
      </c>
    </row>
    <row r="286" customHeight="1" spans="2:13">
      <c r="B286" s="33">
        <v>283</v>
      </c>
      <c r="C286" s="45"/>
      <c r="D286" s="45"/>
      <c r="E286" s="34" t="str">
        <f>IFERROR(VLOOKUP(D286,'基础-客户信息 '!$C:$D,2,FALSE),"-")</f>
        <v>-</v>
      </c>
      <c r="F286" s="45"/>
      <c r="G286" s="34" t="str">
        <f>IFERROR(VLOOKUP($F286,'基础-商品信息'!$C:$E,2,FALSE),"-")</f>
        <v>-</v>
      </c>
      <c r="H286" s="34" t="str">
        <f>IFERROR(VLOOKUP($F286,'基础-商品信息'!$C:$E,3,FALSE),"-")</f>
        <v>-</v>
      </c>
      <c r="I286" s="50"/>
      <c r="J286" s="45"/>
      <c r="K286" s="35" t="str">
        <f t="shared" si="9"/>
        <v>-</v>
      </c>
      <c r="L286" s="45"/>
      <c r="M286" s="51">
        <f t="shared" si="8"/>
        <v>1</v>
      </c>
    </row>
    <row r="287" customHeight="1" spans="2:13">
      <c r="B287" s="33">
        <v>284</v>
      </c>
      <c r="C287" s="45"/>
      <c r="D287" s="45"/>
      <c r="E287" s="34" t="str">
        <f>IFERROR(VLOOKUP(D287,'基础-客户信息 '!$C:$D,2,FALSE),"-")</f>
        <v>-</v>
      </c>
      <c r="F287" s="45"/>
      <c r="G287" s="34" t="str">
        <f>IFERROR(VLOOKUP($F287,'基础-商品信息'!$C:$E,2,FALSE),"-")</f>
        <v>-</v>
      </c>
      <c r="H287" s="34" t="str">
        <f>IFERROR(VLOOKUP($F287,'基础-商品信息'!$C:$E,3,FALSE),"-")</f>
        <v>-</v>
      </c>
      <c r="I287" s="50"/>
      <c r="J287" s="45"/>
      <c r="K287" s="35" t="str">
        <f t="shared" si="9"/>
        <v>-</v>
      </c>
      <c r="L287" s="45"/>
      <c r="M287" s="51">
        <f t="shared" si="8"/>
        <v>1</v>
      </c>
    </row>
    <row r="288" customHeight="1" spans="2:13">
      <c r="B288" s="33">
        <v>285</v>
      </c>
      <c r="C288" s="45"/>
      <c r="D288" s="45"/>
      <c r="E288" s="34" t="str">
        <f>IFERROR(VLOOKUP(D288,'基础-客户信息 '!$C:$D,2,FALSE),"-")</f>
        <v>-</v>
      </c>
      <c r="F288" s="45"/>
      <c r="G288" s="34" t="str">
        <f>IFERROR(VLOOKUP($F288,'基础-商品信息'!$C:$E,2,FALSE),"-")</f>
        <v>-</v>
      </c>
      <c r="H288" s="34" t="str">
        <f>IFERROR(VLOOKUP($F288,'基础-商品信息'!$C:$E,3,FALSE),"-")</f>
        <v>-</v>
      </c>
      <c r="I288" s="50"/>
      <c r="J288" s="45"/>
      <c r="K288" s="35" t="str">
        <f t="shared" si="9"/>
        <v>-</v>
      </c>
      <c r="L288" s="45"/>
      <c r="M288" s="51">
        <f t="shared" si="8"/>
        <v>1</v>
      </c>
    </row>
    <row r="289" customHeight="1" spans="2:13">
      <c r="B289" s="33">
        <v>286</v>
      </c>
      <c r="C289" s="45"/>
      <c r="D289" s="45"/>
      <c r="E289" s="34" t="str">
        <f>IFERROR(VLOOKUP(D289,'基础-客户信息 '!$C:$D,2,FALSE),"-")</f>
        <v>-</v>
      </c>
      <c r="F289" s="45"/>
      <c r="G289" s="34" t="str">
        <f>IFERROR(VLOOKUP($F289,'基础-商品信息'!$C:$E,2,FALSE),"-")</f>
        <v>-</v>
      </c>
      <c r="H289" s="34" t="str">
        <f>IFERROR(VLOOKUP($F289,'基础-商品信息'!$C:$E,3,FALSE),"-")</f>
        <v>-</v>
      </c>
      <c r="I289" s="50"/>
      <c r="J289" s="45"/>
      <c r="K289" s="35" t="str">
        <f t="shared" si="9"/>
        <v>-</v>
      </c>
      <c r="L289" s="45"/>
      <c r="M289" s="51">
        <f t="shared" si="8"/>
        <v>1</v>
      </c>
    </row>
    <row r="290" customHeight="1" spans="2:13">
      <c r="B290" s="33">
        <v>287</v>
      </c>
      <c r="C290" s="45"/>
      <c r="D290" s="45"/>
      <c r="E290" s="34" t="str">
        <f>IFERROR(VLOOKUP(D290,'基础-客户信息 '!$C:$D,2,FALSE),"-")</f>
        <v>-</v>
      </c>
      <c r="F290" s="45"/>
      <c r="G290" s="34" t="str">
        <f>IFERROR(VLOOKUP($F290,'基础-商品信息'!$C:$E,2,FALSE),"-")</f>
        <v>-</v>
      </c>
      <c r="H290" s="34" t="str">
        <f>IFERROR(VLOOKUP($F290,'基础-商品信息'!$C:$E,3,FALSE),"-")</f>
        <v>-</v>
      </c>
      <c r="I290" s="50"/>
      <c r="J290" s="45"/>
      <c r="K290" s="35" t="str">
        <f t="shared" si="9"/>
        <v>-</v>
      </c>
      <c r="L290" s="45"/>
      <c r="M290" s="51">
        <f t="shared" si="8"/>
        <v>1</v>
      </c>
    </row>
    <row r="291" customHeight="1" spans="2:13">
      <c r="B291" s="33">
        <v>288</v>
      </c>
      <c r="C291" s="45"/>
      <c r="D291" s="45"/>
      <c r="E291" s="34" t="str">
        <f>IFERROR(VLOOKUP(D291,'基础-客户信息 '!$C:$D,2,FALSE),"-")</f>
        <v>-</v>
      </c>
      <c r="F291" s="45"/>
      <c r="G291" s="34" t="str">
        <f>IFERROR(VLOOKUP($F291,'基础-商品信息'!$C:$E,2,FALSE),"-")</f>
        <v>-</v>
      </c>
      <c r="H291" s="34" t="str">
        <f>IFERROR(VLOOKUP($F291,'基础-商品信息'!$C:$E,3,FALSE),"-")</f>
        <v>-</v>
      </c>
      <c r="I291" s="50"/>
      <c r="J291" s="45"/>
      <c r="K291" s="35" t="str">
        <f t="shared" si="9"/>
        <v>-</v>
      </c>
      <c r="L291" s="45"/>
      <c r="M291" s="51">
        <f t="shared" si="8"/>
        <v>1</v>
      </c>
    </row>
    <row r="292" customHeight="1" spans="2:13">
      <c r="B292" s="33">
        <v>289</v>
      </c>
      <c r="C292" s="45"/>
      <c r="D292" s="45"/>
      <c r="E292" s="34" t="str">
        <f>IFERROR(VLOOKUP(D292,'基础-客户信息 '!$C:$D,2,FALSE),"-")</f>
        <v>-</v>
      </c>
      <c r="F292" s="45"/>
      <c r="G292" s="34" t="str">
        <f>IFERROR(VLOOKUP($F292,'基础-商品信息'!$C:$E,2,FALSE),"-")</f>
        <v>-</v>
      </c>
      <c r="H292" s="34" t="str">
        <f>IFERROR(VLOOKUP($F292,'基础-商品信息'!$C:$E,3,FALSE),"-")</f>
        <v>-</v>
      </c>
      <c r="I292" s="50"/>
      <c r="J292" s="45"/>
      <c r="K292" s="35" t="str">
        <f t="shared" si="9"/>
        <v>-</v>
      </c>
      <c r="L292" s="45"/>
      <c r="M292" s="51">
        <f t="shared" si="8"/>
        <v>1</v>
      </c>
    </row>
    <row r="293" customHeight="1" spans="2:13">
      <c r="B293" s="33">
        <v>290</v>
      </c>
      <c r="C293" s="45"/>
      <c r="D293" s="45"/>
      <c r="E293" s="34" t="str">
        <f>IFERROR(VLOOKUP(D293,'基础-客户信息 '!$C:$D,2,FALSE),"-")</f>
        <v>-</v>
      </c>
      <c r="F293" s="45"/>
      <c r="G293" s="34" t="str">
        <f>IFERROR(VLOOKUP($F293,'基础-商品信息'!$C:$E,2,FALSE),"-")</f>
        <v>-</v>
      </c>
      <c r="H293" s="34" t="str">
        <f>IFERROR(VLOOKUP($F293,'基础-商品信息'!$C:$E,3,FALSE),"-")</f>
        <v>-</v>
      </c>
      <c r="I293" s="50"/>
      <c r="J293" s="45"/>
      <c r="K293" s="35" t="str">
        <f t="shared" si="9"/>
        <v>-</v>
      </c>
      <c r="L293" s="45"/>
      <c r="M293" s="51">
        <f t="shared" si="8"/>
        <v>1</v>
      </c>
    </row>
    <row r="294" customHeight="1" spans="2:13">
      <c r="B294" s="33">
        <v>291</v>
      </c>
      <c r="C294" s="45"/>
      <c r="D294" s="45"/>
      <c r="E294" s="34" t="str">
        <f>IFERROR(VLOOKUP(D294,'基础-客户信息 '!$C:$D,2,FALSE),"-")</f>
        <v>-</v>
      </c>
      <c r="F294" s="45"/>
      <c r="G294" s="34" t="str">
        <f>IFERROR(VLOOKUP($F294,'基础-商品信息'!$C:$E,2,FALSE),"-")</f>
        <v>-</v>
      </c>
      <c r="H294" s="34" t="str">
        <f>IFERROR(VLOOKUP($F294,'基础-商品信息'!$C:$E,3,FALSE),"-")</f>
        <v>-</v>
      </c>
      <c r="I294" s="50"/>
      <c r="J294" s="45"/>
      <c r="K294" s="35" t="str">
        <f t="shared" si="9"/>
        <v>-</v>
      </c>
      <c r="L294" s="45"/>
      <c r="M294" s="51">
        <f t="shared" si="8"/>
        <v>1</v>
      </c>
    </row>
    <row r="295" customHeight="1" spans="2:13">
      <c r="B295" s="33">
        <v>292</v>
      </c>
      <c r="C295" s="45"/>
      <c r="D295" s="45"/>
      <c r="E295" s="34" t="str">
        <f>IFERROR(VLOOKUP(D295,'基础-客户信息 '!$C:$D,2,FALSE),"-")</f>
        <v>-</v>
      </c>
      <c r="F295" s="45"/>
      <c r="G295" s="34" t="str">
        <f>IFERROR(VLOOKUP($F295,'基础-商品信息'!$C:$E,2,FALSE),"-")</f>
        <v>-</v>
      </c>
      <c r="H295" s="34" t="str">
        <f>IFERROR(VLOOKUP($F295,'基础-商品信息'!$C:$E,3,FALSE),"-")</f>
        <v>-</v>
      </c>
      <c r="I295" s="50"/>
      <c r="J295" s="45"/>
      <c r="K295" s="35" t="str">
        <f t="shared" si="9"/>
        <v>-</v>
      </c>
      <c r="L295" s="45"/>
      <c r="M295" s="51">
        <f t="shared" si="8"/>
        <v>1</v>
      </c>
    </row>
    <row r="296" customHeight="1" spans="2:13">
      <c r="B296" s="33">
        <v>293</v>
      </c>
      <c r="C296" s="45"/>
      <c r="D296" s="45"/>
      <c r="E296" s="34" t="str">
        <f>IFERROR(VLOOKUP(D296,'基础-客户信息 '!$C:$D,2,FALSE),"-")</f>
        <v>-</v>
      </c>
      <c r="F296" s="45"/>
      <c r="G296" s="34" t="str">
        <f>IFERROR(VLOOKUP($F296,'基础-商品信息'!$C:$E,2,FALSE),"-")</f>
        <v>-</v>
      </c>
      <c r="H296" s="34" t="str">
        <f>IFERROR(VLOOKUP($F296,'基础-商品信息'!$C:$E,3,FALSE),"-")</f>
        <v>-</v>
      </c>
      <c r="I296" s="50"/>
      <c r="J296" s="45"/>
      <c r="K296" s="35" t="str">
        <f t="shared" si="9"/>
        <v>-</v>
      </c>
      <c r="L296" s="45"/>
      <c r="M296" s="51">
        <f t="shared" si="8"/>
        <v>1</v>
      </c>
    </row>
    <row r="297" customHeight="1" spans="2:13">
      <c r="B297" s="33">
        <v>294</v>
      </c>
      <c r="C297" s="45"/>
      <c r="D297" s="45"/>
      <c r="E297" s="34" t="str">
        <f>IFERROR(VLOOKUP(D297,'基础-客户信息 '!$C:$D,2,FALSE),"-")</f>
        <v>-</v>
      </c>
      <c r="F297" s="45"/>
      <c r="G297" s="34" t="str">
        <f>IFERROR(VLOOKUP($F297,'基础-商品信息'!$C:$E,2,FALSE),"-")</f>
        <v>-</v>
      </c>
      <c r="H297" s="34" t="str">
        <f>IFERROR(VLOOKUP($F297,'基础-商品信息'!$C:$E,3,FALSE),"-")</f>
        <v>-</v>
      </c>
      <c r="I297" s="50"/>
      <c r="J297" s="45"/>
      <c r="K297" s="35" t="str">
        <f t="shared" si="9"/>
        <v>-</v>
      </c>
      <c r="L297" s="45"/>
      <c r="M297" s="51">
        <f t="shared" si="8"/>
        <v>1</v>
      </c>
    </row>
    <row r="298" customHeight="1" spans="2:13">
      <c r="B298" s="33">
        <v>295</v>
      </c>
      <c r="C298" s="45"/>
      <c r="D298" s="45"/>
      <c r="E298" s="34" t="str">
        <f>IFERROR(VLOOKUP(D298,'基础-客户信息 '!$C:$D,2,FALSE),"-")</f>
        <v>-</v>
      </c>
      <c r="F298" s="45"/>
      <c r="G298" s="34" t="str">
        <f>IFERROR(VLOOKUP($F298,'基础-商品信息'!$C:$E,2,FALSE),"-")</f>
        <v>-</v>
      </c>
      <c r="H298" s="34" t="str">
        <f>IFERROR(VLOOKUP($F298,'基础-商品信息'!$C:$E,3,FALSE),"-")</f>
        <v>-</v>
      </c>
      <c r="I298" s="50"/>
      <c r="J298" s="45"/>
      <c r="K298" s="35" t="str">
        <f t="shared" si="9"/>
        <v>-</v>
      </c>
      <c r="L298" s="45"/>
      <c r="M298" s="51">
        <f t="shared" si="8"/>
        <v>1</v>
      </c>
    </row>
    <row r="299" customHeight="1" spans="2:13">
      <c r="B299" s="33">
        <v>296</v>
      </c>
      <c r="C299" s="45"/>
      <c r="D299" s="45"/>
      <c r="E299" s="34" t="str">
        <f>IFERROR(VLOOKUP(D299,'基础-客户信息 '!$C:$D,2,FALSE),"-")</f>
        <v>-</v>
      </c>
      <c r="F299" s="45"/>
      <c r="G299" s="34" t="str">
        <f>IFERROR(VLOOKUP($F299,'基础-商品信息'!$C:$E,2,FALSE),"-")</f>
        <v>-</v>
      </c>
      <c r="H299" s="34" t="str">
        <f>IFERROR(VLOOKUP($F299,'基础-商品信息'!$C:$E,3,FALSE),"-")</f>
        <v>-</v>
      </c>
      <c r="I299" s="50"/>
      <c r="J299" s="45"/>
      <c r="K299" s="35" t="str">
        <f t="shared" si="9"/>
        <v>-</v>
      </c>
      <c r="L299" s="45"/>
      <c r="M299" s="51">
        <f t="shared" si="8"/>
        <v>1</v>
      </c>
    </row>
    <row r="300" customHeight="1" spans="2:13">
      <c r="B300" s="33">
        <v>297</v>
      </c>
      <c r="C300" s="45"/>
      <c r="D300" s="45"/>
      <c r="E300" s="34" t="str">
        <f>IFERROR(VLOOKUP(D300,'基础-客户信息 '!$C:$D,2,FALSE),"-")</f>
        <v>-</v>
      </c>
      <c r="F300" s="45"/>
      <c r="G300" s="34" t="str">
        <f>IFERROR(VLOOKUP($F300,'基础-商品信息'!$C:$E,2,FALSE),"-")</f>
        <v>-</v>
      </c>
      <c r="H300" s="34" t="str">
        <f>IFERROR(VLOOKUP($F300,'基础-商品信息'!$C:$E,3,FALSE),"-")</f>
        <v>-</v>
      </c>
      <c r="I300" s="50"/>
      <c r="J300" s="45"/>
      <c r="K300" s="35" t="str">
        <f t="shared" si="9"/>
        <v>-</v>
      </c>
      <c r="L300" s="45"/>
      <c r="M300" s="51">
        <f t="shared" si="8"/>
        <v>1</v>
      </c>
    </row>
    <row r="301" customHeight="1" spans="2:13">
      <c r="B301" s="33">
        <v>298</v>
      </c>
      <c r="C301" s="45"/>
      <c r="D301" s="45"/>
      <c r="E301" s="34" t="str">
        <f>IFERROR(VLOOKUP(D301,'基础-客户信息 '!$C:$D,2,FALSE),"-")</f>
        <v>-</v>
      </c>
      <c r="F301" s="45"/>
      <c r="G301" s="34" t="str">
        <f>IFERROR(VLOOKUP($F301,'基础-商品信息'!$C:$E,2,FALSE),"-")</f>
        <v>-</v>
      </c>
      <c r="H301" s="34" t="str">
        <f>IFERROR(VLOOKUP($F301,'基础-商品信息'!$C:$E,3,FALSE),"-")</f>
        <v>-</v>
      </c>
      <c r="I301" s="50"/>
      <c r="J301" s="45"/>
      <c r="K301" s="35" t="str">
        <f t="shared" si="9"/>
        <v>-</v>
      </c>
      <c r="L301" s="45"/>
      <c r="M301" s="51">
        <f t="shared" si="8"/>
        <v>1</v>
      </c>
    </row>
    <row r="302" customHeight="1" spans="2:13">
      <c r="B302" s="33">
        <v>299</v>
      </c>
      <c r="C302" s="45"/>
      <c r="D302" s="45"/>
      <c r="E302" s="34" t="str">
        <f>IFERROR(VLOOKUP(D302,'基础-客户信息 '!$C:$D,2,FALSE),"-")</f>
        <v>-</v>
      </c>
      <c r="F302" s="45"/>
      <c r="G302" s="34" t="str">
        <f>IFERROR(VLOOKUP($F302,'基础-商品信息'!$C:$E,2,FALSE),"-")</f>
        <v>-</v>
      </c>
      <c r="H302" s="34" t="str">
        <f>IFERROR(VLOOKUP($F302,'基础-商品信息'!$C:$E,3,FALSE),"-")</f>
        <v>-</v>
      </c>
      <c r="I302" s="50"/>
      <c r="J302" s="45"/>
      <c r="K302" s="35" t="str">
        <f t="shared" si="9"/>
        <v>-</v>
      </c>
      <c r="L302" s="45"/>
      <c r="M302" s="51">
        <f t="shared" si="8"/>
        <v>1</v>
      </c>
    </row>
    <row r="303" customHeight="1" spans="2:13">
      <c r="B303" s="33">
        <v>300</v>
      </c>
      <c r="C303" s="45"/>
      <c r="D303" s="45"/>
      <c r="E303" s="34" t="str">
        <f>IFERROR(VLOOKUP(D303,'基础-客户信息 '!$C:$D,2,FALSE),"-")</f>
        <v>-</v>
      </c>
      <c r="F303" s="45"/>
      <c r="G303" s="34" t="str">
        <f>IFERROR(VLOOKUP($F303,'基础-商品信息'!$C:$E,2,FALSE),"-")</f>
        <v>-</v>
      </c>
      <c r="H303" s="34" t="str">
        <f>IFERROR(VLOOKUP($F303,'基础-商品信息'!$C:$E,3,FALSE),"-")</f>
        <v>-</v>
      </c>
      <c r="I303" s="50"/>
      <c r="J303" s="45"/>
      <c r="K303" s="35" t="str">
        <f t="shared" si="9"/>
        <v>-</v>
      </c>
      <c r="L303" s="45"/>
      <c r="M303" s="51">
        <f t="shared" si="8"/>
        <v>1</v>
      </c>
    </row>
    <row r="304" customHeight="1" spans="2:13">
      <c r="B304" s="33">
        <v>301</v>
      </c>
      <c r="C304" s="45"/>
      <c r="D304" s="45"/>
      <c r="E304" s="34" t="str">
        <f>IFERROR(VLOOKUP(D304,'基础-客户信息 '!$C:$D,2,FALSE),"-")</f>
        <v>-</v>
      </c>
      <c r="F304" s="45"/>
      <c r="G304" s="34" t="str">
        <f>IFERROR(VLOOKUP($F304,'基础-商品信息'!$C:$E,2,FALSE),"-")</f>
        <v>-</v>
      </c>
      <c r="H304" s="34" t="str">
        <f>IFERROR(VLOOKUP($F304,'基础-商品信息'!$C:$E,3,FALSE),"-")</f>
        <v>-</v>
      </c>
      <c r="I304" s="50"/>
      <c r="J304" s="45"/>
      <c r="K304" s="35" t="str">
        <f t="shared" si="9"/>
        <v>-</v>
      </c>
      <c r="L304" s="45"/>
      <c r="M304" s="51">
        <f t="shared" si="8"/>
        <v>1</v>
      </c>
    </row>
    <row r="305" customHeight="1" spans="2:13">
      <c r="B305" s="33">
        <v>302</v>
      </c>
      <c r="C305" s="45"/>
      <c r="D305" s="45"/>
      <c r="E305" s="34" t="str">
        <f>IFERROR(VLOOKUP(D305,'基础-客户信息 '!$C:$D,2,FALSE),"-")</f>
        <v>-</v>
      </c>
      <c r="F305" s="45"/>
      <c r="G305" s="34" t="str">
        <f>IFERROR(VLOOKUP($F305,'基础-商品信息'!$C:$E,2,FALSE),"-")</f>
        <v>-</v>
      </c>
      <c r="H305" s="34" t="str">
        <f>IFERROR(VLOOKUP($F305,'基础-商品信息'!$C:$E,3,FALSE),"-")</f>
        <v>-</v>
      </c>
      <c r="I305" s="50"/>
      <c r="J305" s="45"/>
      <c r="K305" s="35" t="str">
        <f t="shared" si="9"/>
        <v>-</v>
      </c>
      <c r="L305" s="45"/>
      <c r="M305" s="51">
        <f t="shared" si="8"/>
        <v>1</v>
      </c>
    </row>
    <row r="306" customHeight="1" spans="2:13">
      <c r="B306" s="33">
        <v>303</v>
      </c>
      <c r="C306" s="45"/>
      <c r="D306" s="45"/>
      <c r="E306" s="34" t="str">
        <f>IFERROR(VLOOKUP(D306,'基础-客户信息 '!$C:$D,2,FALSE),"-")</f>
        <v>-</v>
      </c>
      <c r="F306" s="45"/>
      <c r="G306" s="34" t="str">
        <f>IFERROR(VLOOKUP($F306,'基础-商品信息'!$C:$E,2,FALSE),"-")</f>
        <v>-</v>
      </c>
      <c r="H306" s="34" t="str">
        <f>IFERROR(VLOOKUP($F306,'基础-商品信息'!$C:$E,3,FALSE),"-")</f>
        <v>-</v>
      </c>
      <c r="I306" s="50"/>
      <c r="J306" s="45"/>
      <c r="K306" s="35" t="str">
        <f t="shared" si="9"/>
        <v>-</v>
      </c>
      <c r="L306" s="45"/>
      <c r="M306" s="51">
        <f t="shared" si="8"/>
        <v>1</v>
      </c>
    </row>
    <row r="307" customHeight="1" spans="2:13">
      <c r="B307" s="33">
        <v>304</v>
      </c>
      <c r="C307" s="45"/>
      <c r="D307" s="45"/>
      <c r="E307" s="34" t="str">
        <f>IFERROR(VLOOKUP(D307,'基础-客户信息 '!$C:$D,2,FALSE),"-")</f>
        <v>-</v>
      </c>
      <c r="F307" s="45"/>
      <c r="G307" s="34" t="str">
        <f>IFERROR(VLOOKUP($F307,'基础-商品信息'!$C:$E,2,FALSE),"-")</f>
        <v>-</v>
      </c>
      <c r="H307" s="34" t="str">
        <f>IFERROR(VLOOKUP($F307,'基础-商品信息'!$C:$E,3,FALSE),"-")</f>
        <v>-</v>
      </c>
      <c r="I307" s="50"/>
      <c r="J307" s="45"/>
      <c r="K307" s="35" t="str">
        <f t="shared" si="9"/>
        <v>-</v>
      </c>
      <c r="L307" s="45"/>
      <c r="M307" s="51">
        <f t="shared" si="8"/>
        <v>1</v>
      </c>
    </row>
    <row r="308" customHeight="1" spans="2:13">
      <c r="B308" s="33">
        <v>305</v>
      </c>
      <c r="C308" s="45"/>
      <c r="D308" s="45"/>
      <c r="E308" s="34" t="str">
        <f>IFERROR(VLOOKUP(D308,'基础-客户信息 '!$C:$D,2,FALSE),"-")</f>
        <v>-</v>
      </c>
      <c r="F308" s="45"/>
      <c r="G308" s="34" t="str">
        <f>IFERROR(VLOOKUP($F308,'基础-商品信息'!$C:$E,2,FALSE),"-")</f>
        <v>-</v>
      </c>
      <c r="H308" s="34" t="str">
        <f>IFERROR(VLOOKUP($F308,'基础-商品信息'!$C:$E,3,FALSE),"-")</f>
        <v>-</v>
      </c>
      <c r="I308" s="50"/>
      <c r="J308" s="45"/>
      <c r="K308" s="35" t="str">
        <f t="shared" si="9"/>
        <v>-</v>
      </c>
      <c r="L308" s="45"/>
      <c r="M308" s="51">
        <f t="shared" si="8"/>
        <v>1</v>
      </c>
    </row>
    <row r="309" customHeight="1" spans="2:13">
      <c r="B309" s="33">
        <v>306</v>
      </c>
      <c r="C309" s="45"/>
      <c r="D309" s="45"/>
      <c r="E309" s="34" t="str">
        <f>IFERROR(VLOOKUP(D309,'基础-客户信息 '!$C:$D,2,FALSE),"-")</f>
        <v>-</v>
      </c>
      <c r="F309" s="45"/>
      <c r="G309" s="34" t="str">
        <f>IFERROR(VLOOKUP($F309,'基础-商品信息'!$C:$E,2,FALSE),"-")</f>
        <v>-</v>
      </c>
      <c r="H309" s="34" t="str">
        <f>IFERROR(VLOOKUP($F309,'基础-商品信息'!$C:$E,3,FALSE),"-")</f>
        <v>-</v>
      </c>
      <c r="I309" s="50"/>
      <c r="J309" s="45"/>
      <c r="K309" s="35" t="str">
        <f t="shared" si="9"/>
        <v>-</v>
      </c>
      <c r="L309" s="45"/>
      <c r="M309" s="51">
        <f t="shared" si="8"/>
        <v>1</v>
      </c>
    </row>
    <row r="310" customHeight="1" spans="2:13">
      <c r="B310" s="33">
        <v>307</v>
      </c>
      <c r="C310" s="45"/>
      <c r="D310" s="45"/>
      <c r="E310" s="34" t="str">
        <f>IFERROR(VLOOKUP(D310,'基础-客户信息 '!$C:$D,2,FALSE),"-")</f>
        <v>-</v>
      </c>
      <c r="F310" s="45"/>
      <c r="G310" s="34" t="str">
        <f>IFERROR(VLOOKUP($F310,'基础-商品信息'!$C:$E,2,FALSE),"-")</f>
        <v>-</v>
      </c>
      <c r="H310" s="34" t="str">
        <f>IFERROR(VLOOKUP($F310,'基础-商品信息'!$C:$E,3,FALSE),"-")</f>
        <v>-</v>
      </c>
      <c r="I310" s="50"/>
      <c r="J310" s="45"/>
      <c r="K310" s="35" t="str">
        <f t="shared" si="9"/>
        <v>-</v>
      </c>
      <c r="L310" s="45"/>
      <c r="M310" s="51">
        <f t="shared" si="8"/>
        <v>1</v>
      </c>
    </row>
    <row r="311" customHeight="1" spans="2:13">
      <c r="B311" s="33">
        <v>308</v>
      </c>
      <c r="C311" s="45"/>
      <c r="D311" s="45"/>
      <c r="E311" s="34" t="str">
        <f>IFERROR(VLOOKUP(D311,'基础-客户信息 '!$C:$D,2,FALSE),"-")</f>
        <v>-</v>
      </c>
      <c r="F311" s="45"/>
      <c r="G311" s="34" t="str">
        <f>IFERROR(VLOOKUP($F311,'基础-商品信息'!$C:$E,2,FALSE),"-")</f>
        <v>-</v>
      </c>
      <c r="H311" s="34" t="str">
        <f>IFERROR(VLOOKUP($F311,'基础-商品信息'!$C:$E,3,FALSE),"-")</f>
        <v>-</v>
      </c>
      <c r="I311" s="50"/>
      <c r="J311" s="45"/>
      <c r="K311" s="35" t="str">
        <f t="shared" si="9"/>
        <v>-</v>
      </c>
      <c r="L311" s="45"/>
      <c r="M311" s="51">
        <f t="shared" si="8"/>
        <v>1</v>
      </c>
    </row>
    <row r="312" customHeight="1" spans="2:13">
      <c r="B312" s="33">
        <v>309</v>
      </c>
      <c r="C312" s="45"/>
      <c r="D312" s="45"/>
      <c r="E312" s="34" t="str">
        <f>IFERROR(VLOOKUP(D312,'基础-客户信息 '!$C:$D,2,FALSE),"-")</f>
        <v>-</v>
      </c>
      <c r="F312" s="45"/>
      <c r="G312" s="34" t="str">
        <f>IFERROR(VLOOKUP($F312,'基础-商品信息'!$C:$E,2,FALSE),"-")</f>
        <v>-</v>
      </c>
      <c r="H312" s="34" t="str">
        <f>IFERROR(VLOOKUP($F312,'基础-商品信息'!$C:$E,3,FALSE),"-")</f>
        <v>-</v>
      </c>
      <c r="I312" s="50"/>
      <c r="J312" s="45"/>
      <c r="K312" s="35" t="str">
        <f t="shared" si="9"/>
        <v>-</v>
      </c>
      <c r="L312" s="45"/>
      <c r="M312" s="51">
        <f t="shared" si="8"/>
        <v>1</v>
      </c>
    </row>
    <row r="313" customHeight="1" spans="2:13">
      <c r="B313" s="33">
        <v>310</v>
      </c>
      <c r="C313" s="45"/>
      <c r="D313" s="45"/>
      <c r="E313" s="34" t="str">
        <f>IFERROR(VLOOKUP(D313,'基础-客户信息 '!$C:$D,2,FALSE),"-")</f>
        <v>-</v>
      </c>
      <c r="F313" s="45"/>
      <c r="G313" s="34" t="str">
        <f>IFERROR(VLOOKUP($F313,'基础-商品信息'!$C:$E,2,FALSE),"-")</f>
        <v>-</v>
      </c>
      <c r="H313" s="34" t="str">
        <f>IFERROR(VLOOKUP($F313,'基础-商品信息'!$C:$E,3,FALSE),"-")</f>
        <v>-</v>
      </c>
      <c r="I313" s="50"/>
      <c r="J313" s="45"/>
      <c r="K313" s="35" t="str">
        <f t="shared" si="9"/>
        <v>-</v>
      </c>
      <c r="L313" s="45"/>
      <c r="M313" s="51">
        <f t="shared" si="8"/>
        <v>1</v>
      </c>
    </row>
    <row r="314" customHeight="1" spans="2:13">
      <c r="B314" s="33">
        <v>311</v>
      </c>
      <c r="C314" s="45"/>
      <c r="D314" s="45"/>
      <c r="E314" s="34" t="str">
        <f>IFERROR(VLOOKUP(D314,'基础-客户信息 '!$C:$D,2,FALSE),"-")</f>
        <v>-</v>
      </c>
      <c r="F314" s="45"/>
      <c r="G314" s="34" t="str">
        <f>IFERROR(VLOOKUP($F314,'基础-商品信息'!$C:$E,2,FALSE),"-")</f>
        <v>-</v>
      </c>
      <c r="H314" s="34" t="str">
        <f>IFERROR(VLOOKUP($F314,'基础-商品信息'!$C:$E,3,FALSE),"-")</f>
        <v>-</v>
      </c>
      <c r="I314" s="50"/>
      <c r="J314" s="45"/>
      <c r="K314" s="35" t="str">
        <f t="shared" si="9"/>
        <v>-</v>
      </c>
      <c r="L314" s="45"/>
      <c r="M314" s="51">
        <f t="shared" si="8"/>
        <v>1</v>
      </c>
    </row>
    <row r="315" customHeight="1" spans="2:13">
      <c r="B315" s="33">
        <v>312</v>
      </c>
      <c r="C315" s="45"/>
      <c r="D315" s="45"/>
      <c r="E315" s="34" t="str">
        <f>IFERROR(VLOOKUP(D315,'基础-客户信息 '!$C:$D,2,FALSE),"-")</f>
        <v>-</v>
      </c>
      <c r="F315" s="45"/>
      <c r="G315" s="34" t="str">
        <f>IFERROR(VLOOKUP($F315,'基础-商品信息'!$C:$E,2,FALSE),"-")</f>
        <v>-</v>
      </c>
      <c r="H315" s="34" t="str">
        <f>IFERROR(VLOOKUP($F315,'基础-商品信息'!$C:$E,3,FALSE),"-")</f>
        <v>-</v>
      </c>
      <c r="I315" s="50"/>
      <c r="J315" s="45"/>
      <c r="K315" s="35" t="str">
        <f t="shared" si="9"/>
        <v>-</v>
      </c>
      <c r="L315" s="45"/>
      <c r="M315" s="51">
        <f t="shared" si="8"/>
        <v>1</v>
      </c>
    </row>
    <row r="316" customHeight="1" spans="2:13">
      <c r="B316" s="33">
        <v>313</v>
      </c>
      <c r="C316" s="45"/>
      <c r="D316" s="45"/>
      <c r="E316" s="34" t="str">
        <f>IFERROR(VLOOKUP(D316,'基础-客户信息 '!$C:$D,2,FALSE),"-")</f>
        <v>-</v>
      </c>
      <c r="F316" s="45"/>
      <c r="G316" s="34" t="str">
        <f>IFERROR(VLOOKUP($F316,'基础-商品信息'!$C:$E,2,FALSE),"-")</f>
        <v>-</v>
      </c>
      <c r="H316" s="34" t="str">
        <f>IFERROR(VLOOKUP($F316,'基础-商品信息'!$C:$E,3,FALSE),"-")</f>
        <v>-</v>
      </c>
      <c r="I316" s="50"/>
      <c r="J316" s="45"/>
      <c r="K316" s="35" t="str">
        <f t="shared" si="9"/>
        <v>-</v>
      </c>
      <c r="L316" s="45"/>
      <c r="M316" s="51">
        <f t="shared" si="8"/>
        <v>1</v>
      </c>
    </row>
    <row r="317" customHeight="1" spans="2:13">
      <c r="B317" s="33">
        <v>314</v>
      </c>
      <c r="C317" s="45"/>
      <c r="D317" s="45"/>
      <c r="E317" s="34" t="str">
        <f>IFERROR(VLOOKUP(D317,'基础-客户信息 '!$C:$D,2,FALSE),"-")</f>
        <v>-</v>
      </c>
      <c r="F317" s="45"/>
      <c r="G317" s="34" t="str">
        <f>IFERROR(VLOOKUP($F317,'基础-商品信息'!$C:$E,2,FALSE),"-")</f>
        <v>-</v>
      </c>
      <c r="H317" s="34" t="str">
        <f>IFERROR(VLOOKUP($F317,'基础-商品信息'!$C:$E,3,FALSE),"-")</f>
        <v>-</v>
      </c>
      <c r="I317" s="50"/>
      <c r="J317" s="45"/>
      <c r="K317" s="35" t="str">
        <f t="shared" si="9"/>
        <v>-</v>
      </c>
      <c r="L317" s="45"/>
      <c r="M317" s="51">
        <f t="shared" si="8"/>
        <v>1</v>
      </c>
    </row>
    <row r="318" customHeight="1" spans="2:13">
      <c r="B318" s="33">
        <v>315</v>
      </c>
      <c r="C318" s="45"/>
      <c r="D318" s="45"/>
      <c r="E318" s="34" t="str">
        <f>IFERROR(VLOOKUP(D318,'基础-客户信息 '!$C:$D,2,FALSE),"-")</f>
        <v>-</v>
      </c>
      <c r="F318" s="45"/>
      <c r="G318" s="34" t="str">
        <f>IFERROR(VLOOKUP($F318,'基础-商品信息'!$C:$E,2,FALSE),"-")</f>
        <v>-</v>
      </c>
      <c r="H318" s="34" t="str">
        <f>IFERROR(VLOOKUP($F318,'基础-商品信息'!$C:$E,3,FALSE),"-")</f>
        <v>-</v>
      </c>
      <c r="I318" s="50"/>
      <c r="J318" s="45"/>
      <c r="K318" s="35" t="str">
        <f t="shared" si="9"/>
        <v>-</v>
      </c>
      <c r="L318" s="45"/>
      <c r="M318" s="51">
        <f t="shared" si="8"/>
        <v>1</v>
      </c>
    </row>
    <row r="319" customHeight="1" spans="2:13">
      <c r="B319" s="33">
        <v>316</v>
      </c>
      <c r="C319" s="45"/>
      <c r="D319" s="45"/>
      <c r="E319" s="34" t="str">
        <f>IFERROR(VLOOKUP(D319,'基础-客户信息 '!$C:$D,2,FALSE),"-")</f>
        <v>-</v>
      </c>
      <c r="F319" s="45"/>
      <c r="G319" s="34" t="str">
        <f>IFERROR(VLOOKUP($F319,'基础-商品信息'!$C:$E,2,FALSE),"-")</f>
        <v>-</v>
      </c>
      <c r="H319" s="34" t="str">
        <f>IFERROR(VLOOKUP($F319,'基础-商品信息'!$C:$E,3,FALSE),"-")</f>
        <v>-</v>
      </c>
      <c r="I319" s="50"/>
      <c r="J319" s="45"/>
      <c r="K319" s="35" t="str">
        <f t="shared" si="9"/>
        <v>-</v>
      </c>
      <c r="L319" s="45"/>
      <c r="M319" s="51">
        <f t="shared" si="8"/>
        <v>1</v>
      </c>
    </row>
    <row r="320" customHeight="1" spans="2:13">
      <c r="B320" s="33">
        <v>317</v>
      </c>
      <c r="C320" s="45"/>
      <c r="D320" s="45"/>
      <c r="E320" s="34" t="str">
        <f>IFERROR(VLOOKUP(D320,'基础-客户信息 '!$C:$D,2,FALSE),"-")</f>
        <v>-</v>
      </c>
      <c r="F320" s="45"/>
      <c r="G320" s="34" t="str">
        <f>IFERROR(VLOOKUP($F320,'基础-商品信息'!$C:$E,2,FALSE),"-")</f>
        <v>-</v>
      </c>
      <c r="H320" s="34" t="str">
        <f>IFERROR(VLOOKUP($F320,'基础-商品信息'!$C:$E,3,FALSE),"-")</f>
        <v>-</v>
      </c>
      <c r="I320" s="50"/>
      <c r="J320" s="45"/>
      <c r="K320" s="35" t="str">
        <f t="shared" si="9"/>
        <v>-</v>
      </c>
      <c r="L320" s="45"/>
      <c r="M320" s="51">
        <f t="shared" si="8"/>
        <v>1</v>
      </c>
    </row>
    <row r="321" customHeight="1" spans="2:13">
      <c r="B321" s="33">
        <v>318</v>
      </c>
      <c r="C321" s="45"/>
      <c r="D321" s="45"/>
      <c r="E321" s="34" t="str">
        <f>IFERROR(VLOOKUP(D321,'基础-客户信息 '!$C:$D,2,FALSE),"-")</f>
        <v>-</v>
      </c>
      <c r="F321" s="45"/>
      <c r="G321" s="34" t="str">
        <f>IFERROR(VLOOKUP($F321,'基础-商品信息'!$C:$E,2,FALSE),"-")</f>
        <v>-</v>
      </c>
      <c r="H321" s="34" t="str">
        <f>IFERROR(VLOOKUP($F321,'基础-商品信息'!$C:$E,3,FALSE),"-")</f>
        <v>-</v>
      </c>
      <c r="I321" s="50"/>
      <c r="J321" s="45"/>
      <c r="K321" s="35" t="str">
        <f t="shared" si="9"/>
        <v>-</v>
      </c>
      <c r="L321" s="45"/>
      <c r="M321" s="51">
        <f t="shared" si="8"/>
        <v>1</v>
      </c>
    </row>
    <row r="322" customHeight="1" spans="2:13">
      <c r="B322" s="33">
        <v>319</v>
      </c>
      <c r="C322" s="45"/>
      <c r="D322" s="45"/>
      <c r="E322" s="34" t="str">
        <f>IFERROR(VLOOKUP(D322,'基础-客户信息 '!$C:$D,2,FALSE),"-")</f>
        <v>-</v>
      </c>
      <c r="F322" s="45"/>
      <c r="G322" s="34" t="str">
        <f>IFERROR(VLOOKUP($F322,'基础-商品信息'!$C:$E,2,FALSE),"-")</f>
        <v>-</v>
      </c>
      <c r="H322" s="34" t="str">
        <f>IFERROR(VLOOKUP($F322,'基础-商品信息'!$C:$E,3,FALSE),"-")</f>
        <v>-</v>
      </c>
      <c r="I322" s="50"/>
      <c r="J322" s="45"/>
      <c r="K322" s="35" t="str">
        <f t="shared" si="9"/>
        <v>-</v>
      </c>
      <c r="L322" s="45"/>
      <c r="M322" s="51">
        <f t="shared" si="8"/>
        <v>1</v>
      </c>
    </row>
    <row r="323" customHeight="1" spans="2:13">
      <c r="B323" s="33">
        <v>320</v>
      </c>
      <c r="C323" s="45"/>
      <c r="D323" s="45"/>
      <c r="E323" s="34" t="str">
        <f>IFERROR(VLOOKUP(D323,'基础-客户信息 '!$C:$D,2,FALSE),"-")</f>
        <v>-</v>
      </c>
      <c r="F323" s="45"/>
      <c r="G323" s="34" t="str">
        <f>IFERROR(VLOOKUP($F323,'基础-商品信息'!$C:$E,2,FALSE),"-")</f>
        <v>-</v>
      </c>
      <c r="H323" s="34" t="str">
        <f>IFERROR(VLOOKUP($F323,'基础-商品信息'!$C:$E,3,FALSE),"-")</f>
        <v>-</v>
      </c>
      <c r="I323" s="50"/>
      <c r="J323" s="45"/>
      <c r="K323" s="35" t="str">
        <f t="shared" si="9"/>
        <v>-</v>
      </c>
      <c r="L323" s="45"/>
      <c r="M323" s="51">
        <f t="shared" si="8"/>
        <v>1</v>
      </c>
    </row>
    <row r="324" customHeight="1" spans="2:13">
      <c r="B324" s="33">
        <v>321</v>
      </c>
      <c r="C324" s="45"/>
      <c r="D324" s="45"/>
      <c r="E324" s="34" t="str">
        <f>IFERROR(VLOOKUP(D324,'基础-客户信息 '!$C:$D,2,FALSE),"-")</f>
        <v>-</v>
      </c>
      <c r="F324" s="45"/>
      <c r="G324" s="34" t="str">
        <f>IFERROR(VLOOKUP($F324,'基础-商品信息'!$C:$E,2,FALSE),"-")</f>
        <v>-</v>
      </c>
      <c r="H324" s="34" t="str">
        <f>IFERROR(VLOOKUP($F324,'基础-商品信息'!$C:$E,3,FALSE),"-")</f>
        <v>-</v>
      </c>
      <c r="I324" s="50"/>
      <c r="J324" s="45"/>
      <c r="K324" s="35" t="str">
        <f t="shared" si="9"/>
        <v>-</v>
      </c>
      <c r="L324" s="45"/>
      <c r="M324" s="51">
        <f t="shared" ref="M324:M387" si="10">C324-DAY(C324)+1</f>
        <v>1</v>
      </c>
    </row>
    <row r="325" customHeight="1" spans="2:13">
      <c r="B325" s="33">
        <v>322</v>
      </c>
      <c r="C325" s="45"/>
      <c r="D325" s="45"/>
      <c r="E325" s="34" t="str">
        <f>IFERROR(VLOOKUP(D325,'基础-客户信息 '!$C:$D,2,FALSE),"-")</f>
        <v>-</v>
      </c>
      <c r="F325" s="45"/>
      <c r="G325" s="34" t="str">
        <f>IFERROR(VLOOKUP($F325,'基础-商品信息'!$C:$E,2,FALSE),"-")</f>
        <v>-</v>
      </c>
      <c r="H325" s="34" t="str">
        <f>IFERROR(VLOOKUP($F325,'基础-商品信息'!$C:$E,3,FALSE),"-")</f>
        <v>-</v>
      </c>
      <c r="I325" s="50"/>
      <c r="J325" s="45"/>
      <c r="K325" s="35" t="str">
        <f t="shared" ref="K325:K388" si="11">IF(AND(I325&lt;&gt;"",J325&lt;&gt;""),I325*J325,"-")</f>
        <v>-</v>
      </c>
      <c r="L325" s="45"/>
      <c r="M325" s="51">
        <f t="shared" si="10"/>
        <v>1</v>
      </c>
    </row>
    <row r="326" customHeight="1" spans="2:13">
      <c r="B326" s="33">
        <v>323</v>
      </c>
      <c r="C326" s="45"/>
      <c r="D326" s="45"/>
      <c r="E326" s="34" t="str">
        <f>IFERROR(VLOOKUP(D326,'基础-客户信息 '!$C:$D,2,FALSE),"-")</f>
        <v>-</v>
      </c>
      <c r="F326" s="45"/>
      <c r="G326" s="34" t="str">
        <f>IFERROR(VLOOKUP($F326,'基础-商品信息'!$C:$E,2,FALSE),"-")</f>
        <v>-</v>
      </c>
      <c r="H326" s="34" t="str">
        <f>IFERROR(VLOOKUP($F326,'基础-商品信息'!$C:$E,3,FALSE),"-")</f>
        <v>-</v>
      </c>
      <c r="I326" s="50"/>
      <c r="J326" s="45"/>
      <c r="K326" s="35" t="str">
        <f t="shared" si="11"/>
        <v>-</v>
      </c>
      <c r="L326" s="45"/>
      <c r="M326" s="51">
        <f t="shared" si="10"/>
        <v>1</v>
      </c>
    </row>
    <row r="327" customHeight="1" spans="2:13">
      <c r="B327" s="33">
        <v>324</v>
      </c>
      <c r="C327" s="45"/>
      <c r="D327" s="45"/>
      <c r="E327" s="34" t="str">
        <f>IFERROR(VLOOKUP(D327,'基础-客户信息 '!$C:$D,2,FALSE),"-")</f>
        <v>-</v>
      </c>
      <c r="F327" s="45"/>
      <c r="G327" s="34" t="str">
        <f>IFERROR(VLOOKUP($F327,'基础-商品信息'!$C:$E,2,FALSE),"-")</f>
        <v>-</v>
      </c>
      <c r="H327" s="34" t="str">
        <f>IFERROR(VLOOKUP($F327,'基础-商品信息'!$C:$E,3,FALSE),"-")</f>
        <v>-</v>
      </c>
      <c r="I327" s="50"/>
      <c r="J327" s="45"/>
      <c r="K327" s="35" t="str">
        <f t="shared" si="11"/>
        <v>-</v>
      </c>
      <c r="L327" s="45"/>
      <c r="M327" s="51">
        <f t="shared" si="10"/>
        <v>1</v>
      </c>
    </row>
    <row r="328" customHeight="1" spans="2:13">
      <c r="B328" s="33">
        <v>325</v>
      </c>
      <c r="C328" s="45"/>
      <c r="D328" s="45"/>
      <c r="E328" s="34" t="str">
        <f>IFERROR(VLOOKUP(D328,'基础-客户信息 '!$C:$D,2,FALSE),"-")</f>
        <v>-</v>
      </c>
      <c r="F328" s="45"/>
      <c r="G328" s="34" t="str">
        <f>IFERROR(VLOOKUP($F328,'基础-商品信息'!$C:$E,2,FALSE),"-")</f>
        <v>-</v>
      </c>
      <c r="H328" s="34" t="str">
        <f>IFERROR(VLOOKUP($F328,'基础-商品信息'!$C:$E,3,FALSE),"-")</f>
        <v>-</v>
      </c>
      <c r="I328" s="50"/>
      <c r="J328" s="45"/>
      <c r="K328" s="35" t="str">
        <f t="shared" si="11"/>
        <v>-</v>
      </c>
      <c r="L328" s="45"/>
      <c r="M328" s="51">
        <f t="shared" si="10"/>
        <v>1</v>
      </c>
    </row>
    <row r="329" customHeight="1" spans="2:13">
      <c r="B329" s="33">
        <v>326</v>
      </c>
      <c r="C329" s="45"/>
      <c r="D329" s="45"/>
      <c r="E329" s="34" t="str">
        <f>IFERROR(VLOOKUP(D329,'基础-客户信息 '!$C:$D,2,FALSE),"-")</f>
        <v>-</v>
      </c>
      <c r="F329" s="45"/>
      <c r="G329" s="34" t="str">
        <f>IFERROR(VLOOKUP($F329,'基础-商品信息'!$C:$E,2,FALSE),"-")</f>
        <v>-</v>
      </c>
      <c r="H329" s="34" t="str">
        <f>IFERROR(VLOOKUP($F329,'基础-商品信息'!$C:$E,3,FALSE),"-")</f>
        <v>-</v>
      </c>
      <c r="I329" s="50"/>
      <c r="J329" s="45"/>
      <c r="K329" s="35" t="str">
        <f t="shared" si="11"/>
        <v>-</v>
      </c>
      <c r="L329" s="45"/>
      <c r="M329" s="51">
        <f t="shared" si="10"/>
        <v>1</v>
      </c>
    </row>
    <row r="330" customHeight="1" spans="2:13">
      <c r="B330" s="33">
        <v>327</v>
      </c>
      <c r="C330" s="45"/>
      <c r="D330" s="45"/>
      <c r="E330" s="34" t="str">
        <f>IFERROR(VLOOKUP(D330,'基础-客户信息 '!$C:$D,2,FALSE),"-")</f>
        <v>-</v>
      </c>
      <c r="F330" s="45"/>
      <c r="G330" s="34" t="str">
        <f>IFERROR(VLOOKUP($F330,'基础-商品信息'!$C:$E,2,FALSE),"-")</f>
        <v>-</v>
      </c>
      <c r="H330" s="34" t="str">
        <f>IFERROR(VLOOKUP($F330,'基础-商品信息'!$C:$E,3,FALSE),"-")</f>
        <v>-</v>
      </c>
      <c r="I330" s="50"/>
      <c r="J330" s="45"/>
      <c r="K330" s="35" t="str">
        <f t="shared" si="11"/>
        <v>-</v>
      </c>
      <c r="L330" s="45"/>
      <c r="M330" s="51">
        <f t="shared" si="10"/>
        <v>1</v>
      </c>
    </row>
    <row r="331" customHeight="1" spans="2:13">
      <c r="B331" s="33">
        <v>328</v>
      </c>
      <c r="C331" s="45"/>
      <c r="D331" s="45"/>
      <c r="E331" s="34" t="str">
        <f>IFERROR(VLOOKUP(D331,'基础-客户信息 '!$C:$D,2,FALSE),"-")</f>
        <v>-</v>
      </c>
      <c r="F331" s="45"/>
      <c r="G331" s="34" t="str">
        <f>IFERROR(VLOOKUP($F331,'基础-商品信息'!$C:$E,2,FALSE),"-")</f>
        <v>-</v>
      </c>
      <c r="H331" s="34" t="str">
        <f>IFERROR(VLOOKUP($F331,'基础-商品信息'!$C:$E,3,FALSE),"-")</f>
        <v>-</v>
      </c>
      <c r="I331" s="50"/>
      <c r="J331" s="45"/>
      <c r="K331" s="35" t="str">
        <f t="shared" si="11"/>
        <v>-</v>
      </c>
      <c r="L331" s="45"/>
      <c r="M331" s="51">
        <f t="shared" si="10"/>
        <v>1</v>
      </c>
    </row>
    <row r="332" customHeight="1" spans="2:13">
      <c r="B332" s="33">
        <v>329</v>
      </c>
      <c r="C332" s="45"/>
      <c r="D332" s="45"/>
      <c r="E332" s="34" t="str">
        <f>IFERROR(VLOOKUP(D332,'基础-客户信息 '!$C:$D,2,FALSE),"-")</f>
        <v>-</v>
      </c>
      <c r="F332" s="45"/>
      <c r="G332" s="34" t="str">
        <f>IFERROR(VLOOKUP($F332,'基础-商品信息'!$C:$E,2,FALSE),"-")</f>
        <v>-</v>
      </c>
      <c r="H332" s="34" t="str">
        <f>IFERROR(VLOOKUP($F332,'基础-商品信息'!$C:$E,3,FALSE),"-")</f>
        <v>-</v>
      </c>
      <c r="I332" s="50"/>
      <c r="J332" s="45"/>
      <c r="K332" s="35" t="str">
        <f t="shared" si="11"/>
        <v>-</v>
      </c>
      <c r="L332" s="45"/>
      <c r="M332" s="51">
        <f t="shared" si="10"/>
        <v>1</v>
      </c>
    </row>
    <row r="333" customHeight="1" spans="2:13">
      <c r="B333" s="33">
        <v>330</v>
      </c>
      <c r="C333" s="45"/>
      <c r="D333" s="45"/>
      <c r="E333" s="34" t="str">
        <f>IFERROR(VLOOKUP(D333,'基础-客户信息 '!$C:$D,2,FALSE),"-")</f>
        <v>-</v>
      </c>
      <c r="F333" s="45"/>
      <c r="G333" s="34" t="str">
        <f>IFERROR(VLOOKUP($F333,'基础-商品信息'!$C:$E,2,FALSE),"-")</f>
        <v>-</v>
      </c>
      <c r="H333" s="34" t="str">
        <f>IFERROR(VLOOKUP($F333,'基础-商品信息'!$C:$E,3,FALSE),"-")</f>
        <v>-</v>
      </c>
      <c r="I333" s="50"/>
      <c r="J333" s="45"/>
      <c r="K333" s="35" t="str">
        <f t="shared" si="11"/>
        <v>-</v>
      </c>
      <c r="L333" s="45"/>
      <c r="M333" s="51">
        <f t="shared" si="10"/>
        <v>1</v>
      </c>
    </row>
    <row r="334" customHeight="1" spans="2:13">
      <c r="B334" s="33">
        <v>331</v>
      </c>
      <c r="C334" s="45"/>
      <c r="D334" s="45"/>
      <c r="E334" s="34" t="str">
        <f>IFERROR(VLOOKUP(D334,'基础-客户信息 '!$C:$D,2,FALSE),"-")</f>
        <v>-</v>
      </c>
      <c r="F334" s="45"/>
      <c r="G334" s="34" t="str">
        <f>IFERROR(VLOOKUP($F334,'基础-商品信息'!$C:$E,2,FALSE),"-")</f>
        <v>-</v>
      </c>
      <c r="H334" s="34" t="str">
        <f>IFERROR(VLOOKUP($F334,'基础-商品信息'!$C:$E,3,FALSE),"-")</f>
        <v>-</v>
      </c>
      <c r="I334" s="50"/>
      <c r="J334" s="45"/>
      <c r="K334" s="35" t="str">
        <f t="shared" si="11"/>
        <v>-</v>
      </c>
      <c r="L334" s="45"/>
      <c r="M334" s="51">
        <f t="shared" si="10"/>
        <v>1</v>
      </c>
    </row>
    <row r="335" customHeight="1" spans="2:13">
      <c r="B335" s="33">
        <v>332</v>
      </c>
      <c r="C335" s="45"/>
      <c r="D335" s="45"/>
      <c r="E335" s="34" t="str">
        <f>IFERROR(VLOOKUP(D335,'基础-客户信息 '!$C:$D,2,FALSE),"-")</f>
        <v>-</v>
      </c>
      <c r="F335" s="45"/>
      <c r="G335" s="34" t="str">
        <f>IFERROR(VLOOKUP($F335,'基础-商品信息'!$C:$E,2,FALSE),"-")</f>
        <v>-</v>
      </c>
      <c r="H335" s="34" t="str">
        <f>IFERROR(VLOOKUP($F335,'基础-商品信息'!$C:$E,3,FALSE),"-")</f>
        <v>-</v>
      </c>
      <c r="I335" s="50"/>
      <c r="J335" s="45"/>
      <c r="K335" s="35" t="str">
        <f t="shared" si="11"/>
        <v>-</v>
      </c>
      <c r="L335" s="45"/>
      <c r="M335" s="51">
        <f t="shared" si="10"/>
        <v>1</v>
      </c>
    </row>
    <row r="336" customHeight="1" spans="2:13">
      <c r="B336" s="33">
        <v>333</v>
      </c>
      <c r="C336" s="45"/>
      <c r="D336" s="45"/>
      <c r="E336" s="34" t="str">
        <f>IFERROR(VLOOKUP(D336,'基础-客户信息 '!$C:$D,2,FALSE),"-")</f>
        <v>-</v>
      </c>
      <c r="F336" s="45"/>
      <c r="G336" s="34" t="str">
        <f>IFERROR(VLOOKUP($F336,'基础-商品信息'!$C:$E,2,FALSE),"-")</f>
        <v>-</v>
      </c>
      <c r="H336" s="34" t="str">
        <f>IFERROR(VLOOKUP($F336,'基础-商品信息'!$C:$E,3,FALSE),"-")</f>
        <v>-</v>
      </c>
      <c r="I336" s="50"/>
      <c r="J336" s="45"/>
      <c r="K336" s="35" t="str">
        <f t="shared" si="11"/>
        <v>-</v>
      </c>
      <c r="L336" s="45"/>
      <c r="M336" s="51">
        <f t="shared" si="10"/>
        <v>1</v>
      </c>
    </row>
    <row r="337" customHeight="1" spans="2:13">
      <c r="B337" s="33">
        <v>334</v>
      </c>
      <c r="C337" s="45"/>
      <c r="D337" s="45"/>
      <c r="E337" s="34" t="str">
        <f>IFERROR(VLOOKUP(D337,'基础-客户信息 '!$C:$D,2,FALSE),"-")</f>
        <v>-</v>
      </c>
      <c r="F337" s="45"/>
      <c r="G337" s="34" t="str">
        <f>IFERROR(VLOOKUP($F337,'基础-商品信息'!$C:$E,2,FALSE),"-")</f>
        <v>-</v>
      </c>
      <c r="H337" s="34" t="str">
        <f>IFERROR(VLOOKUP($F337,'基础-商品信息'!$C:$E,3,FALSE),"-")</f>
        <v>-</v>
      </c>
      <c r="I337" s="50"/>
      <c r="J337" s="45"/>
      <c r="K337" s="35" t="str">
        <f t="shared" si="11"/>
        <v>-</v>
      </c>
      <c r="L337" s="45"/>
      <c r="M337" s="51">
        <f t="shared" si="10"/>
        <v>1</v>
      </c>
    </row>
    <row r="338" customHeight="1" spans="2:13">
      <c r="B338" s="33">
        <v>335</v>
      </c>
      <c r="C338" s="45"/>
      <c r="D338" s="45"/>
      <c r="E338" s="34" t="str">
        <f>IFERROR(VLOOKUP(D338,'基础-客户信息 '!$C:$D,2,FALSE),"-")</f>
        <v>-</v>
      </c>
      <c r="F338" s="45"/>
      <c r="G338" s="34" t="str">
        <f>IFERROR(VLOOKUP($F338,'基础-商品信息'!$C:$E,2,FALSE),"-")</f>
        <v>-</v>
      </c>
      <c r="H338" s="34" t="str">
        <f>IFERROR(VLOOKUP($F338,'基础-商品信息'!$C:$E,3,FALSE),"-")</f>
        <v>-</v>
      </c>
      <c r="I338" s="50"/>
      <c r="J338" s="45"/>
      <c r="K338" s="35" t="str">
        <f t="shared" si="11"/>
        <v>-</v>
      </c>
      <c r="L338" s="45"/>
      <c r="M338" s="51">
        <f t="shared" si="10"/>
        <v>1</v>
      </c>
    </row>
    <row r="339" customHeight="1" spans="2:13">
      <c r="B339" s="33">
        <v>336</v>
      </c>
      <c r="C339" s="45"/>
      <c r="D339" s="45"/>
      <c r="E339" s="34" t="str">
        <f>IFERROR(VLOOKUP(D339,'基础-客户信息 '!$C:$D,2,FALSE),"-")</f>
        <v>-</v>
      </c>
      <c r="F339" s="45"/>
      <c r="G339" s="34" t="str">
        <f>IFERROR(VLOOKUP($F339,'基础-商品信息'!$C:$E,2,FALSE),"-")</f>
        <v>-</v>
      </c>
      <c r="H339" s="34" t="str">
        <f>IFERROR(VLOOKUP($F339,'基础-商品信息'!$C:$E,3,FALSE),"-")</f>
        <v>-</v>
      </c>
      <c r="I339" s="50"/>
      <c r="J339" s="45"/>
      <c r="K339" s="35" t="str">
        <f t="shared" si="11"/>
        <v>-</v>
      </c>
      <c r="L339" s="45"/>
      <c r="M339" s="51">
        <f t="shared" si="10"/>
        <v>1</v>
      </c>
    </row>
    <row r="340" customHeight="1" spans="2:13">
      <c r="B340" s="33">
        <v>337</v>
      </c>
      <c r="C340" s="45"/>
      <c r="D340" s="45"/>
      <c r="E340" s="34" t="str">
        <f>IFERROR(VLOOKUP(D340,'基础-客户信息 '!$C:$D,2,FALSE),"-")</f>
        <v>-</v>
      </c>
      <c r="F340" s="45"/>
      <c r="G340" s="34" t="str">
        <f>IFERROR(VLOOKUP($F340,'基础-商品信息'!$C:$E,2,FALSE),"-")</f>
        <v>-</v>
      </c>
      <c r="H340" s="34" t="str">
        <f>IFERROR(VLOOKUP($F340,'基础-商品信息'!$C:$E,3,FALSE),"-")</f>
        <v>-</v>
      </c>
      <c r="I340" s="50"/>
      <c r="J340" s="45"/>
      <c r="K340" s="35" t="str">
        <f t="shared" si="11"/>
        <v>-</v>
      </c>
      <c r="L340" s="45"/>
      <c r="M340" s="51">
        <f t="shared" si="10"/>
        <v>1</v>
      </c>
    </row>
    <row r="341" customHeight="1" spans="2:13">
      <c r="B341" s="33">
        <v>338</v>
      </c>
      <c r="C341" s="45"/>
      <c r="D341" s="45"/>
      <c r="E341" s="34" t="str">
        <f>IFERROR(VLOOKUP(D341,'基础-客户信息 '!$C:$D,2,FALSE),"-")</f>
        <v>-</v>
      </c>
      <c r="F341" s="45"/>
      <c r="G341" s="34" t="str">
        <f>IFERROR(VLOOKUP($F341,'基础-商品信息'!$C:$E,2,FALSE),"-")</f>
        <v>-</v>
      </c>
      <c r="H341" s="34" t="str">
        <f>IFERROR(VLOOKUP($F341,'基础-商品信息'!$C:$E,3,FALSE),"-")</f>
        <v>-</v>
      </c>
      <c r="I341" s="50"/>
      <c r="J341" s="45"/>
      <c r="K341" s="35" t="str">
        <f t="shared" si="11"/>
        <v>-</v>
      </c>
      <c r="L341" s="45"/>
      <c r="M341" s="51">
        <f t="shared" si="10"/>
        <v>1</v>
      </c>
    </row>
    <row r="342" customHeight="1" spans="2:13">
      <c r="B342" s="33">
        <v>339</v>
      </c>
      <c r="C342" s="45"/>
      <c r="D342" s="45"/>
      <c r="E342" s="34" t="str">
        <f>IFERROR(VLOOKUP(D342,'基础-客户信息 '!$C:$D,2,FALSE),"-")</f>
        <v>-</v>
      </c>
      <c r="F342" s="45"/>
      <c r="G342" s="34" t="str">
        <f>IFERROR(VLOOKUP($F342,'基础-商品信息'!$C:$E,2,FALSE),"-")</f>
        <v>-</v>
      </c>
      <c r="H342" s="34" t="str">
        <f>IFERROR(VLOOKUP($F342,'基础-商品信息'!$C:$E,3,FALSE),"-")</f>
        <v>-</v>
      </c>
      <c r="I342" s="50"/>
      <c r="J342" s="45"/>
      <c r="K342" s="35" t="str">
        <f t="shared" si="11"/>
        <v>-</v>
      </c>
      <c r="L342" s="45"/>
      <c r="M342" s="51">
        <f t="shared" si="10"/>
        <v>1</v>
      </c>
    </row>
    <row r="343" customHeight="1" spans="2:13">
      <c r="B343" s="33">
        <v>340</v>
      </c>
      <c r="C343" s="45"/>
      <c r="D343" s="45"/>
      <c r="E343" s="34" t="str">
        <f>IFERROR(VLOOKUP(D343,'基础-客户信息 '!$C:$D,2,FALSE),"-")</f>
        <v>-</v>
      </c>
      <c r="F343" s="45"/>
      <c r="G343" s="34" t="str">
        <f>IFERROR(VLOOKUP($F343,'基础-商品信息'!$C:$E,2,FALSE),"-")</f>
        <v>-</v>
      </c>
      <c r="H343" s="34" t="str">
        <f>IFERROR(VLOOKUP($F343,'基础-商品信息'!$C:$E,3,FALSE),"-")</f>
        <v>-</v>
      </c>
      <c r="I343" s="50"/>
      <c r="J343" s="45"/>
      <c r="K343" s="35" t="str">
        <f t="shared" si="11"/>
        <v>-</v>
      </c>
      <c r="L343" s="45"/>
      <c r="M343" s="51">
        <f t="shared" si="10"/>
        <v>1</v>
      </c>
    </row>
    <row r="344" customHeight="1" spans="2:13">
      <c r="B344" s="33">
        <v>341</v>
      </c>
      <c r="C344" s="45"/>
      <c r="D344" s="45"/>
      <c r="E344" s="34" t="str">
        <f>IFERROR(VLOOKUP(D344,'基础-客户信息 '!$C:$D,2,FALSE),"-")</f>
        <v>-</v>
      </c>
      <c r="F344" s="45"/>
      <c r="G344" s="34" t="str">
        <f>IFERROR(VLOOKUP($F344,'基础-商品信息'!$C:$E,2,FALSE),"-")</f>
        <v>-</v>
      </c>
      <c r="H344" s="34" t="str">
        <f>IFERROR(VLOOKUP($F344,'基础-商品信息'!$C:$E,3,FALSE),"-")</f>
        <v>-</v>
      </c>
      <c r="I344" s="50"/>
      <c r="J344" s="45"/>
      <c r="K344" s="35" t="str">
        <f t="shared" si="11"/>
        <v>-</v>
      </c>
      <c r="L344" s="45"/>
      <c r="M344" s="51">
        <f t="shared" si="10"/>
        <v>1</v>
      </c>
    </row>
    <row r="345" customHeight="1" spans="2:13">
      <c r="B345" s="33">
        <v>342</v>
      </c>
      <c r="C345" s="45"/>
      <c r="D345" s="45"/>
      <c r="E345" s="34" t="str">
        <f>IFERROR(VLOOKUP(D345,'基础-客户信息 '!$C:$D,2,FALSE),"-")</f>
        <v>-</v>
      </c>
      <c r="F345" s="45"/>
      <c r="G345" s="34" t="str">
        <f>IFERROR(VLOOKUP($F345,'基础-商品信息'!$C:$E,2,FALSE),"-")</f>
        <v>-</v>
      </c>
      <c r="H345" s="34" t="str">
        <f>IFERROR(VLOOKUP($F345,'基础-商品信息'!$C:$E,3,FALSE),"-")</f>
        <v>-</v>
      </c>
      <c r="I345" s="50"/>
      <c r="J345" s="45"/>
      <c r="K345" s="35" t="str">
        <f t="shared" si="11"/>
        <v>-</v>
      </c>
      <c r="L345" s="45"/>
      <c r="M345" s="51">
        <f t="shared" si="10"/>
        <v>1</v>
      </c>
    </row>
    <row r="346" customHeight="1" spans="2:13">
      <c r="B346" s="33">
        <v>343</v>
      </c>
      <c r="C346" s="45"/>
      <c r="D346" s="45"/>
      <c r="E346" s="34" t="str">
        <f>IFERROR(VLOOKUP(D346,'基础-客户信息 '!$C:$D,2,FALSE),"-")</f>
        <v>-</v>
      </c>
      <c r="F346" s="45"/>
      <c r="G346" s="34" t="str">
        <f>IFERROR(VLOOKUP($F346,'基础-商品信息'!$C:$E,2,FALSE),"-")</f>
        <v>-</v>
      </c>
      <c r="H346" s="34" t="str">
        <f>IFERROR(VLOOKUP($F346,'基础-商品信息'!$C:$E,3,FALSE),"-")</f>
        <v>-</v>
      </c>
      <c r="I346" s="50"/>
      <c r="J346" s="45"/>
      <c r="K346" s="35" t="str">
        <f t="shared" si="11"/>
        <v>-</v>
      </c>
      <c r="L346" s="45"/>
      <c r="M346" s="51">
        <f t="shared" si="10"/>
        <v>1</v>
      </c>
    </row>
    <row r="347" customHeight="1" spans="2:13">
      <c r="B347" s="33">
        <v>344</v>
      </c>
      <c r="C347" s="45"/>
      <c r="D347" s="45"/>
      <c r="E347" s="34" t="str">
        <f>IFERROR(VLOOKUP(D347,'基础-客户信息 '!$C:$D,2,FALSE),"-")</f>
        <v>-</v>
      </c>
      <c r="F347" s="45"/>
      <c r="G347" s="34" t="str">
        <f>IFERROR(VLOOKUP($F347,'基础-商品信息'!$C:$E,2,FALSE),"-")</f>
        <v>-</v>
      </c>
      <c r="H347" s="34" t="str">
        <f>IFERROR(VLOOKUP($F347,'基础-商品信息'!$C:$E,3,FALSE),"-")</f>
        <v>-</v>
      </c>
      <c r="I347" s="50"/>
      <c r="J347" s="45"/>
      <c r="K347" s="35" t="str">
        <f t="shared" si="11"/>
        <v>-</v>
      </c>
      <c r="L347" s="45"/>
      <c r="M347" s="51">
        <f t="shared" si="10"/>
        <v>1</v>
      </c>
    </row>
    <row r="348" customHeight="1" spans="2:13">
      <c r="B348" s="33">
        <v>345</v>
      </c>
      <c r="C348" s="45"/>
      <c r="D348" s="45"/>
      <c r="E348" s="34" t="str">
        <f>IFERROR(VLOOKUP(D348,'基础-客户信息 '!$C:$D,2,FALSE),"-")</f>
        <v>-</v>
      </c>
      <c r="F348" s="45"/>
      <c r="G348" s="34" t="str">
        <f>IFERROR(VLOOKUP($F348,'基础-商品信息'!$C:$E,2,FALSE),"-")</f>
        <v>-</v>
      </c>
      <c r="H348" s="34" t="str">
        <f>IFERROR(VLOOKUP($F348,'基础-商品信息'!$C:$E,3,FALSE),"-")</f>
        <v>-</v>
      </c>
      <c r="I348" s="50"/>
      <c r="J348" s="45"/>
      <c r="K348" s="35" t="str">
        <f t="shared" si="11"/>
        <v>-</v>
      </c>
      <c r="L348" s="45"/>
      <c r="M348" s="51">
        <f t="shared" si="10"/>
        <v>1</v>
      </c>
    </row>
    <row r="349" customHeight="1" spans="2:13">
      <c r="B349" s="33">
        <v>346</v>
      </c>
      <c r="C349" s="45"/>
      <c r="D349" s="45"/>
      <c r="E349" s="34" t="str">
        <f>IFERROR(VLOOKUP(D349,'基础-客户信息 '!$C:$D,2,FALSE),"-")</f>
        <v>-</v>
      </c>
      <c r="F349" s="45"/>
      <c r="G349" s="34" t="str">
        <f>IFERROR(VLOOKUP($F349,'基础-商品信息'!$C:$E,2,FALSE),"-")</f>
        <v>-</v>
      </c>
      <c r="H349" s="34" t="str">
        <f>IFERROR(VLOOKUP($F349,'基础-商品信息'!$C:$E,3,FALSE),"-")</f>
        <v>-</v>
      </c>
      <c r="I349" s="50"/>
      <c r="J349" s="45"/>
      <c r="K349" s="35" t="str">
        <f t="shared" si="11"/>
        <v>-</v>
      </c>
      <c r="L349" s="45"/>
      <c r="M349" s="51">
        <f t="shared" si="10"/>
        <v>1</v>
      </c>
    </row>
    <row r="350" customHeight="1" spans="2:13">
      <c r="B350" s="33">
        <v>347</v>
      </c>
      <c r="C350" s="45"/>
      <c r="D350" s="45"/>
      <c r="E350" s="34" t="str">
        <f>IFERROR(VLOOKUP(D350,'基础-客户信息 '!$C:$D,2,FALSE),"-")</f>
        <v>-</v>
      </c>
      <c r="F350" s="45"/>
      <c r="G350" s="34" t="str">
        <f>IFERROR(VLOOKUP($F350,'基础-商品信息'!$C:$E,2,FALSE),"-")</f>
        <v>-</v>
      </c>
      <c r="H350" s="34" t="str">
        <f>IFERROR(VLOOKUP($F350,'基础-商品信息'!$C:$E,3,FALSE),"-")</f>
        <v>-</v>
      </c>
      <c r="I350" s="50"/>
      <c r="J350" s="45"/>
      <c r="K350" s="35" t="str">
        <f t="shared" si="11"/>
        <v>-</v>
      </c>
      <c r="L350" s="45"/>
      <c r="M350" s="51">
        <f t="shared" si="10"/>
        <v>1</v>
      </c>
    </row>
    <row r="351" customHeight="1" spans="2:13">
      <c r="B351" s="33">
        <v>348</v>
      </c>
      <c r="C351" s="45"/>
      <c r="D351" s="45"/>
      <c r="E351" s="34" t="str">
        <f>IFERROR(VLOOKUP(D351,'基础-客户信息 '!$C:$D,2,FALSE),"-")</f>
        <v>-</v>
      </c>
      <c r="F351" s="45"/>
      <c r="G351" s="34" t="str">
        <f>IFERROR(VLOOKUP($F351,'基础-商品信息'!$C:$E,2,FALSE),"-")</f>
        <v>-</v>
      </c>
      <c r="H351" s="34" t="str">
        <f>IFERROR(VLOOKUP($F351,'基础-商品信息'!$C:$E,3,FALSE),"-")</f>
        <v>-</v>
      </c>
      <c r="I351" s="50"/>
      <c r="J351" s="45"/>
      <c r="K351" s="35" t="str">
        <f t="shared" si="11"/>
        <v>-</v>
      </c>
      <c r="L351" s="45"/>
      <c r="M351" s="51">
        <f t="shared" si="10"/>
        <v>1</v>
      </c>
    </row>
    <row r="352" customHeight="1" spans="2:13">
      <c r="B352" s="33">
        <v>349</v>
      </c>
      <c r="C352" s="45"/>
      <c r="D352" s="45"/>
      <c r="E352" s="34" t="str">
        <f>IFERROR(VLOOKUP(D352,'基础-客户信息 '!$C:$D,2,FALSE),"-")</f>
        <v>-</v>
      </c>
      <c r="F352" s="45"/>
      <c r="G352" s="34" t="str">
        <f>IFERROR(VLOOKUP($F352,'基础-商品信息'!$C:$E,2,FALSE),"-")</f>
        <v>-</v>
      </c>
      <c r="H352" s="34" t="str">
        <f>IFERROR(VLOOKUP($F352,'基础-商品信息'!$C:$E,3,FALSE),"-")</f>
        <v>-</v>
      </c>
      <c r="I352" s="50"/>
      <c r="J352" s="45"/>
      <c r="K352" s="35" t="str">
        <f t="shared" si="11"/>
        <v>-</v>
      </c>
      <c r="L352" s="45"/>
      <c r="M352" s="51">
        <f t="shared" si="10"/>
        <v>1</v>
      </c>
    </row>
    <row r="353" customHeight="1" spans="2:13">
      <c r="B353" s="33">
        <v>350</v>
      </c>
      <c r="C353" s="45"/>
      <c r="D353" s="45"/>
      <c r="E353" s="34" t="str">
        <f>IFERROR(VLOOKUP(D353,'基础-客户信息 '!$C:$D,2,FALSE),"-")</f>
        <v>-</v>
      </c>
      <c r="F353" s="45"/>
      <c r="G353" s="34" t="str">
        <f>IFERROR(VLOOKUP($F353,'基础-商品信息'!$C:$E,2,FALSE),"-")</f>
        <v>-</v>
      </c>
      <c r="H353" s="34" t="str">
        <f>IFERROR(VLOOKUP($F353,'基础-商品信息'!$C:$E,3,FALSE),"-")</f>
        <v>-</v>
      </c>
      <c r="I353" s="50"/>
      <c r="J353" s="45"/>
      <c r="K353" s="35" t="str">
        <f t="shared" si="11"/>
        <v>-</v>
      </c>
      <c r="L353" s="45"/>
      <c r="M353" s="51">
        <f t="shared" si="10"/>
        <v>1</v>
      </c>
    </row>
    <row r="354" customHeight="1" spans="2:13">
      <c r="B354" s="33">
        <v>351</v>
      </c>
      <c r="C354" s="45"/>
      <c r="D354" s="45"/>
      <c r="E354" s="34" t="str">
        <f>IFERROR(VLOOKUP(D354,'基础-客户信息 '!$C:$D,2,FALSE),"-")</f>
        <v>-</v>
      </c>
      <c r="F354" s="45"/>
      <c r="G354" s="34" t="str">
        <f>IFERROR(VLOOKUP($F354,'基础-商品信息'!$C:$E,2,FALSE),"-")</f>
        <v>-</v>
      </c>
      <c r="H354" s="34" t="str">
        <f>IFERROR(VLOOKUP($F354,'基础-商品信息'!$C:$E,3,FALSE),"-")</f>
        <v>-</v>
      </c>
      <c r="I354" s="50"/>
      <c r="J354" s="45"/>
      <c r="K354" s="35" t="str">
        <f t="shared" si="11"/>
        <v>-</v>
      </c>
      <c r="L354" s="45"/>
      <c r="M354" s="51">
        <f t="shared" si="10"/>
        <v>1</v>
      </c>
    </row>
    <row r="355" customHeight="1" spans="2:13">
      <c r="B355" s="33">
        <v>352</v>
      </c>
      <c r="C355" s="45"/>
      <c r="D355" s="45"/>
      <c r="E355" s="34" t="str">
        <f>IFERROR(VLOOKUP(D355,'基础-客户信息 '!$C:$D,2,FALSE),"-")</f>
        <v>-</v>
      </c>
      <c r="F355" s="45"/>
      <c r="G355" s="34" t="str">
        <f>IFERROR(VLOOKUP($F355,'基础-商品信息'!$C:$E,2,FALSE),"-")</f>
        <v>-</v>
      </c>
      <c r="H355" s="34" t="str">
        <f>IFERROR(VLOOKUP($F355,'基础-商品信息'!$C:$E,3,FALSE),"-")</f>
        <v>-</v>
      </c>
      <c r="I355" s="50"/>
      <c r="J355" s="45"/>
      <c r="K355" s="35" t="str">
        <f t="shared" si="11"/>
        <v>-</v>
      </c>
      <c r="L355" s="45"/>
      <c r="M355" s="51">
        <f t="shared" si="10"/>
        <v>1</v>
      </c>
    </row>
    <row r="356" customHeight="1" spans="2:13">
      <c r="B356" s="33">
        <v>353</v>
      </c>
      <c r="C356" s="45"/>
      <c r="D356" s="45"/>
      <c r="E356" s="34" t="str">
        <f>IFERROR(VLOOKUP(D356,'基础-客户信息 '!$C:$D,2,FALSE),"-")</f>
        <v>-</v>
      </c>
      <c r="F356" s="45"/>
      <c r="G356" s="34" t="str">
        <f>IFERROR(VLOOKUP($F356,'基础-商品信息'!$C:$E,2,FALSE),"-")</f>
        <v>-</v>
      </c>
      <c r="H356" s="34" t="str">
        <f>IFERROR(VLOOKUP($F356,'基础-商品信息'!$C:$E,3,FALSE),"-")</f>
        <v>-</v>
      </c>
      <c r="I356" s="50"/>
      <c r="J356" s="45"/>
      <c r="K356" s="35" t="str">
        <f t="shared" si="11"/>
        <v>-</v>
      </c>
      <c r="L356" s="45"/>
      <c r="M356" s="51">
        <f t="shared" si="10"/>
        <v>1</v>
      </c>
    </row>
    <row r="357" customHeight="1" spans="2:13">
      <c r="B357" s="33">
        <v>354</v>
      </c>
      <c r="C357" s="45"/>
      <c r="D357" s="45"/>
      <c r="E357" s="34" t="str">
        <f>IFERROR(VLOOKUP(D357,'基础-客户信息 '!$C:$D,2,FALSE),"-")</f>
        <v>-</v>
      </c>
      <c r="F357" s="45"/>
      <c r="G357" s="34" t="str">
        <f>IFERROR(VLOOKUP($F357,'基础-商品信息'!$C:$E,2,FALSE),"-")</f>
        <v>-</v>
      </c>
      <c r="H357" s="34" t="str">
        <f>IFERROR(VLOOKUP($F357,'基础-商品信息'!$C:$E,3,FALSE),"-")</f>
        <v>-</v>
      </c>
      <c r="I357" s="50"/>
      <c r="J357" s="45"/>
      <c r="K357" s="35" t="str">
        <f t="shared" si="11"/>
        <v>-</v>
      </c>
      <c r="L357" s="45"/>
      <c r="M357" s="51">
        <f t="shared" si="10"/>
        <v>1</v>
      </c>
    </row>
    <row r="358" customHeight="1" spans="2:13">
      <c r="B358" s="33">
        <v>355</v>
      </c>
      <c r="C358" s="45"/>
      <c r="D358" s="45"/>
      <c r="E358" s="34" t="str">
        <f>IFERROR(VLOOKUP(D358,'基础-客户信息 '!$C:$D,2,FALSE),"-")</f>
        <v>-</v>
      </c>
      <c r="F358" s="45"/>
      <c r="G358" s="34" t="str">
        <f>IFERROR(VLOOKUP($F358,'基础-商品信息'!$C:$E,2,FALSE),"-")</f>
        <v>-</v>
      </c>
      <c r="H358" s="34" t="str">
        <f>IFERROR(VLOOKUP($F358,'基础-商品信息'!$C:$E,3,FALSE),"-")</f>
        <v>-</v>
      </c>
      <c r="I358" s="50"/>
      <c r="J358" s="45"/>
      <c r="K358" s="35" t="str">
        <f t="shared" si="11"/>
        <v>-</v>
      </c>
      <c r="L358" s="45"/>
      <c r="M358" s="51">
        <f t="shared" si="10"/>
        <v>1</v>
      </c>
    </row>
    <row r="359" customHeight="1" spans="2:13">
      <c r="B359" s="33">
        <v>356</v>
      </c>
      <c r="C359" s="45"/>
      <c r="D359" s="45"/>
      <c r="E359" s="34" t="str">
        <f>IFERROR(VLOOKUP(D359,'基础-客户信息 '!$C:$D,2,FALSE),"-")</f>
        <v>-</v>
      </c>
      <c r="F359" s="45"/>
      <c r="G359" s="34" t="str">
        <f>IFERROR(VLOOKUP($F359,'基础-商品信息'!$C:$E,2,FALSE),"-")</f>
        <v>-</v>
      </c>
      <c r="H359" s="34" t="str">
        <f>IFERROR(VLOOKUP($F359,'基础-商品信息'!$C:$E,3,FALSE),"-")</f>
        <v>-</v>
      </c>
      <c r="I359" s="50"/>
      <c r="J359" s="45"/>
      <c r="K359" s="35" t="str">
        <f t="shared" si="11"/>
        <v>-</v>
      </c>
      <c r="L359" s="45"/>
      <c r="M359" s="51">
        <f t="shared" si="10"/>
        <v>1</v>
      </c>
    </row>
    <row r="360" customHeight="1" spans="2:13">
      <c r="B360" s="33">
        <v>357</v>
      </c>
      <c r="C360" s="45"/>
      <c r="D360" s="45"/>
      <c r="E360" s="34" t="str">
        <f>IFERROR(VLOOKUP(D360,'基础-客户信息 '!$C:$D,2,FALSE),"-")</f>
        <v>-</v>
      </c>
      <c r="F360" s="45"/>
      <c r="G360" s="34" t="str">
        <f>IFERROR(VLOOKUP($F360,'基础-商品信息'!$C:$E,2,FALSE),"-")</f>
        <v>-</v>
      </c>
      <c r="H360" s="34" t="str">
        <f>IFERROR(VLOOKUP($F360,'基础-商品信息'!$C:$E,3,FALSE),"-")</f>
        <v>-</v>
      </c>
      <c r="I360" s="50"/>
      <c r="J360" s="45"/>
      <c r="K360" s="35" t="str">
        <f t="shared" si="11"/>
        <v>-</v>
      </c>
      <c r="L360" s="45"/>
      <c r="M360" s="51">
        <f t="shared" si="10"/>
        <v>1</v>
      </c>
    </row>
    <row r="361" customHeight="1" spans="2:13">
      <c r="B361" s="33">
        <v>358</v>
      </c>
      <c r="C361" s="45"/>
      <c r="D361" s="45"/>
      <c r="E361" s="34" t="str">
        <f>IFERROR(VLOOKUP(D361,'基础-客户信息 '!$C:$D,2,FALSE),"-")</f>
        <v>-</v>
      </c>
      <c r="F361" s="45"/>
      <c r="G361" s="34" t="str">
        <f>IFERROR(VLOOKUP($F361,'基础-商品信息'!$C:$E,2,FALSE),"-")</f>
        <v>-</v>
      </c>
      <c r="H361" s="34" t="str">
        <f>IFERROR(VLOOKUP($F361,'基础-商品信息'!$C:$E,3,FALSE),"-")</f>
        <v>-</v>
      </c>
      <c r="I361" s="50"/>
      <c r="J361" s="45"/>
      <c r="K361" s="35" t="str">
        <f t="shared" si="11"/>
        <v>-</v>
      </c>
      <c r="L361" s="45"/>
      <c r="M361" s="51">
        <f t="shared" si="10"/>
        <v>1</v>
      </c>
    </row>
    <row r="362" customHeight="1" spans="2:13">
      <c r="B362" s="33">
        <v>359</v>
      </c>
      <c r="C362" s="45"/>
      <c r="D362" s="45"/>
      <c r="E362" s="34" t="str">
        <f>IFERROR(VLOOKUP(D362,'基础-客户信息 '!$C:$D,2,FALSE),"-")</f>
        <v>-</v>
      </c>
      <c r="F362" s="45"/>
      <c r="G362" s="34" t="str">
        <f>IFERROR(VLOOKUP($F362,'基础-商品信息'!$C:$E,2,FALSE),"-")</f>
        <v>-</v>
      </c>
      <c r="H362" s="34" t="str">
        <f>IFERROR(VLOOKUP($F362,'基础-商品信息'!$C:$E,3,FALSE),"-")</f>
        <v>-</v>
      </c>
      <c r="I362" s="50"/>
      <c r="J362" s="45"/>
      <c r="K362" s="35" t="str">
        <f t="shared" si="11"/>
        <v>-</v>
      </c>
      <c r="L362" s="45"/>
      <c r="M362" s="51">
        <f t="shared" si="10"/>
        <v>1</v>
      </c>
    </row>
    <row r="363" customHeight="1" spans="2:13">
      <c r="B363" s="33">
        <v>360</v>
      </c>
      <c r="C363" s="45"/>
      <c r="D363" s="45"/>
      <c r="E363" s="34" t="str">
        <f>IFERROR(VLOOKUP(D363,'基础-客户信息 '!$C:$D,2,FALSE),"-")</f>
        <v>-</v>
      </c>
      <c r="F363" s="45"/>
      <c r="G363" s="34" t="str">
        <f>IFERROR(VLOOKUP($F363,'基础-商品信息'!$C:$E,2,FALSE),"-")</f>
        <v>-</v>
      </c>
      <c r="H363" s="34" t="str">
        <f>IFERROR(VLOOKUP($F363,'基础-商品信息'!$C:$E,3,FALSE),"-")</f>
        <v>-</v>
      </c>
      <c r="I363" s="50"/>
      <c r="J363" s="45"/>
      <c r="K363" s="35" t="str">
        <f t="shared" si="11"/>
        <v>-</v>
      </c>
      <c r="L363" s="45"/>
      <c r="M363" s="51">
        <f t="shared" si="10"/>
        <v>1</v>
      </c>
    </row>
    <row r="364" customHeight="1" spans="2:13">
      <c r="B364" s="33">
        <v>361</v>
      </c>
      <c r="C364" s="45"/>
      <c r="D364" s="45"/>
      <c r="E364" s="34" t="str">
        <f>IFERROR(VLOOKUP(D364,'基础-客户信息 '!$C:$D,2,FALSE),"-")</f>
        <v>-</v>
      </c>
      <c r="F364" s="45"/>
      <c r="G364" s="34" t="str">
        <f>IFERROR(VLOOKUP($F364,'基础-商品信息'!$C:$E,2,FALSE),"-")</f>
        <v>-</v>
      </c>
      <c r="H364" s="34" t="str">
        <f>IFERROR(VLOOKUP($F364,'基础-商品信息'!$C:$E,3,FALSE),"-")</f>
        <v>-</v>
      </c>
      <c r="I364" s="50"/>
      <c r="J364" s="45"/>
      <c r="K364" s="35" t="str">
        <f t="shared" si="11"/>
        <v>-</v>
      </c>
      <c r="L364" s="45"/>
      <c r="M364" s="51">
        <f t="shared" si="10"/>
        <v>1</v>
      </c>
    </row>
    <row r="365" customHeight="1" spans="2:13">
      <c r="B365" s="33">
        <v>362</v>
      </c>
      <c r="C365" s="45"/>
      <c r="D365" s="45"/>
      <c r="E365" s="34" t="str">
        <f>IFERROR(VLOOKUP(D365,'基础-客户信息 '!$C:$D,2,FALSE),"-")</f>
        <v>-</v>
      </c>
      <c r="F365" s="45"/>
      <c r="G365" s="34" t="str">
        <f>IFERROR(VLOOKUP($F365,'基础-商品信息'!$C:$E,2,FALSE),"-")</f>
        <v>-</v>
      </c>
      <c r="H365" s="34" t="str">
        <f>IFERROR(VLOOKUP($F365,'基础-商品信息'!$C:$E,3,FALSE),"-")</f>
        <v>-</v>
      </c>
      <c r="I365" s="50"/>
      <c r="J365" s="45"/>
      <c r="K365" s="35" t="str">
        <f t="shared" si="11"/>
        <v>-</v>
      </c>
      <c r="L365" s="45"/>
      <c r="M365" s="51">
        <f t="shared" si="10"/>
        <v>1</v>
      </c>
    </row>
    <row r="366" customHeight="1" spans="2:13">
      <c r="B366" s="33">
        <v>363</v>
      </c>
      <c r="C366" s="45"/>
      <c r="D366" s="45"/>
      <c r="E366" s="34" t="str">
        <f>IFERROR(VLOOKUP(D366,'基础-客户信息 '!$C:$D,2,FALSE),"-")</f>
        <v>-</v>
      </c>
      <c r="F366" s="45"/>
      <c r="G366" s="34" t="str">
        <f>IFERROR(VLOOKUP($F366,'基础-商品信息'!$C:$E,2,FALSE),"-")</f>
        <v>-</v>
      </c>
      <c r="H366" s="34" t="str">
        <f>IFERROR(VLOOKUP($F366,'基础-商品信息'!$C:$E,3,FALSE),"-")</f>
        <v>-</v>
      </c>
      <c r="I366" s="50"/>
      <c r="J366" s="45"/>
      <c r="K366" s="35" t="str">
        <f t="shared" si="11"/>
        <v>-</v>
      </c>
      <c r="L366" s="45"/>
      <c r="M366" s="51">
        <f t="shared" si="10"/>
        <v>1</v>
      </c>
    </row>
    <row r="367" customHeight="1" spans="2:13">
      <c r="B367" s="33">
        <v>364</v>
      </c>
      <c r="C367" s="45"/>
      <c r="D367" s="45"/>
      <c r="E367" s="34" t="str">
        <f>IFERROR(VLOOKUP(D367,'基础-客户信息 '!$C:$D,2,FALSE),"-")</f>
        <v>-</v>
      </c>
      <c r="F367" s="45"/>
      <c r="G367" s="34" t="str">
        <f>IFERROR(VLOOKUP($F367,'基础-商品信息'!$C:$E,2,FALSE),"-")</f>
        <v>-</v>
      </c>
      <c r="H367" s="34" t="str">
        <f>IFERROR(VLOOKUP($F367,'基础-商品信息'!$C:$E,3,FALSE),"-")</f>
        <v>-</v>
      </c>
      <c r="I367" s="50"/>
      <c r="J367" s="45"/>
      <c r="K367" s="35" t="str">
        <f t="shared" si="11"/>
        <v>-</v>
      </c>
      <c r="L367" s="45"/>
      <c r="M367" s="51">
        <f t="shared" si="10"/>
        <v>1</v>
      </c>
    </row>
    <row r="368" customHeight="1" spans="2:13">
      <c r="B368" s="33">
        <v>365</v>
      </c>
      <c r="C368" s="45"/>
      <c r="D368" s="45"/>
      <c r="E368" s="34" t="str">
        <f>IFERROR(VLOOKUP(D368,'基础-客户信息 '!$C:$D,2,FALSE),"-")</f>
        <v>-</v>
      </c>
      <c r="F368" s="45"/>
      <c r="G368" s="34" t="str">
        <f>IFERROR(VLOOKUP($F368,'基础-商品信息'!$C:$E,2,FALSE),"-")</f>
        <v>-</v>
      </c>
      <c r="H368" s="34" t="str">
        <f>IFERROR(VLOOKUP($F368,'基础-商品信息'!$C:$E,3,FALSE),"-")</f>
        <v>-</v>
      </c>
      <c r="I368" s="50"/>
      <c r="J368" s="45"/>
      <c r="K368" s="35" t="str">
        <f t="shared" si="11"/>
        <v>-</v>
      </c>
      <c r="L368" s="45"/>
      <c r="M368" s="51">
        <f t="shared" si="10"/>
        <v>1</v>
      </c>
    </row>
    <row r="369" customHeight="1" spans="2:13">
      <c r="B369" s="33">
        <v>366</v>
      </c>
      <c r="C369" s="45"/>
      <c r="D369" s="45"/>
      <c r="E369" s="34" t="str">
        <f>IFERROR(VLOOKUP(D369,'基础-客户信息 '!$C:$D,2,FALSE),"-")</f>
        <v>-</v>
      </c>
      <c r="F369" s="45"/>
      <c r="G369" s="34" t="str">
        <f>IFERROR(VLOOKUP($F369,'基础-商品信息'!$C:$E,2,FALSE),"-")</f>
        <v>-</v>
      </c>
      <c r="H369" s="34" t="str">
        <f>IFERROR(VLOOKUP($F369,'基础-商品信息'!$C:$E,3,FALSE),"-")</f>
        <v>-</v>
      </c>
      <c r="I369" s="50"/>
      <c r="J369" s="45"/>
      <c r="K369" s="35" t="str">
        <f t="shared" si="11"/>
        <v>-</v>
      </c>
      <c r="L369" s="45"/>
      <c r="M369" s="51">
        <f t="shared" si="10"/>
        <v>1</v>
      </c>
    </row>
    <row r="370" customHeight="1" spans="2:13">
      <c r="B370" s="33">
        <v>367</v>
      </c>
      <c r="C370" s="45"/>
      <c r="D370" s="45"/>
      <c r="E370" s="34" t="str">
        <f>IFERROR(VLOOKUP(D370,'基础-客户信息 '!$C:$D,2,FALSE),"-")</f>
        <v>-</v>
      </c>
      <c r="F370" s="45"/>
      <c r="G370" s="34" t="str">
        <f>IFERROR(VLOOKUP($F370,'基础-商品信息'!$C:$E,2,FALSE),"-")</f>
        <v>-</v>
      </c>
      <c r="H370" s="34" t="str">
        <f>IFERROR(VLOOKUP($F370,'基础-商品信息'!$C:$E,3,FALSE),"-")</f>
        <v>-</v>
      </c>
      <c r="I370" s="50"/>
      <c r="J370" s="45"/>
      <c r="K370" s="35" t="str">
        <f t="shared" si="11"/>
        <v>-</v>
      </c>
      <c r="L370" s="45"/>
      <c r="M370" s="51">
        <f t="shared" si="10"/>
        <v>1</v>
      </c>
    </row>
    <row r="371" customHeight="1" spans="2:13">
      <c r="B371" s="33">
        <v>368</v>
      </c>
      <c r="C371" s="45"/>
      <c r="D371" s="45"/>
      <c r="E371" s="34" t="str">
        <f>IFERROR(VLOOKUP(D371,'基础-客户信息 '!$C:$D,2,FALSE),"-")</f>
        <v>-</v>
      </c>
      <c r="F371" s="45"/>
      <c r="G371" s="34" t="str">
        <f>IFERROR(VLOOKUP($F371,'基础-商品信息'!$C:$E,2,FALSE),"-")</f>
        <v>-</v>
      </c>
      <c r="H371" s="34" t="str">
        <f>IFERROR(VLOOKUP($F371,'基础-商品信息'!$C:$E,3,FALSE),"-")</f>
        <v>-</v>
      </c>
      <c r="I371" s="50"/>
      <c r="J371" s="45"/>
      <c r="K371" s="35" t="str">
        <f t="shared" si="11"/>
        <v>-</v>
      </c>
      <c r="L371" s="45"/>
      <c r="M371" s="51">
        <f t="shared" si="10"/>
        <v>1</v>
      </c>
    </row>
    <row r="372" customHeight="1" spans="2:13">
      <c r="B372" s="33">
        <v>369</v>
      </c>
      <c r="C372" s="45"/>
      <c r="D372" s="45"/>
      <c r="E372" s="34" t="str">
        <f>IFERROR(VLOOKUP(D372,'基础-客户信息 '!$C:$D,2,FALSE),"-")</f>
        <v>-</v>
      </c>
      <c r="F372" s="45"/>
      <c r="G372" s="34" t="str">
        <f>IFERROR(VLOOKUP($F372,'基础-商品信息'!$C:$E,2,FALSE),"-")</f>
        <v>-</v>
      </c>
      <c r="H372" s="34" t="str">
        <f>IFERROR(VLOOKUP($F372,'基础-商品信息'!$C:$E,3,FALSE),"-")</f>
        <v>-</v>
      </c>
      <c r="I372" s="50"/>
      <c r="J372" s="45"/>
      <c r="K372" s="35" t="str">
        <f t="shared" si="11"/>
        <v>-</v>
      </c>
      <c r="L372" s="45"/>
      <c r="M372" s="51">
        <f t="shared" si="10"/>
        <v>1</v>
      </c>
    </row>
    <row r="373" customHeight="1" spans="2:13">
      <c r="B373" s="33">
        <v>370</v>
      </c>
      <c r="C373" s="45"/>
      <c r="D373" s="45"/>
      <c r="E373" s="34" t="str">
        <f>IFERROR(VLOOKUP(D373,'基础-客户信息 '!$C:$D,2,FALSE),"-")</f>
        <v>-</v>
      </c>
      <c r="F373" s="45"/>
      <c r="G373" s="34" t="str">
        <f>IFERROR(VLOOKUP($F373,'基础-商品信息'!$C:$E,2,FALSE),"-")</f>
        <v>-</v>
      </c>
      <c r="H373" s="34" t="str">
        <f>IFERROR(VLOOKUP($F373,'基础-商品信息'!$C:$E,3,FALSE),"-")</f>
        <v>-</v>
      </c>
      <c r="I373" s="50"/>
      <c r="J373" s="45"/>
      <c r="K373" s="35" t="str">
        <f t="shared" si="11"/>
        <v>-</v>
      </c>
      <c r="L373" s="45"/>
      <c r="M373" s="51">
        <f t="shared" si="10"/>
        <v>1</v>
      </c>
    </row>
    <row r="374" customHeight="1" spans="2:13">
      <c r="B374" s="33">
        <v>371</v>
      </c>
      <c r="C374" s="45"/>
      <c r="D374" s="45"/>
      <c r="E374" s="34" t="str">
        <f>IFERROR(VLOOKUP(D374,'基础-客户信息 '!$C:$D,2,FALSE),"-")</f>
        <v>-</v>
      </c>
      <c r="F374" s="45"/>
      <c r="G374" s="34" t="str">
        <f>IFERROR(VLOOKUP($F374,'基础-商品信息'!$C:$E,2,FALSE),"-")</f>
        <v>-</v>
      </c>
      <c r="H374" s="34" t="str">
        <f>IFERROR(VLOOKUP($F374,'基础-商品信息'!$C:$E,3,FALSE),"-")</f>
        <v>-</v>
      </c>
      <c r="I374" s="50"/>
      <c r="J374" s="45"/>
      <c r="K374" s="35" t="str">
        <f t="shared" si="11"/>
        <v>-</v>
      </c>
      <c r="L374" s="45"/>
      <c r="M374" s="51">
        <f t="shared" si="10"/>
        <v>1</v>
      </c>
    </row>
    <row r="375" customHeight="1" spans="2:13">
      <c r="B375" s="33">
        <v>372</v>
      </c>
      <c r="C375" s="45"/>
      <c r="D375" s="45"/>
      <c r="E375" s="34" t="str">
        <f>IFERROR(VLOOKUP(D375,'基础-客户信息 '!$C:$D,2,FALSE),"-")</f>
        <v>-</v>
      </c>
      <c r="F375" s="45"/>
      <c r="G375" s="34" t="str">
        <f>IFERROR(VLOOKUP($F375,'基础-商品信息'!$C:$E,2,FALSE),"-")</f>
        <v>-</v>
      </c>
      <c r="H375" s="34" t="str">
        <f>IFERROR(VLOOKUP($F375,'基础-商品信息'!$C:$E,3,FALSE),"-")</f>
        <v>-</v>
      </c>
      <c r="I375" s="50"/>
      <c r="J375" s="45"/>
      <c r="K375" s="35" t="str">
        <f t="shared" si="11"/>
        <v>-</v>
      </c>
      <c r="L375" s="45"/>
      <c r="M375" s="51">
        <f t="shared" si="10"/>
        <v>1</v>
      </c>
    </row>
    <row r="376" customHeight="1" spans="2:13">
      <c r="B376" s="33">
        <v>373</v>
      </c>
      <c r="C376" s="45"/>
      <c r="D376" s="45"/>
      <c r="E376" s="34" t="str">
        <f>IFERROR(VLOOKUP(D376,'基础-客户信息 '!$C:$D,2,FALSE),"-")</f>
        <v>-</v>
      </c>
      <c r="F376" s="45"/>
      <c r="G376" s="34" t="str">
        <f>IFERROR(VLOOKUP($F376,'基础-商品信息'!$C:$E,2,FALSE),"-")</f>
        <v>-</v>
      </c>
      <c r="H376" s="34" t="str">
        <f>IFERROR(VLOOKUP($F376,'基础-商品信息'!$C:$E,3,FALSE),"-")</f>
        <v>-</v>
      </c>
      <c r="I376" s="50"/>
      <c r="J376" s="45"/>
      <c r="K376" s="35" t="str">
        <f t="shared" si="11"/>
        <v>-</v>
      </c>
      <c r="L376" s="45"/>
      <c r="M376" s="51">
        <f t="shared" si="10"/>
        <v>1</v>
      </c>
    </row>
    <row r="377" customHeight="1" spans="2:13">
      <c r="B377" s="33">
        <v>374</v>
      </c>
      <c r="C377" s="45"/>
      <c r="D377" s="45"/>
      <c r="E377" s="34" t="str">
        <f>IFERROR(VLOOKUP(D377,'基础-客户信息 '!$C:$D,2,FALSE),"-")</f>
        <v>-</v>
      </c>
      <c r="F377" s="45"/>
      <c r="G377" s="34" t="str">
        <f>IFERROR(VLOOKUP($F377,'基础-商品信息'!$C:$E,2,FALSE),"-")</f>
        <v>-</v>
      </c>
      <c r="H377" s="34" t="str">
        <f>IFERROR(VLOOKUP($F377,'基础-商品信息'!$C:$E,3,FALSE),"-")</f>
        <v>-</v>
      </c>
      <c r="I377" s="50"/>
      <c r="J377" s="45"/>
      <c r="K377" s="35" t="str">
        <f t="shared" si="11"/>
        <v>-</v>
      </c>
      <c r="L377" s="45"/>
      <c r="M377" s="51">
        <f t="shared" si="10"/>
        <v>1</v>
      </c>
    </row>
    <row r="378" customHeight="1" spans="2:13">
      <c r="B378" s="33">
        <v>375</v>
      </c>
      <c r="C378" s="45"/>
      <c r="D378" s="45"/>
      <c r="E378" s="34" t="str">
        <f>IFERROR(VLOOKUP(D378,'基础-客户信息 '!$C:$D,2,FALSE),"-")</f>
        <v>-</v>
      </c>
      <c r="F378" s="45"/>
      <c r="G378" s="34" t="str">
        <f>IFERROR(VLOOKUP($F378,'基础-商品信息'!$C:$E,2,FALSE),"-")</f>
        <v>-</v>
      </c>
      <c r="H378" s="34" t="str">
        <f>IFERROR(VLOOKUP($F378,'基础-商品信息'!$C:$E,3,FALSE),"-")</f>
        <v>-</v>
      </c>
      <c r="I378" s="50"/>
      <c r="J378" s="45"/>
      <c r="K378" s="35" t="str">
        <f t="shared" si="11"/>
        <v>-</v>
      </c>
      <c r="L378" s="45"/>
      <c r="M378" s="51">
        <f t="shared" si="10"/>
        <v>1</v>
      </c>
    </row>
    <row r="379" customHeight="1" spans="2:13">
      <c r="B379" s="33">
        <v>376</v>
      </c>
      <c r="C379" s="45"/>
      <c r="D379" s="45"/>
      <c r="E379" s="34" t="str">
        <f>IFERROR(VLOOKUP(D379,'基础-客户信息 '!$C:$D,2,FALSE),"-")</f>
        <v>-</v>
      </c>
      <c r="F379" s="45"/>
      <c r="G379" s="34" t="str">
        <f>IFERROR(VLOOKUP($F379,'基础-商品信息'!$C:$E,2,FALSE),"-")</f>
        <v>-</v>
      </c>
      <c r="H379" s="34" t="str">
        <f>IFERROR(VLOOKUP($F379,'基础-商品信息'!$C:$E,3,FALSE),"-")</f>
        <v>-</v>
      </c>
      <c r="I379" s="50"/>
      <c r="J379" s="45"/>
      <c r="K379" s="35" t="str">
        <f t="shared" si="11"/>
        <v>-</v>
      </c>
      <c r="L379" s="45"/>
      <c r="M379" s="51">
        <f t="shared" si="10"/>
        <v>1</v>
      </c>
    </row>
    <row r="380" customHeight="1" spans="2:13">
      <c r="B380" s="33">
        <v>377</v>
      </c>
      <c r="C380" s="45"/>
      <c r="D380" s="45"/>
      <c r="E380" s="34" t="str">
        <f>IFERROR(VLOOKUP(D380,'基础-客户信息 '!$C:$D,2,FALSE),"-")</f>
        <v>-</v>
      </c>
      <c r="F380" s="45"/>
      <c r="G380" s="34" t="str">
        <f>IFERROR(VLOOKUP($F380,'基础-商品信息'!$C:$E,2,FALSE),"-")</f>
        <v>-</v>
      </c>
      <c r="H380" s="34" t="str">
        <f>IFERROR(VLOOKUP($F380,'基础-商品信息'!$C:$E,3,FALSE),"-")</f>
        <v>-</v>
      </c>
      <c r="I380" s="50"/>
      <c r="J380" s="45"/>
      <c r="K380" s="35" t="str">
        <f t="shared" si="11"/>
        <v>-</v>
      </c>
      <c r="L380" s="45"/>
      <c r="M380" s="51">
        <f t="shared" si="10"/>
        <v>1</v>
      </c>
    </row>
    <row r="381" customHeight="1" spans="2:13">
      <c r="B381" s="33">
        <v>378</v>
      </c>
      <c r="C381" s="45"/>
      <c r="D381" s="45"/>
      <c r="E381" s="34" t="str">
        <f>IFERROR(VLOOKUP(D381,'基础-客户信息 '!$C:$D,2,FALSE),"-")</f>
        <v>-</v>
      </c>
      <c r="F381" s="45"/>
      <c r="G381" s="34" t="str">
        <f>IFERROR(VLOOKUP($F381,'基础-商品信息'!$C:$E,2,FALSE),"-")</f>
        <v>-</v>
      </c>
      <c r="H381" s="34" t="str">
        <f>IFERROR(VLOOKUP($F381,'基础-商品信息'!$C:$E,3,FALSE),"-")</f>
        <v>-</v>
      </c>
      <c r="I381" s="50"/>
      <c r="J381" s="45"/>
      <c r="K381" s="35" t="str">
        <f t="shared" si="11"/>
        <v>-</v>
      </c>
      <c r="L381" s="45"/>
      <c r="M381" s="51">
        <f t="shared" si="10"/>
        <v>1</v>
      </c>
    </row>
    <row r="382" customHeight="1" spans="2:13">
      <c r="B382" s="33">
        <v>379</v>
      </c>
      <c r="C382" s="45"/>
      <c r="D382" s="45"/>
      <c r="E382" s="34" t="str">
        <f>IFERROR(VLOOKUP(D382,'基础-客户信息 '!$C:$D,2,FALSE),"-")</f>
        <v>-</v>
      </c>
      <c r="F382" s="45"/>
      <c r="G382" s="34" t="str">
        <f>IFERROR(VLOOKUP($F382,'基础-商品信息'!$C:$E,2,FALSE),"-")</f>
        <v>-</v>
      </c>
      <c r="H382" s="34" t="str">
        <f>IFERROR(VLOOKUP($F382,'基础-商品信息'!$C:$E,3,FALSE),"-")</f>
        <v>-</v>
      </c>
      <c r="I382" s="50"/>
      <c r="J382" s="45"/>
      <c r="K382" s="35" t="str">
        <f t="shared" si="11"/>
        <v>-</v>
      </c>
      <c r="L382" s="45"/>
      <c r="M382" s="51">
        <f t="shared" si="10"/>
        <v>1</v>
      </c>
    </row>
    <row r="383" customHeight="1" spans="2:13">
      <c r="B383" s="33">
        <v>380</v>
      </c>
      <c r="C383" s="45"/>
      <c r="D383" s="45"/>
      <c r="E383" s="34" t="str">
        <f>IFERROR(VLOOKUP(D383,'基础-客户信息 '!$C:$D,2,FALSE),"-")</f>
        <v>-</v>
      </c>
      <c r="F383" s="45"/>
      <c r="G383" s="34" t="str">
        <f>IFERROR(VLOOKUP($F383,'基础-商品信息'!$C:$E,2,FALSE),"-")</f>
        <v>-</v>
      </c>
      <c r="H383" s="34" t="str">
        <f>IFERROR(VLOOKUP($F383,'基础-商品信息'!$C:$E,3,FALSE),"-")</f>
        <v>-</v>
      </c>
      <c r="I383" s="50"/>
      <c r="J383" s="45"/>
      <c r="K383" s="35" t="str">
        <f t="shared" si="11"/>
        <v>-</v>
      </c>
      <c r="L383" s="45"/>
      <c r="M383" s="51">
        <f t="shared" si="10"/>
        <v>1</v>
      </c>
    </row>
    <row r="384" customHeight="1" spans="2:13">
      <c r="B384" s="33">
        <v>381</v>
      </c>
      <c r="C384" s="45"/>
      <c r="D384" s="45"/>
      <c r="E384" s="34" t="str">
        <f>IFERROR(VLOOKUP(D384,'基础-客户信息 '!$C:$D,2,FALSE),"-")</f>
        <v>-</v>
      </c>
      <c r="F384" s="45"/>
      <c r="G384" s="34" t="str">
        <f>IFERROR(VLOOKUP($F384,'基础-商品信息'!$C:$E,2,FALSE),"-")</f>
        <v>-</v>
      </c>
      <c r="H384" s="34" t="str">
        <f>IFERROR(VLOOKUP($F384,'基础-商品信息'!$C:$E,3,FALSE),"-")</f>
        <v>-</v>
      </c>
      <c r="I384" s="50"/>
      <c r="J384" s="45"/>
      <c r="K384" s="35" t="str">
        <f t="shared" si="11"/>
        <v>-</v>
      </c>
      <c r="L384" s="45"/>
      <c r="M384" s="51">
        <f t="shared" si="10"/>
        <v>1</v>
      </c>
    </row>
    <row r="385" customHeight="1" spans="2:13">
      <c r="B385" s="33">
        <v>382</v>
      </c>
      <c r="C385" s="45"/>
      <c r="D385" s="45"/>
      <c r="E385" s="34" t="str">
        <f>IFERROR(VLOOKUP(D385,'基础-客户信息 '!$C:$D,2,FALSE),"-")</f>
        <v>-</v>
      </c>
      <c r="F385" s="45"/>
      <c r="G385" s="34" t="str">
        <f>IFERROR(VLOOKUP($F385,'基础-商品信息'!$C:$E,2,FALSE),"-")</f>
        <v>-</v>
      </c>
      <c r="H385" s="34" t="str">
        <f>IFERROR(VLOOKUP($F385,'基础-商品信息'!$C:$E,3,FALSE),"-")</f>
        <v>-</v>
      </c>
      <c r="I385" s="50"/>
      <c r="J385" s="45"/>
      <c r="K385" s="35" t="str">
        <f t="shared" si="11"/>
        <v>-</v>
      </c>
      <c r="L385" s="45"/>
      <c r="M385" s="51">
        <f t="shared" si="10"/>
        <v>1</v>
      </c>
    </row>
    <row r="386" customHeight="1" spans="2:13">
      <c r="B386" s="33">
        <v>383</v>
      </c>
      <c r="C386" s="45"/>
      <c r="D386" s="45"/>
      <c r="E386" s="34" t="str">
        <f>IFERROR(VLOOKUP(D386,'基础-客户信息 '!$C:$D,2,FALSE),"-")</f>
        <v>-</v>
      </c>
      <c r="F386" s="45"/>
      <c r="G386" s="34" t="str">
        <f>IFERROR(VLOOKUP($F386,'基础-商品信息'!$C:$E,2,FALSE),"-")</f>
        <v>-</v>
      </c>
      <c r="H386" s="34" t="str">
        <f>IFERROR(VLOOKUP($F386,'基础-商品信息'!$C:$E,3,FALSE),"-")</f>
        <v>-</v>
      </c>
      <c r="I386" s="50"/>
      <c r="J386" s="45"/>
      <c r="K386" s="35" t="str">
        <f t="shared" si="11"/>
        <v>-</v>
      </c>
      <c r="L386" s="45"/>
      <c r="M386" s="51">
        <f t="shared" si="10"/>
        <v>1</v>
      </c>
    </row>
    <row r="387" customHeight="1" spans="2:13">
      <c r="B387" s="33">
        <v>384</v>
      </c>
      <c r="C387" s="45"/>
      <c r="D387" s="45"/>
      <c r="E387" s="34" t="str">
        <f>IFERROR(VLOOKUP(D387,'基础-客户信息 '!$C:$D,2,FALSE),"-")</f>
        <v>-</v>
      </c>
      <c r="F387" s="45"/>
      <c r="G387" s="34" t="str">
        <f>IFERROR(VLOOKUP($F387,'基础-商品信息'!$C:$E,2,FALSE),"-")</f>
        <v>-</v>
      </c>
      <c r="H387" s="34" t="str">
        <f>IFERROR(VLOOKUP($F387,'基础-商品信息'!$C:$E,3,FALSE),"-")</f>
        <v>-</v>
      </c>
      <c r="I387" s="50"/>
      <c r="J387" s="45"/>
      <c r="K387" s="35" t="str">
        <f t="shared" si="11"/>
        <v>-</v>
      </c>
      <c r="L387" s="45"/>
      <c r="M387" s="51">
        <f t="shared" si="10"/>
        <v>1</v>
      </c>
    </row>
    <row r="388" customHeight="1" spans="2:13">
      <c r="B388" s="33">
        <v>385</v>
      </c>
      <c r="C388" s="45"/>
      <c r="D388" s="45"/>
      <c r="E388" s="34" t="str">
        <f>IFERROR(VLOOKUP(D388,'基础-客户信息 '!$C:$D,2,FALSE),"-")</f>
        <v>-</v>
      </c>
      <c r="F388" s="45"/>
      <c r="G388" s="34" t="str">
        <f>IFERROR(VLOOKUP($F388,'基础-商品信息'!$C:$E,2,FALSE),"-")</f>
        <v>-</v>
      </c>
      <c r="H388" s="34" t="str">
        <f>IFERROR(VLOOKUP($F388,'基础-商品信息'!$C:$E,3,FALSE),"-")</f>
        <v>-</v>
      </c>
      <c r="I388" s="50"/>
      <c r="J388" s="45"/>
      <c r="K388" s="35" t="str">
        <f t="shared" si="11"/>
        <v>-</v>
      </c>
      <c r="L388" s="45"/>
      <c r="M388" s="51">
        <f t="shared" ref="M388:M451" si="12">C388-DAY(C388)+1</f>
        <v>1</v>
      </c>
    </row>
    <row r="389" customHeight="1" spans="2:13">
      <c r="B389" s="33">
        <v>386</v>
      </c>
      <c r="C389" s="45"/>
      <c r="D389" s="45"/>
      <c r="E389" s="34" t="str">
        <f>IFERROR(VLOOKUP(D389,'基础-客户信息 '!$C:$D,2,FALSE),"-")</f>
        <v>-</v>
      </c>
      <c r="F389" s="45"/>
      <c r="G389" s="34" t="str">
        <f>IFERROR(VLOOKUP($F389,'基础-商品信息'!$C:$E,2,FALSE),"-")</f>
        <v>-</v>
      </c>
      <c r="H389" s="34" t="str">
        <f>IFERROR(VLOOKUP($F389,'基础-商品信息'!$C:$E,3,FALSE),"-")</f>
        <v>-</v>
      </c>
      <c r="I389" s="50"/>
      <c r="J389" s="45"/>
      <c r="K389" s="35" t="str">
        <f t="shared" ref="K389:K452" si="13">IF(AND(I389&lt;&gt;"",J389&lt;&gt;""),I389*J389,"-")</f>
        <v>-</v>
      </c>
      <c r="L389" s="45"/>
      <c r="M389" s="51">
        <f t="shared" si="12"/>
        <v>1</v>
      </c>
    </row>
    <row r="390" customHeight="1" spans="2:13">
      <c r="B390" s="33">
        <v>387</v>
      </c>
      <c r="C390" s="45"/>
      <c r="D390" s="45"/>
      <c r="E390" s="34" t="str">
        <f>IFERROR(VLOOKUP(D390,'基础-客户信息 '!$C:$D,2,FALSE),"-")</f>
        <v>-</v>
      </c>
      <c r="F390" s="45"/>
      <c r="G390" s="34" t="str">
        <f>IFERROR(VLOOKUP($F390,'基础-商品信息'!$C:$E,2,FALSE),"-")</f>
        <v>-</v>
      </c>
      <c r="H390" s="34" t="str">
        <f>IFERROR(VLOOKUP($F390,'基础-商品信息'!$C:$E,3,FALSE),"-")</f>
        <v>-</v>
      </c>
      <c r="I390" s="50"/>
      <c r="J390" s="45"/>
      <c r="K390" s="35" t="str">
        <f t="shared" si="13"/>
        <v>-</v>
      </c>
      <c r="L390" s="45"/>
      <c r="M390" s="51">
        <f t="shared" si="12"/>
        <v>1</v>
      </c>
    </row>
    <row r="391" customHeight="1" spans="2:13">
      <c r="B391" s="33">
        <v>388</v>
      </c>
      <c r="C391" s="45"/>
      <c r="D391" s="45"/>
      <c r="E391" s="34" t="str">
        <f>IFERROR(VLOOKUP(D391,'基础-客户信息 '!$C:$D,2,FALSE),"-")</f>
        <v>-</v>
      </c>
      <c r="F391" s="45"/>
      <c r="G391" s="34" t="str">
        <f>IFERROR(VLOOKUP($F391,'基础-商品信息'!$C:$E,2,FALSE),"-")</f>
        <v>-</v>
      </c>
      <c r="H391" s="34" t="str">
        <f>IFERROR(VLOOKUP($F391,'基础-商品信息'!$C:$E,3,FALSE),"-")</f>
        <v>-</v>
      </c>
      <c r="I391" s="50"/>
      <c r="J391" s="45"/>
      <c r="K391" s="35" t="str">
        <f t="shared" si="13"/>
        <v>-</v>
      </c>
      <c r="L391" s="45"/>
      <c r="M391" s="51">
        <f t="shared" si="12"/>
        <v>1</v>
      </c>
    </row>
    <row r="392" customHeight="1" spans="2:13">
      <c r="B392" s="33">
        <v>389</v>
      </c>
      <c r="C392" s="45"/>
      <c r="D392" s="45"/>
      <c r="E392" s="34" t="str">
        <f>IFERROR(VLOOKUP(D392,'基础-客户信息 '!$C:$D,2,FALSE),"-")</f>
        <v>-</v>
      </c>
      <c r="F392" s="45"/>
      <c r="G392" s="34" t="str">
        <f>IFERROR(VLOOKUP($F392,'基础-商品信息'!$C:$E,2,FALSE),"-")</f>
        <v>-</v>
      </c>
      <c r="H392" s="34" t="str">
        <f>IFERROR(VLOOKUP($F392,'基础-商品信息'!$C:$E,3,FALSE),"-")</f>
        <v>-</v>
      </c>
      <c r="I392" s="50"/>
      <c r="J392" s="45"/>
      <c r="K392" s="35" t="str">
        <f t="shared" si="13"/>
        <v>-</v>
      </c>
      <c r="L392" s="45"/>
      <c r="M392" s="51">
        <f t="shared" si="12"/>
        <v>1</v>
      </c>
    </row>
    <row r="393" customHeight="1" spans="2:13">
      <c r="B393" s="33">
        <v>390</v>
      </c>
      <c r="C393" s="45"/>
      <c r="D393" s="45"/>
      <c r="E393" s="34" t="str">
        <f>IFERROR(VLOOKUP(D393,'基础-客户信息 '!$C:$D,2,FALSE),"-")</f>
        <v>-</v>
      </c>
      <c r="F393" s="45"/>
      <c r="G393" s="34" t="str">
        <f>IFERROR(VLOOKUP($F393,'基础-商品信息'!$C:$E,2,FALSE),"-")</f>
        <v>-</v>
      </c>
      <c r="H393" s="34" t="str">
        <f>IFERROR(VLOOKUP($F393,'基础-商品信息'!$C:$E,3,FALSE),"-")</f>
        <v>-</v>
      </c>
      <c r="I393" s="50"/>
      <c r="J393" s="45"/>
      <c r="K393" s="35" t="str">
        <f t="shared" si="13"/>
        <v>-</v>
      </c>
      <c r="L393" s="45"/>
      <c r="M393" s="51">
        <f t="shared" si="12"/>
        <v>1</v>
      </c>
    </row>
    <row r="394" customHeight="1" spans="2:13">
      <c r="B394" s="33">
        <v>391</v>
      </c>
      <c r="C394" s="45"/>
      <c r="D394" s="45"/>
      <c r="E394" s="34" t="str">
        <f>IFERROR(VLOOKUP(D394,'基础-客户信息 '!$C:$D,2,FALSE),"-")</f>
        <v>-</v>
      </c>
      <c r="F394" s="45"/>
      <c r="G394" s="34" t="str">
        <f>IFERROR(VLOOKUP($F394,'基础-商品信息'!$C:$E,2,FALSE),"-")</f>
        <v>-</v>
      </c>
      <c r="H394" s="34" t="str">
        <f>IFERROR(VLOOKUP($F394,'基础-商品信息'!$C:$E,3,FALSE),"-")</f>
        <v>-</v>
      </c>
      <c r="I394" s="50"/>
      <c r="J394" s="45"/>
      <c r="K394" s="35" t="str">
        <f t="shared" si="13"/>
        <v>-</v>
      </c>
      <c r="L394" s="45"/>
      <c r="M394" s="51">
        <f t="shared" si="12"/>
        <v>1</v>
      </c>
    </row>
    <row r="395" customHeight="1" spans="2:13">
      <c r="B395" s="33">
        <v>392</v>
      </c>
      <c r="C395" s="45"/>
      <c r="D395" s="45"/>
      <c r="E395" s="34" t="str">
        <f>IFERROR(VLOOKUP(D395,'基础-客户信息 '!$C:$D,2,FALSE),"-")</f>
        <v>-</v>
      </c>
      <c r="F395" s="45"/>
      <c r="G395" s="34" t="str">
        <f>IFERROR(VLOOKUP($F395,'基础-商品信息'!$C:$E,2,FALSE),"-")</f>
        <v>-</v>
      </c>
      <c r="H395" s="34" t="str">
        <f>IFERROR(VLOOKUP($F395,'基础-商品信息'!$C:$E,3,FALSE),"-")</f>
        <v>-</v>
      </c>
      <c r="I395" s="50"/>
      <c r="J395" s="45"/>
      <c r="K395" s="35" t="str">
        <f t="shared" si="13"/>
        <v>-</v>
      </c>
      <c r="L395" s="45"/>
      <c r="M395" s="51">
        <f t="shared" si="12"/>
        <v>1</v>
      </c>
    </row>
    <row r="396" customHeight="1" spans="2:13">
      <c r="B396" s="33">
        <v>393</v>
      </c>
      <c r="C396" s="45"/>
      <c r="D396" s="45"/>
      <c r="E396" s="34" t="str">
        <f>IFERROR(VLOOKUP(D396,'基础-客户信息 '!$C:$D,2,FALSE),"-")</f>
        <v>-</v>
      </c>
      <c r="F396" s="45"/>
      <c r="G396" s="34" t="str">
        <f>IFERROR(VLOOKUP($F396,'基础-商品信息'!$C:$E,2,FALSE),"-")</f>
        <v>-</v>
      </c>
      <c r="H396" s="34" t="str">
        <f>IFERROR(VLOOKUP($F396,'基础-商品信息'!$C:$E,3,FALSE),"-")</f>
        <v>-</v>
      </c>
      <c r="I396" s="50"/>
      <c r="J396" s="45"/>
      <c r="K396" s="35" t="str">
        <f t="shared" si="13"/>
        <v>-</v>
      </c>
      <c r="L396" s="45"/>
      <c r="M396" s="51">
        <f t="shared" si="12"/>
        <v>1</v>
      </c>
    </row>
    <row r="397" customHeight="1" spans="2:13">
      <c r="B397" s="33">
        <v>394</v>
      </c>
      <c r="C397" s="45"/>
      <c r="D397" s="45"/>
      <c r="E397" s="34" t="str">
        <f>IFERROR(VLOOKUP(D397,'基础-客户信息 '!$C:$D,2,FALSE),"-")</f>
        <v>-</v>
      </c>
      <c r="F397" s="45"/>
      <c r="G397" s="34" t="str">
        <f>IFERROR(VLOOKUP($F397,'基础-商品信息'!$C:$E,2,FALSE),"-")</f>
        <v>-</v>
      </c>
      <c r="H397" s="34" t="str">
        <f>IFERROR(VLOOKUP($F397,'基础-商品信息'!$C:$E,3,FALSE),"-")</f>
        <v>-</v>
      </c>
      <c r="I397" s="50"/>
      <c r="J397" s="45"/>
      <c r="K397" s="35" t="str">
        <f t="shared" si="13"/>
        <v>-</v>
      </c>
      <c r="L397" s="45"/>
      <c r="M397" s="51">
        <f t="shared" si="12"/>
        <v>1</v>
      </c>
    </row>
    <row r="398" customHeight="1" spans="2:13">
      <c r="B398" s="33">
        <v>395</v>
      </c>
      <c r="C398" s="45"/>
      <c r="D398" s="45"/>
      <c r="E398" s="34" t="str">
        <f>IFERROR(VLOOKUP(D398,'基础-客户信息 '!$C:$D,2,FALSE),"-")</f>
        <v>-</v>
      </c>
      <c r="F398" s="45"/>
      <c r="G398" s="34" t="str">
        <f>IFERROR(VLOOKUP($F398,'基础-商品信息'!$C:$E,2,FALSE),"-")</f>
        <v>-</v>
      </c>
      <c r="H398" s="34" t="str">
        <f>IFERROR(VLOOKUP($F398,'基础-商品信息'!$C:$E,3,FALSE),"-")</f>
        <v>-</v>
      </c>
      <c r="I398" s="50"/>
      <c r="J398" s="45"/>
      <c r="K398" s="35" t="str">
        <f t="shared" si="13"/>
        <v>-</v>
      </c>
      <c r="L398" s="45"/>
      <c r="M398" s="51">
        <f t="shared" si="12"/>
        <v>1</v>
      </c>
    </row>
    <row r="399" customHeight="1" spans="2:13">
      <c r="B399" s="33">
        <v>396</v>
      </c>
      <c r="C399" s="45"/>
      <c r="D399" s="45"/>
      <c r="E399" s="34" t="str">
        <f>IFERROR(VLOOKUP(D399,'基础-客户信息 '!$C:$D,2,FALSE),"-")</f>
        <v>-</v>
      </c>
      <c r="F399" s="45"/>
      <c r="G399" s="34" t="str">
        <f>IFERROR(VLOOKUP($F399,'基础-商品信息'!$C:$E,2,FALSE),"-")</f>
        <v>-</v>
      </c>
      <c r="H399" s="34" t="str">
        <f>IFERROR(VLOOKUP($F399,'基础-商品信息'!$C:$E,3,FALSE),"-")</f>
        <v>-</v>
      </c>
      <c r="I399" s="50"/>
      <c r="J399" s="45"/>
      <c r="K399" s="35" t="str">
        <f t="shared" si="13"/>
        <v>-</v>
      </c>
      <c r="L399" s="45"/>
      <c r="M399" s="51">
        <f t="shared" si="12"/>
        <v>1</v>
      </c>
    </row>
    <row r="400" customHeight="1" spans="2:13">
      <c r="B400" s="33">
        <v>397</v>
      </c>
      <c r="C400" s="45"/>
      <c r="D400" s="45"/>
      <c r="E400" s="34" t="str">
        <f>IFERROR(VLOOKUP(D400,'基础-客户信息 '!$C:$D,2,FALSE),"-")</f>
        <v>-</v>
      </c>
      <c r="F400" s="45"/>
      <c r="G400" s="34" t="str">
        <f>IFERROR(VLOOKUP($F400,'基础-商品信息'!$C:$E,2,FALSE),"-")</f>
        <v>-</v>
      </c>
      <c r="H400" s="34" t="str">
        <f>IFERROR(VLOOKUP($F400,'基础-商品信息'!$C:$E,3,FALSE),"-")</f>
        <v>-</v>
      </c>
      <c r="I400" s="50"/>
      <c r="J400" s="45"/>
      <c r="K400" s="35" t="str">
        <f t="shared" si="13"/>
        <v>-</v>
      </c>
      <c r="L400" s="45"/>
      <c r="M400" s="51">
        <f t="shared" si="12"/>
        <v>1</v>
      </c>
    </row>
    <row r="401" customHeight="1" spans="2:13">
      <c r="B401" s="33">
        <v>398</v>
      </c>
      <c r="C401" s="45"/>
      <c r="D401" s="45"/>
      <c r="E401" s="34" t="str">
        <f>IFERROR(VLOOKUP(D401,'基础-客户信息 '!$C:$D,2,FALSE),"-")</f>
        <v>-</v>
      </c>
      <c r="F401" s="45"/>
      <c r="G401" s="34" t="str">
        <f>IFERROR(VLOOKUP($F401,'基础-商品信息'!$C:$E,2,FALSE),"-")</f>
        <v>-</v>
      </c>
      <c r="H401" s="34" t="str">
        <f>IFERROR(VLOOKUP($F401,'基础-商品信息'!$C:$E,3,FALSE),"-")</f>
        <v>-</v>
      </c>
      <c r="I401" s="50"/>
      <c r="J401" s="45"/>
      <c r="K401" s="35" t="str">
        <f t="shared" si="13"/>
        <v>-</v>
      </c>
      <c r="L401" s="45"/>
      <c r="M401" s="51">
        <f t="shared" si="12"/>
        <v>1</v>
      </c>
    </row>
    <row r="402" customHeight="1" spans="2:13">
      <c r="B402" s="33">
        <v>399</v>
      </c>
      <c r="C402" s="45"/>
      <c r="D402" s="45"/>
      <c r="E402" s="34" t="str">
        <f>IFERROR(VLOOKUP(D402,'基础-客户信息 '!$C:$D,2,FALSE),"-")</f>
        <v>-</v>
      </c>
      <c r="F402" s="45"/>
      <c r="G402" s="34" t="str">
        <f>IFERROR(VLOOKUP($F402,'基础-商品信息'!$C:$E,2,FALSE),"-")</f>
        <v>-</v>
      </c>
      <c r="H402" s="34" t="str">
        <f>IFERROR(VLOOKUP($F402,'基础-商品信息'!$C:$E,3,FALSE),"-")</f>
        <v>-</v>
      </c>
      <c r="I402" s="50"/>
      <c r="J402" s="45"/>
      <c r="K402" s="35" t="str">
        <f t="shared" si="13"/>
        <v>-</v>
      </c>
      <c r="L402" s="45"/>
      <c r="M402" s="51">
        <f t="shared" si="12"/>
        <v>1</v>
      </c>
    </row>
    <row r="403" customHeight="1" spans="2:13">
      <c r="B403" s="33">
        <v>400</v>
      </c>
      <c r="C403" s="45"/>
      <c r="D403" s="45"/>
      <c r="E403" s="34" t="str">
        <f>IFERROR(VLOOKUP(D403,'基础-客户信息 '!$C:$D,2,FALSE),"-")</f>
        <v>-</v>
      </c>
      <c r="F403" s="45"/>
      <c r="G403" s="34" t="str">
        <f>IFERROR(VLOOKUP($F403,'基础-商品信息'!$C:$E,2,FALSE),"-")</f>
        <v>-</v>
      </c>
      <c r="H403" s="34" t="str">
        <f>IFERROR(VLOOKUP($F403,'基础-商品信息'!$C:$E,3,FALSE),"-")</f>
        <v>-</v>
      </c>
      <c r="I403" s="50"/>
      <c r="J403" s="45"/>
      <c r="K403" s="35" t="str">
        <f t="shared" si="13"/>
        <v>-</v>
      </c>
      <c r="L403" s="45"/>
      <c r="M403" s="51">
        <f t="shared" si="12"/>
        <v>1</v>
      </c>
    </row>
    <row r="404" customHeight="1" spans="2:13">
      <c r="B404" s="33">
        <v>401</v>
      </c>
      <c r="C404" s="45"/>
      <c r="D404" s="45"/>
      <c r="E404" s="34" t="str">
        <f>IFERROR(VLOOKUP(D404,'基础-客户信息 '!$C:$D,2,FALSE),"-")</f>
        <v>-</v>
      </c>
      <c r="F404" s="45"/>
      <c r="G404" s="34" t="str">
        <f>IFERROR(VLOOKUP($F404,'基础-商品信息'!$C:$E,2,FALSE),"-")</f>
        <v>-</v>
      </c>
      <c r="H404" s="34" t="str">
        <f>IFERROR(VLOOKUP($F404,'基础-商品信息'!$C:$E,3,FALSE),"-")</f>
        <v>-</v>
      </c>
      <c r="I404" s="50"/>
      <c r="J404" s="45"/>
      <c r="K404" s="35" t="str">
        <f t="shared" si="13"/>
        <v>-</v>
      </c>
      <c r="L404" s="45"/>
      <c r="M404" s="51">
        <f t="shared" si="12"/>
        <v>1</v>
      </c>
    </row>
    <row r="405" customHeight="1" spans="2:13">
      <c r="B405" s="33">
        <v>402</v>
      </c>
      <c r="C405" s="45"/>
      <c r="D405" s="45"/>
      <c r="E405" s="34" t="str">
        <f>IFERROR(VLOOKUP(D405,'基础-客户信息 '!$C:$D,2,FALSE),"-")</f>
        <v>-</v>
      </c>
      <c r="F405" s="45"/>
      <c r="G405" s="34" t="str">
        <f>IFERROR(VLOOKUP($F405,'基础-商品信息'!$C:$E,2,FALSE),"-")</f>
        <v>-</v>
      </c>
      <c r="H405" s="34" t="str">
        <f>IFERROR(VLOOKUP($F405,'基础-商品信息'!$C:$E,3,FALSE),"-")</f>
        <v>-</v>
      </c>
      <c r="I405" s="50"/>
      <c r="J405" s="45"/>
      <c r="K405" s="35" t="str">
        <f t="shared" si="13"/>
        <v>-</v>
      </c>
      <c r="L405" s="45"/>
      <c r="M405" s="51">
        <f t="shared" si="12"/>
        <v>1</v>
      </c>
    </row>
    <row r="406" customHeight="1" spans="2:13">
      <c r="B406" s="33">
        <v>403</v>
      </c>
      <c r="C406" s="45"/>
      <c r="D406" s="45"/>
      <c r="E406" s="34" t="str">
        <f>IFERROR(VLOOKUP(D406,'基础-客户信息 '!$C:$D,2,FALSE),"-")</f>
        <v>-</v>
      </c>
      <c r="F406" s="45"/>
      <c r="G406" s="34" t="str">
        <f>IFERROR(VLOOKUP($F406,'基础-商品信息'!$C:$E,2,FALSE),"-")</f>
        <v>-</v>
      </c>
      <c r="H406" s="34" t="str">
        <f>IFERROR(VLOOKUP($F406,'基础-商品信息'!$C:$E,3,FALSE),"-")</f>
        <v>-</v>
      </c>
      <c r="I406" s="50"/>
      <c r="J406" s="45"/>
      <c r="K406" s="35" t="str">
        <f t="shared" si="13"/>
        <v>-</v>
      </c>
      <c r="L406" s="45"/>
      <c r="M406" s="51">
        <f t="shared" si="12"/>
        <v>1</v>
      </c>
    </row>
    <row r="407" customHeight="1" spans="2:13">
      <c r="B407" s="33">
        <v>404</v>
      </c>
      <c r="C407" s="45"/>
      <c r="D407" s="45"/>
      <c r="E407" s="34" t="str">
        <f>IFERROR(VLOOKUP(D407,'基础-客户信息 '!$C:$D,2,FALSE),"-")</f>
        <v>-</v>
      </c>
      <c r="F407" s="45"/>
      <c r="G407" s="34" t="str">
        <f>IFERROR(VLOOKUP($F407,'基础-商品信息'!$C:$E,2,FALSE),"-")</f>
        <v>-</v>
      </c>
      <c r="H407" s="34" t="str">
        <f>IFERROR(VLOOKUP($F407,'基础-商品信息'!$C:$E,3,FALSE),"-")</f>
        <v>-</v>
      </c>
      <c r="I407" s="50"/>
      <c r="J407" s="45"/>
      <c r="K407" s="35" t="str">
        <f t="shared" si="13"/>
        <v>-</v>
      </c>
      <c r="L407" s="45"/>
      <c r="M407" s="51">
        <f t="shared" si="12"/>
        <v>1</v>
      </c>
    </row>
    <row r="408" customHeight="1" spans="2:13">
      <c r="B408" s="33">
        <v>405</v>
      </c>
      <c r="C408" s="45"/>
      <c r="D408" s="45"/>
      <c r="E408" s="34" t="str">
        <f>IFERROR(VLOOKUP(D408,'基础-客户信息 '!$C:$D,2,FALSE),"-")</f>
        <v>-</v>
      </c>
      <c r="F408" s="45"/>
      <c r="G408" s="34" t="str">
        <f>IFERROR(VLOOKUP($F408,'基础-商品信息'!$C:$E,2,FALSE),"-")</f>
        <v>-</v>
      </c>
      <c r="H408" s="34" t="str">
        <f>IFERROR(VLOOKUP($F408,'基础-商品信息'!$C:$E,3,FALSE),"-")</f>
        <v>-</v>
      </c>
      <c r="I408" s="50"/>
      <c r="J408" s="45"/>
      <c r="K408" s="35" t="str">
        <f t="shared" si="13"/>
        <v>-</v>
      </c>
      <c r="L408" s="45"/>
      <c r="M408" s="51">
        <f t="shared" si="12"/>
        <v>1</v>
      </c>
    </row>
    <row r="409" customHeight="1" spans="2:13">
      <c r="B409" s="33">
        <v>406</v>
      </c>
      <c r="C409" s="45"/>
      <c r="D409" s="45"/>
      <c r="E409" s="34" t="str">
        <f>IFERROR(VLOOKUP(D409,'基础-客户信息 '!$C:$D,2,FALSE),"-")</f>
        <v>-</v>
      </c>
      <c r="F409" s="45"/>
      <c r="G409" s="34" t="str">
        <f>IFERROR(VLOOKUP($F409,'基础-商品信息'!$C:$E,2,FALSE),"-")</f>
        <v>-</v>
      </c>
      <c r="H409" s="34" t="str">
        <f>IFERROR(VLOOKUP($F409,'基础-商品信息'!$C:$E,3,FALSE),"-")</f>
        <v>-</v>
      </c>
      <c r="I409" s="50"/>
      <c r="J409" s="45"/>
      <c r="K409" s="35" t="str">
        <f t="shared" si="13"/>
        <v>-</v>
      </c>
      <c r="L409" s="45"/>
      <c r="M409" s="51">
        <f t="shared" si="12"/>
        <v>1</v>
      </c>
    </row>
    <row r="410" customHeight="1" spans="2:13">
      <c r="B410" s="33">
        <v>407</v>
      </c>
      <c r="C410" s="45"/>
      <c r="D410" s="45"/>
      <c r="E410" s="34" t="str">
        <f>IFERROR(VLOOKUP(D410,'基础-客户信息 '!$C:$D,2,FALSE),"-")</f>
        <v>-</v>
      </c>
      <c r="F410" s="45"/>
      <c r="G410" s="34" t="str">
        <f>IFERROR(VLOOKUP($F410,'基础-商品信息'!$C:$E,2,FALSE),"-")</f>
        <v>-</v>
      </c>
      <c r="H410" s="34" t="str">
        <f>IFERROR(VLOOKUP($F410,'基础-商品信息'!$C:$E,3,FALSE),"-")</f>
        <v>-</v>
      </c>
      <c r="I410" s="50"/>
      <c r="J410" s="45"/>
      <c r="K410" s="35" t="str">
        <f t="shared" si="13"/>
        <v>-</v>
      </c>
      <c r="L410" s="45"/>
      <c r="M410" s="51">
        <f t="shared" si="12"/>
        <v>1</v>
      </c>
    </row>
    <row r="411" customHeight="1" spans="2:13">
      <c r="B411" s="33">
        <v>408</v>
      </c>
      <c r="C411" s="45"/>
      <c r="D411" s="45"/>
      <c r="E411" s="34" t="str">
        <f>IFERROR(VLOOKUP(D411,'基础-客户信息 '!$C:$D,2,FALSE),"-")</f>
        <v>-</v>
      </c>
      <c r="F411" s="45"/>
      <c r="G411" s="34" t="str">
        <f>IFERROR(VLOOKUP($F411,'基础-商品信息'!$C:$E,2,FALSE),"-")</f>
        <v>-</v>
      </c>
      <c r="H411" s="34" t="str">
        <f>IFERROR(VLOOKUP($F411,'基础-商品信息'!$C:$E,3,FALSE),"-")</f>
        <v>-</v>
      </c>
      <c r="I411" s="50"/>
      <c r="J411" s="45"/>
      <c r="K411" s="35" t="str">
        <f t="shared" si="13"/>
        <v>-</v>
      </c>
      <c r="L411" s="45"/>
      <c r="M411" s="51">
        <f t="shared" si="12"/>
        <v>1</v>
      </c>
    </row>
    <row r="412" customHeight="1" spans="2:13">
      <c r="B412" s="33">
        <v>409</v>
      </c>
      <c r="C412" s="45"/>
      <c r="D412" s="45"/>
      <c r="E412" s="34" t="str">
        <f>IFERROR(VLOOKUP(D412,'基础-客户信息 '!$C:$D,2,FALSE),"-")</f>
        <v>-</v>
      </c>
      <c r="F412" s="45"/>
      <c r="G412" s="34" t="str">
        <f>IFERROR(VLOOKUP($F412,'基础-商品信息'!$C:$E,2,FALSE),"-")</f>
        <v>-</v>
      </c>
      <c r="H412" s="34" t="str">
        <f>IFERROR(VLOOKUP($F412,'基础-商品信息'!$C:$E,3,FALSE),"-")</f>
        <v>-</v>
      </c>
      <c r="I412" s="50"/>
      <c r="J412" s="45"/>
      <c r="K412" s="35" t="str">
        <f t="shared" si="13"/>
        <v>-</v>
      </c>
      <c r="L412" s="45"/>
      <c r="M412" s="51">
        <f t="shared" si="12"/>
        <v>1</v>
      </c>
    </row>
    <row r="413" customHeight="1" spans="2:13">
      <c r="B413" s="33">
        <v>410</v>
      </c>
      <c r="C413" s="45"/>
      <c r="D413" s="45"/>
      <c r="E413" s="34" t="str">
        <f>IFERROR(VLOOKUP(D413,'基础-客户信息 '!$C:$D,2,FALSE),"-")</f>
        <v>-</v>
      </c>
      <c r="F413" s="45"/>
      <c r="G413" s="34" t="str">
        <f>IFERROR(VLOOKUP($F413,'基础-商品信息'!$C:$E,2,FALSE),"-")</f>
        <v>-</v>
      </c>
      <c r="H413" s="34" t="str">
        <f>IFERROR(VLOOKUP($F413,'基础-商品信息'!$C:$E,3,FALSE),"-")</f>
        <v>-</v>
      </c>
      <c r="I413" s="50"/>
      <c r="J413" s="45"/>
      <c r="K413" s="35" t="str">
        <f t="shared" si="13"/>
        <v>-</v>
      </c>
      <c r="L413" s="45"/>
      <c r="M413" s="51">
        <f t="shared" si="12"/>
        <v>1</v>
      </c>
    </row>
    <row r="414" customHeight="1" spans="2:13">
      <c r="B414" s="33">
        <v>411</v>
      </c>
      <c r="C414" s="45"/>
      <c r="D414" s="45"/>
      <c r="E414" s="34" t="str">
        <f>IFERROR(VLOOKUP(D414,'基础-客户信息 '!$C:$D,2,FALSE),"-")</f>
        <v>-</v>
      </c>
      <c r="F414" s="45"/>
      <c r="G414" s="34" t="str">
        <f>IFERROR(VLOOKUP($F414,'基础-商品信息'!$C:$E,2,FALSE),"-")</f>
        <v>-</v>
      </c>
      <c r="H414" s="34" t="str">
        <f>IFERROR(VLOOKUP($F414,'基础-商品信息'!$C:$E,3,FALSE),"-")</f>
        <v>-</v>
      </c>
      <c r="I414" s="50"/>
      <c r="J414" s="45"/>
      <c r="K414" s="35" t="str">
        <f t="shared" si="13"/>
        <v>-</v>
      </c>
      <c r="L414" s="45"/>
      <c r="M414" s="51">
        <f t="shared" si="12"/>
        <v>1</v>
      </c>
    </row>
    <row r="415" customHeight="1" spans="2:13">
      <c r="B415" s="33">
        <v>412</v>
      </c>
      <c r="C415" s="45"/>
      <c r="D415" s="45"/>
      <c r="E415" s="34" t="str">
        <f>IFERROR(VLOOKUP(D415,'基础-客户信息 '!$C:$D,2,FALSE),"-")</f>
        <v>-</v>
      </c>
      <c r="F415" s="45"/>
      <c r="G415" s="34" t="str">
        <f>IFERROR(VLOOKUP($F415,'基础-商品信息'!$C:$E,2,FALSE),"-")</f>
        <v>-</v>
      </c>
      <c r="H415" s="34" t="str">
        <f>IFERROR(VLOOKUP($F415,'基础-商品信息'!$C:$E,3,FALSE),"-")</f>
        <v>-</v>
      </c>
      <c r="I415" s="50"/>
      <c r="J415" s="45"/>
      <c r="K415" s="35" t="str">
        <f t="shared" si="13"/>
        <v>-</v>
      </c>
      <c r="L415" s="45"/>
      <c r="M415" s="51">
        <f t="shared" si="12"/>
        <v>1</v>
      </c>
    </row>
    <row r="416" customHeight="1" spans="2:13">
      <c r="B416" s="33">
        <v>413</v>
      </c>
      <c r="C416" s="45"/>
      <c r="D416" s="45"/>
      <c r="E416" s="34" t="str">
        <f>IFERROR(VLOOKUP(D416,'基础-客户信息 '!$C:$D,2,FALSE),"-")</f>
        <v>-</v>
      </c>
      <c r="F416" s="45"/>
      <c r="G416" s="34" t="str">
        <f>IFERROR(VLOOKUP($F416,'基础-商品信息'!$C:$E,2,FALSE),"-")</f>
        <v>-</v>
      </c>
      <c r="H416" s="34" t="str">
        <f>IFERROR(VLOOKUP($F416,'基础-商品信息'!$C:$E,3,FALSE),"-")</f>
        <v>-</v>
      </c>
      <c r="I416" s="50"/>
      <c r="J416" s="45"/>
      <c r="K416" s="35" t="str">
        <f t="shared" si="13"/>
        <v>-</v>
      </c>
      <c r="L416" s="45"/>
      <c r="M416" s="51">
        <f t="shared" si="12"/>
        <v>1</v>
      </c>
    </row>
    <row r="417" customHeight="1" spans="2:13">
      <c r="B417" s="33">
        <v>414</v>
      </c>
      <c r="C417" s="45"/>
      <c r="D417" s="45"/>
      <c r="E417" s="34" t="str">
        <f>IFERROR(VLOOKUP(D417,'基础-客户信息 '!$C:$D,2,FALSE),"-")</f>
        <v>-</v>
      </c>
      <c r="F417" s="45"/>
      <c r="G417" s="34" t="str">
        <f>IFERROR(VLOOKUP($F417,'基础-商品信息'!$C:$E,2,FALSE),"-")</f>
        <v>-</v>
      </c>
      <c r="H417" s="34" t="str">
        <f>IFERROR(VLOOKUP($F417,'基础-商品信息'!$C:$E,3,FALSE),"-")</f>
        <v>-</v>
      </c>
      <c r="I417" s="50"/>
      <c r="J417" s="45"/>
      <c r="K417" s="35" t="str">
        <f t="shared" si="13"/>
        <v>-</v>
      </c>
      <c r="L417" s="45"/>
      <c r="M417" s="51">
        <f t="shared" si="12"/>
        <v>1</v>
      </c>
    </row>
    <row r="418" customHeight="1" spans="2:13">
      <c r="B418" s="33">
        <v>415</v>
      </c>
      <c r="C418" s="45"/>
      <c r="D418" s="45"/>
      <c r="E418" s="34" t="str">
        <f>IFERROR(VLOOKUP(D418,'基础-客户信息 '!$C:$D,2,FALSE),"-")</f>
        <v>-</v>
      </c>
      <c r="F418" s="45"/>
      <c r="G418" s="34" t="str">
        <f>IFERROR(VLOOKUP($F418,'基础-商品信息'!$C:$E,2,FALSE),"-")</f>
        <v>-</v>
      </c>
      <c r="H418" s="34" t="str">
        <f>IFERROR(VLOOKUP($F418,'基础-商品信息'!$C:$E,3,FALSE),"-")</f>
        <v>-</v>
      </c>
      <c r="I418" s="50"/>
      <c r="J418" s="45"/>
      <c r="K418" s="35" t="str">
        <f t="shared" si="13"/>
        <v>-</v>
      </c>
      <c r="L418" s="45"/>
      <c r="M418" s="51">
        <f t="shared" si="12"/>
        <v>1</v>
      </c>
    </row>
    <row r="419" customHeight="1" spans="2:13">
      <c r="B419" s="33">
        <v>416</v>
      </c>
      <c r="C419" s="45"/>
      <c r="D419" s="45"/>
      <c r="E419" s="34" t="str">
        <f>IFERROR(VLOOKUP(D419,'基础-客户信息 '!$C:$D,2,FALSE),"-")</f>
        <v>-</v>
      </c>
      <c r="F419" s="45"/>
      <c r="G419" s="34" t="str">
        <f>IFERROR(VLOOKUP($F419,'基础-商品信息'!$C:$E,2,FALSE),"-")</f>
        <v>-</v>
      </c>
      <c r="H419" s="34" t="str">
        <f>IFERROR(VLOOKUP($F419,'基础-商品信息'!$C:$E,3,FALSE),"-")</f>
        <v>-</v>
      </c>
      <c r="I419" s="50"/>
      <c r="J419" s="45"/>
      <c r="K419" s="35" t="str">
        <f t="shared" si="13"/>
        <v>-</v>
      </c>
      <c r="L419" s="45"/>
      <c r="M419" s="51">
        <f t="shared" si="12"/>
        <v>1</v>
      </c>
    </row>
    <row r="420" customHeight="1" spans="2:13">
      <c r="B420" s="33">
        <v>417</v>
      </c>
      <c r="C420" s="45"/>
      <c r="D420" s="45"/>
      <c r="E420" s="34" t="str">
        <f>IFERROR(VLOOKUP(D420,'基础-客户信息 '!$C:$D,2,FALSE),"-")</f>
        <v>-</v>
      </c>
      <c r="F420" s="45"/>
      <c r="G420" s="34" t="str">
        <f>IFERROR(VLOOKUP($F420,'基础-商品信息'!$C:$E,2,FALSE),"-")</f>
        <v>-</v>
      </c>
      <c r="H420" s="34" t="str">
        <f>IFERROR(VLOOKUP($F420,'基础-商品信息'!$C:$E,3,FALSE),"-")</f>
        <v>-</v>
      </c>
      <c r="I420" s="50"/>
      <c r="J420" s="45"/>
      <c r="K420" s="35" t="str">
        <f t="shared" si="13"/>
        <v>-</v>
      </c>
      <c r="L420" s="45"/>
      <c r="M420" s="51">
        <f t="shared" si="12"/>
        <v>1</v>
      </c>
    </row>
    <row r="421" customHeight="1" spans="2:13">
      <c r="B421" s="33">
        <v>418</v>
      </c>
      <c r="C421" s="45"/>
      <c r="D421" s="45"/>
      <c r="E421" s="34" t="str">
        <f>IFERROR(VLOOKUP(D421,'基础-客户信息 '!$C:$D,2,FALSE),"-")</f>
        <v>-</v>
      </c>
      <c r="F421" s="45"/>
      <c r="G421" s="34" t="str">
        <f>IFERROR(VLOOKUP($F421,'基础-商品信息'!$C:$E,2,FALSE),"-")</f>
        <v>-</v>
      </c>
      <c r="H421" s="34" t="str">
        <f>IFERROR(VLOOKUP($F421,'基础-商品信息'!$C:$E,3,FALSE),"-")</f>
        <v>-</v>
      </c>
      <c r="I421" s="50"/>
      <c r="J421" s="45"/>
      <c r="K421" s="35" t="str">
        <f t="shared" si="13"/>
        <v>-</v>
      </c>
      <c r="L421" s="45"/>
      <c r="M421" s="51">
        <f t="shared" si="12"/>
        <v>1</v>
      </c>
    </row>
    <row r="422" customHeight="1" spans="2:13">
      <c r="B422" s="33">
        <v>419</v>
      </c>
      <c r="C422" s="45"/>
      <c r="D422" s="45"/>
      <c r="E422" s="34" t="str">
        <f>IFERROR(VLOOKUP(D422,'基础-客户信息 '!$C:$D,2,FALSE),"-")</f>
        <v>-</v>
      </c>
      <c r="F422" s="45"/>
      <c r="G422" s="34" t="str">
        <f>IFERROR(VLOOKUP($F422,'基础-商品信息'!$C:$E,2,FALSE),"-")</f>
        <v>-</v>
      </c>
      <c r="H422" s="34" t="str">
        <f>IFERROR(VLOOKUP($F422,'基础-商品信息'!$C:$E,3,FALSE),"-")</f>
        <v>-</v>
      </c>
      <c r="I422" s="50"/>
      <c r="J422" s="45"/>
      <c r="K422" s="35" t="str">
        <f t="shared" si="13"/>
        <v>-</v>
      </c>
      <c r="L422" s="45"/>
      <c r="M422" s="51">
        <f t="shared" si="12"/>
        <v>1</v>
      </c>
    </row>
    <row r="423" customHeight="1" spans="2:13">
      <c r="B423" s="33">
        <v>420</v>
      </c>
      <c r="C423" s="45"/>
      <c r="D423" s="45"/>
      <c r="E423" s="34" t="str">
        <f>IFERROR(VLOOKUP(D423,'基础-客户信息 '!$C:$D,2,FALSE),"-")</f>
        <v>-</v>
      </c>
      <c r="F423" s="45"/>
      <c r="G423" s="34" t="str">
        <f>IFERROR(VLOOKUP($F423,'基础-商品信息'!$C:$E,2,FALSE),"-")</f>
        <v>-</v>
      </c>
      <c r="H423" s="34" t="str">
        <f>IFERROR(VLOOKUP($F423,'基础-商品信息'!$C:$E,3,FALSE),"-")</f>
        <v>-</v>
      </c>
      <c r="I423" s="50"/>
      <c r="J423" s="45"/>
      <c r="K423" s="35" t="str">
        <f t="shared" si="13"/>
        <v>-</v>
      </c>
      <c r="L423" s="45"/>
      <c r="M423" s="51">
        <f t="shared" si="12"/>
        <v>1</v>
      </c>
    </row>
    <row r="424" customHeight="1" spans="2:13">
      <c r="B424" s="33">
        <v>421</v>
      </c>
      <c r="C424" s="45"/>
      <c r="D424" s="45"/>
      <c r="E424" s="34" t="str">
        <f>IFERROR(VLOOKUP(D424,'基础-客户信息 '!$C:$D,2,FALSE),"-")</f>
        <v>-</v>
      </c>
      <c r="F424" s="45"/>
      <c r="G424" s="34" t="str">
        <f>IFERROR(VLOOKUP($F424,'基础-商品信息'!$C:$E,2,FALSE),"-")</f>
        <v>-</v>
      </c>
      <c r="H424" s="34" t="str">
        <f>IFERROR(VLOOKUP($F424,'基础-商品信息'!$C:$E,3,FALSE),"-")</f>
        <v>-</v>
      </c>
      <c r="I424" s="50"/>
      <c r="J424" s="45"/>
      <c r="K424" s="35" t="str">
        <f t="shared" si="13"/>
        <v>-</v>
      </c>
      <c r="L424" s="45"/>
      <c r="M424" s="51">
        <f t="shared" si="12"/>
        <v>1</v>
      </c>
    </row>
    <row r="425" customHeight="1" spans="2:13">
      <c r="B425" s="33">
        <v>422</v>
      </c>
      <c r="C425" s="45"/>
      <c r="D425" s="45"/>
      <c r="E425" s="34" t="str">
        <f>IFERROR(VLOOKUP(D425,'基础-客户信息 '!$C:$D,2,FALSE),"-")</f>
        <v>-</v>
      </c>
      <c r="F425" s="45"/>
      <c r="G425" s="34" t="str">
        <f>IFERROR(VLOOKUP($F425,'基础-商品信息'!$C:$E,2,FALSE),"-")</f>
        <v>-</v>
      </c>
      <c r="H425" s="34" t="str">
        <f>IFERROR(VLOOKUP($F425,'基础-商品信息'!$C:$E,3,FALSE),"-")</f>
        <v>-</v>
      </c>
      <c r="I425" s="50"/>
      <c r="J425" s="45"/>
      <c r="K425" s="35" t="str">
        <f t="shared" si="13"/>
        <v>-</v>
      </c>
      <c r="L425" s="45"/>
      <c r="M425" s="51">
        <f t="shared" si="12"/>
        <v>1</v>
      </c>
    </row>
    <row r="426" customHeight="1" spans="2:13">
      <c r="B426" s="33">
        <v>423</v>
      </c>
      <c r="C426" s="45"/>
      <c r="D426" s="45"/>
      <c r="E426" s="34" t="str">
        <f>IFERROR(VLOOKUP(D426,'基础-客户信息 '!$C:$D,2,FALSE),"-")</f>
        <v>-</v>
      </c>
      <c r="F426" s="45"/>
      <c r="G426" s="34" t="str">
        <f>IFERROR(VLOOKUP($F426,'基础-商品信息'!$C:$E,2,FALSE),"-")</f>
        <v>-</v>
      </c>
      <c r="H426" s="34" t="str">
        <f>IFERROR(VLOOKUP($F426,'基础-商品信息'!$C:$E,3,FALSE),"-")</f>
        <v>-</v>
      </c>
      <c r="I426" s="50"/>
      <c r="J426" s="45"/>
      <c r="K426" s="35" t="str">
        <f t="shared" si="13"/>
        <v>-</v>
      </c>
      <c r="L426" s="45"/>
      <c r="M426" s="51">
        <f t="shared" si="12"/>
        <v>1</v>
      </c>
    </row>
    <row r="427" customHeight="1" spans="2:13">
      <c r="B427" s="33">
        <v>424</v>
      </c>
      <c r="C427" s="45"/>
      <c r="D427" s="45"/>
      <c r="E427" s="34" t="str">
        <f>IFERROR(VLOOKUP(D427,'基础-客户信息 '!$C:$D,2,FALSE),"-")</f>
        <v>-</v>
      </c>
      <c r="F427" s="45"/>
      <c r="G427" s="34" t="str">
        <f>IFERROR(VLOOKUP($F427,'基础-商品信息'!$C:$E,2,FALSE),"-")</f>
        <v>-</v>
      </c>
      <c r="H427" s="34" t="str">
        <f>IFERROR(VLOOKUP($F427,'基础-商品信息'!$C:$E,3,FALSE),"-")</f>
        <v>-</v>
      </c>
      <c r="I427" s="50"/>
      <c r="J427" s="45"/>
      <c r="K427" s="35" t="str">
        <f t="shared" si="13"/>
        <v>-</v>
      </c>
      <c r="L427" s="45"/>
      <c r="M427" s="51">
        <f t="shared" si="12"/>
        <v>1</v>
      </c>
    </row>
    <row r="428" customHeight="1" spans="2:13">
      <c r="B428" s="33">
        <v>425</v>
      </c>
      <c r="C428" s="45"/>
      <c r="D428" s="45"/>
      <c r="E428" s="34" t="str">
        <f>IFERROR(VLOOKUP(D428,'基础-客户信息 '!$C:$D,2,FALSE),"-")</f>
        <v>-</v>
      </c>
      <c r="F428" s="45"/>
      <c r="G428" s="34" t="str">
        <f>IFERROR(VLOOKUP($F428,'基础-商品信息'!$C:$E,2,FALSE),"-")</f>
        <v>-</v>
      </c>
      <c r="H428" s="34" t="str">
        <f>IFERROR(VLOOKUP($F428,'基础-商品信息'!$C:$E,3,FALSE),"-")</f>
        <v>-</v>
      </c>
      <c r="I428" s="50"/>
      <c r="J428" s="45"/>
      <c r="K428" s="35" t="str">
        <f t="shared" si="13"/>
        <v>-</v>
      </c>
      <c r="L428" s="45"/>
      <c r="M428" s="51">
        <f t="shared" si="12"/>
        <v>1</v>
      </c>
    </row>
    <row r="429" customHeight="1" spans="2:13">
      <c r="B429" s="33">
        <v>426</v>
      </c>
      <c r="C429" s="45"/>
      <c r="D429" s="45"/>
      <c r="E429" s="34" t="str">
        <f>IFERROR(VLOOKUP(D429,'基础-客户信息 '!$C:$D,2,FALSE),"-")</f>
        <v>-</v>
      </c>
      <c r="F429" s="45"/>
      <c r="G429" s="34" t="str">
        <f>IFERROR(VLOOKUP($F429,'基础-商品信息'!$C:$E,2,FALSE),"-")</f>
        <v>-</v>
      </c>
      <c r="H429" s="34" t="str">
        <f>IFERROR(VLOOKUP($F429,'基础-商品信息'!$C:$E,3,FALSE),"-")</f>
        <v>-</v>
      </c>
      <c r="I429" s="50"/>
      <c r="J429" s="45"/>
      <c r="K429" s="35" t="str">
        <f t="shared" si="13"/>
        <v>-</v>
      </c>
      <c r="L429" s="45"/>
      <c r="M429" s="51">
        <f t="shared" si="12"/>
        <v>1</v>
      </c>
    </row>
    <row r="430" customHeight="1" spans="2:13">
      <c r="B430" s="33">
        <v>427</v>
      </c>
      <c r="C430" s="45"/>
      <c r="D430" s="45"/>
      <c r="E430" s="34" t="str">
        <f>IFERROR(VLOOKUP(D430,'基础-客户信息 '!$C:$D,2,FALSE),"-")</f>
        <v>-</v>
      </c>
      <c r="F430" s="45"/>
      <c r="G430" s="34" t="str">
        <f>IFERROR(VLOOKUP($F430,'基础-商品信息'!$C:$E,2,FALSE),"-")</f>
        <v>-</v>
      </c>
      <c r="H430" s="34" t="str">
        <f>IFERROR(VLOOKUP($F430,'基础-商品信息'!$C:$E,3,FALSE),"-")</f>
        <v>-</v>
      </c>
      <c r="I430" s="50"/>
      <c r="J430" s="45"/>
      <c r="K430" s="35" t="str">
        <f t="shared" si="13"/>
        <v>-</v>
      </c>
      <c r="L430" s="45"/>
      <c r="M430" s="51">
        <f t="shared" si="12"/>
        <v>1</v>
      </c>
    </row>
    <row r="431" customHeight="1" spans="2:13">
      <c r="B431" s="33">
        <v>428</v>
      </c>
      <c r="C431" s="45"/>
      <c r="D431" s="45"/>
      <c r="E431" s="34" t="str">
        <f>IFERROR(VLOOKUP(D431,'基础-客户信息 '!$C:$D,2,FALSE),"-")</f>
        <v>-</v>
      </c>
      <c r="F431" s="45"/>
      <c r="G431" s="34" t="str">
        <f>IFERROR(VLOOKUP($F431,'基础-商品信息'!$C:$E,2,FALSE),"-")</f>
        <v>-</v>
      </c>
      <c r="H431" s="34" t="str">
        <f>IFERROR(VLOOKUP($F431,'基础-商品信息'!$C:$E,3,FALSE),"-")</f>
        <v>-</v>
      </c>
      <c r="I431" s="50"/>
      <c r="J431" s="45"/>
      <c r="K431" s="35" t="str">
        <f t="shared" si="13"/>
        <v>-</v>
      </c>
      <c r="L431" s="45"/>
      <c r="M431" s="51">
        <f t="shared" si="12"/>
        <v>1</v>
      </c>
    </row>
    <row r="432" customHeight="1" spans="2:13">
      <c r="B432" s="33">
        <v>429</v>
      </c>
      <c r="C432" s="45"/>
      <c r="D432" s="45"/>
      <c r="E432" s="34" t="str">
        <f>IFERROR(VLOOKUP(D432,'基础-客户信息 '!$C:$D,2,FALSE),"-")</f>
        <v>-</v>
      </c>
      <c r="F432" s="45"/>
      <c r="G432" s="34" t="str">
        <f>IFERROR(VLOOKUP($F432,'基础-商品信息'!$C:$E,2,FALSE),"-")</f>
        <v>-</v>
      </c>
      <c r="H432" s="34" t="str">
        <f>IFERROR(VLOOKUP($F432,'基础-商品信息'!$C:$E,3,FALSE),"-")</f>
        <v>-</v>
      </c>
      <c r="I432" s="50"/>
      <c r="J432" s="45"/>
      <c r="K432" s="35" t="str">
        <f t="shared" si="13"/>
        <v>-</v>
      </c>
      <c r="L432" s="45"/>
      <c r="M432" s="51">
        <f t="shared" si="12"/>
        <v>1</v>
      </c>
    </row>
    <row r="433" customHeight="1" spans="2:13">
      <c r="B433" s="33">
        <v>430</v>
      </c>
      <c r="C433" s="45"/>
      <c r="D433" s="45"/>
      <c r="E433" s="34" t="str">
        <f>IFERROR(VLOOKUP(D433,'基础-客户信息 '!$C:$D,2,FALSE),"-")</f>
        <v>-</v>
      </c>
      <c r="F433" s="45"/>
      <c r="G433" s="34" t="str">
        <f>IFERROR(VLOOKUP($F433,'基础-商品信息'!$C:$E,2,FALSE),"-")</f>
        <v>-</v>
      </c>
      <c r="H433" s="34" t="str">
        <f>IFERROR(VLOOKUP($F433,'基础-商品信息'!$C:$E,3,FALSE),"-")</f>
        <v>-</v>
      </c>
      <c r="I433" s="50"/>
      <c r="J433" s="45"/>
      <c r="K433" s="35" t="str">
        <f t="shared" si="13"/>
        <v>-</v>
      </c>
      <c r="L433" s="45"/>
      <c r="M433" s="51">
        <f t="shared" si="12"/>
        <v>1</v>
      </c>
    </row>
    <row r="434" customHeight="1" spans="2:13">
      <c r="B434" s="33">
        <v>431</v>
      </c>
      <c r="C434" s="45"/>
      <c r="D434" s="45"/>
      <c r="E434" s="34" t="str">
        <f>IFERROR(VLOOKUP(D434,'基础-客户信息 '!$C:$D,2,FALSE),"-")</f>
        <v>-</v>
      </c>
      <c r="F434" s="45"/>
      <c r="G434" s="34" t="str">
        <f>IFERROR(VLOOKUP($F434,'基础-商品信息'!$C:$E,2,FALSE),"-")</f>
        <v>-</v>
      </c>
      <c r="H434" s="34" t="str">
        <f>IFERROR(VLOOKUP($F434,'基础-商品信息'!$C:$E,3,FALSE),"-")</f>
        <v>-</v>
      </c>
      <c r="I434" s="50"/>
      <c r="J434" s="45"/>
      <c r="K434" s="35" t="str">
        <f t="shared" si="13"/>
        <v>-</v>
      </c>
      <c r="L434" s="45"/>
      <c r="M434" s="51">
        <f t="shared" si="12"/>
        <v>1</v>
      </c>
    </row>
    <row r="435" customHeight="1" spans="2:13">
      <c r="B435" s="33">
        <v>432</v>
      </c>
      <c r="C435" s="45"/>
      <c r="D435" s="45"/>
      <c r="E435" s="34" t="str">
        <f>IFERROR(VLOOKUP(D435,'基础-客户信息 '!$C:$D,2,FALSE),"-")</f>
        <v>-</v>
      </c>
      <c r="F435" s="45"/>
      <c r="G435" s="34" t="str">
        <f>IFERROR(VLOOKUP($F435,'基础-商品信息'!$C:$E,2,FALSE),"-")</f>
        <v>-</v>
      </c>
      <c r="H435" s="34" t="str">
        <f>IFERROR(VLOOKUP($F435,'基础-商品信息'!$C:$E,3,FALSE),"-")</f>
        <v>-</v>
      </c>
      <c r="I435" s="50"/>
      <c r="J435" s="45"/>
      <c r="K435" s="35" t="str">
        <f t="shared" si="13"/>
        <v>-</v>
      </c>
      <c r="L435" s="45"/>
      <c r="M435" s="51">
        <f t="shared" si="12"/>
        <v>1</v>
      </c>
    </row>
    <row r="436" customHeight="1" spans="2:13">
      <c r="B436" s="33">
        <v>433</v>
      </c>
      <c r="C436" s="45"/>
      <c r="D436" s="45"/>
      <c r="E436" s="34" t="str">
        <f>IFERROR(VLOOKUP(D436,'基础-客户信息 '!$C:$D,2,FALSE),"-")</f>
        <v>-</v>
      </c>
      <c r="F436" s="45"/>
      <c r="G436" s="34" t="str">
        <f>IFERROR(VLOOKUP($F436,'基础-商品信息'!$C:$E,2,FALSE),"-")</f>
        <v>-</v>
      </c>
      <c r="H436" s="34" t="str">
        <f>IFERROR(VLOOKUP($F436,'基础-商品信息'!$C:$E,3,FALSE),"-")</f>
        <v>-</v>
      </c>
      <c r="I436" s="50"/>
      <c r="J436" s="45"/>
      <c r="K436" s="35" t="str">
        <f t="shared" si="13"/>
        <v>-</v>
      </c>
      <c r="L436" s="45"/>
      <c r="M436" s="51">
        <f t="shared" si="12"/>
        <v>1</v>
      </c>
    </row>
    <row r="437" customHeight="1" spans="2:13">
      <c r="B437" s="33">
        <v>434</v>
      </c>
      <c r="C437" s="45"/>
      <c r="D437" s="45"/>
      <c r="E437" s="34" t="str">
        <f>IFERROR(VLOOKUP(D437,'基础-客户信息 '!$C:$D,2,FALSE),"-")</f>
        <v>-</v>
      </c>
      <c r="F437" s="45"/>
      <c r="G437" s="34" t="str">
        <f>IFERROR(VLOOKUP($F437,'基础-商品信息'!$C:$E,2,FALSE),"-")</f>
        <v>-</v>
      </c>
      <c r="H437" s="34" t="str">
        <f>IFERROR(VLOOKUP($F437,'基础-商品信息'!$C:$E,3,FALSE),"-")</f>
        <v>-</v>
      </c>
      <c r="I437" s="50"/>
      <c r="J437" s="45"/>
      <c r="K437" s="35" t="str">
        <f t="shared" si="13"/>
        <v>-</v>
      </c>
      <c r="L437" s="45"/>
      <c r="M437" s="51">
        <f t="shared" si="12"/>
        <v>1</v>
      </c>
    </row>
    <row r="438" customHeight="1" spans="2:13">
      <c r="B438" s="33">
        <v>435</v>
      </c>
      <c r="C438" s="45"/>
      <c r="D438" s="45"/>
      <c r="E438" s="34" t="str">
        <f>IFERROR(VLOOKUP(D438,'基础-客户信息 '!$C:$D,2,FALSE),"-")</f>
        <v>-</v>
      </c>
      <c r="F438" s="45"/>
      <c r="G438" s="34" t="str">
        <f>IFERROR(VLOOKUP($F438,'基础-商品信息'!$C:$E,2,FALSE),"-")</f>
        <v>-</v>
      </c>
      <c r="H438" s="34" t="str">
        <f>IFERROR(VLOOKUP($F438,'基础-商品信息'!$C:$E,3,FALSE),"-")</f>
        <v>-</v>
      </c>
      <c r="I438" s="50"/>
      <c r="J438" s="45"/>
      <c r="K438" s="35" t="str">
        <f t="shared" si="13"/>
        <v>-</v>
      </c>
      <c r="L438" s="45"/>
      <c r="M438" s="51">
        <f t="shared" si="12"/>
        <v>1</v>
      </c>
    </row>
    <row r="439" customHeight="1" spans="2:13">
      <c r="B439" s="33">
        <v>436</v>
      </c>
      <c r="C439" s="45"/>
      <c r="D439" s="45"/>
      <c r="E439" s="34" t="str">
        <f>IFERROR(VLOOKUP(D439,'基础-客户信息 '!$C:$D,2,FALSE),"-")</f>
        <v>-</v>
      </c>
      <c r="F439" s="45"/>
      <c r="G439" s="34" t="str">
        <f>IFERROR(VLOOKUP($F439,'基础-商品信息'!$C:$E,2,FALSE),"-")</f>
        <v>-</v>
      </c>
      <c r="H439" s="34" t="str">
        <f>IFERROR(VLOOKUP($F439,'基础-商品信息'!$C:$E,3,FALSE),"-")</f>
        <v>-</v>
      </c>
      <c r="I439" s="50"/>
      <c r="J439" s="45"/>
      <c r="K439" s="35" t="str">
        <f t="shared" si="13"/>
        <v>-</v>
      </c>
      <c r="L439" s="45"/>
      <c r="M439" s="51">
        <f t="shared" si="12"/>
        <v>1</v>
      </c>
    </row>
    <row r="440" customHeight="1" spans="2:13">
      <c r="B440" s="33">
        <v>437</v>
      </c>
      <c r="C440" s="45"/>
      <c r="D440" s="45"/>
      <c r="E440" s="34" t="str">
        <f>IFERROR(VLOOKUP(D440,'基础-客户信息 '!$C:$D,2,FALSE),"-")</f>
        <v>-</v>
      </c>
      <c r="F440" s="45"/>
      <c r="G440" s="34" t="str">
        <f>IFERROR(VLOOKUP($F440,'基础-商品信息'!$C:$E,2,FALSE),"-")</f>
        <v>-</v>
      </c>
      <c r="H440" s="34" t="str">
        <f>IFERROR(VLOOKUP($F440,'基础-商品信息'!$C:$E,3,FALSE),"-")</f>
        <v>-</v>
      </c>
      <c r="I440" s="50"/>
      <c r="J440" s="45"/>
      <c r="K440" s="35" t="str">
        <f t="shared" si="13"/>
        <v>-</v>
      </c>
      <c r="L440" s="45"/>
      <c r="M440" s="51">
        <f t="shared" si="12"/>
        <v>1</v>
      </c>
    </row>
    <row r="441" customHeight="1" spans="2:13">
      <c r="B441" s="33">
        <v>438</v>
      </c>
      <c r="C441" s="45"/>
      <c r="D441" s="45"/>
      <c r="E441" s="34" t="str">
        <f>IFERROR(VLOOKUP(D441,'基础-客户信息 '!$C:$D,2,FALSE),"-")</f>
        <v>-</v>
      </c>
      <c r="F441" s="45"/>
      <c r="G441" s="34" t="str">
        <f>IFERROR(VLOOKUP($F441,'基础-商品信息'!$C:$E,2,FALSE),"-")</f>
        <v>-</v>
      </c>
      <c r="H441" s="34" t="str">
        <f>IFERROR(VLOOKUP($F441,'基础-商品信息'!$C:$E,3,FALSE),"-")</f>
        <v>-</v>
      </c>
      <c r="I441" s="50"/>
      <c r="J441" s="45"/>
      <c r="K441" s="35" t="str">
        <f t="shared" si="13"/>
        <v>-</v>
      </c>
      <c r="L441" s="45"/>
      <c r="M441" s="51">
        <f t="shared" si="12"/>
        <v>1</v>
      </c>
    </row>
    <row r="442" customHeight="1" spans="2:13">
      <c r="B442" s="33">
        <v>439</v>
      </c>
      <c r="C442" s="45"/>
      <c r="D442" s="45"/>
      <c r="E442" s="34" t="str">
        <f>IFERROR(VLOOKUP(D442,'基础-客户信息 '!$C:$D,2,FALSE),"-")</f>
        <v>-</v>
      </c>
      <c r="F442" s="45"/>
      <c r="G442" s="34" t="str">
        <f>IFERROR(VLOOKUP($F442,'基础-商品信息'!$C:$E,2,FALSE),"-")</f>
        <v>-</v>
      </c>
      <c r="H442" s="34" t="str">
        <f>IFERROR(VLOOKUP($F442,'基础-商品信息'!$C:$E,3,FALSE),"-")</f>
        <v>-</v>
      </c>
      <c r="I442" s="50"/>
      <c r="J442" s="45"/>
      <c r="K442" s="35" t="str">
        <f t="shared" si="13"/>
        <v>-</v>
      </c>
      <c r="L442" s="45"/>
      <c r="M442" s="51">
        <f t="shared" si="12"/>
        <v>1</v>
      </c>
    </row>
    <row r="443" customHeight="1" spans="2:13">
      <c r="B443" s="33">
        <v>440</v>
      </c>
      <c r="C443" s="45"/>
      <c r="D443" s="45"/>
      <c r="E443" s="34" t="str">
        <f>IFERROR(VLOOKUP(D443,'基础-客户信息 '!$C:$D,2,FALSE),"-")</f>
        <v>-</v>
      </c>
      <c r="F443" s="45"/>
      <c r="G443" s="34" t="str">
        <f>IFERROR(VLOOKUP($F443,'基础-商品信息'!$C:$E,2,FALSE),"-")</f>
        <v>-</v>
      </c>
      <c r="H443" s="34" t="str">
        <f>IFERROR(VLOOKUP($F443,'基础-商品信息'!$C:$E,3,FALSE),"-")</f>
        <v>-</v>
      </c>
      <c r="I443" s="50"/>
      <c r="J443" s="45"/>
      <c r="K443" s="35" t="str">
        <f t="shared" si="13"/>
        <v>-</v>
      </c>
      <c r="L443" s="45"/>
      <c r="M443" s="51">
        <f t="shared" si="12"/>
        <v>1</v>
      </c>
    </row>
    <row r="444" customHeight="1" spans="2:13">
      <c r="B444" s="33">
        <v>441</v>
      </c>
      <c r="C444" s="45"/>
      <c r="D444" s="45"/>
      <c r="E444" s="34" t="str">
        <f>IFERROR(VLOOKUP(D444,'基础-客户信息 '!$C:$D,2,FALSE),"-")</f>
        <v>-</v>
      </c>
      <c r="F444" s="45"/>
      <c r="G444" s="34" t="str">
        <f>IFERROR(VLOOKUP($F444,'基础-商品信息'!$C:$E,2,FALSE),"-")</f>
        <v>-</v>
      </c>
      <c r="H444" s="34" t="str">
        <f>IFERROR(VLOOKUP($F444,'基础-商品信息'!$C:$E,3,FALSE),"-")</f>
        <v>-</v>
      </c>
      <c r="I444" s="50"/>
      <c r="J444" s="45"/>
      <c r="K444" s="35" t="str">
        <f t="shared" si="13"/>
        <v>-</v>
      </c>
      <c r="L444" s="45"/>
      <c r="M444" s="51">
        <f t="shared" si="12"/>
        <v>1</v>
      </c>
    </row>
    <row r="445" customHeight="1" spans="2:13">
      <c r="B445" s="33">
        <v>442</v>
      </c>
      <c r="C445" s="45"/>
      <c r="D445" s="45"/>
      <c r="E445" s="34" t="str">
        <f>IFERROR(VLOOKUP(D445,'基础-客户信息 '!$C:$D,2,FALSE),"-")</f>
        <v>-</v>
      </c>
      <c r="F445" s="45"/>
      <c r="G445" s="34" t="str">
        <f>IFERROR(VLOOKUP($F445,'基础-商品信息'!$C:$E,2,FALSE),"-")</f>
        <v>-</v>
      </c>
      <c r="H445" s="34" t="str">
        <f>IFERROR(VLOOKUP($F445,'基础-商品信息'!$C:$E,3,FALSE),"-")</f>
        <v>-</v>
      </c>
      <c r="I445" s="50"/>
      <c r="J445" s="45"/>
      <c r="K445" s="35" t="str">
        <f t="shared" si="13"/>
        <v>-</v>
      </c>
      <c r="L445" s="45"/>
      <c r="M445" s="51">
        <f t="shared" si="12"/>
        <v>1</v>
      </c>
    </row>
    <row r="446" customHeight="1" spans="2:13">
      <c r="B446" s="33">
        <v>443</v>
      </c>
      <c r="C446" s="45"/>
      <c r="D446" s="45"/>
      <c r="E446" s="34" t="str">
        <f>IFERROR(VLOOKUP(D446,'基础-客户信息 '!$C:$D,2,FALSE),"-")</f>
        <v>-</v>
      </c>
      <c r="F446" s="45"/>
      <c r="G446" s="34" t="str">
        <f>IFERROR(VLOOKUP($F446,'基础-商品信息'!$C:$E,2,FALSE),"-")</f>
        <v>-</v>
      </c>
      <c r="H446" s="34" t="str">
        <f>IFERROR(VLOOKUP($F446,'基础-商品信息'!$C:$E,3,FALSE),"-")</f>
        <v>-</v>
      </c>
      <c r="I446" s="50"/>
      <c r="J446" s="45"/>
      <c r="K446" s="35" t="str">
        <f t="shared" si="13"/>
        <v>-</v>
      </c>
      <c r="L446" s="45"/>
      <c r="M446" s="51">
        <f t="shared" si="12"/>
        <v>1</v>
      </c>
    </row>
    <row r="447" customHeight="1" spans="2:13">
      <c r="B447" s="33">
        <v>444</v>
      </c>
      <c r="C447" s="45"/>
      <c r="D447" s="45"/>
      <c r="E447" s="34" t="str">
        <f>IFERROR(VLOOKUP(D447,'基础-客户信息 '!$C:$D,2,FALSE),"-")</f>
        <v>-</v>
      </c>
      <c r="F447" s="45"/>
      <c r="G447" s="34" t="str">
        <f>IFERROR(VLOOKUP($F447,'基础-商品信息'!$C:$E,2,FALSE),"-")</f>
        <v>-</v>
      </c>
      <c r="H447" s="34" t="str">
        <f>IFERROR(VLOOKUP($F447,'基础-商品信息'!$C:$E,3,FALSE),"-")</f>
        <v>-</v>
      </c>
      <c r="I447" s="50"/>
      <c r="J447" s="45"/>
      <c r="K447" s="35" t="str">
        <f t="shared" si="13"/>
        <v>-</v>
      </c>
      <c r="L447" s="45"/>
      <c r="M447" s="51">
        <f t="shared" si="12"/>
        <v>1</v>
      </c>
    </row>
    <row r="448" customHeight="1" spans="2:13">
      <c r="B448" s="33">
        <v>445</v>
      </c>
      <c r="C448" s="45"/>
      <c r="D448" s="45"/>
      <c r="E448" s="34" t="str">
        <f>IFERROR(VLOOKUP(D448,'基础-客户信息 '!$C:$D,2,FALSE),"-")</f>
        <v>-</v>
      </c>
      <c r="F448" s="45"/>
      <c r="G448" s="34" t="str">
        <f>IFERROR(VLOOKUP($F448,'基础-商品信息'!$C:$E,2,FALSE),"-")</f>
        <v>-</v>
      </c>
      <c r="H448" s="34" t="str">
        <f>IFERROR(VLOOKUP($F448,'基础-商品信息'!$C:$E,3,FALSE),"-")</f>
        <v>-</v>
      </c>
      <c r="I448" s="50"/>
      <c r="J448" s="45"/>
      <c r="K448" s="35" t="str">
        <f t="shared" si="13"/>
        <v>-</v>
      </c>
      <c r="L448" s="45"/>
      <c r="M448" s="51">
        <f t="shared" si="12"/>
        <v>1</v>
      </c>
    </row>
    <row r="449" customHeight="1" spans="2:13">
      <c r="B449" s="33">
        <v>446</v>
      </c>
      <c r="C449" s="45"/>
      <c r="D449" s="45"/>
      <c r="E449" s="34" t="str">
        <f>IFERROR(VLOOKUP(D449,'基础-客户信息 '!$C:$D,2,FALSE),"-")</f>
        <v>-</v>
      </c>
      <c r="F449" s="45"/>
      <c r="G449" s="34" t="str">
        <f>IFERROR(VLOOKUP($F449,'基础-商品信息'!$C:$E,2,FALSE),"-")</f>
        <v>-</v>
      </c>
      <c r="H449" s="34" t="str">
        <f>IFERROR(VLOOKUP($F449,'基础-商品信息'!$C:$E,3,FALSE),"-")</f>
        <v>-</v>
      </c>
      <c r="I449" s="50"/>
      <c r="J449" s="45"/>
      <c r="K449" s="35" t="str">
        <f t="shared" si="13"/>
        <v>-</v>
      </c>
      <c r="L449" s="45"/>
      <c r="M449" s="51">
        <f t="shared" si="12"/>
        <v>1</v>
      </c>
    </row>
    <row r="450" customHeight="1" spans="2:13">
      <c r="B450" s="33">
        <v>447</v>
      </c>
      <c r="C450" s="45"/>
      <c r="D450" s="45"/>
      <c r="E450" s="34" t="str">
        <f>IFERROR(VLOOKUP(D450,'基础-客户信息 '!$C:$D,2,FALSE),"-")</f>
        <v>-</v>
      </c>
      <c r="F450" s="45"/>
      <c r="G450" s="34" t="str">
        <f>IFERROR(VLOOKUP($F450,'基础-商品信息'!$C:$E,2,FALSE),"-")</f>
        <v>-</v>
      </c>
      <c r="H450" s="34" t="str">
        <f>IFERROR(VLOOKUP($F450,'基础-商品信息'!$C:$E,3,FALSE),"-")</f>
        <v>-</v>
      </c>
      <c r="I450" s="50"/>
      <c r="J450" s="45"/>
      <c r="K450" s="35" t="str">
        <f t="shared" si="13"/>
        <v>-</v>
      </c>
      <c r="L450" s="45"/>
      <c r="M450" s="51">
        <f t="shared" si="12"/>
        <v>1</v>
      </c>
    </row>
    <row r="451" customHeight="1" spans="2:13">
      <c r="B451" s="33">
        <v>448</v>
      </c>
      <c r="C451" s="45"/>
      <c r="D451" s="45"/>
      <c r="E451" s="34" t="str">
        <f>IFERROR(VLOOKUP(D451,'基础-客户信息 '!$C:$D,2,FALSE),"-")</f>
        <v>-</v>
      </c>
      <c r="F451" s="45"/>
      <c r="G451" s="34" t="str">
        <f>IFERROR(VLOOKUP($F451,'基础-商品信息'!$C:$E,2,FALSE),"-")</f>
        <v>-</v>
      </c>
      <c r="H451" s="34" t="str">
        <f>IFERROR(VLOOKUP($F451,'基础-商品信息'!$C:$E,3,FALSE),"-")</f>
        <v>-</v>
      </c>
      <c r="I451" s="50"/>
      <c r="J451" s="45"/>
      <c r="K451" s="35" t="str">
        <f t="shared" si="13"/>
        <v>-</v>
      </c>
      <c r="L451" s="45"/>
      <c r="M451" s="51">
        <f t="shared" si="12"/>
        <v>1</v>
      </c>
    </row>
    <row r="452" customHeight="1" spans="2:13">
      <c r="B452" s="33">
        <v>449</v>
      </c>
      <c r="C452" s="45"/>
      <c r="D452" s="45"/>
      <c r="E452" s="34" t="str">
        <f>IFERROR(VLOOKUP(D452,'基础-客户信息 '!$C:$D,2,FALSE),"-")</f>
        <v>-</v>
      </c>
      <c r="F452" s="45"/>
      <c r="G452" s="34" t="str">
        <f>IFERROR(VLOOKUP($F452,'基础-商品信息'!$C:$E,2,FALSE),"-")</f>
        <v>-</v>
      </c>
      <c r="H452" s="34" t="str">
        <f>IFERROR(VLOOKUP($F452,'基础-商品信息'!$C:$E,3,FALSE),"-")</f>
        <v>-</v>
      </c>
      <c r="I452" s="50"/>
      <c r="J452" s="45"/>
      <c r="K452" s="35" t="str">
        <f t="shared" si="13"/>
        <v>-</v>
      </c>
      <c r="L452" s="45"/>
      <c r="M452" s="51">
        <f t="shared" ref="M452:M515" si="14">C452-DAY(C452)+1</f>
        <v>1</v>
      </c>
    </row>
    <row r="453" customHeight="1" spans="2:13">
      <c r="B453" s="33">
        <v>450</v>
      </c>
      <c r="C453" s="45"/>
      <c r="D453" s="45"/>
      <c r="E453" s="34" t="str">
        <f>IFERROR(VLOOKUP(D453,'基础-客户信息 '!$C:$D,2,FALSE),"-")</f>
        <v>-</v>
      </c>
      <c r="F453" s="45"/>
      <c r="G453" s="34" t="str">
        <f>IFERROR(VLOOKUP($F453,'基础-商品信息'!$C:$E,2,FALSE),"-")</f>
        <v>-</v>
      </c>
      <c r="H453" s="34" t="str">
        <f>IFERROR(VLOOKUP($F453,'基础-商品信息'!$C:$E,3,FALSE),"-")</f>
        <v>-</v>
      </c>
      <c r="I453" s="50"/>
      <c r="J453" s="45"/>
      <c r="K453" s="35" t="str">
        <f t="shared" ref="K453:K516" si="15">IF(AND(I453&lt;&gt;"",J453&lt;&gt;""),I453*J453,"-")</f>
        <v>-</v>
      </c>
      <c r="L453" s="45"/>
      <c r="M453" s="51">
        <f t="shared" si="14"/>
        <v>1</v>
      </c>
    </row>
    <row r="454" customHeight="1" spans="2:13">
      <c r="B454" s="33">
        <v>451</v>
      </c>
      <c r="C454" s="45"/>
      <c r="D454" s="45"/>
      <c r="E454" s="34" t="str">
        <f>IFERROR(VLOOKUP(D454,'基础-客户信息 '!$C:$D,2,FALSE),"-")</f>
        <v>-</v>
      </c>
      <c r="F454" s="45"/>
      <c r="G454" s="34" t="str">
        <f>IFERROR(VLOOKUP($F454,'基础-商品信息'!$C:$E,2,FALSE),"-")</f>
        <v>-</v>
      </c>
      <c r="H454" s="34" t="str">
        <f>IFERROR(VLOOKUP($F454,'基础-商品信息'!$C:$E,3,FALSE),"-")</f>
        <v>-</v>
      </c>
      <c r="I454" s="50"/>
      <c r="J454" s="45"/>
      <c r="K454" s="35" t="str">
        <f t="shared" si="15"/>
        <v>-</v>
      </c>
      <c r="L454" s="45"/>
      <c r="M454" s="51">
        <f t="shared" si="14"/>
        <v>1</v>
      </c>
    </row>
    <row r="455" customHeight="1" spans="2:13">
      <c r="B455" s="33">
        <v>452</v>
      </c>
      <c r="C455" s="45"/>
      <c r="D455" s="45"/>
      <c r="E455" s="34" t="str">
        <f>IFERROR(VLOOKUP(D455,'基础-客户信息 '!$C:$D,2,FALSE),"-")</f>
        <v>-</v>
      </c>
      <c r="F455" s="45"/>
      <c r="G455" s="34" t="str">
        <f>IFERROR(VLOOKUP($F455,'基础-商品信息'!$C:$E,2,FALSE),"-")</f>
        <v>-</v>
      </c>
      <c r="H455" s="34" t="str">
        <f>IFERROR(VLOOKUP($F455,'基础-商品信息'!$C:$E,3,FALSE),"-")</f>
        <v>-</v>
      </c>
      <c r="I455" s="50"/>
      <c r="J455" s="45"/>
      <c r="K455" s="35" t="str">
        <f t="shared" si="15"/>
        <v>-</v>
      </c>
      <c r="L455" s="45"/>
      <c r="M455" s="51">
        <f t="shared" si="14"/>
        <v>1</v>
      </c>
    </row>
    <row r="456" customHeight="1" spans="2:13">
      <c r="B456" s="33">
        <v>453</v>
      </c>
      <c r="C456" s="45"/>
      <c r="D456" s="45"/>
      <c r="E456" s="34" t="str">
        <f>IFERROR(VLOOKUP(D456,'基础-客户信息 '!$C:$D,2,FALSE),"-")</f>
        <v>-</v>
      </c>
      <c r="F456" s="45"/>
      <c r="G456" s="34" t="str">
        <f>IFERROR(VLOOKUP($F456,'基础-商品信息'!$C:$E,2,FALSE),"-")</f>
        <v>-</v>
      </c>
      <c r="H456" s="34" t="str">
        <f>IFERROR(VLOOKUP($F456,'基础-商品信息'!$C:$E,3,FALSE),"-")</f>
        <v>-</v>
      </c>
      <c r="I456" s="50"/>
      <c r="J456" s="45"/>
      <c r="K456" s="35" t="str">
        <f t="shared" si="15"/>
        <v>-</v>
      </c>
      <c r="L456" s="45"/>
      <c r="M456" s="51">
        <f t="shared" si="14"/>
        <v>1</v>
      </c>
    </row>
    <row r="457" customHeight="1" spans="2:13">
      <c r="B457" s="33">
        <v>454</v>
      </c>
      <c r="C457" s="45"/>
      <c r="D457" s="45"/>
      <c r="E457" s="34" t="str">
        <f>IFERROR(VLOOKUP(D457,'基础-客户信息 '!$C:$D,2,FALSE),"-")</f>
        <v>-</v>
      </c>
      <c r="F457" s="45"/>
      <c r="G457" s="34" t="str">
        <f>IFERROR(VLOOKUP($F457,'基础-商品信息'!$C:$E,2,FALSE),"-")</f>
        <v>-</v>
      </c>
      <c r="H457" s="34" t="str">
        <f>IFERROR(VLOOKUP($F457,'基础-商品信息'!$C:$E,3,FALSE),"-")</f>
        <v>-</v>
      </c>
      <c r="I457" s="50"/>
      <c r="J457" s="45"/>
      <c r="K457" s="35" t="str">
        <f t="shared" si="15"/>
        <v>-</v>
      </c>
      <c r="L457" s="45"/>
      <c r="M457" s="51">
        <f t="shared" si="14"/>
        <v>1</v>
      </c>
    </row>
    <row r="458" customHeight="1" spans="2:13">
      <c r="B458" s="33">
        <v>455</v>
      </c>
      <c r="C458" s="45"/>
      <c r="D458" s="45"/>
      <c r="E458" s="34" t="str">
        <f>IFERROR(VLOOKUP(D458,'基础-客户信息 '!$C:$D,2,FALSE),"-")</f>
        <v>-</v>
      </c>
      <c r="F458" s="45"/>
      <c r="G458" s="34" t="str">
        <f>IFERROR(VLOOKUP($F458,'基础-商品信息'!$C:$E,2,FALSE),"-")</f>
        <v>-</v>
      </c>
      <c r="H458" s="34" t="str">
        <f>IFERROR(VLOOKUP($F458,'基础-商品信息'!$C:$E,3,FALSE),"-")</f>
        <v>-</v>
      </c>
      <c r="I458" s="50"/>
      <c r="J458" s="45"/>
      <c r="K458" s="35" t="str">
        <f t="shared" si="15"/>
        <v>-</v>
      </c>
      <c r="L458" s="45"/>
      <c r="M458" s="51">
        <f t="shared" si="14"/>
        <v>1</v>
      </c>
    </row>
    <row r="459" customHeight="1" spans="2:13">
      <c r="B459" s="33">
        <v>456</v>
      </c>
      <c r="C459" s="45"/>
      <c r="D459" s="45"/>
      <c r="E459" s="34" t="str">
        <f>IFERROR(VLOOKUP(D459,'基础-客户信息 '!$C:$D,2,FALSE),"-")</f>
        <v>-</v>
      </c>
      <c r="F459" s="45"/>
      <c r="G459" s="34" t="str">
        <f>IFERROR(VLOOKUP($F459,'基础-商品信息'!$C:$E,2,FALSE),"-")</f>
        <v>-</v>
      </c>
      <c r="H459" s="34" t="str">
        <f>IFERROR(VLOOKUP($F459,'基础-商品信息'!$C:$E,3,FALSE),"-")</f>
        <v>-</v>
      </c>
      <c r="I459" s="50"/>
      <c r="J459" s="45"/>
      <c r="K459" s="35" t="str">
        <f t="shared" si="15"/>
        <v>-</v>
      </c>
      <c r="L459" s="45"/>
      <c r="M459" s="51">
        <f t="shared" si="14"/>
        <v>1</v>
      </c>
    </row>
    <row r="460" customHeight="1" spans="2:13">
      <c r="B460" s="33">
        <v>457</v>
      </c>
      <c r="C460" s="45"/>
      <c r="D460" s="45"/>
      <c r="E460" s="34" t="str">
        <f>IFERROR(VLOOKUP(D460,'基础-客户信息 '!$C:$D,2,FALSE),"-")</f>
        <v>-</v>
      </c>
      <c r="F460" s="45"/>
      <c r="G460" s="34" t="str">
        <f>IFERROR(VLOOKUP($F460,'基础-商品信息'!$C:$E,2,FALSE),"-")</f>
        <v>-</v>
      </c>
      <c r="H460" s="34" t="str">
        <f>IFERROR(VLOOKUP($F460,'基础-商品信息'!$C:$E,3,FALSE),"-")</f>
        <v>-</v>
      </c>
      <c r="I460" s="50"/>
      <c r="J460" s="45"/>
      <c r="K460" s="35" t="str">
        <f t="shared" si="15"/>
        <v>-</v>
      </c>
      <c r="L460" s="45"/>
      <c r="M460" s="51">
        <f t="shared" si="14"/>
        <v>1</v>
      </c>
    </row>
    <row r="461" customHeight="1" spans="2:13">
      <c r="B461" s="33">
        <v>458</v>
      </c>
      <c r="C461" s="45"/>
      <c r="D461" s="45"/>
      <c r="E461" s="34" t="str">
        <f>IFERROR(VLOOKUP(D461,'基础-客户信息 '!$C:$D,2,FALSE),"-")</f>
        <v>-</v>
      </c>
      <c r="F461" s="45"/>
      <c r="G461" s="34" t="str">
        <f>IFERROR(VLOOKUP($F461,'基础-商品信息'!$C:$E,2,FALSE),"-")</f>
        <v>-</v>
      </c>
      <c r="H461" s="34" t="str">
        <f>IFERROR(VLOOKUP($F461,'基础-商品信息'!$C:$E,3,FALSE),"-")</f>
        <v>-</v>
      </c>
      <c r="I461" s="50"/>
      <c r="J461" s="45"/>
      <c r="K461" s="35" t="str">
        <f t="shared" si="15"/>
        <v>-</v>
      </c>
      <c r="L461" s="45"/>
      <c r="M461" s="51">
        <f t="shared" si="14"/>
        <v>1</v>
      </c>
    </row>
    <row r="462" customHeight="1" spans="2:13">
      <c r="B462" s="33">
        <v>459</v>
      </c>
      <c r="C462" s="45"/>
      <c r="D462" s="45"/>
      <c r="E462" s="34" t="str">
        <f>IFERROR(VLOOKUP(D462,'基础-客户信息 '!$C:$D,2,FALSE),"-")</f>
        <v>-</v>
      </c>
      <c r="F462" s="45"/>
      <c r="G462" s="34" t="str">
        <f>IFERROR(VLOOKUP($F462,'基础-商品信息'!$C:$E,2,FALSE),"-")</f>
        <v>-</v>
      </c>
      <c r="H462" s="34" t="str">
        <f>IFERROR(VLOOKUP($F462,'基础-商品信息'!$C:$E,3,FALSE),"-")</f>
        <v>-</v>
      </c>
      <c r="I462" s="50"/>
      <c r="J462" s="45"/>
      <c r="K462" s="35" t="str">
        <f t="shared" si="15"/>
        <v>-</v>
      </c>
      <c r="L462" s="45"/>
      <c r="M462" s="51">
        <f t="shared" si="14"/>
        <v>1</v>
      </c>
    </row>
    <row r="463" customHeight="1" spans="2:13">
      <c r="B463" s="33">
        <v>460</v>
      </c>
      <c r="C463" s="45"/>
      <c r="D463" s="45"/>
      <c r="E463" s="34" t="str">
        <f>IFERROR(VLOOKUP(D463,'基础-客户信息 '!$C:$D,2,FALSE),"-")</f>
        <v>-</v>
      </c>
      <c r="F463" s="45"/>
      <c r="G463" s="34" t="str">
        <f>IFERROR(VLOOKUP($F463,'基础-商品信息'!$C:$E,2,FALSE),"-")</f>
        <v>-</v>
      </c>
      <c r="H463" s="34" t="str">
        <f>IFERROR(VLOOKUP($F463,'基础-商品信息'!$C:$E,3,FALSE),"-")</f>
        <v>-</v>
      </c>
      <c r="I463" s="50"/>
      <c r="J463" s="45"/>
      <c r="K463" s="35" t="str">
        <f t="shared" si="15"/>
        <v>-</v>
      </c>
      <c r="L463" s="45"/>
      <c r="M463" s="51">
        <f t="shared" si="14"/>
        <v>1</v>
      </c>
    </row>
    <row r="464" customHeight="1" spans="2:13">
      <c r="B464" s="33">
        <v>461</v>
      </c>
      <c r="C464" s="45"/>
      <c r="D464" s="45"/>
      <c r="E464" s="34" t="str">
        <f>IFERROR(VLOOKUP(D464,'基础-客户信息 '!$C:$D,2,FALSE),"-")</f>
        <v>-</v>
      </c>
      <c r="F464" s="45"/>
      <c r="G464" s="34" t="str">
        <f>IFERROR(VLOOKUP($F464,'基础-商品信息'!$C:$E,2,FALSE),"-")</f>
        <v>-</v>
      </c>
      <c r="H464" s="34" t="str">
        <f>IFERROR(VLOOKUP($F464,'基础-商品信息'!$C:$E,3,FALSE),"-")</f>
        <v>-</v>
      </c>
      <c r="I464" s="50"/>
      <c r="J464" s="45"/>
      <c r="K464" s="35" t="str">
        <f t="shared" si="15"/>
        <v>-</v>
      </c>
      <c r="L464" s="45"/>
      <c r="M464" s="51">
        <f t="shared" si="14"/>
        <v>1</v>
      </c>
    </row>
    <row r="465" customHeight="1" spans="2:13">
      <c r="B465" s="33">
        <v>462</v>
      </c>
      <c r="C465" s="45"/>
      <c r="D465" s="45"/>
      <c r="E465" s="34" t="str">
        <f>IFERROR(VLOOKUP(D465,'基础-客户信息 '!$C:$D,2,FALSE),"-")</f>
        <v>-</v>
      </c>
      <c r="F465" s="45"/>
      <c r="G465" s="34" t="str">
        <f>IFERROR(VLOOKUP($F465,'基础-商品信息'!$C:$E,2,FALSE),"-")</f>
        <v>-</v>
      </c>
      <c r="H465" s="34" t="str">
        <f>IFERROR(VLOOKUP($F465,'基础-商品信息'!$C:$E,3,FALSE),"-")</f>
        <v>-</v>
      </c>
      <c r="I465" s="50"/>
      <c r="J465" s="45"/>
      <c r="K465" s="35" t="str">
        <f t="shared" si="15"/>
        <v>-</v>
      </c>
      <c r="L465" s="45"/>
      <c r="M465" s="51">
        <f t="shared" si="14"/>
        <v>1</v>
      </c>
    </row>
    <row r="466" customHeight="1" spans="2:13">
      <c r="B466" s="33">
        <v>463</v>
      </c>
      <c r="C466" s="45"/>
      <c r="D466" s="45"/>
      <c r="E466" s="34" t="str">
        <f>IFERROR(VLOOKUP(D466,'基础-客户信息 '!$C:$D,2,FALSE),"-")</f>
        <v>-</v>
      </c>
      <c r="F466" s="45"/>
      <c r="G466" s="34" t="str">
        <f>IFERROR(VLOOKUP($F466,'基础-商品信息'!$C:$E,2,FALSE),"-")</f>
        <v>-</v>
      </c>
      <c r="H466" s="34" t="str">
        <f>IFERROR(VLOOKUP($F466,'基础-商品信息'!$C:$E,3,FALSE),"-")</f>
        <v>-</v>
      </c>
      <c r="I466" s="50"/>
      <c r="J466" s="45"/>
      <c r="K466" s="35" t="str">
        <f t="shared" si="15"/>
        <v>-</v>
      </c>
      <c r="L466" s="45"/>
      <c r="M466" s="51">
        <f t="shared" si="14"/>
        <v>1</v>
      </c>
    </row>
    <row r="467" customHeight="1" spans="2:13">
      <c r="B467" s="33">
        <v>464</v>
      </c>
      <c r="C467" s="45"/>
      <c r="D467" s="45"/>
      <c r="E467" s="34" t="str">
        <f>IFERROR(VLOOKUP(D467,'基础-客户信息 '!$C:$D,2,FALSE),"-")</f>
        <v>-</v>
      </c>
      <c r="F467" s="45"/>
      <c r="G467" s="34" t="str">
        <f>IFERROR(VLOOKUP($F467,'基础-商品信息'!$C:$E,2,FALSE),"-")</f>
        <v>-</v>
      </c>
      <c r="H467" s="34" t="str">
        <f>IFERROR(VLOOKUP($F467,'基础-商品信息'!$C:$E,3,FALSE),"-")</f>
        <v>-</v>
      </c>
      <c r="I467" s="50"/>
      <c r="J467" s="45"/>
      <c r="K467" s="35" t="str">
        <f t="shared" si="15"/>
        <v>-</v>
      </c>
      <c r="L467" s="45"/>
      <c r="M467" s="51">
        <f t="shared" si="14"/>
        <v>1</v>
      </c>
    </row>
    <row r="468" customHeight="1" spans="2:13">
      <c r="B468" s="33">
        <v>465</v>
      </c>
      <c r="C468" s="45"/>
      <c r="D468" s="45"/>
      <c r="E468" s="34" t="str">
        <f>IFERROR(VLOOKUP(D468,'基础-客户信息 '!$C:$D,2,FALSE),"-")</f>
        <v>-</v>
      </c>
      <c r="F468" s="45"/>
      <c r="G468" s="34" t="str">
        <f>IFERROR(VLOOKUP($F468,'基础-商品信息'!$C:$E,2,FALSE),"-")</f>
        <v>-</v>
      </c>
      <c r="H468" s="34" t="str">
        <f>IFERROR(VLOOKUP($F468,'基础-商品信息'!$C:$E,3,FALSE),"-")</f>
        <v>-</v>
      </c>
      <c r="I468" s="50"/>
      <c r="J468" s="45"/>
      <c r="K468" s="35" t="str">
        <f t="shared" si="15"/>
        <v>-</v>
      </c>
      <c r="L468" s="45"/>
      <c r="M468" s="51">
        <f t="shared" si="14"/>
        <v>1</v>
      </c>
    </row>
    <row r="469" customHeight="1" spans="2:13">
      <c r="B469" s="33">
        <v>466</v>
      </c>
      <c r="C469" s="45"/>
      <c r="D469" s="45"/>
      <c r="E469" s="34" t="str">
        <f>IFERROR(VLOOKUP(D469,'基础-客户信息 '!$C:$D,2,FALSE),"-")</f>
        <v>-</v>
      </c>
      <c r="F469" s="45"/>
      <c r="G469" s="34" t="str">
        <f>IFERROR(VLOOKUP($F469,'基础-商品信息'!$C:$E,2,FALSE),"-")</f>
        <v>-</v>
      </c>
      <c r="H469" s="34" t="str">
        <f>IFERROR(VLOOKUP($F469,'基础-商品信息'!$C:$E,3,FALSE),"-")</f>
        <v>-</v>
      </c>
      <c r="I469" s="50"/>
      <c r="J469" s="45"/>
      <c r="K469" s="35" t="str">
        <f t="shared" si="15"/>
        <v>-</v>
      </c>
      <c r="L469" s="45"/>
      <c r="M469" s="51">
        <f t="shared" si="14"/>
        <v>1</v>
      </c>
    </row>
    <row r="470" customHeight="1" spans="2:13">
      <c r="B470" s="33">
        <v>467</v>
      </c>
      <c r="C470" s="45"/>
      <c r="D470" s="45"/>
      <c r="E470" s="34" t="str">
        <f>IFERROR(VLOOKUP(D470,'基础-客户信息 '!$C:$D,2,FALSE),"-")</f>
        <v>-</v>
      </c>
      <c r="F470" s="45"/>
      <c r="G470" s="34" t="str">
        <f>IFERROR(VLOOKUP($F470,'基础-商品信息'!$C:$E,2,FALSE),"-")</f>
        <v>-</v>
      </c>
      <c r="H470" s="34" t="str">
        <f>IFERROR(VLOOKUP($F470,'基础-商品信息'!$C:$E,3,FALSE),"-")</f>
        <v>-</v>
      </c>
      <c r="I470" s="50"/>
      <c r="J470" s="45"/>
      <c r="K470" s="35" t="str">
        <f t="shared" si="15"/>
        <v>-</v>
      </c>
      <c r="L470" s="45"/>
      <c r="M470" s="51">
        <f t="shared" si="14"/>
        <v>1</v>
      </c>
    </row>
    <row r="471" customHeight="1" spans="2:13">
      <c r="B471" s="33">
        <v>468</v>
      </c>
      <c r="C471" s="45"/>
      <c r="D471" s="45"/>
      <c r="E471" s="34" t="str">
        <f>IFERROR(VLOOKUP(D471,'基础-客户信息 '!$C:$D,2,FALSE),"-")</f>
        <v>-</v>
      </c>
      <c r="F471" s="45"/>
      <c r="G471" s="34" t="str">
        <f>IFERROR(VLOOKUP($F471,'基础-商品信息'!$C:$E,2,FALSE),"-")</f>
        <v>-</v>
      </c>
      <c r="H471" s="34" t="str">
        <f>IFERROR(VLOOKUP($F471,'基础-商品信息'!$C:$E,3,FALSE),"-")</f>
        <v>-</v>
      </c>
      <c r="I471" s="50"/>
      <c r="J471" s="45"/>
      <c r="K471" s="35" t="str">
        <f t="shared" si="15"/>
        <v>-</v>
      </c>
      <c r="L471" s="45"/>
      <c r="M471" s="51">
        <f t="shared" si="14"/>
        <v>1</v>
      </c>
    </row>
    <row r="472" customHeight="1" spans="2:13">
      <c r="B472" s="33">
        <v>469</v>
      </c>
      <c r="C472" s="45"/>
      <c r="D472" s="45"/>
      <c r="E472" s="34" t="str">
        <f>IFERROR(VLOOKUP(D472,'基础-客户信息 '!$C:$D,2,FALSE),"-")</f>
        <v>-</v>
      </c>
      <c r="F472" s="45"/>
      <c r="G472" s="34" t="str">
        <f>IFERROR(VLOOKUP($F472,'基础-商品信息'!$C:$E,2,FALSE),"-")</f>
        <v>-</v>
      </c>
      <c r="H472" s="34" t="str">
        <f>IFERROR(VLOOKUP($F472,'基础-商品信息'!$C:$E,3,FALSE),"-")</f>
        <v>-</v>
      </c>
      <c r="I472" s="50"/>
      <c r="J472" s="45"/>
      <c r="K472" s="35" t="str">
        <f t="shared" si="15"/>
        <v>-</v>
      </c>
      <c r="L472" s="45"/>
      <c r="M472" s="51">
        <f t="shared" si="14"/>
        <v>1</v>
      </c>
    </row>
    <row r="473" customHeight="1" spans="2:13">
      <c r="B473" s="33">
        <v>470</v>
      </c>
      <c r="C473" s="45"/>
      <c r="D473" s="45"/>
      <c r="E473" s="34" t="str">
        <f>IFERROR(VLOOKUP(D473,'基础-客户信息 '!$C:$D,2,FALSE),"-")</f>
        <v>-</v>
      </c>
      <c r="F473" s="45"/>
      <c r="G473" s="34" t="str">
        <f>IFERROR(VLOOKUP($F473,'基础-商品信息'!$C:$E,2,FALSE),"-")</f>
        <v>-</v>
      </c>
      <c r="H473" s="34" t="str">
        <f>IFERROR(VLOOKUP($F473,'基础-商品信息'!$C:$E,3,FALSE),"-")</f>
        <v>-</v>
      </c>
      <c r="I473" s="50"/>
      <c r="J473" s="45"/>
      <c r="K473" s="35" t="str">
        <f t="shared" si="15"/>
        <v>-</v>
      </c>
      <c r="L473" s="45"/>
      <c r="M473" s="51">
        <f t="shared" si="14"/>
        <v>1</v>
      </c>
    </row>
    <row r="474" customHeight="1" spans="2:13">
      <c r="B474" s="33">
        <v>471</v>
      </c>
      <c r="C474" s="45"/>
      <c r="D474" s="45"/>
      <c r="E474" s="34" t="str">
        <f>IFERROR(VLOOKUP(D474,'基础-客户信息 '!$C:$D,2,FALSE),"-")</f>
        <v>-</v>
      </c>
      <c r="F474" s="45"/>
      <c r="G474" s="34" t="str">
        <f>IFERROR(VLOOKUP($F474,'基础-商品信息'!$C:$E,2,FALSE),"-")</f>
        <v>-</v>
      </c>
      <c r="H474" s="34" t="str">
        <f>IFERROR(VLOOKUP($F474,'基础-商品信息'!$C:$E,3,FALSE),"-")</f>
        <v>-</v>
      </c>
      <c r="I474" s="50"/>
      <c r="J474" s="45"/>
      <c r="K474" s="35" t="str">
        <f t="shared" si="15"/>
        <v>-</v>
      </c>
      <c r="L474" s="45"/>
      <c r="M474" s="51">
        <f t="shared" si="14"/>
        <v>1</v>
      </c>
    </row>
    <row r="475" customHeight="1" spans="2:13">
      <c r="B475" s="33">
        <v>472</v>
      </c>
      <c r="C475" s="45"/>
      <c r="D475" s="45"/>
      <c r="E475" s="34" t="str">
        <f>IFERROR(VLOOKUP(D475,'基础-客户信息 '!$C:$D,2,FALSE),"-")</f>
        <v>-</v>
      </c>
      <c r="F475" s="45"/>
      <c r="G475" s="34" t="str">
        <f>IFERROR(VLOOKUP($F475,'基础-商品信息'!$C:$E,2,FALSE),"-")</f>
        <v>-</v>
      </c>
      <c r="H475" s="34" t="str">
        <f>IFERROR(VLOOKUP($F475,'基础-商品信息'!$C:$E,3,FALSE),"-")</f>
        <v>-</v>
      </c>
      <c r="I475" s="50"/>
      <c r="J475" s="45"/>
      <c r="K475" s="35" t="str">
        <f t="shared" si="15"/>
        <v>-</v>
      </c>
      <c r="L475" s="45"/>
      <c r="M475" s="51">
        <f t="shared" si="14"/>
        <v>1</v>
      </c>
    </row>
    <row r="476" customHeight="1" spans="2:13">
      <c r="B476" s="33">
        <v>473</v>
      </c>
      <c r="C476" s="45"/>
      <c r="D476" s="45"/>
      <c r="E476" s="34" t="str">
        <f>IFERROR(VLOOKUP(D476,'基础-客户信息 '!$C:$D,2,FALSE),"-")</f>
        <v>-</v>
      </c>
      <c r="F476" s="45"/>
      <c r="G476" s="34" t="str">
        <f>IFERROR(VLOOKUP($F476,'基础-商品信息'!$C:$E,2,FALSE),"-")</f>
        <v>-</v>
      </c>
      <c r="H476" s="34" t="str">
        <f>IFERROR(VLOOKUP($F476,'基础-商品信息'!$C:$E,3,FALSE),"-")</f>
        <v>-</v>
      </c>
      <c r="I476" s="50"/>
      <c r="J476" s="45"/>
      <c r="K476" s="35" t="str">
        <f t="shared" si="15"/>
        <v>-</v>
      </c>
      <c r="L476" s="45"/>
      <c r="M476" s="51">
        <f t="shared" si="14"/>
        <v>1</v>
      </c>
    </row>
    <row r="477" customHeight="1" spans="2:13">
      <c r="B477" s="33">
        <v>474</v>
      </c>
      <c r="C477" s="45"/>
      <c r="D477" s="45"/>
      <c r="E477" s="34" t="str">
        <f>IFERROR(VLOOKUP(D477,'基础-客户信息 '!$C:$D,2,FALSE),"-")</f>
        <v>-</v>
      </c>
      <c r="F477" s="45"/>
      <c r="G477" s="34" t="str">
        <f>IFERROR(VLOOKUP($F477,'基础-商品信息'!$C:$E,2,FALSE),"-")</f>
        <v>-</v>
      </c>
      <c r="H477" s="34" t="str">
        <f>IFERROR(VLOOKUP($F477,'基础-商品信息'!$C:$E,3,FALSE),"-")</f>
        <v>-</v>
      </c>
      <c r="I477" s="50"/>
      <c r="J477" s="45"/>
      <c r="K477" s="35" t="str">
        <f t="shared" si="15"/>
        <v>-</v>
      </c>
      <c r="L477" s="45"/>
      <c r="M477" s="51">
        <f t="shared" si="14"/>
        <v>1</v>
      </c>
    </row>
    <row r="478" customHeight="1" spans="2:13">
      <c r="B478" s="33">
        <v>475</v>
      </c>
      <c r="C478" s="45"/>
      <c r="D478" s="45"/>
      <c r="E478" s="34" t="str">
        <f>IFERROR(VLOOKUP(D478,'基础-客户信息 '!$C:$D,2,FALSE),"-")</f>
        <v>-</v>
      </c>
      <c r="F478" s="45"/>
      <c r="G478" s="34" t="str">
        <f>IFERROR(VLOOKUP($F478,'基础-商品信息'!$C:$E,2,FALSE),"-")</f>
        <v>-</v>
      </c>
      <c r="H478" s="34" t="str">
        <f>IFERROR(VLOOKUP($F478,'基础-商品信息'!$C:$E,3,FALSE),"-")</f>
        <v>-</v>
      </c>
      <c r="I478" s="50"/>
      <c r="J478" s="45"/>
      <c r="K478" s="35" t="str">
        <f t="shared" si="15"/>
        <v>-</v>
      </c>
      <c r="L478" s="45"/>
      <c r="M478" s="51">
        <f t="shared" si="14"/>
        <v>1</v>
      </c>
    </row>
    <row r="479" customHeight="1" spans="2:13">
      <c r="B479" s="33">
        <v>476</v>
      </c>
      <c r="C479" s="45"/>
      <c r="D479" s="45"/>
      <c r="E479" s="34" t="str">
        <f>IFERROR(VLOOKUP(D479,'基础-客户信息 '!$C:$D,2,FALSE),"-")</f>
        <v>-</v>
      </c>
      <c r="F479" s="45"/>
      <c r="G479" s="34" t="str">
        <f>IFERROR(VLOOKUP($F479,'基础-商品信息'!$C:$E,2,FALSE),"-")</f>
        <v>-</v>
      </c>
      <c r="H479" s="34" t="str">
        <f>IFERROR(VLOOKUP($F479,'基础-商品信息'!$C:$E,3,FALSE),"-")</f>
        <v>-</v>
      </c>
      <c r="I479" s="50"/>
      <c r="J479" s="45"/>
      <c r="K479" s="35" t="str">
        <f t="shared" si="15"/>
        <v>-</v>
      </c>
      <c r="L479" s="45"/>
      <c r="M479" s="51">
        <f t="shared" si="14"/>
        <v>1</v>
      </c>
    </row>
    <row r="480" customHeight="1" spans="2:13">
      <c r="B480" s="33">
        <v>477</v>
      </c>
      <c r="C480" s="45"/>
      <c r="D480" s="45"/>
      <c r="E480" s="34" t="str">
        <f>IFERROR(VLOOKUP(D480,'基础-客户信息 '!$C:$D,2,FALSE),"-")</f>
        <v>-</v>
      </c>
      <c r="F480" s="45"/>
      <c r="G480" s="34" t="str">
        <f>IFERROR(VLOOKUP($F480,'基础-商品信息'!$C:$E,2,FALSE),"-")</f>
        <v>-</v>
      </c>
      <c r="H480" s="34" t="str">
        <f>IFERROR(VLOOKUP($F480,'基础-商品信息'!$C:$E,3,FALSE),"-")</f>
        <v>-</v>
      </c>
      <c r="I480" s="50"/>
      <c r="J480" s="45"/>
      <c r="K480" s="35" t="str">
        <f t="shared" si="15"/>
        <v>-</v>
      </c>
      <c r="L480" s="45"/>
      <c r="M480" s="51">
        <f t="shared" si="14"/>
        <v>1</v>
      </c>
    </row>
    <row r="481" customHeight="1" spans="2:13">
      <c r="B481" s="33">
        <v>478</v>
      </c>
      <c r="C481" s="45"/>
      <c r="D481" s="45"/>
      <c r="E481" s="34" t="str">
        <f>IFERROR(VLOOKUP(D481,'基础-客户信息 '!$C:$D,2,FALSE),"-")</f>
        <v>-</v>
      </c>
      <c r="F481" s="45"/>
      <c r="G481" s="34" t="str">
        <f>IFERROR(VLOOKUP($F481,'基础-商品信息'!$C:$E,2,FALSE),"-")</f>
        <v>-</v>
      </c>
      <c r="H481" s="34" t="str">
        <f>IFERROR(VLOOKUP($F481,'基础-商品信息'!$C:$E,3,FALSE),"-")</f>
        <v>-</v>
      </c>
      <c r="I481" s="50"/>
      <c r="J481" s="45"/>
      <c r="K481" s="35" t="str">
        <f t="shared" si="15"/>
        <v>-</v>
      </c>
      <c r="L481" s="45"/>
      <c r="M481" s="51">
        <f t="shared" si="14"/>
        <v>1</v>
      </c>
    </row>
    <row r="482" customHeight="1" spans="2:13">
      <c r="B482" s="33">
        <v>479</v>
      </c>
      <c r="C482" s="45"/>
      <c r="D482" s="45"/>
      <c r="E482" s="34" t="str">
        <f>IFERROR(VLOOKUP(D482,'基础-客户信息 '!$C:$D,2,FALSE),"-")</f>
        <v>-</v>
      </c>
      <c r="F482" s="45"/>
      <c r="G482" s="34" t="str">
        <f>IFERROR(VLOOKUP($F482,'基础-商品信息'!$C:$E,2,FALSE),"-")</f>
        <v>-</v>
      </c>
      <c r="H482" s="34" t="str">
        <f>IFERROR(VLOOKUP($F482,'基础-商品信息'!$C:$E,3,FALSE),"-")</f>
        <v>-</v>
      </c>
      <c r="I482" s="50"/>
      <c r="J482" s="45"/>
      <c r="K482" s="35" t="str">
        <f t="shared" si="15"/>
        <v>-</v>
      </c>
      <c r="L482" s="45"/>
      <c r="M482" s="51">
        <f t="shared" si="14"/>
        <v>1</v>
      </c>
    </row>
    <row r="483" customHeight="1" spans="2:13">
      <c r="B483" s="33">
        <v>480</v>
      </c>
      <c r="C483" s="45"/>
      <c r="D483" s="45"/>
      <c r="E483" s="34" t="str">
        <f>IFERROR(VLOOKUP(D483,'基础-客户信息 '!$C:$D,2,FALSE),"-")</f>
        <v>-</v>
      </c>
      <c r="F483" s="45"/>
      <c r="G483" s="34" t="str">
        <f>IFERROR(VLOOKUP($F483,'基础-商品信息'!$C:$E,2,FALSE),"-")</f>
        <v>-</v>
      </c>
      <c r="H483" s="34" t="str">
        <f>IFERROR(VLOOKUP($F483,'基础-商品信息'!$C:$E,3,FALSE),"-")</f>
        <v>-</v>
      </c>
      <c r="I483" s="50"/>
      <c r="J483" s="45"/>
      <c r="K483" s="35" t="str">
        <f t="shared" si="15"/>
        <v>-</v>
      </c>
      <c r="L483" s="45"/>
      <c r="M483" s="51">
        <f t="shared" si="14"/>
        <v>1</v>
      </c>
    </row>
    <row r="484" customHeight="1" spans="2:13">
      <c r="B484" s="33">
        <v>481</v>
      </c>
      <c r="C484" s="45"/>
      <c r="D484" s="45"/>
      <c r="E484" s="34" t="str">
        <f>IFERROR(VLOOKUP(D484,'基础-客户信息 '!$C:$D,2,FALSE),"-")</f>
        <v>-</v>
      </c>
      <c r="F484" s="45"/>
      <c r="G484" s="34" t="str">
        <f>IFERROR(VLOOKUP($F484,'基础-商品信息'!$C:$E,2,FALSE),"-")</f>
        <v>-</v>
      </c>
      <c r="H484" s="34" t="str">
        <f>IFERROR(VLOOKUP($F484,'基础-商品信息'!$C:$E,3,FALSE),"-")</f>
        <v>-</v>
      </c>
      <c r="I484" s="50"/>
      <c r="J484" s="45"/>
      <c r="K484" s="35" t="str">
        <f t="shared" si="15"/>
        <v>-</v>
      </c>
      <c r="L484" s="45"/>
      <c r="M484" s="51">
        <f t="shared" si="14"/>
        <v>1</v>
      </c>
    </row>
    <row r="485" customHeight="1" spans="2:13">
      <c r="B485" s="33">
        <v>482</v>
      </c>
      <c r="C485" s="45"/>
      <c r="D485" s="45"/>
      <c r="E485" s="34" t="str">
        <f>IFERROR(VLOOKUP(D485,'基础-客户信息 '!$C:$D,2,FALSE),"-")</f>
        <v>-</v>
      </c>
      <c r="F485" s="45"/>
      <c r="G485" s="34" t="str">
        <f>IFERROR(VLOOKUP($F485,'基础-商品信息'!$C:$E,2,FALSE),"-")</f>
        <v>-</v>
      </c>
      <c r="H485" s="34" t="str">
        <f>IFERROR(VLOOKUP($F485,'基础-商品信息'!$C:$E,3,FALSE),"-")</f>
        <v>-</v>
      </c>
      <c r="I485" s="50"/>
      <c r="J485" s="45"/>
      <c r="K485" s="35" t="str">
        <f t="shared" si="15"/>
        <v>-</v>
      </c>
      <c r="L485" s="45"/>
      <c r="M485" s="51">
        <f t="shared" si="14"/>
        <v>1</v>
      </c>
    </row>
    <row r="486" customHeight="1" spans="2:13">
      <c r="B486" s="33">
        <v>483</v>
      </c>
      <c r="C486" s="45"/>
      <c r="D486" s="45"/>
      <c r="E486" s="34" t="str">
        <f>IFERROR(VLOOKUP(D486,'基础-客户信息 '!$C:$D,2,FALSE),"-")</f>
        <v>-</v>
      </c>
      <c r="F486" s="45"/>
      <c r="G486" s="34" t="str">
        <f>IFERROR(VLOOKUP($F486,'基础-商品信息'!$C:$E,2,FALSE),"-")</f>
        <v>-</v>
      </c>
      <c r="H486" s="34" t="str">
        <f>IFERROR(VLOOKUP($F486,'基础-商品信息'!$C:$E,3,FALSE),"-")</f>
        <v>-</v>
      </c>
      <c r="I486" s="50"/>
      <c r="J486" s="45"/>
      <c r="K486" s="35" t="str">
        <f t="shared" si="15"/>
        <v>-</v>
      </c>
      <c r="L486" s="45"/>
      <c r="M486" s="51">
        <f t="shared" si="14"/>
        <v>1</v>
      </c>
    </row>
    <row r="487" customHeight="1" spans="2:13">
      <c r="B487" s="33">
        <v>484</v>
      </c>
      <c r="C487" s="45"/>
      <c r="D487" s="45"/>
      <c r="E487" s="34" t="str">
        <f>IFERROR(VLOOKUP(D487,'基础-客户信息 '!$C:$D,2,FALSE),"-")</f>
        <v>-</v>
      </c>
      <c r="F487" s="45"/>
      <c r="G487" s="34" t="str">
        <f>IFERROR(VLOOKUP($F487,'基础-商品信息'!$C:$E,2,FALSE),"-")</f>
        <v>-</v>
      </c>
      <c r="H487" s="34" t="str">
        <f>IFERROR(VLOOKUP($F487,'基础-商品信息'!$C:$E,3,FALSE),"-")</f>
        <v>-</v>
      </c>
      <c r="I487" s="50"/>
      <c r="J487" s="45"/>
      <c r="K487" s="35" t="str">
        <f t="shared" si="15"/>
        <v>-</v>
      </c>
      <c r="L487" s="45"/>
      <c r="M487" s="51">
        <f t="shared" si="14"/>
        <v>1</v>
      </c>
    </row>
    <row r="488" customHeight="1" spans="2:13">
      <c r="B488" s="33">
        <v>485</v>
      </c>
      <c r="C488" s="45"/>
      <c r="D488" s="45"/>
      <c r="E488" s="34" t="str">
        <f>IFERROR(VLOOKUP(D488,'基础-客户信息 '!$C:$D,2,FALSE),"-")</f>
        <v>-</v>
      </c>
      <c r="F488" s="45"/>
      <c r="G488" s="34" t="str">
        <f>IFERROR(VLOOKUP($F488,'基础-商品信息'!$C:$E,2,FALSE),"-")</f>
        <v>-</v>
      </c>
      <c r="H488" s="34" t="str">
        <f>IFERROR(VLOOKUP($F488,'基础-商品信息'!$C:$E,3,FALSE),"-")</f>
        <v>-</v>
      </c>
      <c r="I488" s="50"/>
      <c r="J488" s="45"/>
      <c r="K488" s="35" t="str">
        <f t="shared" si="15"/>
        <v>-</v>
      </c>
      <c r="L488" s="45"/>
      <c r="M488" s="51">
        <f t="shared" si="14"/>
        <v>1</v>
      </c>
    </row>
    <row r="489" customHeight="1" spans="2:13">
      <c r="B489" s="33">
        <v>486</v>
      </c>
      <c r="C489" s="45"/>
      <c r="D489" s="45"/>
      <c r="E489" s="34" t="str">
        <f>IFERROR(VLOOKUP(D489,'基础-客户信息 '!$C:$D,2,FALSE),"-")</f>
        <v>-</v>
      </c>
      <c r="F489" s="45"/>
      <c r="G489" s="34" t="str">
        <f>IFERROR(VLOOKUP($F489,'基础-商品信息'!$C:$E,2,FALSE),"-")</f>
        <v>-</v>
      </c>
      <c r="H489" s="34" t="str">
        <f>IFERROR(VLOOKUP($F489,'基础-商品信息'!$C:$E,3,FALSE),"-")</f>
        <v>-</v>
      </c>
      <c r="I489" s="50"/>
      <c r="J489" s="45"/>
      <c r="K489" s="35" t="str">
        <f t="shared" si="15"/>
        <v>-</v>
      </c>
      <c r="L489" s="45"/>
      <c r="M489" s="51">
        <f t="shared" si="14"/>
        <v>1</v>
      </c>
    </row>
    <row r="490" customHeight="1" spans="2:13">
      <c r="B490" s="33">
        <v>487</v>
      </c>
      <c r="C490" s="45"/>
      <c r="D490" s="45"/>
      <c r="E490" s="34" t="str">
        <f>IFERROR(VLOOKUP(D490,'基础-客户信息 '!$C:$D,2,FALSE),"-")</f>
        <v>-</v>
      </c>
      <c r="F490" s="45"/>
      <c r="G490" s="34" t="str">
        <f>IFERROR(VLOOKUP($F490,'基础-商品信息'!$C:$E,2,FALSE),"-")</f>
        <v>-</v>
      </c>
      <c r="H490" s="34" t="str">
        <f>IFERROR(VLOOKUP($F490,'基础-商品信息'!$C:$E,3,FALSE),"-")</f>
        <v>-</v>
      </c>
      <c r="I490" s="50"/>
      <c r="J490" s="45"/>
      <c r="K490" s="35" t="str">
        <f t="shared" si="15"/>
        <v>-</v>
      </c>
      <c r="L490" s="45"/>
      <c r="M490" s="51">
        <f t="shared" si="14"/>
        <v>1</v>
      </c>
    </row>
    <row r="491" customHeight="1" spans="2:13">
      <c r="B491" s="33">
        <v>488</v>
      </c>
      <c r="C491" s="45"/>
      <c r="D491" s="45"/>
      <c r="E491" s="34" t="str">
        <f>IFERROR(VLOOKUP(D491,'基础-客户信息 '!$C:$D,2,FALSE),"-")</f>
        <v>-</v>
      </c>
      <c r="F491" s="45"/>
      <c r="G491" s="34" t="str">
        <f>IFERROR(VLOOKUP($F491,'基础-商品信息'!$C:$E,2,FALSE),"-")</f>
        <v>-</v>
      </c>
      <c r="H491" s="34" t="str">
        <f>IFERROR(VLOOKUP($F491,'基础-商品信息'!$C:$E,3,FALSE),"-")</f>
        <v>-</v>
      </c>
      <c r="I491" s="50"/>
      <c r="J491" s="45"/>
      <c r="K491" s="35" t="str">
        <f t="shared" si="15"/>
        <v>-</v>
      </c>
      <c r="L491" s="45"/>
      <c r="M491" s="51">
        <f t="shared" si="14"/>
        <v>1</v>
      </c>
    </row>
    <row r="492" customHeight="1" spans="2:13">
      <c r="B492" s="33">
        <v>489</v>
      </c>
      <c r="C492" s="45"/>
      <c r="D492" s="45"/>
      <c r="E492" s="34" t="str">
        <f>IFERROR(VLOOKUP(D492,'基础-客户信息 '!$C:$D,2,FALSE),"-")</f>
        <v>-</v>
      </c>
      <c r="F492" s="45"/>
      <c r="G492" s="34" t="str">
        <f>IFERROR(VLOOKUP($F492,'基础-商品信息'!$C:$E,2,FALSE),"-")</f>
        <v>-</v>
      </c>
      <c r="H492" s="34" t="str">
        <f>IFERROR(VLOOKUP($F492,'基础-商品信息'!$C:$E,3,FALSE),"-")</f>
        <v>-</v>
      </c>
      <c r="I492" s="50"/>
      <c r="J492" s="45"/>
      <c r="K492" s="35" t="str">
        <f t="shared" si="15"/>
        <v>-</v>
      </c>
      <c r="L492" s="45"/>
      <c r="M492" s="51">
        <f t="shared" si="14"/>
        <v>1</v>
      </c>
    </row>
    <row r="493" customHeight="1" spans="2:13">
      <c r="B493" s="33">
        <v>490</v>
      </c>
      <c r="C493" s="45"/>
      <c r="D493" s="45"/>
      <c r="E493" s="34" t="str">
        <f>IFERROR(VLOOKUP(D493,'基础-客户信息 '!$C:$D,2,FALSE),"-")</f>
        <v>-</v>
      </c>
      <c r="F493" s="45"/>
      <c r="G493" s="34" t="str">
        <f>IFERROR(VLOOKUP($F493,'基础-商品信息'!$C:$E,2,FALSE),"-")</f>
        <v>-</v>
      </c>
      <c r="H493" s="34" t="str">
        <f>IFERROR(VLOOKUP($F493,'基础-商品信息'!$C:$E,3,FALSE),"-")</f>
        <v>-</v>
      </c>
      <c r="I493" s="50"/>
      <c r="J493" s="45"/>
      <c r="K493" s="35" t="str">
        <f t="shared" si="15"/>
        <v>-</v>
      </c>
      <c r="L493" s="45"/>
      <c r="M493" s="51">
        <f t="shared" si="14"/>
        <v>1</v>
      </c>
    </row>
    <row r="494" customHeight="1" spans="2:13">
      <c r="B494" s="33">
        <v>491</v>
      </c>
      <c r="C494" s="45"/>
      <c r="D494" s="45"/>
      <c r="E494" s="34" t="str">
        <f>IFERROR(VLOOKUP(D494,'基础-客户信息 '!$C:$D,2,FALSE),"-")</f>
        <v>-</v>
      </c>
      <c r="F494" s="45"/>
      <c r="G494" s="34" t="str">
        <f>IFERROR(VLOOKUP($F494,'基础-商品信息'!$C:$E,2,FALSE),"-")</f>
        <v>-</v>
      </c>
      <c r="H494" s="34" t="str">
        <f>IFERROR(VLOOKUP($F494,'基础-商品信息'!$C:$E,3,FALSE),"-")</f>
        <v>-</v>
      </c>
      <c r="I494" s="50"/>
      <c r="J494" s="45"/>
      <c r="K494" s="35" t="str">
        <f t="shared" si="15"/>
        <v>-</v>
      </c>
      <c r="L494" s="45"/>
      <c r="M494" s="51">
        <f t="shared" si="14"/>
        <v>1</v>
      </c>
    </row>
    <row r="495" customHeight="1" spans="2:13">
      <c r="B495" s="33">
        <v>492</v>
      </c>
      <c r="C495" s="45"/>
      <c r="D495" s="45"/>
      <c r="E495" s="34" t="str">
        <f>IFERROR(VLOOKUP(D495,'基础-客户信息 '!$C:$D,2,FALSE),"-")</f>
        <v>-</v>
      </c>
      <c r="F495" s="45"/>
      <c r="G495" s="34" t="str">
        <f>IFERROR(VLOOKUP($F495,'基础-商品信息'!$C:$E,2,FALSE),"-")</f>
        <v>-</v>
      </c>
      <c r="H495" s="34" t="str">
        <f>IFERROR(VLOOKUP($F495,'基础-商品信息'!$C:$E,3,FALSE),"-")</f>
        <v>-</v>
      </c>
      <c r="I495" s="50"/>
      <c r="J495" s="45"/>
      <c r="K495" s="35" t="str">
        <f t="shared" si="15"/>
        <v>-</v>
      </c>
      <c r="L495" s="45"/>
      <c r="M495" s="51">
        <f t="shared" si="14"/>
        <v>1</v>
      </c>
    </row>
    <row r="496" customHeight="1" spans="2:13">
      <c r="B496" s="33">
        <v>493</v>
      </c>
      <c r="C496" s="45"/>
      <c r="D496" s="45"/>
      <c r="E496" s="34" t="str">
        <f>IFERROR(VLOOKUP(D496,'基础-客户信息 '!$C:$D,2,FALSE),"-")</f>
        <v>-</v>
      </c>
      <c r="F496" s="45"/>
      <c r="G496" s="34" t="str">
        <f>IFERROR(VLOOKUP($F496,'基础-商品信息'!$C:$E,2,FALSE),"-")</f>
        <v>-</v>
      </c>
      <c r="H496" s="34" t="str">
        <f>IFERROR(VLOOKUP($F496,'基础-商品信息'!$C:$E,3,FALSE),"-")</f>
        <v>-</v>
      </c>
      <c r="I496" s="50"/>
      <c r="J496" s="45"/>
      <c r="K496" s="35" t="str">
        <f t="shared" si="15"/>
        <v>-</v>
      </c>
      <c r="L496" s="45"/>
      <c r="M496" s="51">
        <f t="shared" si="14"/>
        <v>1</v>
      </c>
    </row>
    <row r="497" customHeight="1" spans="2:13">
      <c r="B497" s="33">
        <v>494</v>
      </c>
      <c r="C497" s="45"/>
      <c r="D497" s="45"/>
      <c r="E497" s="34" t="str">
        <f>IFERROR(VLOOKUP(D497,'基础-客户信息 '!$C:$D,2,FALSE),"-")</f>
        <v>-</v>
      </c>
      <c r="F497" s="45"/>
      <c r="G497" s="34" t="str">
        <f>IFERROR(VLOOKUP($F497,'基础-商品信息'!$C:$E,2,FALSE),"-")</f>
        <v>-</v>
      </c>
      <c r="H497" s="34" t="str">
        <f>IFERROR(VLOOKUP($F497,'基础-商品信息'!$C:$E,3,FALSE),"-")</f>
        <v>-</v>
      </c>
      <c r="I497" s="50"/>
      <c r="J497" s="45"/>
      <c r="K497" s="35" t="str">
        <f t="shared" si="15"/>
        <v>-</v>
      </c>
      <c r="L497" s="45"/>
      <c r="M497" s="51">
        <f t="shared" si="14"/>
        <v>1</v>
      </c>
    </row>
    <row r="498" customHeight="1" spans="2:13">
      <c r="B498" s="33">
        <v>495</v>
      </c>
      <c r="C498" s="45"/>
      <c r="D498" s="45"/>
      <c r="E498" s="34" t="str">
        <f>IFERROR(VLOOKUP(D498,'基础-客户信息 '!$C:$D,2,FALSE),"-")</f>
        <v>-</v>
      </c>
      <c r="F498" s="45"/>
      <c r="G498" s="34" t="str">
        <f>IFERROR(VLOOKUP($F498,'基础-商品信息'!$C:$E,2,FALSE),"-")</f>
        <v>-</v>
      </c>
      <c r="H498" s="34" t="str">
        <f>IFERROR(VLOOKUP($F498,'基础-商品信息'!$C:$E,3,FALSE),"-")</f>
        <v>-</v>
      </c>
      <c r="I498" s="50"/>
      <c r="J498" s="45"/>
      <c r="K498" s="35" t="str">
        <f t="shared" si="15"/>
        <v>-</v>
      </c>
      <c r="L498" s="45"/>
      <c r="M498" s="51">
        <f t="shared" si="14"/>
        <v>1</v>
      </c>
    </row>
    <row r="499" customHeight="1" spans="2:13">
      <c r="B499" s="33">
        <v>496</v>
      </c>
      <c r="C499" s="45"/>
      <c r="D499" s="45"/>
      <c r="E499" s="34" t="str">
        <f>IFERROR(VLOOKUP(D499,'基础-客户信息 '!$C:$D,2,FALSE),"-")</f>
        <v>-</v>
      </c>
      <c r="F499" s="45"/>
      <c r="G499" s="34" t="str">
        <f>IFERROR(VLOOKUP($F499,'基础-商品信息'!$C:$E,2,FALSE),"-")</f>
        <v>-</v>
      </c>
      <c r="H499" s="34" t="str">
        <f>IFERROR(VLOOKUP($F499,'基础-商品信息'!$C:$E,3,FALSE),"-")</f>
        <v>-</v>
      </c>
      <c r="I499" s="50"/>
      <c r="J499" s="45"/>
      <c r="K499" s="35" t="str">
        <f t="shared" si="15"/>
        <v>-</v>
      </c>
      <c r="L499" s="45"/>
      <c r="M499" s="51">
        <f t="shared" si="14"/>
        <v>1</v>
      </c>
    </row>
    <row r="500" customHeight="1" spans="2:13">
      <c r="B500" s="33">
        <v>497</v>
      </c>
      <c r="C500" s="45"/>
      <c r="D500" s="45"/>
      <c r="E500" s="34" t="str">
        <f>IFERROR(VLOOKUP(D500,'基础-客户信息 '!$C:$D,2,FALSE),"-")</f>
        <v>-</v>
      </c>
      <c r="F500" s="45"/>
      <c r="G500" s="34" t="str">
        <f>IFERROR(VLOOKUP($F500,'基础-商品信息'!$C:$E,2,FALSE),"-")</f>
        <v>-</v>
      </c>
      <c r="H500" s="34" t="str">
        <f>IFERROR(VLOOKUP($F500,'基础-商品信息'!$C:$E,3,FALSE),"-")</f>
        <v>-</v>
      </c>
      <c r="I500" s="50"/>
      <c r="J500" s="45"/>
      <c r="K500" s="35" t="str">
        <f t="shared" si="15"/>
        <v>-</v>
      </c>
      <c r="L500" s="45"/>
      <c r="M500" s="51">
        <f t="shared" si="14"/>
        <v>1</v>
      </c>
    </row>
    <row r="501" customHeight="1" spans="2:13">
      <c r="B501" s="33">
        <v>498</v>
      </c>
      <c r="C501" s="45"/>
      <c r="D501" s="45"/>
      <c r="E501" s="34" t="str">
        <f>IFERROR(VLOOKUP(D501,'基础-客户信息 '!$C:$D,2,FALSE),"-")</f>
        <v>-</v>
      </c>
      <c r="F501" s="45"/>
      <c r="G501" s="34" t="str">
        <f>IFERROR(VLOOKUP($F501,'基础-商品信息'!$C:$E,2,FALSE),"-")</f>
        <v>-</v>
      </c>
      <c r="H501" s="34" t="str">
        <f>IFERROR(VLOOKUP($F501,'基础-商品信息'!$C:$E,3,FALSE),"-")</f>
        <v>-</v>
      </c>
      <c r="I501" s="50"/>
      <c r="J501" s="45"/>
      <c r="K501" s="35" t="str">
        <f t="shared" si="15"/>
        <v>-</v>
      </c>
      <c r="L501" s="45"/>
      <c r="M501" s="51">
        <f t="shared" si="14"/>
        <v>1</v>
      </c>
    </row>
    <row r="502" customHeight="1" spans="2:13">
      <c r="B502" s="33">
        <v>499</v>
      </c>
      <c r="C502" s="45"/>
      <c r="D502" s="45"/>
      <c r="E502" s="34" t="str">
        <f>IFERROR(VLOOKUP(D502,'基础-客户信息 '!$C:$D,2,FALSE),"-")</f>
        <v>-</v>
      </c>
      <c r="F502" s="45"/>
      <c r="G502" s="34" t="str">
        <f>IFERROR(VLOOKUP($F502,'基础-商品信息'!$C:$E,2,FALSE),"-")</f>
        <v>-</v>
      </c>
      <c r="H502" s="34" t="str">
        <f>IFERROR(VLOOKUP($F502,'基础-商品信息'!$C:$E,3,FALSE),"-")</f>
        <v>-</v>
      </c>
      <c r="I502" s="50"/>
      <c r="J502" s="45"/>
      <c r="K502" s="35" t="str">
        <f t="shared" si="15"/>
        <v>-</v>
      </c>
      <c r="L502" s="45"/>
      <c r="M502" s="51">
        <f t="shared" si="14"/>
        <v>1</v>
      </c>
    </row>
    <row r="503" customHeight="1" spans="2:13">
      <c r="B503" s="33">
        <v>500</v>
      </c>
      <c r="C503" s="45"/>
      <c r="D503" s="45"/>
      <c r="E503" s="34" t="str">
        <f>IFERROR(VLOOKUP(D503,'基础-客户信息 '!$C:$D,2,FALSE),"-")</f>
        <v>-</v>
      </c>
      <c r="F503" s="45"/>
      <c r="G503" s="34" t="str">
        <f>IFERROR(VLOOKUP($F503,'基础-商品信息'!$C:$E,2,FALSE),"-")</f>
        <v>-</v>
      </c>
      <c r="H503" s="34" t="str">
        <f>IFERROR(VLOOKUP($F503,'基础-商品信息'!$C:$E,3,FALSE),"-")</f>
        <v>-</v>
      </c>
      <c r="I503" s="50"/>
      <c r="J503" s="45"/>
      <c r="K503" s="35" t="str">
        <f t="shared" si="15"/>
        <v>-</v>
      </c>
      <c r="L503" s="45"/>
      <c r="M503" s="51">
        <f t="shared" si="14"/>
        <v>1</v>
      </c>
    </row>
    <row r="504" customHeight="1" spans="2:13">
      <c r="B504" s="33">
        <v>501</v>
      </c>
      <c r="C504" s="45"/>
      <c r="D504" s="45"/>
      <c r="E504" s="34" t="str">
        <f>IFERROR(VLOOKUP(D504,'基础-客户信息 '!$C:$D,2,FALSE),"-")</f>
        <v>-</v>
      </c>
      <c r="F504" s="45"/>
      <c r="G504" s="34" t="str">
        <f>IFERROR(VLOOKUP($F504,'基础-商品信息'!$C:$E,2,FALSE),"-")</f>
        <v>-</v>
      </c>
      <c r="H504" s="34" t="str">
        <f>IFERROR(VLOOKUP($F504,'基础-商品信息'!$C:$E,3,FALSE),"-")</f>
        <v>-</v>
      </c>
      <c r="I504" s="50"/>
      <c r="J504" s="45"/>
      <c r="K504" s="35" t="str">
        <f t="shared" si="15"/>
        <v>-</v>
      </c>
      <c r="L504" s="45"/>
      <c r="M504" s="51">
        <f t="shared" si="14"/>
        <v>1</v>
      </c>
    </row>
    <row r="505" customHeight="1" spans="2:13">
      <c r="B505" s="33">
        <v>502</v>
      </c>
      <c r="C505" s="45"/>
      <c r="D505" s="45"/>
      <c r="E505" s="34" t="str">
        <f>IFERROR(VLOOKUP(D505,'基础-客户信息 '!$C:$D,2,FALSE),"-")</f>
        <v>-</v>
      </c>
      <c r="F505" s="45"/>
      <c r="G505" s="34" t="str">
        <f>IFERROR(VLOOKUP($F505,'基础-商品信息'!$C:$E,2,FALSE),"-")</f>
        <v>-</v>
      </c>
      <c r="H505" s="34" t="str">
        <f>IFERROR(VLOOKUP($F505,'基础-商品信息'!$C:$E,3,FALSE),"-")</f>
        <v>-</v>
      </c>
      <c r="I505" s="50"/>
      <c r="J505" s="45"/>
      <c r="K505" s="35" t="str">
        <f t="shared" si="15"/>
        <v>-</v>
      </c>
      <c r="L505" s="45"/>
      <c r="M505" s="51">
        <f t="shared" si="14"/>
        <v>1</v>
      </c>
    </row>
    <row r="506" customHeight="1" spans="2:13">
      <c r="B506" s="33">
        <v>503</v>
      </c>
      <c r="C506" s="45"/>
      <c r="D506" s="45"/>
      <c r="E506" s="34" t="str">
        <f>IFERROR(VLOOKUP(D506,'基础-客户信息 '!$C:$D,2,FALSE),"-")</f>
        <v>-</v>
      </c>
      <c r="F506" s="45"/>
      <c r="G506" s="34" t="str">
        <f>IFERROR(VLOOKUP($F506,'基础-商品信息'!$C:$E,2,FALSE),"-")</f>
        <v>-</v>
      </c>
      <c r="H506" s="34" t="str">
        <f>IFERROR(VLOOKUP($F506,'基础-商品信息'!$C:$E,3,FALSE),"-")</f>
        <v>-</v>
      </c>
      <c r="I506" s="50"/>
      <c r="J506" s="45"/>
      <c r="K506" s="35" t="str">
        <f t="shared" si="15"/>
        <v>-</v>
      </c>
      <c r="L506" s="45"/>
      <c r="M506" s="51">
        <f t="shared" si="14"/>
        <v>1</v>
      </c>
    </row>
    <row r="507" customHeight="1" spans="2:13">
      <c r="B507" s="33">
        <v>504</v>
      </c>
      <c r="C507" s="45"/>
      <c r="D507" s="45"/>
      <c r="E507" s="34" t="str">
        <f>IFERROR(VLOOKUP(D507,'基础-客户信息 '!$C:$D,2,FALSE),"-")</f>
        <v>-</v>
      </c>
      <c r="F507" s="45"/>
      <c r="G507" s="34" t="str">
        <f>IFERROR(VLOOKUP($F507,'基础-商品信息'!$C:$E,2,FALSE),"-")</f>
        <v>-</v>
      </c>
      <c r="H507" s="34" t="str">
        <f>IFERROR(VLOOKUP($F507,'基础-商品信息'!$C:$E,3,FALSE),"-")</f>
        <v>-</v>
      </c>
      <c r="I507" s="50"/>
      <c r="J507" s="45"/>
      <c r="K507" s="35" t="str">
        <f t="shared" si="15"/>
        <v>-</v>
      </c>
      <c r="L507" s="45"/>
      <c r="M507" s="51">
        <f t="shared" si="14"/>
        <v>1</v>
      </c>
    </row>
    <row r="508" customHeight="1" spans="2:13">
      <c r="B508" s="33">
        <v>505</v>
      </c>
      <c r="C508" s="45"/>
      <c r="D508" s="45"/>
      <c r="E508" s="34" t="str">
        <f>IFERROR(VLOOKUP(D508,'基础-客户信息 '!$C:$D,2,FALSE),"-")</f>
        <v>-</v>
      </c>
      <c r="F508" s="45"/>
      <c r="G508" s="34" t="str">
        <f>IFERROR(VLOOKUP($F508,'基础-商品信息'!$C:$E,2,FALSE),"-")</f>
        <v>-</v>
      </c>
      <c r="H508" s="34" t="str">
        <f>IFERROR(VLOOKUP($F508,'基础-商品信息'!$C:$E,3,FALSE),"-")</f>
        <v>-</v>
      </c>
      <c r="I508" s="50"/>
      <c r="J508" s="45"/>
      <c r="K508" s="35" t="str">
        <f t="shared" si="15"/>
        <v>-</v>
      </c>
      <c r="L508" s="45"/>
      <c r="M508" s="51">
        <f t="shared" si="14"/>
        <v>1</v>
      </c>
    </row>
    <row r="509" customHeight="1" spans="2:13">
      <c r="B509" s="33">
        <v>506</v>
      </c>
      <c r="C509" s="45"/>
      <c r="D509" s="45"/>
      <c r="E509" s="34" t="str">
        <f>IFERROR(VLOOKUP(D509,'基础-客户信息 '!$C:$D,2,FALSE),"-")</f>
        <v>-</v>
      </c>
      <c r="F509" s="45"/>
      <c r="G509" s="34" t="str">
        <f>IFERROR(VLOOKUP($F509,'基础-商品信息'!$C:$E,2,FALSE),"-")</f>
        <v>-</v>
      </c>
      <c r="H509" s="34" t="str">
        <f>IFERROR(VLOOKUP($F509,'基础-商品信息'!$C:$E,3,FALSE),"-")</f>
        <v>-</v>
      </c>
      <c r="I509" s="50"/>
      <c r="J509" s="45"/>
      <c r="K509" s="35" t="str">
        <f t="shared" si="15"/>
        <v>-</v>
      </c>
      <c r="L509" s="45"/>
      <c r="M509" s="51">
        <f t="shared" si="14"/>
        <v>1</v>
      </c>
    </row>
    <row r="510" customHeight="1" spans="2:13">
      <c r="B510" s="33">
        <v>507</v>
      </c>
      <c r="C510" s="45"/>
      <c r="D510" s="45"/>
      <c r="E510" s="34" t="str">
        <f>IFERROR(VLOOKUP(D510,'基础-客户信息 '!$C:$D,2,FALSE),"-")</f>
        <v>-</v>
      </c>
      <c r="F510" s="45"/>
      <c r="G510" s="34" t="str">
        <f>IFERROR(VLOOKUP($F510,'基础-商品信息'!$C:$E,2,FALSE),"-")</f>
        <v>-</v>
      </c>
      <c r="H510" s="34" t="str">
        <f>IFERROR(VLOOKUP($F510,'基础-商品信息'!$C:$E,3,FALSE),"-")</f>
        <v>-</v>
      </c>
      <c r="I510" s="50"/>
      <c r="J510" s="45"/>
      <c r="K510" s="35" t="str">
        <f t="shared" si="15"/>
        <v>-</v>
      </c>
      <c r="L510" s="45"/>
      <c r="M510" s="51">
        <f t="shared" si="14"/>
        <v>1</v>
      </c>
    </row>
    <row r="511" customHeight="1" spans="2:13">
      <c r="B511" s="33">
        <v>508</v>
      </c>
      <c r="C511" s="45"/>
      <c r="D511" s="45"/>
      <c r="E511" s="34" t="str">
        <f>IFERROR(VLOOKUP(D511,'基础-客户信息 '!$C:$D,2,FALSE),"-")</f>
        <v>-</v>
      </c>
      <c r="F511" s="45"/>
      <c r="G511" s="34" t="str">
        <f>IFERROR(VLOOKUP($F511,'基础-商品信息'!$C:$E,2,FALSE),"-")</f>
        <v>-</v>
      </c>
      <c r="H511" s="34" t="str">
        <f>IFERROR(VLOOKUP($F511,'基础-商品信息'!$C:$E,3,FALSE),"-")</f>
        <v>-</v>
      </c>
      <c r="I511" s="50"/>
      <c r="J511" s="45"/>
      <c r="K511" s="35" t="str">
        <f t="shared" si="15"/>
        <v>-</v>
      </c>
      <c r="L511" s="45"/>
      <c r="M511" s="51">
        <f t="shared" si="14"/>
        <v>1</v>
      </c>
    </row>
    <row r="512" customHeight="1" spans="2:13">
      <c r="B512" s="33">
        <v>509</v>
      </c>
      <c r="C512" s="45"/>
      <c r="D512" s="45"/>
      <c r="E512" s="34" t="str">
        <f>IFERROR(VLOOKUP(D512,'基础-客户信息 '!$C:$D,2,FALSE),"-")</f>
        <v>-</v>
      </c>
      <c r="F512" s="45"/>
      <c r="G512" s="34" t="str">
        <f>IFERROR(VLOOKUP($F512,'基础-商品信息'!$C:$E,2,FALSE),"-")</f>
        <v>-</v>
      </c>
      <c r="H512" s="34" t="str">
        <f>IFERROR(VLOOKUP($F512,'基础-商品信息'!$C:$E,3,FALSE),"-")</f>
        <v>-</v>
      </c>
      <c r="I512" s="50"/>
      <c r="J512" s="45"/>
      <c r="K512" s="35" t="str">
        <f t="shared" si="15"/>
        <v>-</v>
      </c>
      <c r="L512" s="45"/>
      <c r="M512" s="51">
        <f t="shared" si="14"/>
        <v>1</v>
      </c>
    </row>
    <row r="513" customHeight="1" spans="2:13">
      <c r="B513" s="33">
        <v>510</v>
      </c>
      <c r="C513" s="45"/>
      <c r="D513" s="45"/>
      <c r="E513" s="34" t="str">
        <f>IFERROR(VLOOKUP(D513,'基础-客户信息 '!$C:$D,2,FALSE),"-")</f>
        <v>-</v>
      </c>
      <c r="F513" s="45"/>
      <c r="G513" s="34" t="str">
        <f>IFERROR(VLOOKUP($F513,'基础-商品信息'!$C:$E,2,FALSE),"-")</f>
        <v>-</v>
      </c>
      <c r="H513" s="34" t="str">
        <f>IFERROR(VLOOKUP($F513,'基础-商品信息'!$C:$E,3,FALSE),"-")</f>
        <v>-</v>
      </c>
      <c r="I513" s="50"/>
      <c r="J513" s="45"/>
      <c r="K513" s="35" t="str">
        <f t="shared" si="15"/>
        <v>-</v>
      </c>
      <c r="L513" s="45"/>
      <c r="M513" s="51">
        <f t="shared" si="14"/>
        <v>1</v>
      </c>
    </row>
    <row r="514" customHeight="1" spans="2:13">
      <c r="B514" s="33">
        <v>511</v>
      </c>
      <c r="C514" s="45"/>
      <c r="D514" s="45"/>
      <c r="E514" s="34" t="str">
        <f>IFERROR(VLOOKUP(D514,'基础-客户信息 '!$C:$D,2,FALSE),"-")</f>
        <v>-</v>
      </c>
      <c r="F514" s="45"/>
      <c r="G514" s="34" t="str">
        <f>IFERROR(VLOOKUP($F514,'基础-商品信息'!$C:$E,2,FALSE),"-")</f>
        <v>-</v>
      </c>
      <c r="H514" s="34" t="str">
        <f>IFERROR(VLOOKUP($F514,'基础-商品信息'!$C:$E,3,FALSE),"-")</f>
        <v>-</v>
      </c>
      <c r="I514" s="50"/>
      <c r="J514" s="45"/>
      <c r="K514" s="35" t="str">
        <f t="shared" si="15"/>
        <v>-</v>
      </c>
      <c r="L514" s="45"/>
      <c r="M514" s="51">
        <f t="shared" si="14"/>
        <v>1</v>
      </c>
    </row>
    <row r="515" customHeight="1" spans="2:13">
      <c r="B515" s="33">
        <v>512</v>
      </c>
      <c r="C515" s="45"/>
      <c r="D515" s="45"/>
      <c r="E515" s="34" t="str">
        <f>IFERROR(VLOOKUP(D515,'基础-客户信息 '!$C:$D,2,FALSE),"-")</f>
        <v>-</v>
      </c>
      <c r="F515" s="45"/>
      <c r="G515" s="34" t="str">
        <f>IFERROR(VLOOKUP($F515,'基础-商品信息'!$C:$E,2,FALSE),"-")</f>
        <v>-</v>
      </c>
      <c r="H515" s="34" t="str">
        <f>IFERROR(VLOOKUP($F515,'基础-商品信息'!$C:$E,3,FALSE),"-")</f>
        <v>-</v>
      </c>
      <c r="I515" s="50"/>
      <c r="J515" s="45"/>
      <c r="K515" s="35" t="str">
        <f t="shared" si="15"/>
        <v>-</v>
      </c>
      <c r="L515" s="45"/>
      <c r="M515" s="51">
        <f t="shared" si="14"/>
        <v>1</v>
      </c>
    </row>
    <row r="516" customHeight="1" spans="2:13">
      <c r="B516" s="33">
        <v>513</v>
      </c>
      <c r="C516" s="45"/>
      <c r="D516" s="45"/>
      <c r="E516" s="34" t="str">
        <f>IFERROR(VLOOKUP(D516,'基础-客户信息 '!$C:$D,2,FALSE),"-")</f>
        <v>-</v>
      </c>
      <c r="F516" s="45"/>
      <c r="G516" s="34" t="str">
        <f>IFERROR(VLOOKUP($F516,'基础-商品信息'!$C:$E,2,FALSE),"-")</f>
        <v>-</v>
      </c>
      <c r="H516" s="34" t="str">
        <f>IFERROR(VLOOKUP($F516,'基础-商品信息'!$C:$E,3,FALSE),"-")</f>
        <v>-</v>
      </c>
      <c r="I516" s="50"/>
      <c r="J516" s="45"/>
      <c r="K516" s="35" t="str">
        <f t="shared" si="15"/>
        <v>-</v>
      </c>
      <c r="L516" s="45"/>
      <c r="M516" s="51">
        <f t="shared" ref="M516:M579" si="16">C516-DAY(C516)+1</f>
        <v>1</v>
      </c>
    </row>
    <row r="517" customHeight="1" spans="2:13">
      <c r="B517" s="33">
        <v>514</v>
      </c>
      <c r="C517" s="45"/>
      <c r="D517" s="45"/>
      <c r="E517" s="34" t="str">
        <f>IFERROR(VLOOKUP(D517,'基础-客户信息 '!$C:$D,2,FALSE),"-")</f>
        <v>-</v>
      </c>
      <c r="F517" s="45"/>
      <c r="G517" s="34" t="str">
        <f>IFERROR(VLOOKUP($F517,'基础-商品信息'!$C:$E,2,FALSE),"-")</f>
        <v>-</v>
      </c>
      <c r="H517" s="34" t="str">
        <f>IFERROR(VLOOKUP($F517,'基础-商品信息'!$C:$E,3,FALSE),"-")</f>
        <v>-</v>
      </c>
      <c r="I517" s="50"/>
      <c r="J517" s="45"/>
      <c r="K517" s="35" t="str">
        <f t="shared" ref="K517:K580" si="17">IF(AND(I517&lt;&gt;"",J517&lt;&gt;""),I517*J517,"-")</f>
        <v>-</v>
      </c>
      <c r="L517" s="45"/>
      <c r="M517" s="51">
        <f t="shared" si="16"/>
        <v>1</v>
      </c>
    </row>
    <row r="518" customHeight="1" spans="2:13">
      <c r="B518" s="33">
        <v>515</v>
      </c>
      <c r="C518" s="45"/>
      <c r="D518" s="45"/>
      <c r="E518" s="34" t="str">
        <f>IFERROR(VLOOKUP(D518,'基础-客户信息 '!$C:$D,2,FALSE),"-")</f>
        <v>-</v>
      </c>
      <c r="F518" s="45"/>
      <c r="G518" s="34" t="str">
        <f>IFERROR(VLOOKUP($F518,'基础-商品信息'!$C:$E,2,FALSE),"-")</f>
        <v>-</v>
      </c>
      <c r="H518" s="34" t="str">
        <f>IFERROR(VLOOKUP($F518,'基础-商品信息'!$C:$E,3,FALSE),"-")</f>
        <v>-</v>
      </c>
      <c r="I518" s="50"/>
      <c r="J518" s="45"/>
      <c r="K518" s="35" t="str">
        <f t="shared" si="17"/>
        <v>-</v>
      </c>
      <c r="L518" s="45"/>
      <c r="M518" s="51">
        <f t="shared" si="16"/>
        <v>1</v>
      </c>
    </row>
    <row r="519" customHeight="1" spans="2:13">
      <c r="B519" s="33">
        <v>516</v>
      </c>
      <c r="C519" s="45"/>
      <c r="D519" s="45"/>
      <c r="E519" s="34" t="str">
        <f>IFERROR(VLOOKUP(D519,'基础-客户信息 '!$C:$D,2,FALSE),"-")</f>
        <v>-</v>
      </c>
      <c r="F519" s="45"/>
      <c r="G519" s="34" t="str">
        <f>IFERROR(VLOOKUP($F519,'基础-商品信息'!$C:$E,2,FALSE),"-")</f>
        <v>-</v>
      </c>
      <c r="H519" s="34" t="str">
        <f>IFERROR(VLOOKUP($F519,'基础-商品信息'!$C:$E,3,FALSE),"-")</f>
        <v>-</v>
      </c>
      <c r="I519" s="50"/>
      <c r="J519" s="45"/>
      <c r="K519" s="35" t="str">
        <f t="shared" si="17"/>
        <v>-</v>
      </c>
      <c r="L519" s="45"/>
      <c r="M519" s="51">
        <f t="shared" si="16"/>
        <v>1</v>
      </c>
    </row>
    <row r="520" customHeight="1" spans="2:13">
      <c r="B520" s="33">
        <v>517</v>
      </c>
      <c r="C520" s="45"/>
      <c r="D520" s="45"/>
      <c r="E520" s="34" t="str">
        <f>IFERROR(VLOOKUP(D520,'基础-客户信息 '!$C:$D,2,FALSE),"-")</f>
        <v>-</v>
      </c>
      <c r="F520" s="45"/>
      <c r="G520" s="34" t="str">
        <f>IFERROR(VLOOKUP($F520,'基础-商品信息'!$C:$E,2,FALSE),"-")</f>
        <v>-</v>
      </c>
      <c r="H520" s="34" t="str">
        <f>IFERROR(VLOOKUP($F520,'基础-商品信息'!$C:$E,3,FALSE),"-")</f>
        <v>-</v>
      </c>
      <c r="I520" s="50"/>
      <c r="J520" s="45"/>
      <c r="K520" s="35" t="str">
        <f t="shared" si="17"/>
        <v>-</v>
      </c>
      <c r="L520" s="45"/>
      <c r="M520" s="51">
        <f t="shared" si="16"/>
        <v>1</v>
      </c>
    </row>
    <row r="521" customHeight="1" spans="2:13">
      <c r="B521" s="33">
        <v>518</v>
      </c>
      <c r="C521" s="45"/>
      <c r="D521" s="45"/>
      <c r="E521" s="34" t="str">
        <f>IFERROR(VLOOKUP(D521,'基础-客户信息 '!$C:$D,2,FALSE),"-")</f>
        <v>-</v>
      </c>
      <c r="F521" s="45"/>
      <c r="G521" s="34" t="str">
        <f>IFERROR(VLOOKUP($F521,'基础-商品信息'!$C:$E,2,FALSE),"-")</f>
        <v>-</v>
      </c>
      <c r="H521" s="34" t="str">
        <f>IFERROR(VLOOKUP($F521,'基础-商品信息'!$C:$E,3,FALSE),"-")</f>
        <v>-</v>
      </c>
      <c r="I521" s="50"/>
      <c r="J521" s="45"/>
      <c r="K521" s="35" t="str">
        <f t="shared" si="17"/>
        <v>-</v>
      </c>
      <c r="L521" s="45"/>
      <c r="M521" s="51">
        <f t="shared" si="16"/>
        <v>1</v>
      </c>
    </row>
    <row r="522" customHeight="1" spans="2:13">
      <c r="B522" s="33">
        <v>519</v>
      </c>
      <c r="C522" s="45"/>
      <c r="D522" s="45"/>
      <c r="E522" s="34" t="str">
        <f>IFERROR(VLOOKUP(D522,'基础-客户信息 '!$C:$D,2,FALSE),"-")</f>
        <v>-</v>
      </c>
      <c r="F522" s="45"/>
      <c r="G522" s="34" t="str">
        <f>IFERROR(VLOOKUP($F522,'基础-商品信息'!$C:$E,2,FALSE),"-")</f>
        <v>-</v>
      </c>
      <c r="H522" s="34" t="str">
        <f>IFERROR(VLOOKUP($F522,'基础-商品信息'!$C:$E,3,FALSE),"-")</f>
        <v>-</v>
      </c>
      <c r="I522" s="50"/>
      <c r="J522" s="45"/>
      <c r="K522" s="35" t="str">
        <f t="shared" si="17"/>
        <v>-</v>
      </c>
      <c r="L522" s="45"/>
      <c r="M522" s="51">
        <f t="shared" si="16"/>
        <v>1</v>
      </c>
    </row>
    <row r="523" customHeight="1" spans="2:13">
      <c r="B523" s="33">
        <v>520</v>
      </c>
      <c r="C523" s="45"/>
      <c r="D523" s="45"/>
      <c r="E523" s="34" t="str">
        <f>IFERROR(VLOOKUP(D523,'基础-客户信息 '!$C:$D,2,FALSE),"-")</f>
        <v>-</v>
      </c>
      <c r="F523" s="45"/>
      <c r="G523" s="34" t="str">
        <f>IFERROR(VLOOKUP($F523,'基础-商品信息'!$C:$E,2,FALSE),"-")</f>
        <v>-</v>
      </c>
      <c r="H523" s="34" t="str">
        <f>IFERROR(VLOOKUP($F523,'基础-商品信息'!$C:$E,3,FALSE),"-")</f>
        <v>-</v>
      </c>
      <c r="I523" s="50"/>
      <c r="J523" s="45"/>
      <c r="K523" s="35" t="str">
        <f t="shared" si="17"/>
        <v>-</v>
      </c>
      <c r="L523" s="45"/>
      <c r="M523" s="51">
        <f t="shared" si="16"/>
        <v>1</v>
      </c>
    </row>
    <row r="524" customHeight="1" spans="2:13">
      <c r="B524" s="33">
        <v>521</v>
      </c>
      <c r="C524" s="45"/>
      <c r="D524" s="45"/>
      <c r="E524" s="34" t="str">
        <f>IFERROR(VLOOKUP(D524,'基础-客户信息 '!$C:$D,2,FALSE),"-")</f>
        <v>-</v>
      </c>
      <c r="F524" s="45"/>
      <c r="G524" s="34" t="str">
        <f>IFERROR(VLOOKUP($F524,'基础-商品信息'!$C:$E,2,FALSE),"-")</f>
        <v>-</v>
      </c>
      <c r="H524" s="34" t="str">
        <f>IFERROR(VLOOKUP($F524,'基础-商品信息'!$C:$E,3,FALSE),"-")</f>
        <v>-</v>
      </c>
      <c r="I524" s="50"/>
      <c r="J524" s="45"/>
      <c r="K524" s="35" t="str">
        <f t="shared" si="17"/>
        <v>-</v>
      </c>
      <c r="L524" s="45"/>
      <c r="M524" s="51">
        <f t="shared" si="16"/>
        <v>1</v>
      </c>
    </row>
    <row r="525" customHeight="1" spans="2:13">
      <c r="B525" s="33">
        <v>522</v>
      </c>
      <c r="C525" s="45"/>
      <c r="D525" s="45"/>
      <c r="E525" s="34" t="str">
        <f>IFERROR(VLOOKUP(D525,'基础-客户信息 '!$C:$D,2,FALSE),"-")</f>
        <v>-</v>
      </c>
      <c r="F525" s="45"/>
      <c r="G525" s="34" t="str">
        <f>IFERROR(VLOOKUP($F525,'基础-商品信息'!$C:$E,2,FALSE),"-")</f>
        <v>-</v>
      </c>
      <c r="H525" s="34" t="str">
        <f>IFERROR(VLOOKUP($F525,'基础-商品信息'!$C:$E,3,FALSE),"-")</f>
        <v>-</v>
      </c>
      <c r="I525" s="50"/>
      <c r="J525" s="45"/>
      <c r="K525" s="35" t="str">
        <f t="shared" si="17"/>
        <v>-</v>
      </c>
      <c r="L525" s="45"/>
      <c r="M525" s="51">
        <f t="shared" si="16"/>
        <v>1</v>
      </c>
    </row>
    <row r="526" customHeight="1" spans="2:13">
      <c r="B526" s="33">
        <v>523</v>
      </c>
      <c r="C526" s="45"/>
      <c r="D526" s="45"/>
      <c r="E526" s="34" t="str">
        <f>IFERROR(VLOOKUP(D526,'基础-客户信息 '!$C:$D,2,FALSE),"-")</f>
        <v>-</v>
      </c>
      <c r="F526" s="45"/>
      <c r="G526" s="34" t="str">
        <f>IFERROR(VLOOKUP($F526,'基础-商品信息'!$C:$E,2,FALSE),"-")</f>
        <v>-</v>
      </c>
      <c r="H526" s="34" t="str">
        <f>IFERROR(VLOOKUP($F526,'基础-商品信息'!$C:$E,3,FALSE),"-")</f>
        <v>-</v>
      </c>
      <c r="I526" s="50"/>
      <c r="J526" s="45"/>
      <c r="K526" s="35" t="str">
        <f t="shared" si="17"/>
        <v>-</v>
      </c>
      <c r="L526" s="45"/>
      <c r="M526" s="51">
        <f t="shared" si="16"/>
        <v>1</v>
      </c>
    </row>
    <row r="527" customHeight="1" spans="2:13">
      <c r="B527" s="33">
        <v>524</v>
      </c>
      <c r="C527" s="45"/>
      <c r="D527" s="45"/>
      <c r="E527" s="34" t="str">
        <f>IFERROR(VLOOKUP(D527,'基础-客户信息 '!$C:$D,2,FALSE),"-")</f>
        <v>-</v>
      </c>
      <c r="F527" s="45"/>
      <c r="G527" s="34" t="str">
        <f>IFERROR(VLOOKUP($F527,'基础-商品信息'!$C:$E,2,FALSE),"-")</f>
        <v>-</v>
      </c>
      <c r="H527" s="34" t="str">
        <f>IFERROR(VLOOKUP($F527,'基础-商品信息'!$C:$E,3,FALSE),"-")</f>
        <v>-</v>
      </c>
      <c r="I527" s="50"/>
      <c r="J527" s="45"/>
      <c r="K527" s="35" t="str">
        <f t="shared" si="17"/>
        <v>-</v>
      </c>
      <c r="L527" s="45"/>
      <c r="M527" s="51">
        <f t="shared" si="16"/>
        <v>1</v>
      </c>
    </row>
    <row r="528" customHeight="1" spans="2:13">
      <c r="B528" s="33">
        <v>525</v>
      </c>
      <c r="C528" s="45"/>
      <c r="D528" s="45"/>
      <c r="E528" s="34" t="str">
        <f>IFERROR(VLOOKUP(D528,'基础-客户信息 '!$C:$D,2,FALSE),"-")</f>
        <v>-</v>
      </c>
      <c r="F528" s="45"/>
      <c r="G528" s="34" t="str">
        <f>IFERROR(VLOOKUP($F528,'基础-商品信息'!$C:$E,2,FALSE),"-")</f>
        <v>-</v>
      </c>
      <c r="H528" s="34" t="str">
        <f>IFERROR(VLOOKUP($F528,'基础-商品信息'!$C:$E,3,FALSE),"-")</f>
        <v>-</v>
      </c>
      <c r="I528" s="50"/>
      <c r="J528" s="45"/>
      <c r="K528" s="35" t="str">
        <f t="shared" si="17"/>
        <v>-</v>
      </c>
      <c r="L528" s="45"/>
      <c r="M528" s="51">
        <f t="shared" si="16"/>
        <v>1</v>
      </c>
    </row>
    <row r="529" customHeight="1" spans="2:13">
      <c r="B529" s="33">
        <v>526</v>
      </c>
      <c r="C529" s="45"/>
      <c r="D529" s="45"/>
      <c r="E529" s="34" t="str">
        <f>IFERROR(VLOOKUP(D529,'基础-客户信息 '!$C:$D,2,FALSE),"-")</f>
        <v>-</v>
      </c>
      <c r="F529" s="45"/>
      <c r="G529" s="34" t="str">
        <f>IFERROR(VLOOKUP($F529,'基础-商品信息'!$C:$E,2,FALSE),"-")</f>
        <v>-</v>
      </c>
      <c r="H529" s="34" t="str">
        <f>IFERROR(VLOOKUP($F529,'基础-商品信息'!$C:$E,3,FALSE),"-")</f>
        <v>-</v>
      </c>
      <c r="I529" s="50"/>
      <c r="J529" s="45"/>
      <c r="K529" s="35" t="str">
        <f t="shared" si="17"/>
        <v>-</v>
      </c>
      <c r="L529" s="45"/>
      <c r="M529" s="51">
        <f t="shared" si="16"/>
        <v>1</v>
      </c>
    </row>
    <row r="530" customHeight="1" spans="2:13">
      <c r="B530" s="33">
        <v>527</v>
      </c>
      <c r="C530" s="45"/>
      <c r="D530" s="45"/>
      <c r="E530" s="34" t="str">
        <f>IFERROR(VLOOKUP(D530,'基础-客户信息 '!$C:$D,2,FALSE),"-")</f>
        <v>-</v>
      </c>
      <c r="F530" s="45"/>
      <c r="G530" s="34" t="str">
        <f>IFERROR(VLOOKUP($F530,'基础-商品信息'!$C:$E,2,FALSE),"-")</f>
        <v>-</v>
      </c>
      <c r="H530" s="34" t="str">
        <f>IFERROR(VLOOKUP($F530,'基础-商品信息'!$C:$E,3,FALSE),"-")</f>
        <v>-</v>
      </c>
      <c r="I530" s="50"/>
      <c r="J530" s="45"/>
      <c r="K530" s="35" t="str">
        <f t="shared" si="17"/>
        <v>-</v>
      </c>
      <c r="L530" s="45"/>
      <c r="M530" s="51">
        <f t="shared" si="16"/>
        <v>1</v>
      </c>
    </row>
    <row r="531" customHeight="1" spans="2:13">
      <c r="B531" s="33">
        <v>528</v>
      </c>
      <c r="C531" s="45"/>
      <c r="D531" s="45"/>
      <c r="E531" s="34" t="str">
        <f>IFERROR(VLOOKUP(D531,'基础-客户信息 '!$C:$D,2,FALSE),"-")</f>
        <v>-</v>
      </c>
      <c r="F531" s="45"/>
      <c r="G531" s="34" t="str">
        <f>IFERROR(VLOOKUP($F531,'基础-商品信息'!$C:$E,2,FALSE),"-")</f>
        <v>-</v>
      </c>
      <c r="H531" s="34" t="str">
        <f>IFERROR(VLOOKUP($F531,'基础-商品信息'!$C:$E,3,FALSE),"-")</f>
        <v>-</v>
      </c>
      <c r="I531" s="50"/>
      <c r="J531" s="45"/>
      <c r="K531" s="35" t="str">
        <f t="shared" si="17"/>
        <v>-</v>
      </c>
      <c r="L531" s="45"/>
      <c r="M531" s="51">
        <f t="shared" si="16"/>
        <v>1</v>
      </c>
    </row>
    <row r="532" customHeight="1" spans="2:13">
      <c r="B532" s="33">
        <v>529</v>
      </c>
      <c r="C532" s="45"/>
      <c r="D532" s="45"/>
      <c r="E532" s="34" t="str">
        <f>IFERROR(VLOOKUP(D532,'基础-客户信息 '!$C:$D,2,FALSE),"-")</f>
        <v>-</v>
      </c>
      <c r="F532" s="45"/>
      <c r="G532" s="34" t="str">
        <f>IFERROR(VLOOKUP($F532,'基础-商品信息'!$C:$E,2,FALSE),"-")</f>
        <v>-</v>
      </c>
      <c r="H532" s="34" t="str">
        <f>IFERROR(VLOOKUP($F532,'基础-商品信息'!$C:$E,3,FALSE),"-")</f>
        <v>-</v>
      </c>
      <c r="I532" s="50"/>
      <c r="J532" s="45"/>
      <c r="K532" s="35" t="str">
        <f t="shared" si="17"/>
        <v>-</v>
      </c>
      <c r="L532" s="45"/>
      <c r="M532" s="51">
        <f t="shared" si="16"/>
        <v>1</v>
      </c>
    </row>
    <row r="533" customHeight="1" spans="2:13">
      <c r="B533" s="33">
        <v>530</v>
      </c>
      <c r="C533" s="45"/>
      <c r="D533" s="45"/>
      <c r="E533" s="34" t="str">
        <f>IFERROR(VLOOKUP(D533,'基础-客户信息 '!$C:$D,2,FALSE),"-")</f>
        <v>-</v>
      </c>
      <c r="F533" s="45"/>
      <c r="G533" s="34" t="str">
        <f>IFERROR(VLOOKUP($F533,'基础-商品信息'!$C:$E,2,FALSE),"-")</f>
        <v>-</v>
      </c>
      <c r="H533" s="34" t="str">
        <f>IFERROR(VLOOKUP($F533,'基础-商品信息'!$C:$E,3,FALSE),"-")</f>
        <v>-</v>
      </c>
      <c r="I533" s="50"/>
      <c r="J533" s="45"/>
      <c r="K533" s="35" t="str">
        <f t="shared" si="17"/>
        <v>-</v>
      </c>
      <c r="L533" s="45"/>
      <c r="M533" s="51">
        <f t="shared" si="16"/>
        <v>1</v>
      </c>
    </row>
    <row r="534" customHeight="1" spans="2:13">
      <c r="B534" s="33">
        <v>531</v>
      </c>
      <c r="C534" s="45"/>
      <c r="D534" s="45"/>
      <c r="E534" s="34" t="str">
        <f>IFERROR(VLOOKUP(D534,'基础-客户信息 '!$C:$D,2,FALSE),"-")</f>
        <v>-</v>
      </c>
      <c r="F534" s="45"/>
      <c r="G534" s="34" t="str">
        <f>IFERROR(VLOOKUP($F534,'基础-商品信息'!$C:$E,2,FALSE),"-")</f>
        <v>-</v>
      </c>
      <c r="H534" s="34" t="str">
        <f>IFERROR(VLOOKUP($F534,'基础-商品信息'!$C:$E,3,FALSE),"-")</f>
        <v>-</v>
      </c>
      <c r="I534" s="50"/>
      <c r="J534" s="45"/>
      <c r="K534" s="35" t="str">
        <f t="shared" si="17"/>
        <v>-</v>
      </c>
      <c r="L534" s="45"/>
      <c r="M534" s="51">
        <f t="shared" si="16"/>
        <v>1</v>
      </c>
    </row>
    <row r="535" customHeight="1" spans="2:13">
      <c r="B535" s="33">
        <v>532</v>
      </c>
      <c r="C535" s="45"/>
      <c r="D535" s="45"/>
      <c r="E535" s="34" t="str">
        <f>IFERROR(VLOOKUP(D535,'基础-客户信息 '!$C:$D,2,FALSE),"-")</f>
        <v>-</v>
      </c>
      <c r="F535" s="45"/>
      <c r="G535" s="34" t="str">
        <f>IFERROR(VLOOKUP($F535,'基础-商品信息'!$C:$E,2,FALSE),"-")</f>
        <v>-</v>
      </c>
      <c r="H535" s="34" t="str">
        <f>IFERROR(VLOOKUP($F535,'基础-商品信息'!$C:$E,3,FALSE),"-")</f>
        <v>-</v>
      </c>
      <c r="I535" s="50"/>
      <c r="J535" s="45"/>
      <c r="K535" s="35" t="str">
        <f t="shared" si="17"/>
        <v>-</v>
      </c>
      <c r="L535" s="45"/>
      <c r="M535" s="51">
        <f t="shared" si="16"/>
        <v>1</v>
      </c>
    </row>
    <row r="536" customHeight="1" spans="2:13">
      <c r="B536" s="33">
        <v>533</v>
      </c>
      <c r="C536" s="45"/>
      <c r="D536" s="45"/>
      <c r="E536" s="34" t="str">
        <f>IFERROR(VLOOKUP(D536,'基础-客户信息 '!$C:$D,2,FALSE),"-")</f>
        <v>-</v>
      </c>
      <c r="F536" s="45"/>
      <c r="G536" s="34" t="str">
        <f>IFERROR(VLOOKUP($F536,'基础-商品信息'!$C:$E,2,FALSE),"-")</f>
        <v>-</v>
      </c>
      <c r="H536" s="34" t="str">
        <f>IFERROR(VLOOKUP($F536,'基础-商品信息'!$C:$E,3,FALSE),"-")</f>
        <v>-</v>
      </c>
      <c r="I536" s="50"/>
      <c r="J536" s="45"/>
      <c r="K536" s="35" t="str">
        <f t="shared" si="17"/>
        <v>-</v>
      </c>
      <c r="L536" s="45"/>
      <c r="M536" s="51">
        <f t="shared" si="16"/>
        <v>1</v>
      </c>
    </row>
    <row r="537" customHeight="1" spans="2:13">
      <c r="B537" s="33">
        <v>534</v>
      </c>
      <c r="C537" s="45"/>
      <c r="D537" s="45"/>
      <c r="E537" s="34" t="str">
        <f>IFERROR(VLOOKUP(D537,'基础-客户信息 '!$C:$D,2,FALSE),"-")</f>
        <v>-</v>
      </c>
      <c r="F537" s="45"/>
      <c r="G537" s="34" t="str">
        <f>IFERROR(VLOOKUP($F537,'基础-商品信息'!$C:$E,2,FALSE),"-")</f>
        <v>-</v>
      </c>
      <c r="H537" s="34" t="str">
        <f>IFERROR(VLOOKUP($F537,'基础-商品信息'!$C:$E,3,FALSE),"-")</f>
        <v>-</v>
      </c>
      <c r="I537" s="50"/>
      <c r="J537" s="45"/>
      <c r="K537" s="35" t="str">
        <f t="shared" si="17"/>
        <v>-</v>
      </c>
      <c r="L537" s="45"/>
      <c r="M537" s="51">
        <f t="shared" si="16"/>
        <v>1</v>
      </c>
    </row>
    <row r="538" customHeight="1" spans="2:13">
      <c r="B538" s="33">
        <v>535</v>
      </c>
      <c r="C538" s="45"/>
      <c r="D538" s="45"/>
      <c r="E538" s="34" t="str">
        <f>IFERROR(VLOOKUP(D538,'基础-客户信息 '!$C:$D,2,FALSE),"-")</f>
        <v>-</v>
      </c>
      <c r="F538" s="45"/>
      <c r="G538" s="34" t="str">
        <f>IFERROR(VLOOKUP($F538,'基础-商品信息'!$C:$E,2,FALSE),"-")</f>
        <v>-</v>
      </c>
      <c r="H538" s="34" t="str">
        <f>IFERROR(VLOOKUP($F538,'基础-商品信息'!$C:$E,3,FALSE),"-")</f>
        <v>-</v>
      </c>
      <c r="I538" s="50"/>
      <c r="J538" s="45"/>
      <c r="K538" s="35" t="str">
        <f t="shared" si="17"/>
        <v>-</v>
      </c>
      <c r="L538" s="45"/>
      <c r="M538" s="51">
        <f t="shared" si="16"/>
        <v>1</v>
      </c>
    </row>
    <row r="539" customHeight="1" spans="2:13">
      <c r="B539" s="33">
        <v>536</v>
      </c>
      <c r="C539" s="45"/>
      <c r="D539" s="45"/>
      <c r="E539" s="34" t="str">
        <f>IFERROR(VLOOKUP(D539,'基础-客户信息 '!$C:$D,2,FALSE),"-")</f>
        <v>-</v>
      </c>
      <c r="F539" s="45"/>
      <c r="G539" s="34" t="str">
        <f>IFERROR(VLOOKUP($F539,'基础-商品信息'!$C:$E,2,FALSE),"-")</f>
        <v>-</v>
      </c>
      <c r="H539" s="34" t="str">
        <f>IFERROR(VLOOKUP($F539,'基础-商品信息'!$C:$E,3,FALSE),"-")</f>
        <v>-</v>
      </c>
      <c r="I539" s="50"/>
      <c r="J539" s="45"/>
      <c r="K539" s="35" t="str">
        <f t="shared" si="17"/>
        <v>-</v>
      </c>
      <c r="L539" s="45"/>
      <c r="M539" s="51">
        <f t="shared" si="16"/>
        <v>1</v>
      </c>
    </row>
    <row r="540" customHeight="1" spans="2:13">
      <c r="B540" s="33">
        <v>537</v>
      </c>
      <c r="C540" s="45"/>
      <c r="D540" s="45"/>
      <c r="E540" s="34" t="str">
        <f>IFERROR(VLOOKUP(D540,'基础-客户信息 '!$C:$D,2,FALSE),"-")</f>
        <v>-</v>
      </c>
      <c r="F540" s="45"/>
      <c r="G540" s="34" t="str">
        <f>IFERROR(VLOOKUP($F540,'基础-商品信息'!$C:$E,2,FALSE),"-")</f>
        <v>-</v>
      </c>
      <c r="H540" s="34" t="str">
        <f>IFERROR(VLOOKUP($F540,'基础-商品信息'!$C:$E,3,FALSE),"-")</f>
        <v>-</v>
      </c>
      <c r="I540" s="50"/>
      <c r="J540" s="45"/>
      <c r="K540" s="35" t="str">
        <f t="shared" si="17"/>
        <v>-</v>
      </c>
      <c r="L540" s="45"/>
      <c r="M540" s="51">
        <f t="shared" si="16"/>
        <v>1</v>
      </c>
    </row>
    <row r="541" customHeight="1" spans="2:13">
      <c r="B541" s="33">
        <v>538</v>
      </c>
      <c r="C541" s="45"/>
      <c r="D541" s="45"/>
      <c r="E541" s="34" t="str">
        <f>IFERROR(VLOOKUP(D541,'基础-客户信息 '!$C:$D,2,FALSE),"-")</f>
        <v>-</v>
      </c>
      <c r="F541" s="45"/>
      <c r="G541" s="34" t="str">
        <f>IFERROR(VLOOKUP($F541,'基础-商品信息'!$C:$E,2,FALSE),"-")</f>
        <v>-</v>
      </c>
      <c r="H541" s="34" t="str">
        <f>IFERROR(VLOOKUP($F541,'基础-商品信息'!$C:$E,3,FALSE),"-")</f>
        <v>-</v>
      </c>
      <c r="I541" s="50"/>
      <c r="J541" s="45"/>
      <c r="K541" s="35" t="str">
        <f t="shared" si="17"/>
        <v>-</v>
      </c>
      <c r="L541" s="45"/>
      <c r="M541" s="51">
        <f t="shared" si="16"/>
        <v>1</v>
      </c>
    </row>
    <row r="542" customHeight="1" spans="2:13">
      <c r="B542" s="33">
        <v>539</v>
      </c>
      <c r="C542" s="45"/>
      <c r="D542" s="45"/>
      <c r="E542" s="34" t="str">
        <f>IFERROR(VLOOKUP(D542,'基础-客户信息 '!$C:$D,2,FALSE),"-")</f>
        <v>-</v>
      </c>
      <c r="F542" s="45"/>
      <c r="G542" s="34" t="str">
        <f>IFERROR(VLOOKUP($F542,'基础-商品信息'!$C:$E,2,FALSE),"-")</f>
        <v>-</v>
      </c>
      <c r="H542" s="34" t="str">
        <f>IFERROR(VLOOKUP($F542,'基础-商品信息'!$C:$E,3,FALSE),"-")</f>
        <v>-</v>
      </c>
      <c r="I542" s="50"/>
      <c r="J542" s="45"/>
      <c r="K542" s="35" t="str">
        <f t="shared" si="17"/>
        <v>-</v>
      </c>
      <c r="L542" s="45"/>
      <c r="M542" s="51">
        <f t="shared" si="16"/>
        <v>1</v>
      </c>
    </row>
    <row r="543" customHeight="1" spans="2:13">
      <c r="B543" s="33">
        <v>540</v>
      </c>
      <c r="C543" s="45"/>
      <c r="D543" s="45"/>
      <c r="E543" s="34" t="str">
        <f>IFERROR(VLOOKUP(D543,'基础-客户信息 '!$C:$D,2,FALSE),"-")</f>
        <v>-</v>
      </c>
      <c r="F543" s="45"/>
      <c r="G543" s="34" t="str">
        <f>IFERROR(VLOOKUP($F543,'基础-商品信息'!$C:$E,2,FALSE),"-")</f>
        <v>-</v>
      </c>
      <c r="H543" s="34" t="str">
        <f>IFERROR(VLOOKUP($F543,'基础-商品信息'!$C:$E,3,FALSE),"-")</f>
        <v>-</v>
      </c>
      <c r="I543" s="50"/>
      <c r="J543" s="45"/>
      <c r="K543" s="35" t="str">
        <f t="shared" si="17"/>
        <v>-</v>
      </c>
      <c r="L543" s="45"/>
      <c r="M543" s="51">
        <f t="shared" si="16"/>
        <v>1</v>
      </c>
    </row>
    <row r="544" customHeight="1" spans="2:13">
      <c r="B544" s="33">
        <v>541</v>
      </c>
      <c r="C544" s="45"/>
      <c r="D544" s="45"/>
      <c r="E544" s="34" t="str">
        <f>IFERROR(VLOOKUP(D544,'基础-客户信息 '!$C:$D,2,FALSE),"-")</f>
        <v>-</v>
      </c>
      <c r="F544" s="45"/>
      <c r="G544" s="34" t="str">
        <f>IFERROR(VLOOKUP($F544,'基础-商品信息'!$C:$E,2,FALSE),"-")</f>
        <v>-</v>
      </c>
      <c r="H544" s="34" t="str">
        <f>IFERROR(VLOOKUP($F544,'基础-商品信息'!$C:$E,3,FALSE),"-")</f>
        <v>-</v>
      </c>
      <c r="I544" s="50"/>
      <c r="J544" s="45"/>
      <c r="K544" s="35" t="str">
        <f t="shared" si="17"/>
        <v>-</v>
      </c>
      <c r="L544" s="45"/>
      <c r="M544" s="51">
        <f t="shared" si="16"/>
        <v>1</v>
      </c>
    </row>
    <row r="545" customHeight="1" spans="2:13">
      <c r="B545" s="33">
        <v>542</v>
      </c>
      <c r="C545" s="45"/>
      <c r="D545" s="45"/>
      <c r="E545" s="34" t="str">
        <f>IFERROR(VLOOKUP(D545,'基础-客户信息 '!$C:$D,2,FALSE),"-")</f>
        <v>-</v>
      </c>
      <c r="F545" s="45"/>
      <c r="G545" s="34" t="str">
        <f>IFERROR(VLOOKUP($F545,'基础-商品信息'!$C:$E,2,FALSE),"-")</f>
        <v>-</v>
      </c>
      <c r="H545" s="34" t="str">
        <f>IFERROR(VLOOKUP($F545,'基础-商品信息'!$C:$E,3,FALSE),"-")</f>
        <v>-</v>
      </c>
      <c r="I545" s="50"/>
      <c r="J545" s="45"/>
      <c r="K545" s="35" t="str">
        <f t="shared" si="17"/>
        <v>-</v>
      </c>
      <c r="L545" s="45"/>
      <c r="M545" s="51">
        <f t="shared" si="16"/>
        <v>1</v>
      </c>
    </row>
    <row r="546" customHeight="1" spans="2:13">
      <c r="B546" s="33">
        <v>543</v>
      </c>
      <c r="C546" s="45"/>
      <c r="D546" s="45"/>
      <c r="E546" s="34" t="str">
        <f>IFERROR(VLOOKUP(D546,'基础-客户信息 '!$C:$D,2,FALSE),"-")</f>
        <v>-</v>
      </c>
      <c r="F546" s="45"/>
      <c r="G546" s="34" t="str">
        <f>IFERROR(VLOOKUP($F546,'基础-商品信息'!$C:$E,2,FALSE),"-")</f>
        <v>-</v>
      </c>
      <c r="H546" s="34" t="str">
        <f>IFERROR(VLOOKUP($F546,'基础-商品信息'!$C:$E,3,FALSE),"-")</f>
        <v>-</v>
      </c>
      <c r="I546" s="50"/>
      <c r="J546" s="45"/>
      <c r="K546" s="35" t="str">
        <f t="shared" si="17"/>
        <v>-</v>
      </c>
      <c r="L546" s="45"/>
      <c r="M546" s="51">
        <f t="shared" si="16"/>
        <v>1</v>
      </c>
    </row>
    <row r="547" customHeight="1" spans="2:13">
      <c r="B547" s="33">
        <v>544</v>
      </c>
      <c r="C547" s="45"/>
      <c r="D547" s="45"/>
      <c r="E547" s="34" t="str">
        <f>IFERROR(VLOOKUP(D547,'基础-客户信息 '!$C:$D,2,FALSE),"-")</f>
        <v>-</v>
      </c>
      <c r="F547" s="45"/>
      <c r="G547" s="34" t="str">
        <f>IFERROR(VLOOKUP($F547,'基础-商品信息'!$C:$E,2,FALSE),"-")</f>
        <v>-</v>
      </c>
      <c r="H547" s="34" t="str">
        <f>IFERROR(VLOOKUP($F547,'基础-商品信息'!$C:$E,3,FALSE),"-")</f>
        <v>-</v>
      </c>
      <c r="I547" s="50"/>
      <c r="J547" s="45"/>
      <c r="K547" s="35" t="str">
        <f t="shared" si="17"/>
        <v>-</v>
      </c>
      <c r="L547" s="45"/>
      <c r="M547" s="51">
        <f t="shared" si="16"/>
        <v>1</v>
      </c>
    </row>
    <row r="548" customHeight="1" spans="2:13">
      <c r="B548" s="33">
        <v>545</v>
      </c>
      <c r="C548" s="45"/>
      <c r="D548" s="45"/>
      <c r="E548" s="34" t="str">
        <f>IFERROR(VLOOKUP(D548,'基础-客户信息 '!$C:$D,2,FALSE),"-")</f>
        <v>-</v>
      </c>
      <c r="F548" s="45"/>
      <c r="G548" s="34" t="str">
        <f>IFERROR(VLOOKUP($F548,'基础-商品信息'!$C:$E,2,FALSE),"-")</f>
        <v>-</v>
      </c>
      <c r="H548" s="34" t="str">
        <f>IFERROR(VLOOKUP($F548,'基础-商品信息'!$C:$E,3,FALSE),"-")</f>
        <v>-</v>
      </c>
      <c r="I548" s="50"/>
      <c r="J548" s="45"/>
      <c r="K548" s="35" t="str">
        <f t="shared" si="17"/>
        <v>-</v>
      </c>
      <c r="L548" s="45"/>
      <c r="M548" s="51">
        <f t="shared" si="16"/>
        <v>1</v>
      </c>
    </row>
    <row r="549" customHeight="1" spans="2:13">
      <c r="B549" s="33">
        <v>546</v>
      </c>
      <c r="C549" s="45"/>
      <c r="D549" s="45"/>
      <c r="E549" s="34" t="str">
        <f>IFERROR(VLOOKUP(D549,'基础-客户信息 '!$C:$D,2,FALSE),"-")</f>
        <v>-</v>
      </c>
      <c r="F549" s="45"/>
      <c r="G549" s="34" t="str">
        <f>IFERROR(VLOOKUP($F549,'基础-商品信息'!$C:$E,2,FALSE),"-")</f>
        <v>-</v>
      </c>
      <c r="H549" s="34" t="str">
        <f>IFERROR(VLOOKUP($F549,'基础-商品信息'!$C:$E,3,FALSE),"-")</f>
        <v>-</v>
      </c>
      <c r="I549" s="50"/>
      <c r="J549" s="45"/>
      <c r="K549" s="35" t="str">
        <f t="shared" si="17"/>
        <v>-</v>
      </c>
      <c r="L549" s="45"/>
      <c r="M549" s="51">
        <f t="shared" si="16"/>
        <v>1</v>
      </c>
    </row>
    <row r="550" customHeight="1" spans="2:13">
      <c r="B550" s="33">
        <v>547</v>
      </c>
      <c r="C550" s="45"/>
      <c r="D550" s="45"/>
      <c r="E550" s="34" t="str">
        <f>IFERROR(VLOOKUP(D550,'基础-客户信息 '!$C:$D,2,FALSE),"-")</f>
        <v>-</v>
      </c>
      <c r="F550" s="45"/>
      <c r="G550" s="34" t="str">
        <f>IFERROR(VLOOKUP($F550,'基础-商品信息'!$C:$E,2,FALSE),"-")</f>
        <v>-</v>
      </c>
      <c r="H550" s="34" t="str">
        <f>IFERROR(VLOOKUP($F550,'基础-商品信息'!$C:$E,3,FALSE),"-")</f>
        <v>-</v>
      </c>
      <c r="I550" s="50"/>
      <c r="J550" s="45"/>
      <c r="K550" s="35" t="str">
        <f t="shared" si="17"/>
        <v>-</v>
      </c>
      <c r="L550" s="45"/>
      <c r="M550" s="51">
        <f t="shared" si="16"/>
        <v>1</v>
      </c>
    </row>
    <row r="551" customHeight="1" spans="2:13">
      <c r="B551" s="33">
        <v>548</v>
      </c>
      <c r="C551" s="45"/>
      <c r="D551" s="45"/>
      <c r="E551" s="34" t="str">
        <f>IFERROR(VLOOKUP(D551,'基础-客户信息 '!$C:$D,2,FALSE),"-")</f>
        <v>-</v>
      </c>
      <c r="F551" s="45"/>
      <c r="G551" s="34" t="str">
        <f>IFERROR(VLOOKUP($F551,'基础-商品信息'!$C:$E,2,FALSE),"-")</f>
        <v>-</v>
      </c>
      <c r="H551" s="34" t="str">
        <f>IFERROR(VLOOKUP($F551,'基础-商品信息'!$C:$E,3,FALSE),"-")</f>
        <v>-</v>
      </c>
      <c r="I551" s="50"/>
      <c r="J551" s="45"/>
      <c r="K551" s="35" t="str">
        <f t="shared" si="17"/>
        <v>-</v>
      </c>
      <c r="L551" s="45"/>
      <c r="M551" s="51">
        <f t="shared" si="16"/>
        <v>1</v>
      </c>
    </row>
    <row r="552" customHeight="1" spans="2:13">
      <c r="B552" s="33">
        <v>549</v>
      </c>
      <c r="C552" s="45"/>
      <c r="D552" s="45"/>
      <c r="E552" s="34" t="str">
        <f>IFERROR(VLOOKUP(D552,'基础-客户信息 '!$C:$D,2,FALSE),"-")</f>
        <v>-</v>
      </c>
      <c r="F552" s="45"/>
      <c r="G552" s="34" t="str">
        <f>IFERROR(VLOOKUP($F552,'基础-商品信息'!$C:$E,2,FALSE),"-")</f>
        <v>-</v>
      </c>
      <c r="H552" s="34" t="str">
        <f>IFERROR(VLOOKUP($F552,'基础-商品信息'!$C:$E,3,FALSE),"-")</f>
        <v>-</v>
      </c>
      <c r="I552" s="50"/>
      <c r="J552" s="45"/>
      <c r="K552" s="35" t="str">
        <f t="shared" si="17"/>
        <v>-</v>
      </c>
      <c r="L552" s="45"/>
      <c r="M552" s="51">
        <f t="shared" si="16"/>
        <v>1</v>
      </c>
    </row>
    <row r="553" customHeight="1" spans="2:13">
      <c r="B553" s="33">
        <v>550</v>
      </c>
      <c r="C553" s="45"/>
      <c r="D553" s="45"/>
      <c r="E553" s="34" t="str">
        <f>IFERROR(VLOOKUP(D553,'基础-客户信息 '!$C:$D,2,FALSE),"-")</f>
        <v>-</v>
      </c>
      <c r="F553" s="45"/>
      <c r="G553" s="34" t="str">
        <f>IFERROR(VLOOKUP($F553,'基础-商品信息'!$C:$E,2,FALSE),"-")</f>
        <v>-</v>
      </c>
      <c r="H553" s="34" t="str">
        <f>IFERROR(VLOOKUP($F553,'基础-商品信息'!$C:$E,3,FALSE),"-")</f>
        <v>-</v>
      </c>
      <c r="I553" s="50"/>
      <c r="J553" s="45"/>
      <c r="K553" s="35" t="str">
        <f t="shared" si="17"/>
        <v>-</v>
      </c>
      <c r="L553" s="45"/>
      <c r="M553" s="51">
        <f t="shared" si="16"/>
        <v>1</v>
      </c>
    </row>
    <row r="554" customHeight="1" spans="2:13">
      <c r="B554" s="33">
        <v>551</v>
      </c>
      <c r="C554" s="45"/>
      <c r="D554" s="45"/>
      <c r="E554" s="34" t="str">
        <f>IFERROR(VLOOKUP(D554,'基础-客户信息 '!$C:$D,2,FALSE),"-")</f>
        <v>-</v>
      </c>
      <c r="F554" s="45"/>
      <c r="G554" s="34" t="str">
        <f>IFERROR(VLOOKUP($F554,'基础-商品信息'!$C:$E,2,FALSE),"-")</f>
        <v>-</v>
      </c>
      <c r="H554" s="34" t="str">
        <f>IFERROR(VLOOKUP($F554,'基础-商品信息'!$C:$E,3,FALSE),"-")</f>
        <v>-</v>
      </c>
      <c r="I554" s="50"/>
      <c r="J554" s="45"/>
      <c r="K554" s="35" t="str">
        <f t="shared" si="17"/>
        <v>-</v>
      </c>
      <c r="L554" s="45"/>
      <c r="M554" s="51">
        <f t="shared" si="16"/>
        <v>1</v>
      </c>
    </row>
    <row r="555" customHeight="1" spans="2:13">
      <c r="B555" s="33">
        <v>552</v>
      </c>
      <c r="C555" s="45"/>
      <c r="D555" s="45"/>
      <c r="E555" s="34" t="str">
        <f>IFERROR(VLOOKUP(D555,'基础-客户信息 '!$C:$D,2,FALSE),"-")</f>
        <v>-</v>
      </c>
      <c r="F555" s="45"/>
      <c r="G555" s="34" t="str">
        <f>IFERROR(VLOOKUP($F555,'基础-商品信息'!$C:$E,2,FALSE),"-")</f>
        <v>-</v>
      </c>
      <c r="H555" s="34" t="str">
        <f>IFERROR(VLOOKUP($F555,'基础-商品信息'!$C:$E,3,FALSE),"-")</f>
        <v>-</v>
      </c>
      <c r="I555" s="50"/>
      <c r="J555" s="45"/>
      <c r="K555" s="35" t="str">
        <f t="shared" si="17"/>
        <v>-</v>
      </c>
      <c r="L555" s="45"/>
      <c r="M555" s="51">
        <f t="shared" si="16"/>
        <v>1</v>
      </c>
    </row>
    <row r="556" customHeight="1" spans="2:13">
      <c r="B556" s="33">
        <v>553</v>
      </c>
      <c r="C556" s="45"/>
      <c r="D556" s="45"/>
      <c r="E556" s="34" t="str">
        <f>IFERROR(VLOOKUP(D556,'基础-客户信息 '!$C:$D,2,FALSE),"-")</f>
        <v>-</v>
      </c>
      <c r="F556" s="45"/>
      <c r="G556" s="34" t="str">
        <f>IFERROR(VLOOKUP($F556,'基础-商品信息'!$C:$E,2,FALSE),"-")</f>
        <v>-</v>
      </c>
      <c r="H556" s="34" t="str">
        <f>IFERROR(VLOOKUP($F556,'基础-商品信息'!$C:$E,3,FALSE),"-")</f>
        <v>-</v>
      </c>
      <c r="I556" s="50"/>
      <c r="J556" s="45"/>
      <c r="K556" s="35" t="str">
        <f t="shared" si="17"/>
        <v>-</v>
      </c>
      <c r="L556" s="45"/>
      <c r="M556" s="51">
        <f t="shared" si="16"/>
        <v>1</v>
      </c>
    </row>
    <row r="557" customHeight="1" spans="2:13">
      <c r="B557" s="33">
        <v>554</v>
      </c>
      <c r="C557" s="45"/>
      <c r="D557" s="45"/>
      <c r="E557" s="34" t="str">
        <f>IFERROR(VLOOKUP(D557,'基础-客户信息 '!$C:$D,2,FALSE),"-")</f>
        <v>-</v>
      </c>
      <c r="F557" s="45"/>
      <c r="G557" s="34" t="str">
        <f>IFERROR(VLOOKUP($F557,'基础-商品信息'!$C:$E,2,FALSE),"-")</f>
        <v>-</v>
      </c>
      <c r="H557" s="34" t="str">
        <f>IFERROR(VLOOKUP($F557,'基础-商品信息'!$C:$E,3,FALSE),"-")</f>
        <v>-</v>
      </c>
      <c r="I557" s="50"/>
      <c r="J557" s="45"/>
      <c r="K557" s="35" t="str">
        <f t="shared" si="17"/>
        <v>-</v>
      </c>
      <c r="L557" s="45"/>
      <c r="M557" s="51">
        <f t="shared" si="16"/>
        <v>1</v>
      </c>
    </row>
    <row r="558" customHeight="1" spans="2:13">
      <c r="B558" s="33">
        <v>555</v>
      </c>
      <c r="C558" s="45"/>
      <c r="D558" s="45"/>
      <c r="E558" s="34" t="str">
        <f>IFERROR(VLOOKUP(D558,'基础-客户信息 '!$C:$D,2,FALSE),"-")</f>
        <v>-</v>
      </c>
      <c r="F558" s="45"/>
      <c r="G558" s="34" t="str">
        <f>IFERROR(VLOOKUP($F558,'基础-商品信息'!$C:$E,2,FALSE),"-")</f>
        <v>-</v>
      </c>
      <c r="H558" s="34" t="str">
        <f>IFERROR(VLOOKUP($F558,'基础-商品信息'!$C:$E,3,FALSE),"-")</f>
        <v>-</v>
      </c>
      <c r="I558" s="50"/>
      <c r="J558" s="45"/>
      <c r="K558" s="35" t="str">
        <f t="shared" si="17"/>
        <v>-</v>
      </c>
      <c r="L558" s="45"/>
      <c r="M558" s="51">
        <f t="shared" si="16"/>
        <v>1</v>
      </c>
    </row>
    <row r="559" customHeight="1" spans="2:13">
      <c r="B559" s="33">
        <v>556</v>
      </c>
      <c r="C559" s="45"/>
      <c r="D559" s="45"/>
      <c r="E559" s="34" t="str">
        <f>IFERROR(VLOOKUP(D559,'基础-客户信息 '!$C:$D,2,FALSE),"-")</f>
        <v>-</v>
      </c>
      <c r="F559" s="45"/>
      <c r="G559" s="34" t="str">
        <f>IFERROR(VLOOKUP($F559,'基础-商品信息'!$C:$E,2,FALSE),"-")</f>
        <v>-</v>
      </c>
      <c r="H559" s="34" t="str">
        <f>IFERROR(VLOOKUP($F559,'基础-商品信息'!$C:$E,3,FALSE),"-")</f>
        <v>-</v>
      </c>
      <c r="I559" s="50"/>
      <c r="J559" s="45"/>
      <c r="K559" s="35" t="str">
        <f t="shared" si="17"/>
        <v>-</v>
      </c>
      <c r="L559" s="45"/>
      <c r="M559" s="51">
        <f t="shared" si="16"/>
        <v>1</v>
      </c>
    </row>
    <row r="560" customHeight="1" spans="2:13">
      <c r="B560" s="33">
        <v>557</v>
      </c>
      <c r="C560" s="45"/>
      <c r="D560" s="45"/>
      <c r="E560" s="34" t="str">
        <f>IFERROR(VLOOKUP(D560,'基础-客户信息 '!$C:$D,2,FALSE),"-")</f>
        <v>-</v>
      </c>
      <c r="F560" s="45"/>
      <c r="G560" s="34" t="str">
        <f>IFERROR(VLOOKUP($F560,'基础-商品信息'!$C:$E,2,FALSE),"-")</f>
        <v>-</v>
      </c>
      <c r="H560" s="34" t="str">
        <f>IFERROR(VLOOKUP($F560,'基础-商品信息'!$C:$E,3,FALSE),"-")</f>
        <v>-</v>
      </c>
      <c r="I560" s="50"/>
      <c r="J560" s="45"/>
      <c r="K560" s="35" t="str">
        <f t="shared" si="17"/>
        <v>-</v>
      </c>
      <c r="L560" s="45"/>
      <c r="M560" s="51">
        <f t="shared" si="16"/>
        <v>1</v>
      </c>
    </row>
    <row r="561" customHeight="1" spans="2:13">
      <c r="B561" s="33">
        <v>558</v>
      </c>
      <c r="C561" s="45"/>
      <c r="D561" s="45"/>
      <c r="E561" s="34" t="str">
        <f>IFERROR(VLOOKUP(D561,'基础-客户信息 '!$C:$D,2,FALSE),"-")</f>
        <v>-</v>
      </c>
      <c r="F561" s="45"/>
      <c r="G561" s="34" t="str">
        <f>IFERROR(VLOOKUP($F561,'基础-商品信息'!$C:$E,2,FALSE),"-")</f>
        <v>-</v>
      </c>
      <c r="H561" s="34" t="str">
        <f>IFERROR(VLOOKUP($F561,'基础-商品信息'!$C:$E,3,FALSE),"-")</f>
        <v>-</v>
      </c>
      <c r="I561" s="50"/>
      <c r="J561" s="45"/>
      <c r="K561" s="35" t="str">
        <f t="shared" si="17"/>
        <v>-</v>
      </c>
      <c r="L561" s="45"/>
      <c r="M561" s="51">
        <f t="shared" si="16"/>
        <v>1</v>
      </c>
    </row>
    <row r="562" customHeight="1" spans="2:13">
      <c r="B562" s="33">
        <v>559</v>
      </c>
      <c r="C562" s="45"/>
      <c r="D562" s="45"/>
      <c r="E562" s="34" t="str">
        <f>IFERROR(VLOOKUP(D562,'基础-客户信息 '!$C:$D,2,FALSE),"-")</f>
        <v>-</v>
      </c>
      <c r="F562" s="45"/>
      <c r="G562" s="34" t="str">
        <f>IFERROR(VLOOKUP($F562,'基础-商品信息'!$C:$E,2,FALSE),"-")</f>
        <v>-</v>
      </c>
      <c r="H562" s="34" t="str">
        <f>IFERROR(VLOOKUP($F562,'基础-商品信息'!$C:$E,3,FALSE),"-")</f>
        <v>-</v>
      </c>
      <c r="I562" s="50"/>
      <c r="J562" s="45"/>
      <c r="K562" s="35" t="str">
        <f t="shared" si="17"/>
        <v>-</v>
      </c>
      <c r="L562" s="45"/>
      <c r="M562" s="51">
        <f t="shared" si="16"/>
        <v>1</v>
      </c>
    </row>
    <row r="563" customHeight="1" spans="2:13">
      <c r="B563" s="33">
        <v>560</v>
      </c>
      <c r="C563" s="45"/>
      <c r="D563" s="45"/>
      <c r="E563" s="34" t="str">
        <f>IFERROR(VLOOKUP(D563,'基础-客户信息 '!$C:$D,2,FALSE),"-")</f>
        <v>-</v>
      </c>
      <c r="F563" s="45"/>
      <c r="G563" s="34" t="str">
        <f>IFERROR(VLOOKUP($F563,'基础-商品信息'!$C:$E,2,FALSE),"-")</f>
        <v>-</v>
      </c>
      <c r="H563" s="34" t="str">
        <f>IFERROR(VLOOKUP($F563,'基础-商品信息'!$C:$E,3,FALSE),"-")</f>
        <v>-</v>
      </c>
      <c r="I563" s="50"/>
      <c r="J563" s="45"/>
      <c r="K563" s="35" t="str">
        <f t="shared" si="17"/>
        <v>-</v>
      </c>
      <c r="L563" s="45"/>
      <c r="M563" s="51">
        <f t="shared" si="16"/>
        <v>1</v>
      </c>
    </row>
    <row r="564" customHeight="1" spans="2:13">
      <c r="B564" s="33">
        <v>561</v>
      </c>
      <c r="C564" s="45"/>
      <c r="D564" s="45"/>
      <c r="E564" s="34" t="str">
        <f>IFERROR(VLOOKUP(D564,'基础-客户信息 '!$C:$D,2,FALSE),"-")</f>
        <v>-</v>
      </c>
      <c r="F564" s="45"/>
      <c r="G564" s="34" t="str">
        <f>IFERROR(VLOOKUP($F564,'基础-商品信息'!$C:$E,2,FALSE),"-")</f>
        <v>-</v>
      </c>
      <c r="H564" s="34" t="str">
        <f>IFERROR(VLOOKUP($F564,'基础-商品信息'!$C:$E,3,FALSE),"-")</f>
        <v>-</v>
      </c>
      <c r="I564" s="50"/>
      <c r="J564" s="45"/>
      <c r="K564" s="35" t="str">
        <f t="shared" si="17"/>
        <v>-</v>
      </c>
      <c r="L564" s="45"/>
      <c r="M564" s="51">
        <f t="shared" si="16"/>
        <v>1</v>
      </c>
    </row>
    <row r="565" customHeight="1" spans="2:13">
      <c r="B565" s="33">
        <v>562</v>
      </c>
      <c r="C565" s="45"/>
      <c r="D565" s="45"/>
      <c r="E565" s="34" t="str">
        <f>IFERROR(VLOOKUP(D565,'基础-客户信息 '!$C:$D,2,FALSE),"-")</f>
        <v>-</v>
      </c>
      <c r="F565" s="45"/>
      <c r="G565" s="34" t="str">
        <f>IFERROR(VLOOKUP($F565,'基础-商品信息'!$C:$E,2,FALSE),"-")</f>
        <v>-</v>
      </c>
      <c r="H565" s="34" t="str">
        <f>IFERROR(VLOOKUP($F565,'基础-商品信息'!$C:$E,3,FALSE),"-")</f>
        <v>-</v>
      </c>
      <c r="I565" s="50"/>
      <c r="J565" s="45"/>
      <c r="K565" s="35" t="str">
        <f t="shared" si="17"/>
        <v>-</v>
      </c>
      <c r="L565" s="45"/>
      <c r="M565" s="51">
        <f t="shared" si="16"/>
        <v>1</v>
      </c>
    </row>
    <row r="566" customHeight="1" spans="2:13">
      <c r="B566" s="33">
        <v>563</v>
      </c>
      <c r="C566" s="45"/>
      <c r="D566" s="45"/>
      <c r="E566" s="34" t="str">
        <f>IFERROR(VLOOKUP(D566,'基础-客户信息 '!$C:$D,2,FALSE),"-")</f>
        <v>-</v>
      </c>
      <c r="F566" s="45"/>
      <c r="G566" s="34" t="str">
        <f>IFERROR(VLOOKUP($F566,'基础-商品信息'!$C:$E,2,FALSE),"-")</f>
        <v>-</v>
      </c>
      <c r="H566" s="34" t="str">
        <f>IFERROR(VLOOKUP($F566,'基础-商品信息'!$C:$E,3,FALSE),"-")</f>
        <v>-</v>
      </c>
      <c r="I566" s="50"/>
      <c r="J566" s="45"/>
      <c r="K566" s="35" t="str">
        <f t="shared" si="17"/>
        <v>-</v>
      </c>
      <c r="L566" s="45"/>
      <c r="M566" s="51">
        <f t="shared" si="16"/>
        <v>1</v>
      </c>
    </row>
    <row r="567" customHeight="1" spans="2:13">
      <c r="B567" s="33">
        <v>564</v>
      </c>
      <c r="C567" s="45"/>
      <c r="D567" s="45"/>
      <c r="E567" s="34" t="str">
        <f>IFERROR(VLOOKUP(D567,'基础-客户信息 '!$C:$D,2,FALSE),"-")</f>
        <v>-</v>
      </c>
      <c r="F567" s="45"/>
      <c r="G567" s="34" t="str">
        <f>IFERROR(VLOOKUP($F567,'基础-商品信息'!$C:$E,2,FALSE),"-")</f>
        <v>-</v>
      </c>
      <c r="H567" s="34" t="str">
        <f>IFERROR(VLOOKUP($F567,'基础-商品信息'!$C:$E,3,FALSE),"-")</f>
        <v>-</v>
      </c>
      <c r="I567" s="50"/>
      <c r="J567" s="45"/>
      <c r="K567" s="35" t="str">
        <f t="shared" si="17"/>
        <v>-</v>
      </c>
      <c r="L567" s="45"/>
      <c r="M567" s="51">
        <f t="shared" si="16"/>
        <v>1</v>
      </c>
    </row>
    <row r="568" customHeight="1" spans="2:13">
      <c r="B568" s="33">
        <v>565</v>
      </c>
      <c r="C568" s="45"/>
      <c r="D568" s="45"/>
      <c r="E568" s="34" t="str">
        <f>IFERROR(VLOOKUP(D568,'基础-客户信息 '!$C:$D,2,FALSE),"-")</f>
        <v>-</v>
      </c>
      <c r="F568" s="45"/>
      <c r="G568" s="34" t="str">
        <f>IFERROR(VLOOKUP($F568,'基础-商品信息'!$C:$E,2,FALSE),"-")</f>
        <v>-</v>
      </c>
      <c r="H568" s="34" t="str">
        <f>IFERROR(VLOOKUP($F568,'基础-商品信息'!$C:$E,3,FALSE),"-")</f>
        <v>-</v>
      </c>
      <c r="I568" s="50"/>
      <c r="J568" s="45"/>
      <c r="K568" s="35" t="str">
        <f t="shared" si="17"/>
        <v>-</v>
      </c>
      <c r="L568" s="45"/>
      <c r="M568" s="51">
        <f t="shared" si="16"/>
        <v>1</v>
      </c>
    </row>
    <row r="569" customHeight="1" spans="2:13">
      <c r="B569" s="33">
        <v>566</v>
      </c>
      <c r="C569" s="45"/>
      <c r="D569" s="45"/>
      <c r="E569" s="34" t="str">
        <f>IFERROR(VLOOKUP(D569,'基础-客户信息 '!$C:$D,2,FALSE),"-")</f>
        <v>-</v>
      </c>
      <c r="F569" s="45"/>
      <c r="G569" s="34" t="str">
        <f>IFERROR(VLOOKUP($F569,'基础-商品信息'!$C:$E,2,FALSE),"-")</f>
        <v>-</v>
      </c>
      <c r="H569" s="34" t="str">
        <f>IFERROR(VLOOKUP($F569,'基础-商品信息'!$C:$E,3,FALSE),"-")</f>
        <v>-</v>
      </c>
      <c r="I569" s="50"/>
      <c r="J569" s="45"/>
      <c r="K569" s="35" t="str">
        <f t="shared" si="17"/>
        <v>-</v>
      </c>
      <c r="L569" s="45"/>
      <c r="M569" s="51">
        <f t="shared" si="16"/>
        <v>1</v>
      </c>
    </row>
    <row r="570" customHeight="1" spans="2:13">
      <c r="B570" s="33">
        <v>567</v>
      </c>
      <c r="C570" s="45"/>
      <c r="D570" s="45"/>
      <c r="E570" s="34" t="str">
        <f>IFERROR(VLOOKUP(D570,'基础-客户信息 '!$C:$D,2,FALSE),"-")</f>
        <v>-</v>
      </c>
      <c r="F570" s="45"/>
      <c r="G570" s="34" t="str">
        <f>IFERROR(VLOOKUP($F570,'基础-商品信息'!$C:$E,2,FALSE),"-")</f>
        <v>-</v>
      </c>
      <c r="H570" s="34" t="str">
        <f>IFERROR(VLOOKUP($F570,'基础-商品信息'!$C:$E,3,FALSE),"-")</f>
        <v>-</v>
      </c>
      <c r="I570" s="50"/>
      <c r="J570" s="45"/>
      <c r="K570" s="35" t="str">
        <f t="shared" si="17"/>
        <v>-</v>
      </c>
      <c r="L570" s="45"/>
      <c r="M570" s="51">
        <f t="shared" si="16"/>
        <v>1</v>
      </c>
    </row>
    <row r="571" customHeight="1" spans="2:13">
      <c r="B571" s="33">
        <v>568</v>
      </c>
      <c r="C571" s="45"/>
      <c r="D571" s="45"/>
      <c r="E571" s="34" t="str">
        <f>IFERROR(VLOOKUP(D571,'基础-客户信息 '!$C:$D,2,FALSE),"-")</f>
        <v>-</v>
      </c>
      <c r="F571" s="45"/>
      <c r="G571" s="34" t="str">
        <f>IFERROR(VLOOKUP($F571,'基础-商品信息'!$C:$E,2,FALSE),"-")</f>
        <v>-</v>
      </c>
      <c r="H571" s="34" t="str">
        <f>IFERROR(VLOOKUP($F571,'基础-商品信息'!$C:$E,3,FALSE),"-")</f>
        <v>-</v>
      </c>
      <c r="I571" s="50"/>
      <c r="J571" s="45"/>
      <c r="K571" s="35" t="str">
        <f t="shared" si="17"/>
        <v>-</v>
      </c>
      <c r="L571" s="45"/>
      <c r="M571" s="51">
        <f t="shared" si="16"/>
        <v>1</v>
      </c>
    </row>
    <row r="572" customHeight="1" spans="2:13">
      <c r="B572" s="33">
        <v>569</v>
      </c>
      <c r="C572" s="45"/>
      <c r="D572" s="45"/>
      <c r="E572" s="34" t="str">
        <f>IFERROR(VLOOKUP(D572,'基础-客户信息 '!$C:$D,2,FALSE),"-")</f>
        <v>-</v>
      </c>
      <c r="F572" s="45"/>
      <c r="G572" s="34" t="str">
        <f>IFERROR(VLOOKUP($F572,'基础-商品信息'!$C:$E,2,FALSE),"-")</f>
        <v>-</v>
      </c>
      <c r="H572" s="34" t="str">
        <f>IFERROR(VLOOKUP($F572,'基础-商品信息'!$C:$E,3,FALSE),"-")</f>
        <v>-</v>
      </c>
      <c r="I572" s="50"/>
      <c r="J572" s="45"/>
      <c r="K572" s="35" t="str">
        <f t="shared" si="17"/>
        <v>-</v>
      </c>
      <c r="L572" s="45"/>
      <c r="M572" s="51">
        <f t="shared" si="16"/>
        <v>1</v>
      </c>
    </row>
    <row r="573" customHeight="1" spans="2:13">
      <c r="B573" s="33">
        <v>570</v>
      </c>
      <c r="C573" s="45"/>
      <c r="D573" s="45"/>
      <c r="E573" s="34" t="str">
        <f>IFERROR(VLOOKUP(D573,'基础-客户信息 '!$C:$D,2,FALSE),"-")</f>
        <v>-</v>
      </c>
      <c r="F573" s="45"/>
      <c r="G573" s="34" t="str">
        <f>IFERROR(VLOOKUP($F573,'基础-商品信息'!$C:$E,2,FALSE),"-")</f>
        <v>-</v>
      </c>
      <c r="H573" s="34" t="str">
        <f>IFERROR(VLOOKUP($F573,'基础-商品信息'!$C:$E,3,FALSE),"-")</f>
        <v>-</v>
      </c>
      <c r="I573" s="50"/>
      <c r="J573" s="45"/>
      <c r="K573" s="35" t="str">
        <f t="shared" si="17"/>
        <v>-</v>
      </c>
      <c r="L573" s="45"/>
      <c r="M573" s="51">
        <f t="shared" si="16"/>
        <v>1</v>
      </c>
    </row>
    <row r="574" customHeight="1" spans="2:13">
      <c r="B574" s="33">
        <v>571</v>
      </c>
      <c r="C574" s="45"/>
      <c r="D574" s="45"/>
      <c r="E574" s="34" t="str">
        <f>IFERROR(VLOOKUP(D574,'基础-客户信息 '!$C:$D,2,FALSE),"-")</f>
        <v>-</v>
      </c>
      <c r="F574" s="45"/>
      <c r="G574" s="34" t="str">
        <f>IFERROR(VLOOKUP($F574,'基础-商品信息'!$C:$E,2,FALSE),"-")</f>
        <v>-</v>
      </c>
      <c r="H574" s="34" t="str">
        <f>IFERROR(VLOOKUP($F574,'基础-商品信息'!$C:$E,3,FALSE),"-")</f>
        <v>-</v>
      </c>
      <c r="I574" s="50"/>
      <c r="J574" s="45"/>
      <c r="K574" s="35" t="str">
        <f t="shared" si="17"/>
        <v>-</v>
      </c>
      <c r="L574" s="45"/>
      <c r="M574" s="51">
        <f t="shared" si="16"/>
        <v>1</v>
      </c>
    </row>
    <row r="575" customHeight="1" spans="2:13">
      <c r="B575" s="33">
        <v>572</v>
      </c>
      <c r="C575" s="45"/>
      <c r="D575" s="45"/>
      <c r="E575" s="34" t="str">
        <f>IFERROR(VLOOKUP(D575,'基础-客户信息 '!$C:$D,2,FALSE),"-")</f>
        <v>-</v>
      </c>
      <c r="F575" s="45"/>
      <c r="G575" s="34" t="str">
        <f>IFERROR(VLOOKUP($F575,'基础-商品信息'!$C:$E,2,FALSE),"-")</f>
        <v>-</v>
      </c>
      <c r="H575" s="34" t="str">
        <f>IFERROR(VLOOKUP($F575,'基础-商品信息'!$C:$E,3,FALSE),"-")</f>
        <v>-</v>
      </c>
      <c r="I575" s="50"/>
      <c r="J575" s="45"/>
      <c r="K575" s="35" t="str">
        <f t="shared" si="17"/>
        <v>-</v>
      </c>
      <c r="L575" s="45"/>
      <c r="M575" s="51">
        <f t="shared" si="16"/>
        <v>1</v>
      </c>
    </row>
    <row r="576" customHeight="1" spans="2:13">
      <c r="B576" s="33">
        <v>573</v>
      </c>
      <c r="C576" s="45"/>
      <c r="D576" s="45"/>
      <c r="E576" s="34" t="str">
        <f>IFERROR(VLOOKUP(D576,'基础-客户信息 '!$C:$D,2,FALSE),"-")</f>
        <v>-</v>
      </c>
      <c r="F576" s="45"/>
      <c r="G576" s="34" t="str">
        <f>IFERROR(VLOOKUP($F576,'基础-商品信息'!$C:$E,2,FALSE),"-")</f>
        <v>-</v>
      </c>
      <c r="H576" s="34" t="str">
        <f>IFERROR(VLOOKUP($F576,'基础-商品信息'!$C:$E,3,FALSE),"-")</f>
        <v>-</v>
      </c>
      <c r="I576" s="50"/>
      <c r="J576" s="45"/>
      <c r="K576" s="35" t="str">
        <f t="shared" si="17"/>
        <v>-</v>
      </c>
      <c r="L576" s="45"/>
      <c r="M576" s="51">
        <f t="shared" si="16"/>
        <v>1</v>
      </c>
    </row>
    <row r="577" customHeight="1" spans="2:13">
      <c r="B577" s="33">
        <v>574</v>
      </c>
      <c r="C577" s="45"/>
      <c r="D577" s="45"/>
      <c r="E577" s="34" t="str">
        <f>IFERROR(VLOOKUP(D577,'基础-客户信息 '!$C:$D,2,FALSE),"-")</f>
        <v>-</v>
      </c>
      <c r="F577" s="45"/>
      <c r="G577" s="34" t="str">
        <f>IFERROR(VLOOKUP($F577,'基础-商品信息'!$C:$E,2,FALSE),"-")</f>
        <v>-</v>
      </c>
      <c r="H577" s="34" t="str">
        <f>IFERROR(VLOOKUP($F577,'基础-商品信息'!$C:$E,3,FALSE),"-")</f>
        <v>-</v>
      </c>
      <c r="I577" s="50"/>
      <c r="J577" s="45"/>
      <c r="K577" s="35" t="str">
        <f t="shared" si="17"/>
        <v>-</v>
      </c>
      <c r="L577" s="45"/>
      <c r="M577" s="51">
        <f t="shared" si="16"/>
        <v>1</v>
      </c>
    </row>
    <row r="578" customHeight="1" spans="2:13">
      <c r="B578" s="33">
        <v>575</v>
      </c>
      <c r="C578" s="45"/>
      <c r="D578" s="45"/>
      <c r="E578" s="34" t="str">
        <f>IFERROR(VLOOKUP(D578,'基础-客户信息 '!$C:$D,2,FALSE),"-")</f>
        <v>-</v>
      </c>
      <c r="F578" s="45"/>
      <c r="G578" s="34" t="str">
        <f>IFERROR(VLOOKUP($F578,'基础-商品信息'!$C:$E,2,FALSE),"-")</f>
        <v>-</v>
      </c>
      <c r="H578" s="34" t="str">
        <f>IFERROR(VLOOKUP($F578,'基础-商品信息'!$C:$E,3,FALSE),"-")</f>
        <v>-</v>
      </c>
      <c r="I578" s="50"/>
      <c r="J578" s="45"/>
      <c r="K578" s="35" t="str">
        <f t="shared" si="17"/>
        <v>-</v>
      </c>
      <c r="L578" s="45"/>
      <c r="M578" s="51">
        <f t="shared" si="16"/>
        <v>1</v>
      </c>
    </row>
    <row r="579" customHeight="1" spans="2:13">
      <c r="B579" s="33">
        <v>576</v>
      </c>
      <c r="C579" s="45"/>
      <c r="D579" s="45"/>
      <c r="E579" s="34" t="str">
        <f>IFERROR(VLOOKUP(D579,'基础-客户信息 '!$C:$D,2,FALSE),"-")</f>
        <v>-</v>
      </c>
      <c r="F579" s="45"/>
      <c r="G579" s="34" t="str">
        <f>IFERROR(VLOOKUP($F579,'基础-商品信息'!$C:$E,2,FALSE),"-")</f>
        <v>-</v>
      </c>
      <c r="H579" s="34" t="str">
        <f>IFERROR(VLOOKUP($F579,'基础-商品信息'!$C:$E,3,FALSE),"-")</f>
        <v>-</v>
      </c>
      <c r="I579" s="50"/>
      <c r="J579" s="45"/>
      <c r="K579" s="35" t="str">
        <f t="shared" si="17"/>
        <v>-</v>
      </c>
      <c r="L579" s="45"/>
      <c r="M579" s="51">
        <f t="shared" si="16"/>
        <v>1</v>
      </c>
    </row>
    <row r="580" customHeight="1" spans="2:13">
      <c r="B580" s="33">
        <v>577</v>
      </c>
      <c r="C580" s="45"/>
      <c r="D580" s="45"/>
      <c r="E580" s="34" t="str">
        <f>IFERROR(VLOOKUP(D580,'基础-客户信息 '!$C:$D,2,FALSE),"-")</f>
        <v>-</v>
      </c>
      <c r="F580" s="45"/>
      <c r="G580" s="34" t="str">
        <f>IFERROR(VLOOKUP($F580,'基础-商品信息'!$C:$E,2,FALSE),"-")</f>
        <v>-</v>
      </c>
      <c r="H580" s="34" t="str">
        <f>IFERROR(VLOOKUP($F580,'基础-商品信息'!$C:$E,3,FALSE),"-")</f>
        <v>-</v>
      </c>
      <c r="I580" s="50"/>
      <c r="J580" s="45"/>
      <c r="K580" s="35" t="str">
        <f t="shared" si="17"/>
        <v>-</v>
      </c>
      <c r="L580" s="45"/>
      <c r="M580" s="51">
        <f t="shared" ref="M580:M643" si="18">C580-DAY(C580)+1</f>
        <v>1</v>
      </c>
    </row>
    <row r="581" customHeight="1" spans="2:13">
      <c r="B581" s="33">
        <v>578</v>
      </c>
      <c r="C581" s="45"/>
      <c r="D581" s="45"/>
      <c r="E581" s="34" t="str">
        <f>IFERROR(VLOOKUP(D581,'基础-客户信息 '!$C:$D,2,FALSE),"-")</f>
        <v>-</v>
      </c>
      <c r="F581" s="45"/>
      <c r="G581" s="34" t="str">
        <f>IFERROR(VLOOKUP($F581,'基础-商品信息'!$C:$E,2,FALSE),"-")</f>
        <v>-</v>
      </c>
      <c r="H581" s="34" t="str">
        <f>IFERROR(VLOOKUP($F581,'基础-商品信息'!$C:$E,3,FALSE),"-")</f>
        <v>-</v>
      </c>
      <c r="I581" s="50"/>
      <c r="J581" s="45"/>
      <c r="K581" s="35" t="str">
        <f t="shared" ref="K581:K644" si="19">IF(AND(I581&lt;&gt;"",J581&lt;&gt;""),I581*J581,"-")</f>
        <v>-</v>
      </c>
      <c r="L581" s="45"/>
      <c r="M581" s="51">
        <f t="shared" si="18"/>
        <v>1</v>
      </c>
    </row>
    <row r="582" customHeight="1" spans="2:13">
      <c r="B582" s="33">
        <v>579</v>
      </c>
      <c r="C582" s="45"/>
      <c r="D582" s="45"/>
      <c r="E582" s="34" t="str">
        <f>IFERROR(VLOOKUP(D582,'基础-客户信息 '!$C:$D,2,FALSE),"-")</f>
        <v>-</v>
      </c>
      <c r="F582" s="45"/>
      <c r="G582" s="34" t="str">
        <f>IFERROR(VLOOKUP($F582,'基础-商品信息'!$C:$E,2,FALSE),"-")</f>
        <v>-</v>
      </c>
      <c r="H582" s="34" t="str">
        <f>IFERROR(VLOOKUP($F582,'基础-商品信息'!$C:$E,3,FALSE),"-")</f>
        <v>-</v>
      </c>
      <c r="I582" s="50"/>
      <c r="J582" s="45"/>
      <c r="K582" s="35" t="str">
        <f t="shared" si="19"/>
        <v>-</v>
      </c>
      <c r="L582" s="45"/>
      <c r="M582" s="51">
        <f t="shared" si="18"/>
        <v>1</v>
      </c>
    </row>
    <row r="583" customHeight="1" spans="2:13">
      <c r="B583" s="33">
        <v>580</v>
      </c>
      <c r="C583" s="45"/>
      <c r="D583" s="45"/>
      <c r="E583" s="34" t="str">
        <f>IFERROR(VLOOKUP(D583,'基础-客户信息 '!$C:$D,2,FALSE),"-")</f>
        <v>-</v>
      </c>
      <c r="F583" s="45"/>
      <c r="G583" s="34" t="str">
        <f>IFERROR(VLOOKUP($F583,'基础-商品信息'!$C:$E,2,FALSE),"-")</f>
        <v>-</v>
      </c>
      <c r="H583" s="34" t="str">
        <f>IFERROR(VLOOKUP($F583,'基础-商品信息'!$C:$E,3,FALSE),"-")</f>
        <v>-</v>
      </c>
      <c r="I583" s="50"/>
      <c r="J583" s="45"/>
      <c r="K583" s="35" t="str">
        <f t="shared" si="19"/>
        <v>-</v>
      </c>
      <c r="L583" s="45"/>
      <c r="M583" s="51">
        <f t="shared" si="18"/>
        <v>1</v>
      </c>
    </row>
    <row r="584" customHeight="1" spans="2:13">
      <c r="B584" s="33">
        <v>581</v>
      </c>
      <c r="C584" s="45"/>
      <c r="D584" s="45"/>
      <c r="E584" s="34" t="str">
        <f>IFERROR(VLOOKUP(D584,'基础-客户信息 '!$C:$D,2,FALSE),"-")</f>
        <v>-</v>
      </c>
      <c r="F584" s="45"/>
      <c r="G584" s="34" t="str">
        <f>IFERROR(VLOOKUP($F584,'基础-商品信息'!$C:$E,2,FALSE),"-")</f>
        <v>-</v>
      </c>
      <c r="H584" s="34" t="str">
        <f>IFERROR(VLOOKUP($F584,'基础-商品信息'!$C:$E,3,FALSE),"-")</f>
        <v>-</v>
      </c>
      <c r="I584" s="50"/>
      <c r="J584" s="45"/>
      <c r="K584" s="35" t="str">
        <f t="shared" si="19"/>
        <v>-</v>
      </c>
      <c r="L584" s="45"/>
      <c r="M584" s="51">
        <f t="shared" si="18"/>
        <v>1</v>
      </c>
    </row>
    <row r="585" customHeight="1" spans="2:13">
      <c r="B585" s="33">
        <v>582</v>
      </c>
      <c r="C585" s="45"/>
      <c r="D585" s="45"/>
      <c r="E585" s="34" t="str">
        <f>IFERROR(VLOOKUP(D585,'基础-客户信息 '!$C:$D,2,FALSE),"-")</f>
        <v>-</v>
      </c>
      <c r="F585" s="45"/>
      <c r="G585" s="34" t="str">
        <f>IFERROR(VLOOKUP($F585,'基础-商品信息'!$C:$E,2,FALSE),"-")</f>
        <v>-</v>
      </c>
      <c r="H585" s="34" t="str">
        <f>IFERROR(VLOOKUP($F585,'基础-商品信息'!$C:$E,3,FALSE),"-")</f>
        <v>-</v>
      </c>
      <c r="I585" s="50"/>
      <c r="J585" s="45"/>
      <c r="K585" s="35" t="str">
        <f t="shared" si="19"/>
        <v>-</v>
      </c>
      <c r="L585" s="45"/>
      <c r="M585" s="51">
        <f t="shared" si="18"/>
        <v>1</v>
      </c>
    </row>
    <row r="586" customHeight="1" spans="2:13">
      <c r="B586" s="33">
        <v>583</v>
      </c>
      <c r="C586" s="45"/>
      <c r="D586" s="45"/>
      <c r="E586" s="34" t="str">
        <f>IFERROR(VLOOKUP(D586,'基础-客户信息 '!$C:$D,2,FALSE),"-")</f>
        <v>-</v>
      </c>
      <c r="F586" s="45"/>
      <c r="G586" s="34" t="str">
        <f>IFERROR(VLOOKUP($F586,'基础-商品信息'!$C:$E,2,FALSE),"-")</f>
        <v>-</v>
      </c>
      <c r="H586" s="34" t="str">
        <f>IFERROR(VLOOKUP($F586,'基础-商品信息'!$C:$E,3,FALSE),"-")</f>
        <v>-</v>
      </c>
      <c r="I586" s="50"/>
      <c r="J586" s="45"/>
      <c r="K586" s="35" t="str">
        <f t="shared" si="19"/>
        <v>-</v>
      </c>
      <c r="L586" s="45"/>
      <c r="M586" s="51">
        <f t="shared" si="18"/>
        <v>1</v>
      </c>
    </row>
    <row r="587" customHeight="1" spans="2:13">
      <c r="B587" s="33">
        <v>584</v>
      </c>
      <c r="C587" s="45"/>
      <c r="D587" s="45"/>
      <c r="E587" s="34" t="str">
        <f>IFERROR(VLOOKUP(D587,'基础-客户信息 '!$C:$D,2,FALSE),"-")</f>
        <v>-</v>
      </c>
      <c r="F587" s="45"/>
      <c r="G587" s="34" t="str">
        <f>IFERROR(VLOOKUP($F587,'基础-商品信息'!$C:$E,2,FALSE),"-")</f>
        <v>-</v>
      </c>
      <c r="H587" s="34" t="str">
        <f>IFERROR(VLOOKUP($F587,'基础-商品信息'!$C:$E,3,FALSE),"-")</f>
        <v>-</v>
      </c>
      <c r="I587" s="50"/>
      <c r="J587" s="45"/>
      <c r="K587" s="35" t="str">
        <f t="shared" si="19"/>
        <v>-</v>
      </c>
      <c r="L587" s="45"/>
      <c r="M587" s="51">
        <f t="shared" si="18"/>
        <v>1</v>
      </c>
    </row>
    <row r="588" customHeight="1" spans="2:13">
      <c r="B588" s="33">
        <v>585</v>
      </c>
      <c r="C588" s="45"/>
      <c r="D588" s="45"/>
      <c r="E588" s="34" t="str">
        <f>IFERROR(VLOOKUP(D588,'基础-客户信息 '!$C:$D,2,FALSE),"-")</f>
        <v>-</v>
      </c>
      <c r="F588" s="45"/>
      <c r="G588" s="34" t="str">
        <f>IFERROR(VLOOKUP($F588,'基础-商品信息'!$C:$E,2,FALSE),"-")</f>
        <v>-</v>
      </c>
      <c r="H588" s="34" t="str">
        <f>IFERROR(VLOOKUP($F588,'基础-商品信息'!$C:$E,3,FALSE),"-")</f>
        <v>-</v>
      </c>
      <c r="I588" s="50"/>
      <c r="J588" s="45"/>
      <c r="K588" s="35" t="str">
        <f t="shared" si="19"/>
        <v>-</v>
      </c>
      <c r="L588" s="45"/>
      <c r="M588" s="51">
        <f t="shared" si="18"/>
        <v>1</v>
      </c>
    </row>
    <row r="589" customHeight="1" spans="2:13">
      <c r="B589" s="33">
        <v>586</v>
      </c>
      <c r="C589" s="45"/>
      <c r="D589" s="45"/>
      <c r="E589" s="34" t="str">
        <f>IFERROR(VLOOKUP(D589,'基础-客户信息 '!$C:$D,2,FALSE),"-")</f>
        <v>-</v>
      </c>
      <c r="F589" s="45"/>
      <c r="G589" s="34" t="str">
        <f>IFERROR(VLOOKUP($F589,'基础-商品信息'!$C:$E,2,FALSE),"-")</f>
        <v>-</v>
      </c>
      <c r="H589" s="34" t="str">
        <f>IFERROR(VLOOKUP($F589,'基础-商品信息'!$C:$E,3,FALSE),"-")</f>
        <v>-</v>
      </c>
      <c r="I589" s="50"/>
      <c r="J589" s="45"/>
      <c r="K589" s="35" t="str">
        <f t="shared" si="19"/>
        <v>-</v>
      </c>
      <c r="L589" s="45"/>
      <c r="M589" s="51">
        <f t="shared" si="18"/>
        <v>1</v>
      </c>
    </row>
    <row r="590" customHeight="1" spans="2:13">
      <c r="B590" s="33">
        <v>587</v>
      </c>
      <c r="C590" s="45"/>
      <c r="D590" s="45"/>
      <c r="E590" s="34" t="str">
        <f>IFERROR(VLOOKUP(D590,'基础-客户信息 '!$C:$D,2,FALSE),"-")</f>
        <v>-</v>
      </c>
      <c r="F590" s="45"/>
      <c r="G590" s="34" t="str">
        <f>IFERROR(VLOOKUP($F590,'基础-商品信息'!$C:$E,2,FALSE),"-")</f>
        <v>-</v>
      </c>
      <c r="H590" s="34" t="str">
        <f>IFERROR(VLOOKUP($F590,'基础-商品信息'!$C:$E,3,FALSE),"-")</f>
        <v>-</v>
      </c>
      <c r="I590" s="50"/>
      <c r="J590" s="45"/>
      <c r="K590" s="35" t="str">
        <f t="shared" si="19"/>
        <v>-</v>
      </c>
      <c r="L590" s="45"/>
      <c r="M590" s="51">
        <f t="shared" si="18"/>
        <v>1</v>
      </c>
    </row>
    <row r="591" customHeight="1" spans="2:13">
      <c r="B591" s="33">
        <v>588</v>
      </c>
      <c r="C591" s="45"/>
      <c r="D591" s="45"/>
      <c r="E591" s="34" t="str">
        <f>IFERROR(VLOOKUP(D591,'基础-客户信息 '!$C:$D,2,FALSE),"-")</f>
        <v>-</v>
      </c>
      <c r="F591" s="45"/>
      <c r="G591" s="34" t="str">
        <f>IFERROR(VLOOKUP($F591,'基础-商品信息'!$C:$E,2,FALSE),"-")</f>
        <v>-</v>
      </c>
      <c r="H591" s="34" t="str">
        <f>IFERROR(VLOOKUP($F591,'基础-商品信息'!$C:$E,3,FALSE),"-")</f>
        <v>-</v>
      </c>
      <c r="I591" s="50"/>
      <c r="J591" s="45"/>
      <c r="K591" s="35" t="str">
        <f t="shared" si="19"/>
        <v>-</v>
      </c>
      <c r="L591" s="45"/>
      <c r="M591" s="51">
        <f t="shared" si="18"/>
        <v>1</v>
      </c>
    </row>
    <row r="592" customHeight="1" spans="2:13">
      <c r="B592" s="33">
        <v>589</v>
      </c>
      <c r="C592" s="45"/>
      <c r="D592" s="45"/>
      <c r="E592" s="34" t="str">
        <f>IFERROR(VLOOKUP(D592,'基础-客户信息 '!$C:$D,2,FALSE),"-")</f>
        <v>-</v>
      </c>
      <c r="F592" s="45"/>
      <c r="G592" s="34" t="str">
        <f>IFERROR(VLOOKUP($F592,'基础-商品信息'!$C:$E,2,FALSE),"-")</f>
        <v>-</v>
      </c>
      <c r="H592" s="34" t="str">
        <f>IFERROR(VLOOKUP($F592,'基础-商品信息'!$C:$E,3,FALSE),"-")</f>
        <v>-</v>
      </c>
      <c r="I592" s="50"/>
      <c r="J592" s="45"/>
      <c r="K592" s="35" t="str">
        <f t="shared" si="19"/>
        <v>-</v>
      </c>
      <c r="L592" s="45"/>
      <c r="M592" s="51">
        <f t="shared" si="18"/>
        <v>1</v>
      </c>
    </row>
    <row r="593" customHeight="1" spans="2:13">
      <c r="B593" s="33">
        <v>590</v>
      </c>
      <c r="C593" s="45"/>
      <c r="D593" s="45"/>
      <c r="E593" s="34" t="str">
        <f>IFERROR(VLOOKUP(D593,'基础-客户信息 '!$C:$D,2,FALSE),"-")</f>
        <v>-</v>
      </c>
      <c r="F593" s="45"/>
      <c r="G593" s="34" t="str">
        <f>IFERROR(VLOOKUP($F593,'基础-商品信息'!$C:$E,2,FALSE),"-")</f>
        <v>-</v>
      </c>
      <c r="H593" s="34" t="str">
        <f>IFERROR(VLOOKUP($F593,'基础-商品信息'!$C:$E,3,FALSE),"-")</f>
        <v>-</v>
      </c>
      <c r="I593" s="50"/>
      <c r="J593" s="45"/>
      <c r="K593" s="35" t="str">
        <f t="shared" si="19"/>
        <v>-</v>
      </c>
      <c r="L593" s="45"/>
      <c r="M593" s="51">
        <f t="shared" si="18"/>
        <v>1</v>
      </c>
    </row>
    <row r="594" customHeight="1" spans="2:13">
      <c r="B594" s="33">
        <v>591</v>
      </c>
      <c r="C594" s="45"/>
      <c r="D594" s="45"/>
      <c r="E594" s="34" t="str">
        <f>IFERROR(VLOOKUP(D594,'基础-客户信息 '!$C:$D,2,FALSE),"-")</f>
        <v>-</v>
      </c>
      <c r="F594" s="45"/>
      <c r="G594" s="34" t="str">
        <f>IFERROR(VLOOKUP($F594,'基础-商品信息'!$C:$E,2,FALSE),"-")</f>
        <v>-</v>
      </c>
      <c r="H594" s="34" t="str">
        <f>IFERROR(VLOOKUP($F594,'基础-商品信息'!$C:$E,3,FALSE),"-")</f>
        <v>-</v>
      </c>
      <c r="I594" s="50"/>
      <c r="J594" s="45"/>
      <c r="K594" s="35" t="str">
        <f t="shared" si="19"/>
        <v>-</v>
      </c>
      <c r="L594" s="45"/>
      <c r="M594" s="51">
        <f t="shared" si="18"/>
        <v>1</v>
      </c>
    </row>
    <row r="595" customHeight="1" spans="2:13">
      <c r="B595" s="33">
        <v>592</v>
      </c>
      <c r="C595" s="45"/>
      <c r="D595" s="45"/>
      <c r="E595" s="34" t="str">
        <f>IFERROR(VLOOKUP(D595,'基础-客户信息 '!$C:$D,2,FALSE),"-")</f>
        <v>-</v>
      </c>
      <c r="F595" s="45"/>
      <c r="G595" s="34" t="str">
        <f>IFERROR(VLOOKUP($F595,'基础-商品信息'!$C:$E,2,FALSE),"-")</f>
        <v>-</v>
      </c>
      <c r="H595" s="34" t="str">
        <f>IFERROR(VLOOKUP($F595,'基础-商品信息'!$C:$E,3,FALSE),"-")</f>
        <v>-</v>
      </c>
      <c r="I595" s="50"/>
      <c r="J595" s="45"/>
      <c r="K595" s="35" t="str">
        <f t="shared" si="19"/>
        <v>-</v>
      </c>
      <c r="L595" s="45"/>
      <c r="M595" s="51">
        <f t="shared" si="18"/>
        <v>1</v>
      </c>
    </row>
    <row r="596" customHeight="1" spans="2:13">
      <c r="B596" s="33">
        <v>593</v>
      </c>
      <c r="C596" s="45"/>
      <c r="D596" s="45"/>
      <c r="E596" s="34" t="str">
        <f>IFERROR(VLOOKUP(D596,'基础-客户信息 '!$C:$D,2,FALSE),"-")</f>
        <v>-</v>
      </c>
      <c r="F596" s="45"/>
      <c r="G596" s="34" t="str">
        <f>IFERROR(VLOOKUP($F596,'基础-商品信息'!$C:$E,2,FALSE),"-")</f>
        <v>-</v>
      </c>
      <c r="H596" s="34" t="str">
        <f>IFERROR(VLOOKUP($F596,'基础-商品信息'!$C:$E,3,FALSE),"-")</f>
        <v>-</v>
      </c>
      <c r="I596" s="50"/>
      <c r="J596" s="45"/>
      <c r="K596" s="35" t="str">
        <f t="shared" si="19"/>
        <v>-</v>
      </c>
      <c r="L596" s="45"/>
      <c r="M596" s="51">
        <f t="shared" si="18"/>
        <v>1</v>
      </c>
    </row>
    <row r="597" customHeight="1" spans="2:13">
      <c r="B597" s="33">
        <v>594</v>
      </c>
      <c r="C597" s="45"/>
      <c r="D597" s="45"/>
      <c r="E597" s="34" t="str">
        <f>IFERROR(VLOOKUP(D597,'基础-客户信息 '!$C:$D,2,FALSE),"-")</f>
        <v>-</v>
      </c>
      <c r="F597" s="45"/>
      <c r="G597" s="34" t="str">
        <f>IFERROR(VLOOKUP($F597,'基础-商品信息'!$C:$E,2,FALSE),"-")</f>
        <v>-</v>
      </c>
      <c r="H597" s="34" t="str">
        <f>IFERROR(VLOOKUP($F597,'基础-商品信息'!$C:$E,3,FALSE),"-")</f>
        <v>-</v>
      </c>
      <c r="I597" s="50"/>
      <c r="J597" s="45"/>
      <c r="K597" s="35" t="str">
        <f t="shared" si="19"/>
        <v>-</v>
      </c>
      <c r="L597" s="45"/>
      <c r="M597" s="51">
        <f t="shared" si="18"/>
        <v>1</v>
      </c>
    </row>
    <row r="598" customHeight="1" spans="2:13">
      <c r="B598" s="33">
        <v>595</v>
      </c>
      <c r="C598" s="45"/>
      <c r="D598" s="45"/>
      <c r="E598" s="34" t="str">
        <f>IFERROR(VLOOKUP(D598,'基础-客户信息 '!$C:$D,2,FALSE),"-")</f>
        <v>-</v>
      </c>
      <c r="F598" s="45"/>
      <c r="G598" s="34" t="str">
        <f>IFERROR(VLOOKUP($F598,'基础-商品信息'!$C:$E,2,FALSE),"-")</f>
        <v>-</v>
      </c>
      <c r="H598" s="34" t="str">
        <f>IFERROR(VLOOKUP($F598,'基础-商品信息'!$C:$E,3,FALSE),"-")</f>
        <v>-</v>
      </c>
      <c r="I598" s="50"/>
      <c r="J598" s="45"/>
      <c r="K598" s="35" t="str">
        <f t="shared" si="19"/>
        <v>-</v>
      </c>
      <c r="L598" s="45"/>
      <c r="M598" s="51">
        <f t="shared" si="18"/>
        <v>1</v>
      </c>
    </row>
    <row r="599" customHeight="1" spans="2:13">
      <c r="B599" s="33">
        <v>596</v>
      </c>
      <c r="C599" s="45"/>
      <c r="D599" s="45"/>
      <c r="E599" s="34" t="str">
        <f>IFERROR(VLOOKUP(D599,'基础-客户信息 '!$C:$D,2,FALSE),"-")</f>
        <v>-</v>
      </c>
      <c r="F599" s="45"/>
      <c r="G599" s="34" t="str">
        <f>IFERROR(VLOOKUP($F599,'基础-商品信息'!$C:$E,2,FALSE),"-")</f>
        <v>-</v>
      </c>
      <c r="H599" s="34" t="str">
        <f>IFERROR(VLOOKUP($F599,'基础-商品信息'!$C:$E,3,FALSE),"-")</f>
        <v>-</v>
      </c>
      <c r="I599" s="50"/>
      <c r="J599" s="45"/>
      <c r="K599" s="35" t="str">
        <f t="shared" si="19"/>
        <v>-</v>
      </c>
      <c r="L599" s="45"/>
      <c r="M599" s="51">
        <f t="shared" si="18"/>
        <v>1</v>
      </c>
    </row>
    <row r="600" customHeight="1" spans="2:13">
      <c r="B600" s="33">
        <v>597</v>
      </c>
      <c r="C600" s="45"/>
      <c r="D600" s="45"/>
      <c r="E600" s="34" t="str">
        <f>IFERROR(VLOOKUP(D600,'基础-客户信息 '!$C:$D,2,FALSE),"-")</f>
        <v>-</v>
      </c>
      <c r="F600" s="45"/>
      <c r="G600" s="34" t="str">
        <f>IFERROR(VLOOKUP($F600,'基础-商品信息'!$C:$E,2,FALSE),"-")</f>
        <v>-</v>
      </c>
      <c r="H600" s="34" t="str">
        <f>IFERROR(VLOOKUP($F600,'基础-商品信息'!$C:$E,3,FALSE),"-")</f>
        <v>-</v>
      </c>
      <c r="I600" s="50"/>
      <c r="J600" s="45"/>
      <c r="K600" s="35" t="str">
        <f t="shared" si="19"/>
        <v>-</v>
      </c>
      <c r="L600" s="45"/>
      <c r="M600" s="51">
        <f t="shared" si="18"/>
        <v>1</v>
      </c>
    </row>
    <row r="601" customHeight="1" spans="2:13">
      <c r="B601" s="33">
        <v>598</v>
      </c>
      <c r="C601" s="45"/>
      <c r="D601" s="45"/>
      <c r="E601" s="34" t="str">
        <f>IFERROR(VLOOKUP(D601,'基础-客户信息 '!$C:$D,2,FALSE),"-")</f>
        <v>-</v>
      </c>
      <c r="F601" s="45"/>
      <c r="G601" s="34" t="str">
        <f>IFERROR(VLOOKUP($F601,'基础-商品信息'!$C:$E,2,FALSE),"-")</f>
        <v>-</v>
      </c>
      <c r="H601" s="34" t="str">
        <f>IFERROR(VLOOKUP($F601,'基础-商品信息'!$C:$E,3,FALSE),"-")</f>
        <v>-</v>
      </c>
      <c r="I601" s="50"/>
      <c r="J601" s="45"/>
      <c r="K601" s="35" t="str">
        <f t="shared" si="19"/>
        <v>-</v>
      </c>
      <c r="L601" s="45"/>
      <c r="M601" s="51">
        <f t="shared" si="18"/>
        <v>1</v>
      </c>
    </row>
    <row r="602" customHeight="1" spans="2:13">
      <c r="B602" s="33">
        <v>599</v>
      </c>
      <c r="C602" s="45"/>
      <c r="D602" s="45"/>
      <c r="E602" s="34" t="str">
        <f>IFERROR(VLOOKUP(D602,'基础-客户信息 '!$C:$D,2,FALSE),"-")</f>
        <v>-</v>
      </c>
      <c r="F602" s="45"/>
      <c r="G602" s="34" t="str">
        <f>IFERROR(VLOOKUP($F602,'基础-商品信息'!$C:$E,2,FALSE),"-")</f>
        <v>-</v>
      </c>
      <c r="H602" s="34" t="str">
        <f>IFERROR(VLOOKUP($F602,'基础-商品信息'!$C:$E,3,FALSE),"-")</f>
        <v>-</v>
      </c>
      <c r="I602" s="50"/>
      <c r="J602" s="45"/>
      <c r="K602" s="35" t="str">
        <f t="shared" si="19"/>
        <v>-</v>
      </c>
      <c r="L602" s="45"/>
      <c r="M602" s="51">
        <f t="shared" si="18"/>
        <v>1</v>
      </c>
    </row>
    <row r="603" customHeight="1" spans="2:13">
      <c r="B603" s="33">
        <v>600</v>
      </c>
      <c r="C603" s="45"/>
      <c r="D603" s="45"/>
      <c r="E603" s="34" t="str">
        <f>IFERROR(VLOOKUP(D603,'基础-客户信息 '!$C:$D,2,FALSE),"-")</f>
        <v>-</v>
      </c>
      <c r="F603" s="45"/>
      <c r="G603" s="34" t="str">
        <f>IFERROR(VLOOKUP($F603,'基础-商品信息'!$C:$E,2,FALSE),"-")</f>
        <v>-</v>
      </c>
      <c r="H603" s="34" t="str">
        <f>IFERROR(VLOOKUP($F603,'基础-商品信息'!$C:$E,3,FALSE),"-")</f>
        <v>-</v>
      </c>
      <c r="I603" s="50"/>
      <c r="J603" s="45"/>
      <c r="K603" s="35" t="str">
        <f t="shared" si="19"/>
        <v>-</v>
      </c>
      <c r="L603" s="45"/>
      <c r="M603" s="51">
        <f t="shared" si="18"/>
        <v>1</v>
      </c>
    </row>
    <row r="604" customHeight="1" spans="2:13">
      <c r="B604" s="33">
        <v>601</v>
      </c>
      <c r="C604" s="45"/>
      <c r="D604" s="45"/>
      <c r="E604" s="34" t="str">
        <f>IFERROR(VLOOKUP(D604,'基础-客户信息 '!$C:$D,2,FALSE),"-")</f>
        <v>-</v>
      </c>
      <c r="F604" s="45"/>
      <c r="G604" s="34" t="str">
        <f>IFERROR(VLOOKUP($F604,'基础-商品信息'!$C:$E,2,FALSE),"-")</f>
        <v>-</v>
      </c>
      <c r="H604" s="34" t="str">
        <f>IFERROR(VLOOKUP($F604,'基础-商品信息'!$C:$E,3,FALSE),"-")</f>
        <v>-</v>
      </c>
      <c r="I604" s="50"/>
      <c r="J604" s="45"/>
      <c r="K604" s="35" t="str">
        <f t="shared" si="19"/>
        <v>-</v>
      </c>
      <c r="L604" s="45"/>
      <c r="M604" s="51">
        <f t="shared" si="18"/>
        <v>1</v>
      </c>
    </row>
    <row r="605" customHeight="1" spans="2:13">
      <c r="B605" s="33">
        <v>602</v>
      </c>
      <c r="C605" s="45"/>
      <c r="D605" s="45"/>
      <c r="E605" s="34" t="str">
        <f>IFERROR(VLOOKUP(D605,'基础-客户信息 '!$C:$D,2,FALSE),"-")</f>
        <v>-</v>
      </c>
      <c r="F605" s="45"/>
      <c r="G605" s="34" t="str">
        <f>IFERROR(VLOOKUP($F605,'基础-商品信息'!$C:$E,2,FALSE),"-")</f>
        <v>-</v>
      </c>
      <c r="H605" s="34" t="str">
        <f>IFERROR(VLOOKUP($F605,'基础-商品信息'!$C:$E,3,FALSE),"-")</f>
        <v>-</v>
      </c>
      <c r="I605" s="50"/>
      <c r="J605" s="45"/>
      <c r="K605" s="35" t="str">
        <f t="shared" si="19"/>
        <v>-</v>
      </c>
      <c r="L605" s="45"/>
      <c r="M605" s="51">
        <f t="shared" si="18"/>
        <v>1</v>
      </c>
    </row>
    <row r="606" customHeight="1" spans="2:13">
      <c r="B606" s="33">
        <v>603</v>
      </c>
      <c r="C606" s="45"/>
      <c r="D606" s="45"/>
      <c r="E606" s="34" t="str">
        <f>IFERROR(VLOOKUP(D606,'基础-客户信息 '!$C:$D,2,FALSE),"-")</f>
        <v>-</v>
      </c>
      <c r="F606" s="45"/>
      <c r="G606" s="34" t="str">
        <f>IFERROR(VLOOKUP($F606,'基础-商品信息'!$C:$E,2,FALSE),"-")</f>
        <v>-</v>
      </c>
      <c r="H606" s="34" t="str">
        <f>IFERROR(VLOOKUP($F606,'基础-商品信息'!$C:$E,3,FALSE),"-")</f>
        <v>-</v>
      </c>
      <c r="I606" s="50"/>
      <c r="J606" s="45"/>
      <c r="K606" s="35" t="str">
        <f t="shared" si="19"/>
        <v>-</v>
      </c>
      <c r="L606" s="45"/>
      <c r="M606" s="51">
        <f t="shared" si="18"/>
        <v>1</v>
      </c>
    </row>
    <row r="607" customHeight="1" spans="2:13">
      <c r="B607" s="33">
        <v>604</v>
      </c>
      <c r="C607" s="45"/>
      <c r="D607" s="45"/>
      <c r="E607" s="34" t="str">
        <f>IFERROR(VLOOKUP(D607,'基础-客户信息 '!$C:$D,2,FALSE),"-")</f>
        <v>-</v>
      </c>
      <c r="F607" s="45"/>
      <c r="G607" s="34" t="str">
        <f>IFERROR(VLOOKUP($F607,'基础-商品信息'!$C:$E,2,FALSE),"-")</f>
        <v>-</v>
      </c>
      <c r="H607" s="34" t="str">
        <f>IFERROR(VLOOKUP($F607,'基础-商品信息'!$C:$E,3,FALSE),"-")</f>
        <v>-</v>
      </c>
      <c r="I607" s="50"/>
      <c r="J607" s="45"/>
      <c r="K607" s="35" t="str">
        <f t="shared" si="19"/>
        <v>-</v>
      </c>
      <c r="L607" s="45"/>
      <c r="M607" s="51">
        <f t="shared" si="18"/>
        <v>1</v>
      </c>
    </row>
    <row r="608" customHeight="1" spans="2:13">
      <c r="B608" s="33">
        <v>605</v>
      </c>
      <c r="C608" s="45"/>
      <c r="D608" s="45"/>
      <c r="E608" s="34" t="str">
        <f>IFERROR(VLOOKUP(D608,'基础-客户信息 '!$C:$D,2,FALSE),"-")</f>
        <v>-</v>
      </c>
      <c r="F608" s="45"/>
      <c r="G608" s="34" t="str">
        <f>IFERROR(VLOOKUP($F608,'基础-商品信息'!$C:$E,2,FALSE),"-")</f>
        <v>-</v>
      </c>
      <c r="H608" s="34" t="str">
        <f>IFERROR(VLOOKUP($F608,'基础-商品信息'!$C:$E,3,FALSE),"-")</f>
        <v>-</v>
      </c>
      <c r="I608" s="50"/>
      <c r="J608" s="45"/>
      <c r="K608" s="35" t="str">
        <f t="shared" si="19"/>
        <v>-</v>
      </c>
      <c r="L608" s="45"/>
      <c r="M608" s="51">
        <f t="shared" si="18"/>
        <v>1</v>
      </c>
    </row>
    <row r="609" customHeight="1" spans="2:13">
      <c r="B609" s="33">
        <v>606</v>
      </c>
      <c r="C609" s="45"/>
      <c r="D609" s="45"/>
      <c r="E609" s="34" t="str">
        <f>IFERROR(VLOOKUP(D609,'基础-客户信息 '!$C:$D,2,FALSE),"-")</f>
        <v>-</v>
      </c>
      <c r="F609" s="45"/>
      <c r="G609" s="34" t="str">
        <f>IFERROR(VLOOKUP($F609,'基础-商品信息'!$C:$E,2,FALSE),"-")</f>
        <v>-</v>
      </c>
      <c r="H609" s="34" t="str">
        <f>IFERROR(VLOOKUP($F609,'基础-商品信息'!$C:$E,3,FALSE),"-")</f>
        <v>-</v>
      </c>
      <c r="I609" s="50"/>
      <c r="J609" s="45"/>
      <c r="K609" s="35" t="str">
        <f t="shared" si="19"/>
        <v>-</v>
      </c>
      <c r="L609" s="45"/>
      <c r="M609" s="51">
        <f t="shared" si="18"/>
        <v>1</v>
      </c>
    </row>
    <row r="610" customHeight="1" spans="2:13">
      <c r="B610" s="33">
        <v>607</v>
      </c>
      <c r="C610" s="45"/>
      <c r="D610" s="45"/>
      <c r="E610" s="34" t="str">
        <f>IFERROR(VLOOKUP(D610,'基础-客户信息 '!$C:$D,2,FALSE),"-")</f>
        <v>-</v>
      </c>
      <c r="F610" s="45"/>
      <c r="G610" s="34" t="str">
        <f>IFERROR(VLOOKUP($F610,'基础-商品信息'!$C:$E,2,FALSE),"-")</f>
        <v>-</v>
      </c>
      <c r="H610" s="34" t="str">
        <f>IFERROR(VLOOKUP($F610,'基础-商品信息'!$C:$E,3,FALSE),"-")</f>
        <v>-</v>
      </c>
      <c r="I610" s="50"/>
      <c r="J610" s="45"/>
      <c r="K610" s="35" t="str">
        <f t="shared" si="19"/>
        <v>-</v>
      </c>
      <c r="L610" s="45"/>
      <c r="M610" s="51">
        <f t="shared" si="18"/>
        <v>1</v>
      </c>
    </row>
    <row r="611" customHeight="1" spans="2:13">
      <c r="B611" s="33">
        <v>608</v>
      </c>
      <c r="C611" s="45"/>
      <c r="D611" s="45"/>
      <c r="E611" s="34" t="str">
        <f>IFERROR(VLOOKUP(D611,'基础-客户信息 '!$C:$D,2,FALSE),"-")</f>
        <v>-</v>
      </c>
      <c r="F611" s="45"/>
      <c r="G611" s="34" t="str">
        <f>IFERROR(VLOOKUP($F611,'基础-商品信息'!$C:$E,2,FALSE),"-")</f>
        <v>-</v>
      </c>
      <c r="H611" s="34" t="str">
        <f>IFERROR(VLOOKUP($F611,'基础-商品信息'!$C:$E,3,FALSE),"-")</f>
        <v>-</v>
      </c>
      <c r="I611" s="50"/>
      <c r="J611" s="45"/>
      <c r="K611" s="35" t="str">
        <f t="shared" si="19"/>
        <v>-</v>
      </c>
      <c r="L611" s="45"/>
      <c r="M611" s="51">
        <f t="shared" si="18"/>
        <v>1</v>
      </c>
    </row>
    <row r="612" customHeight="1" spans="2:13">
      <c r="B612" s="33">
        <v>609</v>
      </c>
      <c r="C612" s="45"/>
      <c r="D612" s="45"/>
      <c r="E612" s="34" t="str">
        <f>IFERROR(VLOOKUP(D612,'基础-客户信息 '!$C:$D,2,FALSE),"-")</f>
        <v>-</v>
      </c>
      <c r="F612" s="45"/>
      <c r="G612" s="34" t="str">
        <f>IFERROR(VLOOKUP($F612,'基础-商品信息'!$C:$E,2,FALSE),"-")</f>
        <v>-</v>
      </c>
      <c r="H612" s="34" t="str">
        <f>IFERROR(VLOOKUP($F612,'基础-商品信息'!$C:$E,3,FALSE),"-")</f>
        <v>-</v>
      </c>
      <c r="I612" s="50"/>
      <c r="J612" s="45"/>
      <c r="K612" s="35" t="str">
        <f t="shared" si="19"/>
        <v>-</v>
      </c>
      <c r="L612" s="45"/>
      <c r="M612" s="51">
        <f t="shared" si="18"/>
        <v>1</v>
      </c>
    </row>
    <row r="613" customHeight="1" spans="2:13">
      <c r="B613" s="33">
        <v>610</v>
      </c>
      <c r="C613" s="45"/>
      <c r="D613" s="45"/>
      <c r="E613" s="34" t="str">
        <f>IFERROR(VLOOKUP(D613,'基础-客户信息 '!$C:$D,2,FALSE),"-")</f>
        <v>-</v>
      </c>
      <c r="F613" s="45"/>
      <c r="G613" s="34" t="str">
        <f>IFERROR(VLOOKUP($F613,'基础-商品信息'!$C:$E,2,FALSE),"-")</f>
        <v>-</v>
      </c>
      <c r="H613" s="34" t="str">
        <f>IFERROR(VLOOKUP($F613,'基础-商品信息'!$C:$E,3,FALSE),"-")</f>
        <v>-</v>
      </c>
      <c r="I613" s="50"/>
      <c r="J613" s="45"/>
      <c r="K613" s="35" t="str">
        <f t="shared" si="19"/>
        <v>-</v>
      </c>
      <c r="L613" s="45"/>
      <c r="M613" s="51">
        <f t="shared" si="18"/>
        <v>1</v>
      </c>
    </row>
    <row r="614" customHeight="1" spans="2:13">
      <c r="B614" s="33">
        <v>611</v>
      </c>
      <c r="C614" s="45"/>
      <c r="D614" s="45"/>
      <c r="E614" s="34" t="str">
        <f>IFERROR(VLOOKUP(D614,'基础-客户信息 '!$C:$D,2,FALSE),"-")</f>
        <v>-</v>
      </c>
      <c r="F614" s="45"/>
      <c r="G614" s="34" t="str">
        <f>IFERROR(VLOOKUP($F614,'基础-商品信息'!$C:$E,2,FALSE),"-")</f>
        <v>-</v>
      </c>
      <c r="H614" s="34" t="str">
        <f>IFERROR(VLOOKUP($F614,'基础-商品信息'!$C:$E,3,FALSE),"-")</f>
        <v>-</v>
      </c>
      <c r="I614" s="50"/>
      <c r="J614" s="45"/>
      <c r="K614" s="35" t="str">
        <f t="shared" si="19"/>
        <v>-</v>
      </c>
      <c r="L614" s="45"/>
      <c r="M614" s="51">
        <f t="shared" si="18"/>
        <v>1</v>
      </c>
    </row>
    <row r="615" customHeight="1" spans="2:13">
      <c r="B615" s="33">
        <v>612</v>
      </c>
      <c r="C615" s="45"/>
      <c r="D615" s="45"/>
      <c r="E615" s="34" t="str">
        <f>IFERROR(VLOOKUP(D615,'基础-客户信息 '!$C:$D,2,FALSE),"-")</f>
        <v>-</v>
      </c>
      <c r="F615" s="45"/>
      <c r="G615" s="34" t="str">
        <f>IFERROR(VLOOKUP($F615,'基础-商品信息'!$C:$E,2,FALSE),"-")</f>
        <v>-</v>
      </c>
      <c r="H615" s="34" t="str">
        <f>IFERROR(VLOOKUP($F615,'基础-商品信息'!$C:$E,3,FALSE),"-")</f>
        <v>-</v>
      </c>
      <c r="I615" s="50"/>
      <c r="J615" s="45"/>
      <c r="K615" s="35" t="str">
        <f t="shared" si="19"/>
        <v>-</v>
      </c>
      <c r="L615" s="45"/>
      <c r="M615" s="51">
        <f t="shared" si="18"/>
        <v>1</v>
      </c>
    </row>
    <row r="616" customHeight="1" spans="2:13">
      <c r="B616" s="33">
        <v>613</v>
      </c>
      <c r="C616" s="45"/>
      <c r="D616" s="45"/>
      <c r="E616" s="34" t="str">
        <f>IFERROR(VLOOKUP(D616,'基础-客户信息 '!$C:$D,2,FALSE),"-")</f>
        <v>-</v>
      </c>
      <c r="F616" s="45"/>
      <c r="G616" s="34" t="str">
        <f>IFERROR(VLOOKUP($F616,'基础-商品信息'!$C:$E,2,FALSE),"-")</f>
        <v>-</v>
      </c>
      <c r="H616" s="34" t="str">
        <f>IFERROR(VLOOKUP($F616,'基础-商品信息'!$C:$E,3,FALSE),"-")</f>
        <v>-</v>
      </c>
      <c r="I616" s="50"/>
      <c r="J616" s="45"/>
      <c r="K616" s="35" t="str">
        <f t="shared" si="19"/>
        <v>-</v>
      </c>
      <c r="L616" s="45"/>
      <c r="M616" s="51">
        <f t="shared" si="18"/>
        <v>1</v>
      </c>
    </row>
    <row r="617" customHeight="1" spans="2:13">
      <c r="B617" s="33">
        <v>614</v>
      </c>
      <c r="C617" s="45"/>
      <c r="D617" s="45"/>
      <c r="E617" s="34" t="str">
        <f>IFERROR(VLOOKUP(D617,'基础-客户信息 '!$C:$D,2,FALSE),"-")</f>
        <v>-</v>
      </c>
      <c r="F617" s="45"/>
      <c r="G617" s="34" t="str">
        <f>IFERROR(VLOOKUP($F617,'基础-商品信息'!$C:$E,2,FALSE),"-")</f>
        <v>-</v>
      </c>
      <c r="H617" s="34" t="str">
        <f>IFERROR(VLOOKUP($F617,'基础-商品信息'!$C:$E,3,FALSE),"-")</f>
        <v>-</v>
      </c>
      <c r="I617" s="50"/>
      <c r="J617" s="45"/>
      <c r="K617" s="35" t="str">
        <f t="shared" si="19"/>
        <v>-</v>
      </c>
      <c r="L617" s="45"/>
      <c r="M617" s="51">
        <f t="shared" si="18"/>
        <v>1</v>
      </c>
    </row>
    <row r="618" customHeight="1" spans="2:13">
      <c r="B618" s="33">
        <v>615</v>
      </c>
      <c r="C618" s="45"/>
      <c r="D618" s="45"/>
      <c r="E618" s="34" t="str">
        <f>IFERROR(VLOOKUP(D618,'基础-客户信息 '!$C:$D,2,FALSE),"-")</f>
        <v>-</v>
      </c>
      <c r="F618" s="45"/>
      <c r="G618" s="34" t="str">
        <f>IFERROR(VLOOKUP($F618,'基础-商品信息'!$C:$E,2,FALSE),"-")</f>
        <v>-</v>
      </c>
      <c r="H618" s="34" t="str">
        <f>IFERROR(VLOOKUP($F618,'基础-商品信息'!$C:$E,3,FALSE),"-")</f>
        <v>-</v>
      </c>
      <c r="I618" s="50"/>
      <c r="J618" s="45"/>
      <c r="K618" s="35" t="str">
        <f t="shared" si="19"/>
        <v>-</v>
      </c>
      <c r="L618" s="45"/>
      <c r="M618" s="51">
        <f t="shared" si="18"/>
        <v>1</v>
      </c>
    </row>
    <row r="619" customHeight="1" spans="2:13">
      <c r="B619" s="33">
        <v>616</v>
      </c>
      <c r="C619" s="45"/>
      <c r="D619" s="45"/>
      <c r="E619" s="34" t="str">
        <f>IFERROR(VLOOKUP(D619,'基础-客户信息 '!$C:$D,2,FALSE),"-")</f>
        <v>-</v>
      </c>
      <c r="F619" s="45"/>
      <c r="G619" s="34" t="str">
        <f>IFERROR(VLOOKUP($F619,'基础-商品信息'!$C:$E,2,FALSE),"-")</f>
        <v>-</v>
      </c>
      <c r="H619" s="34" t="str">
        <f>IFERROR(VLOOKUP($F619,'基础-商品信息'!$C:$E,3,FALSE),"-")</f>
        <v>-</v>
      </c>
      <c r="I619" s="50"/>
      <c r="J619" s="45"/>
      <c r="K619" s="35" t="str">
        <f t="shared" si="19"/>
        <v>-</v>
      </c>
      <c r="L619" s="45"/>
      <c r="M619" s="51">
        <f t="shared" si="18"/>
        <v>1</v>
      </c>
    </row>
    <row r="620" customHeight="1" spans="2:13">
      <c r="B620" s="33">
        <v>617</v>
      </c>
      <c r="C620" s="45"/>
      <c r="D620" s="45"/>
      <c r="E620" s="34" t="str">
        <f>IFERROR(VLOOKUP(D620,'基础-客户信息 '!$C:$D,2,FALSE),"-")</f>
        <v>-</v>
      </c>
      <c r="F620" s="45"/>
      <c r="G620" s="34" t="str">
        <f>IFERROR(VLOOKUP($F620,'基础-商品信息'!$C:$E,2,FALSE),"-")</f>
        <v>-</v>
      </c>
      <c r="H620" s="34" t="str">
        <f>IFERROR(VLOOKUP($F620,'基础-商品信息'!$C:$E,3,FALSE),"-")</f>
        <v>-</v>
      </c>
      <c r="I620" s="50"/>
      <c r="J620" s="45"/>
      <c r="K620" s="35" t="str">
        <f t="shared" si="19"/>
        <v>-</v>
      </c>
      <c r="L620" s="45"/>
      <c r="M620" s="51">
        <f t="shared" si="18"/>
        <v>1</v>
      </c>
    </row>
    <row r="621" customHeight="1" spans="2:13">
      <c r="B621" s="33">
        <v>618</v>
      </c>
      <c r="C621" s="45"/>
      <c r="D621" s="45"/>
      <c r="E621" s="34" t="str">
        <f>IFERROR(VLOOKUP(D621,'基础-客户信息 '!$C:$D,2,FALSE),"-")</f>
        <v>-</v>
      </c>
      <c r="F621" s="45"/>
      <c r="G621" s="34" t="str">
        <f>IFERROR(VLOOKUP($F621,'基础-商品信息'!$C:$E,2,FALSE),"-")</f>
        <v>-</v>
      </c>
      <c r="H621" s="34" t="str">
        <f>IFERROR(VLOOKUP($F621,'基础-商品信息'!$C:$E,3,FALSE),"-")</f>
        <v>-</v>
      </c>
      <c r="I621" s="50"/>
      <c r="J621" s="45"/>
      <c r="K621" s="35" t="str">
        <f t="shared" si="19"/>
        <v>-</v>
      </c>
      <c r="L621" s="45"/>
      <c r="M621" s="51">
        <f t="shared" si="18"/>
        <v>1</v>
      </c>
    </row>
    <row r="622" customHeight="1" spans="2:13">
      <c r="B622" s="33">
        <v>619</v>
      </c>
      <c r="C622" s="45"/>
      <c r="D622" s="45"/>
      <c r="E622" s="34" t="str">
        <f>IFERROR(VLOOKUP(D622,'基础-客户信息 '!$C:$D,2,FALSE),"-")</f>
        <v>-</v>
      </c>
      <c r="F622" s="45"/>
      <c r="G622" s="34" t="str">
        <f>IFERROR(VLOOKUP($F622,'基础-商品信息'!$C:$E,2,FALSE),"-")</f>
        <v>-</v>
      </c>
      <c r="H622" s="34" t="str">
        <f>IFERROR(VLOOKUP($F622,'基础-商品信息'!$C:$E,3,FALSE),"-")</f>
        <v>-</v>
      </c>
      <c r="I622" s="50"/>
      <c r="J622" s="45"/>
      <c r="K622" s="35" t="str">
        <f t="shared" si="19"/>
        <v>-</v>
      </c>
      <c r="L622" s="45"/>
      <c r="M622" s="51">
        <f t="shared" si="18"/>
        <v>1</v>
      </c>
    </row>
    <row r="623" customHeight="1" spans="2:13">
      <c r="B623" s="33">
        <v>620</v>
      </c>
      <c r="C623" s="45"/>
      <c r="D623" s="45"/>
      <c r="E623" s="34" t="str">
        <f>IFERROR(VLOOKUP(D623,'基础-客户信息 '!$C:$D,2,FALSE),"-")</f>
        <v>-</v>
      </c>
      <c r="F623" s="45"/>
      <c r="G623" s="34" t="str">
        <f>IFERROR(VLOOKUP($F623,'基础-商品信息'!$C:$E,2,FALSE),"-")</f>
        <v>-</v>
      </c>
      <c r="H623" s="34" t="str">
        <f>IFERROR(VLOOKUP($F623,'基础-商品信息'!$C:$E,3,FALSE),"-")</f>
        <v>-</v>
      </c>
      <c r="I623" s="50"/>
      <c r="J623" s="45"/>
      <c r="K623" s="35" t="str">
        <f t="shared" si="19"/>
        <v>-</v>
      </c>
      <c r="L623" s="45"/>
      <c r="M623" s="51">
        <f t="shared" si="18"/>
        <v>1</v>
      </c>
    </row>
    <row r="624" customHeight="1" spans="2:13">
      <c r="B624" s="33">
        <v>621</v>
      </c>
      <c r="C624" s="45"/>
      <c r="D624" s="45"/>
      <c r="E624" s="34" t="str">
        <f>IFERROR(VLOOKUP(D624,'基础-客户信息 '!$C:$D,2,FALSE),"-")</f>
        <v>-</v>
      </c>
      <c r="F624" s="45"/>
      <c r="G624" s="34" t="str">
        <f>IFERROR(VLOOKUP($F624,'基础-商品信息'!$C:$E,2,FALSE),"-")</f>
        <v>-</v>
      </c>
      <c r="H624" s="34" t="str">
        <f>IFERROR(VLOOKUP($F624,'基础-商品信息'!$C:$E,3,FALSE),"-")</f>
        <v>-</v>
      </c>
      <c r="I624" s="50"/>
      <c r="J624" s="45"/>
      <c r="K624" s="35" t="str">
        <f t="shared" si="19"/>
        <v>-</v>
      </c>
      <c r="L624" s="45"/>
      <c r="M624" s="51">
        <f t="shared" si="18"/>
        <v>1</v>
      </c>
    </row>
    <row r="625" customHeight="1" spans="2:13">
      <c r="B625" s="33">
        <v>622</v>
      </c>
      <c r="C625" s="45"/>
      <c r="D625" s="45"/>
      <c r="E625" s="34" t="str">
        <f>IFERROR(VLOOKUP(D625,'基础-客户信息 '!$C:$D,2,FALSE),"-")</f>
        <v>-</v>
      </c>
      <c r="F625" s="45"/>
      <c r="G625" s="34" t="str">
        <f>IFERROR(VLOOKUP($F625,'基础-商品信息'!$C:$E,2,FALSE),"-")</f>
        <v>-</v>
      </c>
      <c r="H625" s="34" t="str">
        <f>IFERROR(VLOOKUP($F625,'基础-商品信息'!$C:$E,3,FALSE),"-")</f>
        <v>-</v>
      </c>
      <c r="I625" s="50"/>
      <c r="J625" s="45"/>
      <c r="K625" s="35" t="str">
        <f t="shared" si="19"/>
        <v>-</v>
      </c>
      <c r="L625" s="45"/>
      <c r="M625" s="51">
        <f t="shared" si="18"/>
        <v>1</v>
      </c>
    </row>
    <row r="626" customHeight="1" spans="2:13">
      <c r="B626" s="33">
        <v>623</v>
      </c>
      <c r="C626" s="45"/>
      <c r="D626" s="45"/>
      <c r="E626" s="34" t="str">
        <f>IFERROR(VLOOKUP(D626,'基础-客户信息 '!$C:$D,2,FALSE),"-")</f>
        <v>-</v>
      </c>
      <c r="F626" s="45"/>
      <c r="G626" s="34" t="str">
        <f>IFERROR(VLOOKUP($F626,'基础-商品信息'!$C:$E,2,FALSE),"-")</f>
        <v>-</v>
      </c>
      <c r="H626" s="34" t="str">
        <f>IFERROR(VLOOKUP($F626,'基础-商品信息'!$C:$E,3,FALSE),"-")</f>
        <v>-</v>
      </c>
      <c r="I626" s="50"/>
      <c r="J626" s="45"/>
      <c r="K626" s="35" t="str">
        <f t="shared" si="19"/>
        <v>-</v>
      </c>
      <c r="L626" s="45"/>
      <c r="M626" s="51">
        <f t="shared" si="18"/>
        <v>1</v>
      </c>
    </row>
    <row r="627" customHeight="1" spans="2:13">
      <c r="B627" s="33">
        <v>624</v>
      </c>
      <c r="C627" s="45"/>
      <c r="D627" s="45"/>
      <c r="E627" s="34" t="str">
        <f>IFERROR(VLOOKUP(D627,'基础-客户信息 '!$C:$D,2,FALSE),"-")</f>
        <v>-</v>
      </c>
      <c r="F627" s="45"/>
      <c r="G627" s="34" t="str">
        <f>IFERROR(VLOOKUP($F627,'基础-商品信息'!$C:$E,2,FALSE),"-")</f>
        <v>-</v>
      </c>
      <c r="H627" s="34" t="str">
        <f>IFERROR(VLOOKUP($F627,'基础-商品信息'!$C:$E,3,FALSE),"-")</f>
        <v>-</v>
      </c>
      <c r="I627" s="50"/>
      <c r="J627" s="45"/>
      <c r="K627" s="35" t="str">
        <f t="shared" si="19"/>
        <v>-</v>
      </c>
      <c r="L627" s="45"/>
      <c r="M627" s="51">
        <f t="shared" si="18"/>
        <v>1</v>
      </c>
    </row>
    <row r="628" customHeight="1" spans="2:13">
      <c r="B628" s="33">
        <v>625</v>
      </c>
      <c r="C628" s="45"/>
      <c r="D628" s="45"/>
      <c r="E628" s="34" t="str">
        <f>IFERROR(VLOOKUP(D628,'基础-客户信息 '!$C:$D,2,FALSE),"-")</f>
        <v>-</v>
      </c>
      <c r="F628" s="45"/>
      <c r="G628" s="34" t="str">
        <f>IFERROR(VLOOKUP($F628,'基础-商品信息'!$C:$E,2,FALSE),"-")</f>
        <v>-</v>
      </c>
      <c r="H628" s="34" t="str">
        <f>IFERROR(VLOOKUP($F628,'基础-商品信息'!$C:$E,3,FALSE),"-")</f>
        <v>-</v>
      </c>
      <c r="I628" s="50"/>
      <c r="J628" s="45"/>
      <c r="K628" s="35" t="str">
        <f t="shared" si="19"/>
        <v>-</v>
      </c>
      <c r="L628" s="45"/>
      <c r="M628" s="51">
        <f t="shared" si="18"/>
        <v>1</v>
      </c>
    </row>
    <row r="629" customHeight="1" spans="2:13">
      <c r="B629" s="33">
        <v>626</v>
      </c>
      <c r="C629" s="45"/>
      <c r="D629" s="45"/>
      <c r="E629" s="34" t="str">
        <f>IFERROR(VLOOKUP(D629,'基础-客户信息 '!$C:$D,2,FALSE),"-")</f>
        <v>-</v>
      </c>
      <c r="F629" s="45"/>
      <c r="G629" s="34" t="str">
        <f>IFERROR(VLOOKUP($F629,'基础-商品信息'!$C:$E,2,FALSE),"-")</f>
        <v>-</v>
      </c>
      <c r="H629" s="34" t="str">
        <f>IFERROR(VLOOKUP($F629,'基础-商品信息'!$C:$E,3,FALSE),"-")</f>
        <v>-</v>
      </c>
      <c r="I629" s="50"/>
      <c r="J629" s="45"/>
      <c r="K629" s="35" t="str">
        <f t="shared" si="19"/>
        <v>-</v>
      </c>
      <c r="L629" s="45"/>
      <c r="M629" s="51">
        <f t="shared" si="18"/>
        <v>1</v>
      </c>
    </row>
    <row r="630" customHeight="1" spans="2:13">
      <c r="B630" s="33">
        <v>627</v>
      </c>
      <c r="C630" s="45"/>
      <c r="D630" s="45"/>
      <c r="E630" s="34" t="str">
        <f>IFERROR(VLOOKUP(D630,'基础-客户信息 '!$C:$D,2,FALSE),"-")</f>
        <v>-</v>
      </c>
      <c r="F630" s="45"/>
      <c r="G630" s="34" t="str">
        <f>IFERROR(VLOOKUP($F630,'基础-商品信息'!$C:$E,2,FALSE),"-")</f>
        <v>-</v>
      </c>
      <c r="H630" s="34" t="str">
        <f>IFERROR(VLOOKUP($F630,'基础-商品信息'!$C:$E,3,FALSE),"-")</f>
        <v>-</v>
      </c>
      <c r="I630" s="50"/>
      <c r="J630" s="45"/>
      <c r="K630" s="35" t="str">
        <f t="shared" si="19"/>
        <v>-</v>
      </c>
      <c r="L630" s="45"/>
      <c r="M630" s="51">
        <f t="shared" si="18"/>
        <v>1</v>
      </c>
    </row>
    <row r="631" customHeight="1" spans="2:13">
      <c r="B631" s="33">
        <v>628</v>
      </c>
      <c r="C631" s="45"/>
      <c r="D631" s="45"/>
      <c r="E631" s="34" t="str">
        <f>IFERROR(VLOOKUP(D631,'基础-客户信息 '!$C:$D,2,FALSE),"-")</f>
        <v>-</v>
      </c>
      <c r="F631" s="45"/>
      <c r="G631" s="34" t="str">
        <f>IFERROR(VLOOKUP($F631,'基础-商品信息'!$C:$E,2,FALSE),"-")</f>
        <v>-</v>
      </c>
      <c r="H631" s="34" t="str">
        <f>IFERROR(VLOOKUP($F631,'基础-商品信息'!$C:$E,3,FALSE),"-")</f>
        <v>-</v>
      </c>
      <c r="I631" s="50"/>
      <c r="J631" s="45"/>
      <c r="K631" s="35" t="str">
        <f t="shared" si="19"/>
        <v>-</v>
      </c>
      <c r="L631" s="45"/>
      <c r="M631" s="51">
        <f t="shared" si="18"/>
        <v>1</v>
      </c>
    </row>
    <row r="632" customHeight="1" spans="2:13">
      <c r="B632" s="33">
        <v>629</v>
      </c>
      <c r="C632" s="45"/>
      <c r="D632" s="45"/>
      <c r="E632" s="34" t="str">
        <f>IFERROR(VLOOKUP(D632,'基础-客户信息 '!$C:$D,2,FALSE),"-")</f>
        <v>-</v>
      </c>
      <c r="F632" s="45"/>
      <c r="G632" s="34" t="str">
        <f>IFERROR(VLOOKUP($F632,'基础-商品信息'!$C:$E,2,FALSE),"-")</f>
        <v>-</v>
      </c>
      <c r="H632" s="34" t="str">
        <f>IFERROR(VLOOKUP($F632,'基础-商品信息'!$C:$E,3,FALSE),"-")</f>
        <v>-</v>
      </c>
      <c r="I632" s="50"/>
      <c r="J632" s="45"/>
      <c r="K632" s="35" t="str">
        <f t="shared" si="19"/>
        <v>-</v>
      </c>
      <c r="L632" s="45"/>
      <c r="M632" s="51">
        <f t="shared" si="18"/>
        <v>1</v>
      </c>
    </row>
    <row r="633" customHeight="1" spans="2:13">
      <c r="B633" s="33">
        <v>630</v>
      </c>
      <c r="C633" s="45"/>
      <c r="D633" s="45"/>
      <c r="E633" s="34" t="str">
        <f>IFERROR(VLOOKUP(D633,'基础-客户信息 '!$C:$D,2,FALSE),"-")</f>
        <v>-</v>
      </c>
      <c r="F633" s="45"/>
      <c r="G633" s="34" t="str">
        <f>IFERROR(VLOOKUP($F633,'基础-商品信息'!$C:$E,2,FALSE),"-")</f>
        <v>-</v>
      </c>
      <c r="H633" s="34" t="str">
        <f>IFERROR(VLOOKUP($F633,'基础-商品信息'!$C:$E,3,FALSE),"-")</f>
        <v>-</v>
      </c>
      <c r="I633" s="50"/>
      <c r="J633" s="45"/>
      <c r="K633" s="35" t="str">
        <f t="shared" si="19"/>
        <v>-</v>
      </c>
      <c r="L633" s="45"/>
      <c r="M633" s="51">
        <f t="shared" si="18"/>
        <v>1</v>
      </c>
    </row>
    <row r="634" customHeight="1" spans="2:13">
      <c r="B634" s="33">
        <v>631</v>
      </c>
      <c r="C634" s="45"/>
      <c r="D634" s="45"/>
      <c r="E634" s="34" t="str">
        <f>IFERROR(VLOOKUP(D634,'基础-客户信息 '!$C:$D,2,FALSE),"-")</f>
        <v>-</v>
      </c>
      <c r="F634" s="45"/>
      <c r="G634" s="34" t="str">
        <f>IFERROR(VLOOKUP($F634,'基础-商品信息'!$C:$E,2,FALSE),"-")</f>
        <v>-</v>
      </c>
      <c r="H634" s="34" t="str">
        <f>IFERROR(VLOOKUP($F634,'基础-商品信息'!$C:$E,3,FALSE),"-")</f>
        <v>-</v>
      </c>
      <c r="I634" s="50"/>
      <c r="J634" s="45"/>
      <c r="K634" s="35" t="str">
        <f t="shared" si="19"/>
        <v>-</v>
      </c>
      <c r="L634" s="45"/>
      <c r="M634" s="51">
        <f t="shared" si="18"/>
        <v>1</v>
      </c>
    </row>
    <row r="635" customHeight="1" spans="2:13">
      <c r="B635" s="33">
        <v>632</v>
      </c>
      <c r="C635" s="45"/>
      <c r="D635" s="45"/>
      <c r="E635" s="34" t="str">
        <f>IFERROR(VLOOKUP(D635,'基础-客户信息 '!$C:$D,2,FALSE),"-")</f>
        <v>-</v>
      </c>
      <c r="F635" s="45"/>
      <c r="G635" s="34" t="str">
        <f>IFERROR(VLOOKUP($F635,'基础-商品信息'!$C:$E,2,FALSE),"-")</f>
        <v>-</v>
      </c>
      <c r="H635" s="34" t="str">
        <f>IFERROR(VLOOKUP($F635,'基础-商品信息'!$C:$E,3,FALSE),"-")</f>
        <v>-</v>
      </c>
      <c r="I635" s="50"/>
      <c r="J635" s="45"/>
      <c r="K635" s="35" t="str">
        <f t="shared" si="19"/>
        <v>-</v>
      </c>
      <c r="L635" s="45"/>
      <c r="M635" s="51">
        <f t="shared" si="18"/>
        <v>1</v>
      </c>
    </row>
    <row r="636" customHeight="1" spans="2:13">
      <c r="B636" s="33">
        <v>633</v>
      </c>
      <c r="C636" s="45"/>
      <c r="D636" s="45"/>
      <c r="E636" s="34" t="str">
        <f>IFERROR(VLOOKUP(D636,'基础-客户信息 '!$C:$D,2,FALSE),"-")</f>
        <v>-</v>
      </c>
      <c r="F636" s="45"/>
      <c r="G636" s="34" t="str">
        <f>IFERROR(VLOOKUP($F636,'基础-商品信息'!$C:$E,2,FALSE),"-")</f>
        <v>-</v>
      </c>
      <c r="H636" s="34" t="str">
        <f>IFERROR(VLOOKUP($F636,'基础-商品信息'!$C:$E,3,FALSE),"-")</f>
        <v>-</v>
      </c>
      <c r="I636" s="50"/>
      <c r="J636" s="45"/>
      <c r="K636" s="35" t="str">
        <f t="shared" si="19"/>
        <v>-</v>
      </c>
      <c r="L636" s="45"/>
      <c r="M636" s="51">
        <f t="shared" si="18"/>
        <v>1</v>
      </c>
    </row>
    <row r="637" customHeight="1" spans="2:13">
      <c r="B637" s="33">
        <v>634</v>
      </c>
      <c r="C637" s="45"/>
      <c r="D637" s="45"/>
      <c r="E637" s="34" t="str">
        <f>IFERROR(VLOOKUP(D637,'基础-客户信息 '!$C:$D,2,FALSE),"-")</f>
        <v>-</v>
      </c>
      <c r="F637" s="45"/>
      <c r="G637" s="34" t="str">
        <f>IFERROR(VLOOKUP($F637,'基础-商品信息'!$C:$E,2,FALSE),"-")</f>
        <v>-</v>
      </c>
      <c r="H637" s="34" t="str">
        <f>IFERROR(VLOOKUP($F637,'基础-商品信息'!$C:$E,3,FALSE),"-")</f>
        <v>-</v>
      </c>
      <c r="I637" s="50"/>
      <c r="J637" s="45"/>
      <c r="K637" s="35" t="str">
        <f t="shared" si="19"/>
        <v>-</v>
      </c>
      <c r="L637" s="45"/>
      <c r="M637" s="51">
        <f t="shared" si="18"/>
        <v>1</v>
      </c>
    </row>
    <row r="638" customHeight="1" spans="2:13">
      <c r="B638" s="33">
        <v>635</v>
      </c>
      <c r="C638" s="45"/>
      <c r="D638" s="45"/>
      <c r="E638" s="34" t="str">
        <f>IFERROR(VLOOKUP(D638,'基础-客户信息 '!$C:$D,2,FALSE),"-")</f>
        <v>-</v>
      </c>
      <c r="F638" s="45"/>
      <c r="G638" s="34" t="str">
        <f>IFERROR(VLOOKUP($F638,'基础-商品信息'!$C:$E,2,FALSE),"-")</f>
        <v>-</v>
      </c>
      <c r="H638" s="34" t="str">
        <f>IFERROR(VLOOKUP($F638,'基础-商品信息'!$C:$E,3,FALSE),"-")</f>
        <v>-</v>
      </c>
      <c r="I638" s="50"/>
      <c r="J638" s="45"/>
      <c r="K638" s="35" t="str">
        <f t="shared" si="19"/>
        <v>-</v>
      </c>
      <c r="L638" s="45"/>
      <c r="M638" s="51">
        <f t="shared" si="18"/>
        <v>1</v>
      </c>
    </row>
    <row r="639" customHeight="1" spans="2:13">
      <c r="B639" s="33">
        <v>636</v>
      </c>
      <c r="C639" s="45"/>
      <c r="D639" s="45"/>
      <c r="E639" s="34" t="str">
        <f>IFERROR(VLOOKUP(D639,'基础-客户信息 '!$C:$D,2,FALSE),"-")</f>
        <v>-</v>
      </c>
      <c r="F639" s="45"/>
      <c r="G639" s="34" t="str">
        <f>IFERROR(VLOOKUP($F639,'基础-商品信息'!$C:$E,2,FALSE),"-")</f>
        <v>-</v>
      </c>
      <c r="H639" s="34" t="str">
        <f>IFERROR(VLOOKUP($F639,'基础-商品信息'!$C:$E,3,FALSE),"-")</f>
        <v>-</v>
      </c>
      <c r="I639" s="50"/>
      <c r="J639" s="45"/>
      <c r="K639" s="35" t="str">
        <f t="shared" si="19"/>
        <v>-</v>
      </c>
      <c r="L639" s="45"/>
      <c r="M639" s="51">
        <f t="shared" si="18"/>
        <v>1</v>
      </c>
    </row>
    <row r="640" customHeight="1" spans="2:13">
      <c r="B640" s="33">
        <v>637</v>
      </c>
      <c r="C640" s="45"/>
      <c r="D640" s="45"/>
      <c r="E640" s="34" t="str">
        <f>IFERROR(VLOOKUP(D640,'基础-客户信息 '!$C:$D,2,FALSE),"-")</f>
        <v>-</v>
      </c>
      <c r="F640" s="45"/>
      <c r="G640" s="34" t="str">
        <f>IFERROR(VLOOKUP($F640,'基础-商品信息'!$C:$E,2,FALSE),"-")</f>
        <v>-</v>
      </c>
      <c r="H640" s="34" t="str">
        <f>IFERROR(VLOOKUP($F640,'基础-商品信息'!$C:$E,3,FALSE),"-")</f>
        <v>-</v>
      </c>
      <c r="I640" s="50"/>
      <c r="J640" s="45"/>
      <c r="K640" s="35" t="str">
        <f t="shared" si="19"/>
        <v>-</v>
      </c>
      <c r="L640" s="45"/>
      <c r="M640" s="51">
        <f t="shared" si="18"/>
        <v>1</v>
      </c>
    </row>
    <row r="641" customHeight="1" spans="2:13">
      <c r="B641" s="33">
        <v>638</v>
      </c>
      <c r="C641" s="45"/>
      <c r="D641" s="45"/>
      <c r="E641" s="34" t="str">
        <f>IFERROR(VLOOKUP(D641,'基础-客户信息 '!$C:$D,2,FALSE),"-")</f>
        <v>-</v>
      </c>
      <c r="F641" s="45"/>
      <c r="G641" s="34" t="str">
        <f>IFERROR(VLOOKUP($F641,'基础-商品信息'!$C:$E,2,FALSE),"-")</f>
        <v>-</v>
      </c>
      <c r="H641" s="34" t="str">
        <f>IFERROR(VLOOKUP($F641,'基础-商品信息'!$C:$E,3,FALSE),"-")</f>
        <v>-</v>
      </c>
      <c r="I641" s="50"/>
      <c r="J641" s="45"/>
      <c r="K641" s="35" t="str">
        <f t="shared" si="19"/>
        <v>-</v>
      </c>
      <c r="L641" s="45"/>
      <c r="M641" s="51">
        <f t="shared" si="18"/>
        <v>1</v>
      </c>
    </row>
    <row r="642" customHeight="1" spans="2:13">
      <c r="B642" s="33">
        <v>639</v>
      </c>
      <c r="C642" s="45"/>
      <c r="D642" s="45"/>
      <c r="E642" s="34" t="str">
        <f>IFERROR(VLOOKUP(D642,'基础-客户信息 '!$C:$D,2,FALSE),"-")</f>
        <v>-</v>
      </c>
      <c r="F642" s="45"/>
      <c r="G642" s="34" t="str">
        <f>IFERROR(VLOOKUP($F642,'基础-商品信息'!$C:$E,2,FALSE),"-")</f>
        <v>-</v>
      </c>
      <c r="H642" s="34" t="str">
        <f>IFERROR(VLOOKUP($F642,'基础-商品信息'!$C:$E,3,FALSE),"-")</f>
        <v>-</v>
      </c>
      <c r="I642" s="50"/>
      <c r="J642" s="45"/>
      <c r="K642" s="35" t="str">
        <f t="shared" si="19"/>
        <v>-</v>
      </c>
      <c r="L642" s="45"/>
      <c r="M642" s="51">
        <f t="shared" si="18"/>
        <v>1</v>
      </c>
    </row>
    <row r="643" customHeight="1" spans="2:13">
      <c r="B643" s="33">
        <v>640</v>
      </c>
      <c r="C643" s="45"/>
      <c r="D643" s="45"/>
      <c r="E643" s="34" t="str">
        <f>IFERROR(VLOOKUP(D643,'基础-客户信息 '!$C:$D,2,FALSE),"-")</f>
        <v>-</v>
      </c>
      <c r="F643" s="45"/>
      <c r="G643" s="34" t="str">
        <f>IFERROR(VLOOKUP($F643,'基础-商品信息'!$C:$E,2,FALSE),"-")</f>
        <v>-</v>
      </c>
      <c r="H643" s="34" t="str">
        <f>IFERROR(VLOOKUP($F643,'基础-商品信息'!$C:$E,3,FALSE),"-")</f>
        <v>-</v>
      </c>
      <c r="I643" s="50"/>
      <c r="J643" s="45"/>
      <c r="K643" s="35" t="str">
        <f t="shared" si="19"/>
        <v>-</v>
      </c>
      <c r="L643" s="45"/>
      <c r="M643" s="51">
        <f t="shared" si="18"/>
        <v>1</v>
      </c>
    </row>
    <row r="644" customHeight="1" spans="2:13">
      <c r="B644" s="33">
        <v>641</v>
      </c>
      <c r="C644" s="45"/>
      <c r="D644" s="45"/>
      <c r="E644" s="34" t="str">
        <f>IFERROR(VLOOKUP(D644,'基础-客户信息 '!$C:$D,2,FALSE),"-")</f>
        <v>-</v>
      </c>
      <c r="F644" s="45"/>
      <c r="G644" s="34" t="str">
        <f>IFERROR(VLOOKUP($F644,'基础-商品信息'!$C:$E,2,FALSE),"-")</f>
        <v>-</v>
      </c>
      <c r="H644" s="34" t="str">
        <f>IFERROR(VLOOKUP($F644,'基础-商品信息'!$C:$E,3,FALSE),"-")</f>
        <v>-</v>
      </c>
      <c r="I644" s="50"/>
      <c r="J644" s="45"/>
      <c r="K644" s="35" t="str">
        <f t="shared" si="19"/>
        <v>-</v>
      </c>
      <c r="L644" s="45"/>
      <c r="M644" s="51">
        <f t="shared" ref="M644:M707" si="20">C644-DAY(C644)+1</f>
        <v>1</v>
      </c>
    </row>
    <row r="645" customHeight="1" spans="2:13">
      <c r="B645" s="33">
        <v>642</v>
      </c>
      <c r="C645" s="45"/>
      <c r="D645" s="45"/>
      <c r="E645" s="34" t="str">
        <f>IFERROR(VLOOKUP(D645,'基础-客户信息 '!$C:$D,2,FALSE),"-")</f>
        <v>-</v>
      </c>
      <c r="F645" s="45"/>
      <c r="G645" s="34" t="str">
        <f>IFERROR(VLOOKUP($F645,'基础-商品信息'!$C:$E,2,FALSE),"-")</f>
        <v>-</v>
      </c>
      <c r="H645" s="34" t="str">
        <f>IFERROR(VLOOKUP($F645,'基础-商品信息'!$C:$E,3,FALSE),"-")</f>
        <v>-</v>
      </c>
      <c r="I645" s="50"/>
      <c r="J645" s="45"/>
      <c r="K645" s="35" t="str">
        <f t="shared" ref="K645:K708" si="21">IF(AND(I645&lt;&gt;"",J645&lt;&gt;""),I645*J645,"-")</f>
        <v>-</v>
      </c>
      <c r="L645" s="45"/>
      <c r="M645" s="51">
        <f t="shared" si="20"/>
        <v>1</v>
      </c>
    </row>
    <row r="646" customHeight="1" spans="2:13">
      <c r="B646" s="33">
        <v>643</v>
      </c>
      <c r="C646" s="45"/>
      <c r="D646" s="45"/>
      <c r="E646" s="34" t="str">
        <f>IFERROR(VLOOKUP(D646,'基础-客户信息 '!$C:$D,2,FALSE),"-")</f>
        <v>-</v>
      </c>
      <c r="F646" s="45"/>
      <c r="G646" s="34" t="str">
        <f>IFERROR(VLOOKUP($F646,'基础-商品信息'!$C:$E,2,FALSE),"-")</f>
        <v>-</v>
      </c>
      <c r="H646" s="34" t="str">
        <f>IFERROR(VLOOKUP($F646,'基础-商品信息'!$C:$E,3,FALSE),"-")</f>
        <v>-</v>
      </c>
      <c r="I646" s="50"/>
      <c r="J646" s="45"/>
      <c r="K646" s="35" t="str">
        <f t="shared" si="21"/>
        <v>-</v>
      </c>
      <c r="L646" s="45"/>
      <c r="M646" s="51">
        <f t="shared" si="20"/>
        <v>1</v>
      </c>
    </row>
    <row r="647" customHeight="1" spans="2:13">
      <c r="B647" s="33">
        <v>644</v>
      </c>
      <c r="C647" s="45"/>
      <c r="D647" s="45"/>
      <c r="E647" s="34" t="str">
        <f>IFERROR(VLOOKUP(D647,'基础-客户信息 '!$C:$D,2,FALSE),"-")</f>
        <v>-</v>
      </c>
      <c r="F647" s="45"/>
      <c r="G647" s="34" t="str">
        <f>IFERROR(VLOOKUP($F647,'基础-商品信息'!$C:$E,2,FALSE),"-")</f>
        <v>-</v>
      </c>
      <c r="H647" s="34" t="str">
        <f>IFERROR(VLOOKUP($F647,'基础-商品信息'!$C:$E,3,FALSE),"-")</f>
        <v>-</v>
      </c>
      <c r="I647" s="50"/>
      <c r="J647" s="45"/>
      <c r="K647" s="35" t="str">
        <f t="shared" si="21"/>
        <v>-</v>
      </c>
      <c r="L647" s="45"/>
      <c r="M647" s="51">
        <f t="shared" si="20"/>
        <v>1</v>
      </c>
    </row>
    <row r="648" customHeight="1" spans="2:13">
      <c r="B648" s="33">
        <v>645</v>
      </c>
      <c r="C648" s="45"/>
      <c r="D648" s="45"/>
      <c r="E648" s="34" t="str">
        <f>IFERROR(VLOOKUP(D648,'基础-客户信息 '!$C:$D,2,FALSE),"-")</f>
        <v>-</v>
      </c>
      <c r="F648" s="45"/>
      <c r="G648" s="34" t="str">
        <f>IFERROR(VLOOKUP($F648,'基础-商品信息'!$C:$E,2,FALSE),"-")</f>
        <v>-</v>
      </c>
      <c r="H648" s="34" t="str">
        <f>IFERROR(VLOOKUP($F648,'基础-商品信息'!$C:$E,3,FALSE),"-")</f>
        <v>-</v>
      </c>
      <c r="I648" s="50"/>
      <c r="J648" s="45"/>
      <c r="K648" s="35" t="str">
        <f t="shared" si="21"/>
        <v>-</v>
      </c>
      <c r="L648" s="45"/>
      <c r="M648" s="51">
        <f t="shared" si="20"/>
        <v>1</v>
      </c>
    </row>
    <row r="649" customHeight="1" spans="2:13">
      <c r="B649" s="33">
        <v>646</v>
      </c>
      <c r="C649" s="45"/>
      <c r="D649" s="45"/>
      <c r="E649" s="34" t="str">
        <f>IFERROR(VLOOKUP(D649,'基础-客户信息 '!$C:$D,2,FALSE),"-")</f>
        <v>-</v>
      </c>
      <c r="F649" s="45"/>
      <c r="G649" s="34" t="str">
        <f>IFERROR(VLOOKUP($F649,'基础-商品信息'!$C:$E,2,FALSE),"-")</f>
        <v>-</v>
      </c>
      <c r="H649" s="34" t="str">
        <f>IFERROR(VLOOKUP($F649,'基础-商品信息'!$C:$E,3,FALSE),"-")</f>
        <v>-</v>
      </c>
      <c r="I649" s="50"/>
      <c r="J649" s="45"/>
      <c r="K649" s="35" t="str">
        <f t="shared" si="21"/>
        <v>-</v>
      </c>
      <c r="L649" s="45"/>
      <c r="M649" s="51">
        <f t="shared" si="20"/>
        <v>1</v>
      </c>
    </row>
    <row r="650" customHeight="1" spans="2:13">
      <c r="B650" s="33">
        <v>647</v>
      </c>
      <c r="C650" s="45"/>
      <c r="D650" s="45"/>
      <c r="E650" s="34" t="str">
        <f>IFERROR(VLOOKUP(D650,'基础-客户信息 '!$C:$D,2,FALSE),"-")</f>
        <v>-</v>
      </c>
      <c r="F650" s="45"/>
      <c r="G650" s="34" t="str">
        <f>IFERROR(VLOOKUP($F650,'基础-商品信息'!$C:$E,2,FALSE),"-")</f>
        <v>-</v>
      </c>
      <c r="H650" s="34" t="str">
        <f>IFERROR(VLOOKUP($F650,'基础-商品信息'!$C:$E,3,FALSE),"-")</f>
        <v>-</v>
      </c>
      <c r="I650" s="50"/>
      <c r="J650" s="45"/>
      <c r="K650" s="35" t="str">
        <f t="shared" si="21"/>
        <v>-</v>
      </c>
      <c r="L650" s="45"/>
      <c r="M650" s="51">
        <f t="shared" si="20"/>
        <v>1</v>
      </c>
    </row>
    <row r="651" customHeight="1" spans="2:13">
      <c r="B651" s="33">
        <v>648</v>
      </c>
      <c r="C651" s="45"/>
      <c r="D651" s="45"/>
      <c r="E651" s="34" t="str">
        <f>IFERROR(VLOOKUP(D651,'基础-客户信息 '!$C:$D,2,FALSE),"-")</f>
        <v>-</v>
      </c>
      <c r="F651" s="45"/>
      <c r="G651" s="34" t="str">
        <f>IFERROR(VLOOKUP($F651,'基础-商品信息'!$C:$E,2,FALSE),"-")</f>
        <v>-</v>
      </c>
      <c r="H651" s="34" t="str">
        <f>IFERROR(VLOOKUP($F651,'基础-商品信息'!$C:$E,3,FALSE),"-")</f>
        <v>-</v>
      </c>
      <c r="I651" s="50"/>
      <c r="J651" s="45"/>
      <c r="K651" s="35" t="str">
        <f t="shared" si="21"/>
        <v>-</v>
      </c>
      <c r="L651" s="45"/>
      <c r="M651" s="51">
        <f t="shared" si="20"/>
        <v>1</v>
      </c>
    </row>
    <row r="652" customHeight="1" spans="2:13">
      <c r="B652" s="33">
        <v>649</v>
      </c>
      <c r="C652" s="45"/>
      <c r="D652" s="45"/>
      <c r="E652" s="34" t="str">
        <f>IFERROR(VLOOKUP(D652,'基础-客户信息 '!$C:$D,2,FALSE),"-")</f>
        <v>-</v>
      </c>
      <c r="F652" s="45"/>
      <c r="G652" s="34" t="str">
        <f>IFERROR(VLOOKUP($F652,'基础-商品信息'!$C:$E,2,FALSE),"-")</f>
        <v>-</v>
      </c>
      <c r="H652" s="34" t="str">
        <f>IFERROR(VLOOKUP($F652,'基础-商品信息'!$C:$E,3,FALSE),"-")</f>
        <v>-</v>
      </c>
      <c r="I652" s="50"/>
      <c r="J652" s="45"/>
      <c r="K652" s="35" t="str">
        <f t="shared" si="21"/>
        <v>-</v>
      </c>
      <c r="L652" s="45"/>
      <c r="M652" s="51">
        <f t="shared" si="20"/>
        <v>1</v>
      </c>
    </row>
    <row r="653" customHeight="1" spans="2:13">
      <c r="B653" s="33">
        <v>650</v>
      </c>
      <c r="C653" s="45"/>
      <c r="D653" s="45"/>
      <c r="E653" s="34" t="str">
        <f>IFERROR(VLOOKUP(D653,'基础-客户信息 '!$C:$D,2,FALSE),"-")</f>
        <v>-</v>
      </c>
      <c r="F653" s="45"/>
      <c r="G653" s="34" t="str">
        <f>IFERROR(VLOOKUP($F653,'基础-商品信息'!$C:$E,2,FALSE),"-")</f>
        <v>-</v>
      </c>
      <c r="H653" s="34" t="str">
        <f>IFERROR(VLOOKUP($F653,'基础-商品信息'!$C:$E,3,FALSE),"-")</f>
        <v>-</v>
      </c>
      <c r="I653" s="50"/>
      <c r="J653" s="45"/>
      <c r="K653" s="35" t="str">
        <f t="shared" si="21"/>
        <v>-</v>
      </c>
      <c r="L653" s="45"/>
      <c r="M653" s="51">
        <f t="shared" si="20"/>
        <v>1</v>
      </c>
    </row>
    <row r="654" customHeight="1" spans="2:13">
      <c r="B654" s="33">
        <v>651</v>
      </c>
      <c r="C654" s="45"/>
      <c r="D654" s="45"/>
      <c r="E654" s="34" t="str">
        <f>IFERROR(VLOOKUP(D654,'基础-客户信息 '!$C:$D,2,FALSE),"-")</f>
        <v>-</v>
      </c>
      <c r="F654" s="45"/>
      <c r="G654" s="34" t="str">
        <f>IFERROR(VLOOKUP($F654,'基础-商品信息'!$C:$E,2,FALSE),"-")</f>
        <v>-</v>
      </c>
      <c r="H654" s="34" t="str">
        <f>IFERROR(VLOOKUP($F654,'基础-商品信息'!$C:$E,3,FALSE),"-")</f>
        <v>-</v>
      </c>
      <c r="I654" s="50"/>
      <c r="J654" s="45"/>
      <c r="K654" s="35" t="str">
        <f t="shared" si="21"/>
        <v>-</v>
      </c>
      <c r="L654" s="45"/>
      <c r="M654" s="51">
        <f t="shared" si="20"/>
        <v>1</v>
      </c>
    </row>
    <row r="655" customHeight="1" spans="2:13">
      <c r="B655" s="33">
        <v>652</v>
      </c>
      <c r="C655" s="45"/>
      <c r="D655" s="45"/>
      <c r="E655" s="34" t="str">
        <f>IFERROR(VLOOKUP(D655,'基础-客户信息 '!$C:$D,2,FALSE),"-")</f>
        <v>-</v>
      </c>
      <c r="F655" s="45"/>
      <c r="G655" s="34" t="str">
        <f>IFERROR(VLOOKUP($F655,'基础-商品信息'!$C:$E,2,FALSE),"-")</f>
        <v>-</v>
      </c>
      <c r="H655" s="34" t="str">
        <f>IFERROR(VLOOKUP($F655,'基础-商品信息'!$C:$E,3,FALSE),"-")</f>
        <v>-</v>
      </c>
      <c r="I655" s="50"/>
      <c r="J655" s="45"/>
      <c r="K655" s="35" t="str">
        <f t="shared" si="21"/>
        <v>-</v>
      </c>
      <c r="L655" s="45"/>
      <c r="M655" s="51">
        <f t="shared" si="20"/>
        <v>1</v>
      </c>
    </row>
    <row r="656" customHeight="1" spans="2:13">
      <c r="B656" s="33">
        <v>653</v>
      </c>
      <c r="C656" s="45"/>
      <c r="D656" s="45"/>
      <c r="E656" s="34" t="str">
        <f>IFERROR(VLOOKUP(D656,'基础-客户信息 '!$C:$D,2,FALSE),"-")</f>
        <v>-</v>
      </c>
      <c r="F656" s="45"/>
      <c r="G656" s="34" t="str">
        <f>IFERROR(VLOOKUP($F656,'基础-商品信息'!$C:$E,2,FALSE),"-")</f>
        <v>-</v>
      </c>
      <c r="H656" s="34" t="str">
        <f>IFERROR(VLOOKUP($F656,'基础-商品信息'!$C:$E,3,FALSE),"-")</f>
        <v>-</v>
      </c>
      <c r="I656" s="50"/>
      <c r="J656" s="45"/>
      <c r="K656" s="35" t="str">
        <f t="shared" si="21"/>
        <v>-</v>
      </c>
      <c r="L656" s="45"/>
      <c r="M656" s="51">
        <f t="shared" si="20"/>
        <v>1</v>
      </c>
    </row>
    <row r="657" customHeight="1" spans="2:13">
      <c r="B657" s="33">
        <v>654</v>
      </c>
      <c r="C657" s="45"/>
      <c r="D657" s="45"/>
      <c r="E657" s="34" t="str">
        <f>IFERROR(VLOOKUP(D657,'基础-客户信息 '!$C:$D,2,FALSE),"-")</f>
        <v>-</v>
      </c>
      <c r="F657" s="45"/>
      <c r="G657" s="34" t="str">
        <f>IFERROR(VLOOKUP($F657,'基础-商品信息'!$C:$E,2,FALSE),"-")</f>
        <v>-</v>
      </c>
      <c r="H657" s="34" t="str">
        <f>IFERROR(VLOOKUP($F657,'基础-商品信息'!$C:$E,3,FALSE),"-")</f>
        <v>-</v>
      </c>
      <c r="I657" s="50"/>
      <c r="J657" s="45"/>
      <c r="K657" s="35" t="str">
        <f t="shared" si="21"/>
        <v>-</v>
      </c>
      <c r="L657" s="45"/>
      <c r="M657" s="51">
        <f t="shared" si="20"/>
        <v>1</v>
      </c>
    </row>
    <row r="658" customHeight="1" spans="2:13">
      <c r="B658" s="33">
        <v>655</v>
      </c>
      <c r="C658" s="45"/>
      <c r="D658" s="45"/>
      <c r="E658" s="34" t="str">
        <f>IFERROR(VLOOKUP(D658,'基础-客户信息 '!$C:$D,2,FALSE),"-")</f>
        <v>-</v>
      </c>
      <c r="F658" s="45"/>
      <c r="G658" s="34" t="str">
        <f>IFERROR(VLOOKUP($F658,'基础-商品信息'!$C:$E,2,FALSE),"-")</f>
        <v>-</v>
      </c>
      <c r="H658" s="34" t="str">
        <f>IFERROR(VLOOKUP($F658,'基础-商品信息'!$C:$E,3,FALSE),"-")</f>
        <v>-</v>
      </c>
      <c r="I658" s="50"/>
      <c r="J658" s="45"/>
      <c r="K658" s="35" t="str">
        <f t="shared" si="21"/>
        <v>-</v>
      </c>
      <c r="L658" s="45"/>
      <c r="M658" s="51">
        <f t="shared" si="20"/>
        <v>1</v>
      </c>
    </row>
    <row r="659" customHeight="1" spans="2:13">
      <c r="B659" s="33">
        <v>656</v>
      </c>
      <c r="C659" s="45"/>
      <c r="D659" s="45"/>
      <c r="E659" s="34" t="str">
        <f>IFERROR(VLOOKUP(D659,'基础-客户信息 '!$C:$D,2,FALSE),"-")</f>
        <v>-</v>
      </c>
      <c r="F659" s="45"/>
      <c r="G659" s="34" t="str">
        <f>IFERROR(VLOOKUP($F659,'基础-商品信息'!$C:$E,2,FALSE),"-")</f>
        <v>-</v>
      </c>
      <c r="H659" s="34" t="str">
        <f>IFERROR(VLOOKUP($F659,'基础-商品信息'!$C:$E,3,FALSE),"-")</f>
        <v>-</v>
      </c>
      <c r="I659" s="50"/>
      <c r="J659" s="45"/>
      <c r="K659" s="35" t="str">
        <f t="shared" si="21"/>
        <v>-</v>
      </c>
      <c r="L659" s="45"/>
      <c r="M659" s="51">
        <f t="shared" si="20"/>
        <v>1</v>
      </c>
    </row>
    <row r="660" customHeight="1" spans="2:13">
      <c r="B660" s="33">
        <v>657</v>
      </c>
      <c r="C660" s="45"/>
      <c r="D660" s="45"/>
      <c r="E660" s="34" t="str">
        <f>IFERROR(VLOOKUP(D660,'基础-客户信息 '!$C:$D,2,FALSE),"-")</f>
        <v>-</v>
      </c>
      <c r="F660" s="45"/>
      <c r="G660" s="34" t="str">
        <f>IFERROR(VLOOKUP($F660,'基础-商品信息'!$C:$E,2,FALSE),"-")</f>
        <v>-</v>
      </c>
      <c r="H660" s="34" t="str">
        <f>IFERROR(VLOOKUP($F660,'基础-商品信息'!$C:$E,3,FALSE),"-")</f>
        <v>-</v>
      </c>
      <c r="I660" s="50"/>
      <c r="J660" s="45"/>
      <c r="K660" s="35" t="str">
        <f t="shared" si="21"/>
        <v>-</v>
      </c>
      <c r="L660" s="45"/>
      <c r="M660" s="51">
        <f t="shared" si="20"/>
        <v>1</v>
      </c>
    </row>
    <row r="661" customHeight="1" spans="2:13">
      <c r="B661" s="33">
        <v>658</v>
      </c>
      <c r="C661" s="45"/>
      <c r="D661" s="45"/>
      <c r="E661" s="34" t="str">
        <f>IFERROR(VLOOKUP(D661,'基础-客户信息 '!$C:$D,2,FALSE),"-")</f>
        <v>-</v>
      </c>
      <c r="F661" s="45"/>
      <c r="G661" s="34" t="str">
        <f>IFERROR(VLOOKUP($F661,'基础-商品信息'!$C:$E,2,FALSE),"-")</f>
        <v>-</v>
      </c>
      <c r="H661" s="34" t="str">
        <f>IFERROR(VLOOKUP($F661,'基础-商品信息'!$C:$E,3,FALSE),"-")</f>
        <v>-</v>
      </c>
      <c r="I661" s="50"/>
      <c r="J661" s="45"/>
      <c r="K661" s="35" t="str">
        <f t="shared" si="21"/>
        <v>-</v>
      </c>
      <c r="L661" s="45"/>
      <c r="M661" s="51">
        <f t="shared" si="20"/>
        <v>1</v>
      </c>
    </row>
    <row r="662" customHeight="1" spans="2:13">
      <c r="B662" s="33">
        <v>659</v>
      </c>
      <c r="C662" s="45"/>
      <c r="D662" s="45"/>
      <c r="E662" s="34" t="str">
        <f>IFERROR(VLOOKUP(D662,'基础-客户信息 '!$C:$D,2,FALSE),"-")</f>
        <v>-</v>
      </c>
      <c r="F662" s="45"/>
      <c r="G662" s="34" t="str">
        <f>IFERROR(VLOOKUP($F662,'基础-商品信息'!$C:$E,2,FALSE),"-")</f>
        <v>-</v>
      </c>
      <c r="H662" s="34" t="str">
        <f>IFERROR(VLOOKUP($F662,'基础-商品信息'!$C:$E,3,FALSE),"-")</f>
        <v>-</v>
      </c>
      <c r="I662" s="50"/>
      <c r="J662" s="45"/>
      <c r="K662" s="35" t="str">
        <f t="shared" si="21"/>
        <v>-</v>
      </c>
      <c r="L662" s="45"/>
      <c r="M662" s="51">
        <f t="shared" si="20"/>
        <v>1</v>
      </c>
    </row>
    <row r="663" customHeight="1" spans="2:13">
      <c r="B663" s="33">
        <v>660</v>
      </c>
      <c r="C663" s="45"/>
      <c r="D663" s="45"/>
      <c r="E663" s="34" t="str">
        <f>IFERROR(VLOOKUP(D663,'基础-客户信息 '!$C:$D,2,FALSE),"-")</f>
        <v>-</v>
      </c>
      <c r="F663" s="45"/>
      <c r="G663" s="34" t="str">
        <f>IFERROR(VLOOKUP($F663,'基础-商品信息'!$C:$E,2,FALSE),"-")</f>
        <v>-</v>
      </c>
      <c r="H663" s="34" t="str">
        <f>IFERROR(VLOOKUP($F663,'基础-商品信息'!$C:$E,3,FALSE),"-")</f>
        <v>-</v>
      </c>
      <c r="I663" s="50"/>
      <c r="J663" s="45"/>
      <c r="K663" s="35" t="str">
        <f t="shared" si="21"/>
        <v>-</v>
      </c>
      <c r="L663" s="45"/>
      <c r="M663" s="51">
        <f t="shared" si="20"/>
        <v>1</v>
      </c>
    </row>
    <row r="664" customHeight="1" spans="2:13">
      <c r="B664" s="33">
        <v>661</v>
      </c>
      <c r="C664" s="45"/>
      <c r="D664" s="45"/>
      <c r="E664" s="34" t="str">
        <f>IFERROR(VLOOKUP(D664,'基础-客户信息 '!$C:$D,2,FALSE),"-")</f>
        <v>-</v>
      </c>
      <c r="F664" s="45"/>
      <c r="G664" s="34" t="str">
        <f>IFERROR(VLOOKUP($F664,'基础-商品信息'!$C:$E,2,FALSE),"-")</f>
        <v>-</v>
      </c>
      <c r="H664" s="34" t="str">
        <f>IFERROR(VLOOKUP($F664,'基础-商品信息'!$C:$E,3,FALSE),"-")</f>
        <v>-</v>
      </c>
      <c r="I664" s="50"/>
      <c r="J664" s="45"/>
      <c r="K664" s="35" t="str">
        <f t="shared" si="21"/>
        <v>-</v>
      </c>
      <c r="L664" s="45"/>
      <c r="M664" s="51">
        <f t="shared" si="20"/>
        <v>1</v>
      </c>
    </row>
    <row r="665" customHeight="1" spans="2:13">
      <c r="B665" s="33">
        <v>662</v>
      </c>
      <c r="C665" s="45"/>
      <c r="D665" s="45"/>
      <c r="E665" s="34" t="str">
        <f>IFERROR(VLOOKUP(D665,'基础-客户信息 '!$C:$D,2,FALSE),"-")</f>
        <v>-</v>
      </c>
      <c r="F665" s="45"/>
      <c r="G665" s="34" t="str">
        <f>IFERROR(VLOOKUP($F665,'基础-商品信息'!$C:$E,2,FALSE),"-")</f>
        <v>-</v>
      </c>
      <c r="H665" s="34" t="str">
        <f>IFERROR(VLOOKUP($F665,'基础-商品信息'!$C:$E,3,FALSE),"-")</f>
        <v>-</v>
      </c>
      <c r="I665" s="50"/>
      <c r="J665" s="45"/>
      <c r="K665" s="35" t="str">
        <f t="shared" si="21"/>
        <v>-</v>
      </c>
      <c r="L665" s="45"/>
      <c r="M665" s="51">
        <f t="shared" si="20"/>
        <v>1</v>
      </c>
    </row>
    <row r="666" customHeight="1" spans="2:13">
      <c r="B666" s="33">
        <v>663</v>
      </c>
      <c r="C666" s="45"/>
      <c r="D666" s="45"/>
      <c r="E666" s="34" t="str">
        <f>IFERROR(VLOOKUP(D666,'基础-客户信息 '!$C:$D,2,FALSE),"-")</f>
        <v>-</v>
      </c>
      <c r="F666" s="45"/>
      <c r="G666" s="34" t="str">
        <f>IFERROR(VLOOKUP($F666,'基础-商品信息'!$C:$E,2,FALSE),"-")</f>
        <v>-</v>
      </c>
      <c r="H666" s="34" t="str">
        <f>IFERROR(VLOOKUP($F666,'基础-商品信息'!$C:$E,3,FALSE),"-")</f>
        <v>-</v>
      </c>
      <c r="I666" s="50"/>
      <c r="J666" s="45"/>
      <c r="K666" s="35" t="str">
        <f t="shared" si="21"/>
        <v>-</v>
      </c>
      <c r="L666" s="45"/>
      <c r="M666" s="51">
        <f t="shared" si="20"/>
        <v>1</v>
      </c>
    </row>
    <row r="667" customHeight="1" spans="2:13">
      <c r="B667" s="33">
        <v>664</v>
      </c>
      <c r="C667" s="45"/>
      <c r="D667" s="45"/>
      <c r="E667" s="34" t="str">
        <f>IFERROR(VLOOKUP(D667,'基础-客户信息 '!$C:$D,2,FALSE),"-")</f>
        <v>-</v>
      </c>
      <c r="F667" s="45"/>
      <c r="G667" s="34" t="str">
        <f>IFERROR(VLOOKUP($F667,'基础-商品信息'!$C:$E,2,FALSE),"-")</f>
        <v>-</v>
      </c>
      <c r="H667" s="34" t="str">
        <f>IFERROR(VLOOKUP($F667,'基础-商品信息'!$C:$E,3,FALSE),"-")</f>
        <v>-</v>
      </c>
      <c r="I667" s="50"/>
      <c r="J667" s="45"/>
      <c r="K667" s="35" t="str">
        <f t="shared" si="21"/>
        <v>-</v>
      </c>
      <c r="L667" s="45"/>
      <c r="M667" s="51">
        <f t="shared" si="20"/>
        <v>1</v>
      </c>
    </row>
    <row r="668" customHeight="1" spans="2:13">
      <c r="B668" s="33">
        <v>665</v>
      </c>
      <c r="C668" s="45"/>
      <c r="D668" s="45"/>
      <c r="E668" s="34" t="str">
        <f>IFERROR(VLOOKUP(D668,'基础-客户信息 '!$C:$D,2,FALSE),"-")</f>
        <v>-</v>
      </c>
      <c r="F668" s="45"/>
      <c r="G668" s="34" t="str">
        <f>IFERROR(VLOOKUP($F668,'基础-商品信息'!$C:$E,2,FALSE),"-")</f>
        <v>-</v>
      </c>
      <c r="H668" s="34" t="str">
        <f>IFERROR(VLOOKUP($F668,'基础-商品信息'!$C:$E,3,FALSE),"-")</f>
        <v>-</v>
      </c>
      <c r="I668" s="50"/>
      <c r="J668" s="45"/>
      <c r="K668" s="35" t="str">
        <f t="shared" si="21"/>
        <v>-</v>
      </c>
      <c r="L668" s="45"/>
      <c r="M668" s="51">
        <f t="shared" si="20"/>
        <v>1</v>
      </c>
    </row>
    <row r="669" customHeight="1" spans="2:13">
      <c r="B669" s="33">
        <v>666</v>
      </c>
      <c r="C669" s="45"/>
      <c r="D669" s="45"/>
      <c r="E669" s="34" t="str">
        <f>IFERROR(VLOOKUP(D669,'基础-客户信息 '!$C:$D,2,FALSE),"-")</f>
        <v>-</v>
      </c>
      <c r="F669" s="45"/>
      <c r="G669" s="34" t="str">
        <f>IFERROR(VLOOKUP($F669,'基础-商品信息'!$C:$E,2,FALSE),"-")</f>
        <v>-</v>
      </c>
      <c r="H669" s="34" t="str">
        <f>IFERROR(VLOOKUP($F669,'基础-商品信息'!$C:$E,3,FALSE),"-")</f>
        <v>-</v>
      </c>
      <c r="I669" s="50"/>
      <c r="J669" s="45"/>
      <c r="K669" s="35" t="str">
        <f t="shared" si="21"/>
        <v>-</v>
      </c>
      <c r="L669" s="45"/>
      <c r="M669" s="51">
        <f t="shared" si="20"/>
        <v>1</v>
      </c>
    </row>
    <row r="670" customHeight="1" spans="2:13">
      <c r="B670" s="33">
        <v>667</v>
      </c>
      <c r="C670" s="45"/>
      <c r="D670" s="45"/>
      <c r="E670" s="34" t="str">
        <f>IFERROR(VLOOKUP(D670,'基础-客户信息 '!$C:$D,2,FALSE),"-")</f>
        <v>-</v>
      </c>
      <c r="F670" s="45"/>
      <c r="G670" s="34" t="str">
        <f>IFERROR(VLOOKUP($F670,'基础-商品信息'!$C:$E,2,FALSE),"-")</f>
        <v>-</v>
      </c>
      <c r="H670" s="34" t="str">
        <f>IFERROR(VLOOKUP($F670,'基础-商品信息'!$C:$E,3,FALSE),"-")</f>
        <v>-</v>
      </c>
      <c r="I670" s="50"/>
      <c r="J670" s="45"/>
      <c r="K670" s="35" t="str">
        <f t="shared" si="21"/>
        <v>-</v>
      </c>
      <c r="L670" s="45"/>
      <c r="M670" s="51">
        <f t="shared" si="20"/>
        <v>1</v>
      </c>
    </row>
    <row r="671" customHeight="1" spans="2:13">
      <c r="B671" s="33">
        <v>668</v>
      </c>
      <c r="C671" s="45"/>
      <c r="D671" s="45"/>
      <c r="E671" s="34" t="str">
        <f>IFERROR(VLOOKUP(D671,'基础-客户信息 '!$C:$D,2,FALSE),"-")</f>
        <v>-</v>
      </c>
      <c r="F671" s="45"/>
      <c r="G671" s="34" t="str">
        <f>IFERROR(VLOOKUP($F671,'基础-商品信息'!$C:$E,2,FALSE),"-")</f>
        <v>-</v>
      </c>
      <c r="H671" s="34" t="str">
        <f>IFERROR(VLOOKUP($F671,'基础-商品信息'!$C:$E,3,FALSE),"-")</f>
        <v>-</v>
      </c>
      <c r="I671" s="50"/>
      <c r="J671" s="45"/>
      <c r="K671" s="35" t="str">
        <f t="shared" si="21"/>
        <v>-</v>
      </c>
      <c r="L671" s="45"/>
      <c r="M671" s="51">
        <f t="shared" si="20"/>
        <v>1</v>
      </c>
    </row>
    <row r="672" customHeight="1" spans="2:13">
      <c r="B672" s="33">
        <v>669</v>
      </c>
      <c r="C672" s="45"/>
      <c r="D672" s="45"/>
      <c r="E672" s="34" t="str">
        <f>IFERROR(VLOOKUP(D672,'基础-客户信息 '!$C:$D,2,FALSE),"-")</f>
        <v>-</v>
      </c>
      <c r="F672" s="45"/>
      <c r="G672" s="34" t="str">
        <f>IFERROR(VLOOKUP($F672,'基础-商品信息'!$C:$E,2,FALSE),"-")</f>
        <v>-</v>
      </c>
      <c r="H672" s="34" t="str">
        <f>IFERROR(VLOOKUP($F672,'基础-商品信息'!$C:$E,3,FALSE),"-")</f>
        <v>-</v>
      </c>
      <c r="I672" s="50"/>
      <c r="J672" s="45"/>
      <c r="K672" s="35" t="str">
        <f t="shared" si="21"/>
        <v>-</v>
      </c>
      <c r="L672" s="45"/>
      <c r="M672" s="51">
        <f t="shared" si="20"/>
        <v>1</v>
      </c>
    </row>
    <row r="673" customHeight="1" spans="2:13">
      <c r="B673" s="33">
        <v>670</v>
      </c>
      <c r="C673" s="45"/>
      <c r="D673" s="45"/>
      <c r="E673" s="34" t="str">
        <f>IFERROR(VLOOKUP(D673,'基础-客户信息 '!$C:$D,2,FALSE),"-")</f>
        <v>-</v>
      </c>
      <c r="F673" s="45"/>
      <c r="G673" s="34" t="str">
        <f>IFERROR(VLOOKUP($F673,'基础-商品信息'!$C:$E,2,FALSE),"-")</f>
        <v>-</v>
      </c>
      <c r="H673" s="34" t="str">
        <f>IFERROR(VLOOKUP($F673,'基础-商品信息'!$C:$E,3,FALSE),"-")</f>
        <v>-</v>
      </c>
      <c r="I673" s="50"/>
      <c r="J673" s="45"/>
      <c r="K673" s="35" t="str">
        <f t="shared" si="21"/>
        <v>-</v>
      </c>
      <c r="L673" s="45"/>
      <c r="M673" s="51">
        <f t="shared" si="20"/>
        <v>1</v>
      </c>
    </row>
    <row r="674" customHeight="1" spans="2:13">
      <c r="B674" s="33">
        <v>671</v>
      </c>
      <c r="C674" s="45"/>
      <c r="D674" s="45"/>
      <c r="E674" s="34" t="str">
        <f>IFERROR(VLOOKUP(D674,'基础-客户信息 '!$C:$D,2,FALSE),"-")</f>
        <v>-</v>
      </c>
      <c r="F674" s="45"/>
      <c r="G674" s="34" t="str">
        <f>IFERROR(VLOOKUP($F674,'基础-商品信息'!$C:$E,2,FALSE),"-")</f>
        <v>-</v>
      </c>
      <c r="H674" s="34" t="str">
        <f>IFERROR(VLOOKUP($F674,'基础-商品信息'!$C:$E,3,FALSE),"-")</f>
        <v>-</v>
      </c>
      <c r="I674" s="50"/>
      <c r="J674" s="45"/>
      <c r="K674" s="35" t="str">
        <f t="shared" si="21"/>
        <v>-</v>
      </c>
      <c r="L674" s="45"/>
      <c r="M674" s="51">
        <f t="shared" si="20"/>
        <v>1</v>
      </c>
    </row>
    <row r="675" customHeight="1" spans="2:13">
      <c r="B675" s="33">
        <v>672</v>
      </c>
      <c r="C675" s="45"/>
      <c r="D675" s="45"/>
      <c r="E675" s="34" t="str">
        <f>IFERROR(VLOOKUP(D675,'基础-客户信息 '!$C:$D,2,FALSE),"-")</f>
        <v>-</v>
      </c>
      <c r="F675" s="45"/>
      <c r="G675" s="34" t="str">
        <f>IFERROR(VLOOKUP($F675,'基础-商品信息'!$C:$E,2,FALSE),"-")</f>
        <v>-</v>
      </c>
      <c r="H675" s="34" t="str">
        <f>IFERROR(VLOOKUP($F675,'基础-商品信息'!$C:$E,3,FALSE),"-")</f>
        <v>-</v>
      </c>
      <c r="I675" s="50"/>
      <c r="J675" s="45"/>
      <c r="K675" s="35" t="str">
        <f t="shared" si="21"/>
        <v>-</v>
      </c>
      <c r="L675" s="45"/>
      <c r="M675" s="51">
        <f t="shared" si="20"/>
        <v>1</v>
      </c>
    </row>
    <row r="676" customHeight="1" spans="2:13">
      <c r="B676" s="33">
        <v>673</v>
      </c>
      <c r="C676" s="45"/>
      <c r="D676" s="45"/>
      <c r="E676" s="34" t="str">
        <f>IFERROR(VLOOKUP(D676,'基础-客户信息 '!$C:$D,2,FALSE),"-")</f>
        <v>-</v>
      </c>
      <c r="F676" s="45"/>
      <c r="G676" s="34" t="str">
        <f>IFERROR(VLOOKUP($F676,'基础-商品信息'!$C:$E,2,FALSE),"-")</f>
        <v>-</v>
      </c>
      <c r="H676" s="34" t="str">
        <f>IFERROR(VLOOKUP($F676,'基础-商品信息'!$C:$E,3,FALSE),"-")</f>
        <v>-</v>
      </c>
      <c r="I676" s="50"/>
      <c r="J676" s="45"/>
      <c r="K676" s="35" t="str">
        <f t="shared" si="21"/>
        <v>-</v>
      </c>
      <c r="L676" s="45"/>
      <c r="M676" s="51">
        <f t="shared" si="20"/>
        <v>1</v>
      </c>
    </row>
    <row r="677" customHeight="1" spans="2:13">
      <c r="B677" s="33">
        <v>674</v>
      </c>
      <c r="C677" s="45"/>
      <c r="D677" s="45"/>
      <c r="E677" s="34" t="str">
        <f>IFERROR(VLOOKUP(D677,'基础-客户信息 '!$C:$D,2,FALSE),"-")</f>
        <v>-</v>
      </c>
      <c r="F677" s="45"/>
      <c r="G677" s="34" t="str">
        <f>IFERROR(VLOOKUP($F677,'基础-商品信息'!$C:$E,2,FALSE),"-")</f>
        <v>-</v>
      </c>
      <c r="H677" s="34" t="str">
        <f>IFERROR(VLOOKUP($F677,'基础-商品信息'!$C:$E,3,FALSE),"-")</f>
        <v>-</v>
      </c>
      <c r="I677" s="50"/>
      <c r="J677" s="45"/>
      <c r="K677" s="35" t="str">
        <f t="shared" si="21"/>
        <v>-</v>
      </c>
      <c r="L677" s="45"/>
      <c r="M677" s="51">
        <f t="shared" si="20"/>
        <v>1</v>
      </c>
    </row>
    <row r="678" customHeight="1" spans="2:13">
      <c r="B678" s="33">
        <v>675</v>
      </c>
      <c r="C678" s="45"/>
      <c r="D678" s="45"/>
      <c r="E678" s="34" t="str">
        <f>IFERROR(VLOOKUP(D678,'基础-客户信息 '!$C:$D,2,FALSE),"-")</f>
        <v>-</v>
      </c>
      <c r="F678" s="45"/>
      <c r="G678" s="34" t="str">
        <f>IFERROR(VLOOKUP($F678,'基础-商品信息'!$C:$E,2,FALSE),"-")</f>
        <v>-</v>
      </c>
      <c r="H678" s="34" t="str">
        <f>IFERROR(VLOOKUP($F678,'基础-商品信息'!$C:$E,3,FALSE),"-")</f>
        <v>-</v>
      </c>
      <c r="I678" s="50"/>
      <c r="J678" s="45"/>
      <c r="K678" s="35" t="str">
        <f t="shared" si="21"/>
        <v>-</v>
      </c>
      <c r="L678" s="45"/>
      <c r="M678" s="51">
        <f t="shared" si="20"/>
        <v>1</v>
      </c>
    </row>
    <row r="679" customHeight="1" spans="2:13">
      <c r="B679" s="33">
        <v>676</v>
      </c>
      <c r="C679" s="45"/>
      <c r="D679" s="45"/>
      <c r="E679" s="34" t="str">
        <f>IFERROR(VLOOKUP(D679,'基础-客户信息 '!$C:$D,2,FALSE),"-")</f>
        <v>-</v>
      </c>
      <c r="F679" s="45"/>
      <c r="G679" s="34" t="str">
        <f>IFERROR(VLOOKUP($F679,'基础-商品信息'!$C:$E,2,FALSE),"-")</f>
        <v>-</v>
      </c>
      <c r="H679" s="34" t="str">
        <f>IFERROR(VLOOKUP($F679,'基础-商品信息'!$C:$E,3,FALSE),"-")</f>
        <v>-</v>
      </c>
      <c r="I679" s="50"/>
      <c r="J679" s="45"/>
      <c r="K679" s="35" t="str">
        <f t="shared" si="21"/>
        <v>-</v>
      </c>
      <c r="L679" s="45"/>
      <c r="M679" s="51">
        <f t="shared" si="20"/>
        <v>1</v>
      </c>
    </row>
    <row r="680" customHeight="1" spans="2:13">
      <c r="B680" s="33">
        <v>677</v>
      </c>
      <c r="C680" s="45"/>
      <c r="D680" s="45"/>
      <c r="E680" s="34" t="str">
        <f>IFERROR(VLOOKUP(D680,'基础-客户信息 '!$C:$D,2,FALSE),"-")</f>
        <v>-</v>
      </c>
      <c r="F680" s="45"/>
      <c r="G680" s="34" t="str">
        <f>IFERROR(VLOOKUP($F680,'基础-商品信息'!$C:$E,2,FALSE),"-")</f>
        <v>-</v>
      </c>
      <c r="H680" s="34" t="str">
        <f>IFERROR(VLOOKUP($F680,'基础-商品信息'!$C:$E,3,FALSE),"-")</f>
        <v>-</v>
      </c>
      <c r="I680" s="50"/>
      <c r="J680" s="45"/>
      <c r="K680" s="35" t="str">
        <f t="shared" si="21"/>
        <v>-</v>
      </c>
      <c r="L680" s="45"/>
      <c r="M680" s="51">
        <f t="shared" si="20"/>
        <v>1</v>
      </c>
    </row>
    <row r="681" customHeight="1" spans="2:13">
      <c r="B681" s="33">
        <v>678</v>
      </c>
      <c r="C681" s="45"/>
      <c r="D681" s="45"/>
      <c r="E681" s="34" t="str">
        <f>IFERROR(VLOOKUP(D681,'基础-客户信息 '!$C:$D,2,FALSE),"-")</f>
        <v>-</v>
      </c>
      <c r="F681" s="45"/>
      <c r="G681" s="34" t="str">
        <f>IFERROR(VLOOKUP($F681,'基础-商品信息'!$C:$E,2,FALSE),"-")</f>
        <v>-</v>
      </c>
      <c r="H681" s="34" t="str">
        <f>IFERROR(VLOOKUP($F681,'基础-商品信息'!$C:$E,3,FALSE),"-")</f>
        <v>-</v>
      </c>
      <c r="I681" s="50"/>
      <c r="J681" s="45"/>
      <c r="K681" s="35" t="str">
        <f t="shared" si="21"/>
        <v>-</v>
      </c>
      <c r="L681" s="45"/>
      <c r="M681" s="51">
        <f t="shared" si="20"/>
        <v>1</v>
      </c>
    </row>
    <row r="682" customHeight="1" spans="2:13">
      <c r="B682" s="33">
        <v>679</v>
      </c>
      <c r="C682" s="45"/>
      <c r="D682" s="45"/>
      <c r="E682" s="34" t="str">
        <f>IFERROR(VLOOKUP(D682,'基础-客户信息 '!$C:$D,2,FALSE),"-")</f>
        <v>-</v>
      </c>
      <c r="F682" s="45"/>
      <c r="G682" s="34" t="str">
        <f>IFERROR(VLOOKUP($F682,'基础-商品信息'!$C:$E,2,FALSE),"-")</f>
        <v>-</v>
      </c>
      <c r="H682" s="34" t="str">
        <f>IFERROR(VLOOKUP($F682,'基础-商品信息'!$C:$E,3,FALSE),"-")</f>
        <v>-</v>
      </c>
      <c r="I682" s="50"/>
      <c r="J682" s="45"/>
      <c r="K682" s="35" t="str">
        <f t="shared" si="21"/>
        <v>-</v>
      </c>
      <c r="L682" s="45"/>
      <c r="M682" s="51">
        <f t="shared" si="20"/>
        <v>1</v>
      </c>
    </row>
    <row r="683" customHeight="1" spans="2:13">
      <c r="B683" s="33">
        <v>680</v>
      </c>
      <c r="C683" s="45"/>
      <c r="D683" s="45"/>
      <c r="E683" s="34" t="str">
        <f>IFERROR(VLOOKUP(D683,'基础-客户信息 '!$C:$D,2,FALSE),"-")</f>
        <v>-</v>
      </c>
      <c r="F683" s="45"/>
      <c r="G683" s="34" t="str">
        <f>IFERROR(VLOOKUP($F683,'基础-商品信息'!$C:$E,2,FALSE),"-")</f>
        <v>-</v>
      </c>
      <c r="H683" s="34" t="str">
        <f>IFERROR(VLOOKUP($F683,'基础-商品信息'!$C:$E,3,FALSE),"-")</f>
        <v>-</v>
      </c>
      <c r="I683" s="50"/>
      <c r="J683" s="45"/>
      <c r="K683" s="35" t="str">
        <f t="shared" si="21"/>
        <v>-</v>
      </c>
      <c r="L683" s="45"/>
      <c r="M683" s="51">
        <f t="shared" si="20"/>
        <v>1</v>
      </c>
    </row>
    <row r="684" customHeight="1" spans="2:13">
      <c r="B684" s="33">
        <v>681</v>
      </c>
      <c r="C684" s="45"/>
      <c r="D684" s="45"/>
      <c r="E684" s="34" t="str">
        <f>IFERROR(VLOOKUP(D684,'基础-客户信息 '!$C:$D,2,FALSE),"-")</f>
        <v>-</v>
      </c>
      <c r="F684" s="45"/>
      <c r="G684" s="34" t="str">
        <f>IFERROR(VLOOKUP($F684,'基础-商品信息'!$C:$E,2,FALSE),"-")</f>
        <v>-</v>
      </c>
      <c r="H684" s="34" t="str">
        <f>IFERROR(VLOOKUP($F684,'基础-商品信息'!$C:$E,3,FALSE),"-")</f>
        <v>-</v>
      </c>
      <c r="I684" s="50"/>
      <c r="J684" s="45"/>
      <c r="K684" s="35" t="str">
        <f t="shared" si="21"/>
        <v>-</v>
      </c>
      <c r="L684" s="45"/>
      <c r="M684" s="51">
        <f t="shared" si="20"/>
        <v>1</v>
      </c>
    </row>
    <row r="685" customHeight="1" spans="2:13">
      <c r="B685" s="33">
        <v>682</v>
      </c>
      <c r="C685" s="45"/>
      <c r="D685" s="45"/>
      <c r="E685" s="34" t="str">
        <f>IFERROR(VLOOKUP(D685,'基础-客户信息 '!$C:$D,2,FALSE),"-")</f>
        <v>-</v>
      </c>
      <c r="F685" s="45"/>
      <c r="G685" s="34" t="str">
        <f>IFERROR(VLOOKUP($F685,'基础-商品信息'!$C:$E,2,FALSE),"-")</f>
        <v>-</v>
      </c>
      <c r="H685" s="34" t="str">
        <f>IFERROR(VLOOKUP($F685,'基础-商品信息'!$C:$E,3,FALSE),"-")</f>
        <v>-</v>
      </c>
      <c r="I685" s="50"/>
      <c r="J685" s="45"/>
      <c r="K685" s="35" t="str">
        <f t="shared" si="21"/>
        <v>-</v>
      </c>
      <c r="L685" s="45"/>
      <c r="M685" s="51">
        <f t="shared" si="20"/>
        <v>1</v>
      </c>
    </row>
    <row r="686" customHeight="1" spans="2:13">
      <c r="B686" s="33">
        <v>683</v>
      </c>
      <c r="C686" s="45"/>
      <c r="D686" s="45"/>
      <c r="E686" s="34" t="str">
        <f>IFERROR(VLOOKUP(D686,'基础-客户信息 '!$C:$D,2,FALSE),"-")</f>
        <v>-</v>
      </c>
      <c r="F686" s="45"/>
      <c r="G686" s="34" t="str">
        <f>IFERROR(VLOOKUP($F686,'基础-商品信息'!$C:$E,2,FALSE),"-")</f>
        <v>-</v>
      </c>
      <c r="H686" s="34" t="str">
        <f>IFERROR(VLOOKUP($F686,'基础-商品信息'!$C:$E,3,FALSE),"-")</f>
        <v>-</v>
      </c>
      <c r="I686" s="50"/>
      <c r="J686" s="45"/>
      <c r="K686" s="35" t="str">
        <f t="shared" si="21"/>
        <v>-</v>
      </c>
      <c r="L686" s="45"/>
      <c r="M686" s="51">
        <f t="shared" si="20"/>
        <v>1</v>
      </c>
    </row>
    <row r="687" customHeight="1" spans="2:13">
      <c r="B687" s="33">
        <v>684</v>
      </c>
      <c r="C687" s="45"/>
      <c r="D687" s="45"/>
      <c r="E687" s="34" t="str">
        <f>IFERROR(VLOOKUP(D687,'基础-客户信息 '!$C:$D,2,FALSE),"-")</f>
        <v>-</v>
      </c>
      <c r="F687" s="45"/>
      <c r="G687" s="34" t="str">
        <f>IFERROR(VLOOKUP($F687,'基础-商品信息'!$C:$E,2,FALSE),"-")</f>
        <v>-</v>
      </c>
      <c r="H687" s="34" t="str">
        <f>IFERROR(VLOOKUP($F687,'基础-商品信息'!$C:$E,3,FALSE),"-")</f>
        <v>-</v>
      </c>
      <c r="I687" s="50"/>
      <c r="J687" s="45"/>
      <c r="K687" s="35" t="str">
        <f t="shared" si="21"/>
        <v>-</v>
      </c>
      <c r="L687" s="45"/>
      <c r="M687" s="51">
        <f t="shared" si="20"/>
        <v>1</v>
      </c>
    </row>
    <row r="688" customHeight="1" spans="2:13">
      <c r="B688" s="33">
        <v>685</v>
      </c>
      <c r="C688" s="45"/>
      <c r="D688" s="45"/>
      <c r="E688" s="34" t="str">
        <f>IFERROR(VLOOKUP(D688,'基础-客户信息 '!$C:$D,2,FALSE),"-")</f>
        <v>-</v>
      </c>
      <c r="F688" s="45"/>
      <c r="G688" s="34" t="str">
        <f>IFERROR(VLOOKUP($F688,'基础-商品信息'!$C:$E,2,FALSE),"-")</f>
        <v>-</v>
      </c>
      <c r="H688" s="34" t="str">
        <f>IFERROR(VLOOKUP($F688,'基础-商品信息'!$C:$E,3,FALSE),"-")</f>
        <v>-</v>
      </c>
      <c r="I688" s="50"/>
      <c r="J688" s="45"/>
      <c r="K688" s="35" t="str">
        <f t="shared" si="21"/>
        <v>-</v>
      </c>
      <c r="L688" s="45"/>
      <c r="M688" s="51">
        <f t="shared" si="20"/>
        <v>1</v>
      </c>
    </row>
    <row r="689" customHeight="1" spans="2:13">
      <c r="B689" s="33">
        <v>686</v>
      </c>
      <c r="C689" s="45"/>
      <c r="D689" s="45"/>
      <c r="E689" s="34" t="str">
        <f>IFERROR(VLOOKUP(D689,'基础-客户信息 '!$C:$D,2,FALSE),"-")</f>
        <v>-</v>
      </c>
      <c r="F689" s="45"/>
      <c r="G689" s="34" t="str">
        <f>IFERROR(VLOOKUP($F689,'基础-商品信息'!$C:$E,2,FALSE),"-")</f>
        <v>-</v>
      </c>
      <c r="H689" s="34" t="str">
        <f>IFERROR(VLOOKUP($F689,'基础-商品信息'!$C:$E,3,FALSE),"-")</f>
        <v>-</v>
      </c>
      <c r="I689" s="50"/>
      <c r="J689" s="45"/>
      <c r="K689" s="35" t="str">
        <f t="shared" si="21"/>
        <v>-</v>
      </c>
      <c r="L689" s="45"/>
      <c r="M689" s="51">
        <f t="shared" si="20"/>
        <v>1</v>
      </c>
    </row>
    <row r="690" customHeight="1" spans="2:13">
      <c r="B690" s="33">
        <v>687</v>
      </c>
      <c r="C690" s="45"/>
      <c r="D690" s="45"/>
      <c r="E690" s="34" t="str">
        <f>IFERROR(VLOOKUP(D690,'基础-客户信息 '!$C:$D,2,FALSE),"-")</f>
        <v>-</v>
      </c>
      <c r="F690" s="45"/>
      <c r="G690" s="34" t="str">
        <f>IFERROR(VLOOKUP($F690,'基础-商品信息'!$C:$E,2,FALSE),"-")</f>
        <v>-</v>
      </c>
      <c r="H690" s="34" t="str">
        <f>IFERROR(VLOOKUP($F690,'基础-商品信息'!$C:$E,3,FALSE),"-")</f>
        <v>-</v>
      </c>
      <c r="I690" s="50"/>
      <c r="J690" s="45"/>
      <c r="K690" s="35" t="str">
        <f t="shared" si="21"/>
        <v>-</v>
      </c>
      <c r="L690" s="45"/>
      <c r="M690" s="51">
        <f t="shared" si="20"/>
        <v>1</v>
      </c>
    </row>
    <row r="691" customHeight="1" spans="2:13">
      <c r="B691" s="33">
        <v>688</v>
      </c>
      <c r="C691" s="45"/>
      <c r="D691" s="45"/>
      <c r="E691" s="34" t="str">
        <f>IFERROR(VLOOKUP(D691,'基础-客户信息 '!$C:$D,2,FALSE),"-")</f>
        <v>-</v>
      </c>
      <c r="F691" s="45"/>
      <c r="G691" s="34" t="str">
        <f>IFERROR(VLOOKUP($F691,'基础-商品信息'!$C:$E,2,FALSE),"-")</f>
        <v>-</v>
      </c>
      <c r="H691" s="34" t="str">
        <f>IFERROR(VLOOKUP($F691,'基础-商品信息'!$C:$E,3,FALSE),"-")</f>
        <v>-</v>
      </c>
      <c r="I691" s="50"/>
      <c r="J691" s="45"/>
      <c r="K691" s="35" t="str">
        <f t="shared" si="21"/>
        <v>-</v>
      </c>
      <c r="L691" s="45"/>
      <c r="M691" s="51">
        <f t="shared" si="20"/>
        <v>1</v>
      </c>
    </row>
    <row r="692" customHeight="1" spans="2:13">
      <c r="B692" s="33">
        <v>689</v>
      </c>
      <c r="C692" s="45"/>
      <c r="D692" s="45"/>
      <c r="E692" s="34" t="str">
        <f>IFERROR(VLOOKUP(D692,'基础-客户信息 '!$C:$D,2,FALSE),"-")</f>
        <v>-</v>
      </c>
      <c r="F692" s="45"/>
      <c r="G692" s="34" t="str">
        <f>IFERROR(VLOOKUP($F692,'基础-商品信息'!$C:$E,2,FALSE),"-")</f>
        <v>-</v>
      </c>
      <c r="H692" s="34" t="str">
        <f>IFERROR(VLOOKUP($F692,'基础-商品信息'!$C:$E,3,FALSE),"-")</f>
        <v>-</v>
      </c>
      <c r="I692" s="50"/>
      <c r="J692" s="45"/>
      <c r="K692" s="35" t="str">
        <f t="shared" si="21"/>
        <v>-</v>
      </c>
      <c r="L692" s="45"/>
      <c r="M692" s="51">
        <f t="shared" si="20"/>
        <v>1</v>
      </c>
    </row>
    <row r="693" customHeight="1" spans="2:13">
      <c r="B693" s="33">
        <v>690</v>
      </c>
      <c r="C693" s="45"/>
      <c r="D693" s="45"/>
      <c r="E693" s="34" t="str">
        <f>IFERROR(VLOOKUP(D693,'基础-客户信息 '!$C:$D,2,FALSE),"-")</f>
        <v>-</v>
      </c>
      <c r="F693" s="45"/>
      <c r="G693" s="34" t="str">
        <f>IFERROR(VLOOKUP($F693,'基础-商品信息'!$C:$E,2,FALSE),"-")</f>
        <v>-</v>
      </c>
      <c r="H693" s="34" t="str">
        <f>IFERROR(VLOOKUP($F693,'基础-商品信息'!$C:$E,3,FALSE),"-")</f>
        <v>-</v>
      </c>
      <c r="I693" s="50"/>
      <c r="J693" s="45"/>
      <c r="K693" s="35" t="str">
        <f t="shared" si="21"/>
        <v>-</v>
      </c>
      <c r="L693" s="45"/>
      <c r="M693" s="51">
        <f t="shared" si="20"/>
        <v>1</v>
      </c>
    </row>
    <row r="694" customHeight="1" spans="2:13">
      <c r="B694" s="33">
        <v>691</v>
      </c>
      <c r="C694" s="45"/>
      <c r="D694" s="45"/>
      <c r="E694" s="34" t="str">
        <f>IFERROR(VLOOKUP(D694,'基础-客户信息 '!$C:$D,2,FALSE),"-")</f>
        <v>-</v>
      </c>
      <c r="F694" s="45"/>
      <c r="G694" s="34" t="str">
        <f>IFERROR(VLOOKUP($F694,'基础-商品信息'!$C:$E,2,FALSE),"-")</f>
        <v>-</v>
      </c>
      <c r="H694" s="34" t="str">
        <f>IFERROR(VLOOKUP($F694,'基础-商品信息'!$C:$E,3,FALSE),"-")</f>
        <v>-</v>
      </c>
      <c r="I694" s="50"/>
      <c r="J694" s="45"/>
      <c r="K694" s="35" t="str">
        <f t="shared" si="21"/>
        <v>-</v>
      </c>
      <c r="L694" s="45"/>
      <c r="M694" s="51">
        <f t="shared" si="20"/>
        <v>1</v>
      </c>
    </row>
    <row r="695" customHeight="1" spans="2:13">
      <c r="B695" s="33">
        <v>692</v>
      </c>
      <c r="C695" s="45"/>
      <c r="D695" s="45"/>
      <c r="E695" s="34" t="str">
        <f>IFERROR(VLOOKUP(D695,'基础-客户信息 '!$C:$D,2,FALSE),"-")</f>
        <v>-</v>
      </c>
      <c r="F695" s="45"/>
      <c r="G695" s="34" t="str">
        <f>IFERROR(VLOOKUP($F695,'基础-商品信息'!$C:$E,2,FALSE),"-")</f>
        <v>-</v>
      </c>
      <c r="H695" s="34" t="str">
        <f>IFERROR(VLOOKUP($F695,'基础-商品信息'!$C:$E,3,FALSE),"-")</f>
        <v>-</v>
      </c>
      <c r="I695" s="50"/>
      <c r="J695" s="45"/>
      <c r="K695" s="35" t="str">
        <f t="shared" si="21"/>
        <v>-</v>
      </c>
      <c r="L695" s="45"/>
      <c r="M695" s="51">
        <f t="shared" si="20"/>
        <v>1</v>
      </c>
    </row>
    <row r="696" customHeight="1" spans="2:13">
      <c r="B696" s="33">
        <v>693</v>
      </c>
      <c r="C696" s="45"/>
      <c r="D696" s="45"/>
      <c r="E696" s="34" t="str">
        <f>IFERROR(VLOOKUP(D696,'基础-客户信息 '!$C:$D,2,FALSE),"-")</f>
        <v>-</v>
      </c>
      <c r="F696" s="45"/>
      <c r="G696" s="34" t="str">
        <f>IFERROR(VLOOKUP($F696,'基础-商品信息'!$C:$E,2,FALSE),"-")</f>
        <v>-</v>
      </c>
      <c r="H696" s="34" t="str">
        <f>IFERROR(VLOOKUP($F696,'基础-商品信息'!$C:$E,3,FALSE),"-")</f>
        <v>-</v>
      </c>
      <c r="I696" s="50"/>
      <c r="J696" s="45"/>
      <c r="K696" s="35" t="str">
        <f t="shared" si="21"/>
        <v>-</v>
      </c>
      <c r="L696" s="45"/>
      <c r="M696" s="51">
        <f t="shared" si="20"/>
        <v>1</v>
      </c>
    </row>
    <row r="697" customHeight="1" spans="2:13">
      <c r="B697" s="33">
        <v>694</v>
      </c>
      <c r="C697" s="45"/>
      <c r="D697" s="45"/>
      <c r="E697" s="34" t="str">
        <f>IFERROR(VLOOKUP(D697,'基础-客户信息 '!$C:$D,2,FALSE),"-")</f>
        <v>-</v>
      </c>
      <c r="F697" s="45"/>
      <c r="G697" s="34" t="str">
        <f>IFERROR(VLOOKUP($F697,'基础-商品信息'!$C:$E,2,FALSE),"-")</f>
        <v>-</v>
      </c>
      <c r="H697" s="34" t="str">
        <f>IFERROR(VLOOKUP($F697,'基础-商品信息'!$C:$E,3,FALSE),"-")</f>
        <v>-</v>
      </c>
      <c r="I697" s="50"/>
      <c r="J697" s="45"/>
      <c r="K697" s="35" t="str">
        <f t="shared" si="21"/>
        <v>-</v>
      </c>
      <c r="L697" s="45"/>
      <c r="M697" s="51">
        <f t="shared" si="20"/>
        <v>1</v>
      </c>
    </row>
    <row r="698" customHeight="1" spans="2:13">
      <c r="B698" s="33">
        <v>695</v>
      </c>
      <c r="C698" s="45"/>
      <c r="D698" s="45"/>
      <c r="E698" s="34" t="str">
        <f>IFERROR(VLOOKUP(D698,'基础-客户信息 '!$C:$D,2,FALSE),"-")</f>
        <v>-</v>
      </c>
      <c r="F698" s="45"/>
      <c r="G698" s="34" t="str">
        <f>IFERROR(VLOOKUP($F698,'基础-商品信息'!$C:$E,2,FALSE),"-")</f>
        <v>-</v>
      </c>
      <c r="H698" s="34" t="str">
        <f>IFERROR(VLOOKUP($F698,'基础-商品信息'!$C:$E,3,FALSE),"-")</f>
        <v>-</v>
      </c>
      <c r="I698" s="50"/>
      <c r="J698" s="45"/>
      <c r="K698" s="35" t="str">
        <f t="shared" si="21"/>
        <v>-</v>
      </c>
      <c r="L698" s="45"/>
      <c r="M698" s="51">
        <f t="shared" si="20"/>
        <v>1</v>
      </c>
    </row>
    <row r="699" customHeight="1" spans="2:13">
      <c r="B699" s="33">
        <v>696</v>
      </c>
      <c r="C699" s="45"/>
      <c r="D699" s="45"/>
      <c r="E699" s="34" t="str">
        <f>IFERROR(VLOOKUP(D699,'基础-客户信息 '!$C:$D,2,FALSE),"-")</f>
        <v>-</v>
      </c>
      <c r="F699" s="45"/>
      <c r="G699" s="34" t="str">
        <f>IFERROR(VLOOKUP($F699,'基础-商品信息'!$C:$E,2,FALSE),"-")</f>
        <v>-</v>
      </c>
      <c r="H699" s="34" t="str">
        <f>IFERROR(VLOOKUP($F699,'基础-商品信息'!$C:$E,3,FALSE),"-")</f>
        <v>-</v>
      </c>
      <c r="I699" s="50"/>
      <c r="J699" s="45"/>
      <c r="K699" s="35" t="str">
        <f t="shared" si="21"/>
        <v>-</v>
      </c>
      <c r="L699" s="45"/>
      <c r="M699" s="51">
        <f t="shared" si="20"/>
        <v>1</v>
      </c>
    </row>
    <row r="700" customHeight="1" spans="2:13">
      <c r="B700" s="33">
        <v>697</v>
      </c>
      <c r="C700" s="45"/>
      <c r="D700" s="45"/>
      <c r="E700" s="34" t="str">
        <f>IFERROR(VLOOKUP(D700,'基础-客户信息 '!$C:$D,2,FALSE),"-")</f>
        <v>-</v>
      </c>
      <c r="F700" s="45"/>
      <c r="G700" s="34" t="str">
        <f>IFERROR(VLOOKUP($F700,'基础-商品信息'!$C:$E,2,FALSE),"-")</f>
        <v>-</v>
      </c>
      <c r="H700" s="34" t="str">
        <f>IFERROR(VLOOKUP($F700,'基础-商品信息'!$C:$E,3,FALSE),"-")</f>
        <v>-</v>
      </c>
      <c r="I700" s="50"/>
      <c r="J700" s="45"/>
      <c r="K700" s="35" t="str">
        <f t="shared" si="21"/>
        <v>-</v>
      </c>
      <c r="L700" s="45"/>
      <c r="M700" s="51">
        <f t="shared" si="20"/>
        <v>1</v>
      </c>
    </row>
    <row r="701" customHeight="1" spans="2:13">
      <c r="B701" s="33">
        <v>698</v>
      </c>
      <c r="C701" s="45"/>
      <c r="D701" s="45"/>
      <c r="E701" s="34" t="str">
        <f>IFERROR(VLOOKUP(D701,'基础-客户信息 '!$C:$D,2,FALSE),"-")</f>
        <v>-</v>
      </c>
      <c r="F701" s="45"/>
      <c r="G701" s="34" t="str">
        <f>IFERROR(VLOOKUP($F701,'基础-商品信息'!$C:$E,2,FALSE),"-")</f>
        <v>-</v>
      </c>
      <c r="H701" s="34" t="str">
        <f>IFERROR(VLOOKUP($F701,'基础-商品信息'!$C:$E,3,FALSE),"-")</f>
        <v>-</v>
      </c>
      <c r="I701" s="50"/>
      <c r="J701" s="45"/>
      <c r="K701" s="35" t="str">
        <f t="shared" si="21"/>
        <v>-</v>
      </c>
      <c r="L701" s="45"/>
      <c r="M701" s="51">
        <f t="shared" si="20"/>
        <v>1</v>
      </c>
    </row>
    <row r="702" customHeight="1" spans="2:13">
      <c r="B702" s="33">
        <v>699</v>
      </c>
      <c r="C702" s="45"/>
      <c r="D702" s="45"/>
      <c r="E702" s="34" t="str">
        <f>IFERROR(VLOOKUP(D702,'基础-客户信息 '!$C:$D,2,FALSE),"-")</f>
        <v>-</v>
      </c>
      <c r="F702" s="45"/>
      <c r="G702" s="34" t="str">
        <f>IFERROR(VLOOKUP($F702,'基础-商品信息'!$C:$E,2,FALSE),"-")</f>
        <v>-</v>
      </c>
      <c r="H702" s="34" t="str">
        <f>IFERROR(VLOOKUP($F702,'基础-商品信息'!$C:$E,3,FALSE),"-")</f>
        <v>-</v>
      </c>
      <c r="I702" s="50"/>
      <c r="J702" s="45"/>
      <c r="K702" s="35" t="str">
        <f t="shared" si="21"/>
        <v>-</v>
      </c>
      <c r="L702" s="45"/>
      <c r="M702" s="51">
        <f t="shared" si="20"/>
        <v>1</v>
      </c>
    </row>
    <row r="703" customHeight="1" spans="2:13">
      <c r="B703" s="33">
        <v>700</v>
      </c>
      <c r="C703" s="45"/>
      <c r="D703" s="45"/>
      <c r="E703" s="34" t="str">
        <f>IFERROR(VLOOKUP(D703,'基础-客户信息 '!$C:$D,2,FALSE),"-")</f>
        <v>-</v>
      </c>
      <c r="F703" s="45"/>
      <c r="G703" s="34" t="str">
        <f>IFERROR(VLOOKUP($F703,'基础-商品信息'!$C:$E,2,FALSE),"-")</f>
        <v>-</v>
      </c>
      <c r="H703" s="34" t="str">
        <f>IFERROR(VLOOKUP($F703,'基础-商品信息'!$C:$E,3,FALSE),"-")</f>
        <v>-</v>
      </c>
      <c r="I703" s="50"/>
      <c r="J703" s="45"/>
      <c r="K703" s="35" t="str">
        <f t="shared" si="21"/>
        <v>-</v>
      </c>
      <c r="L703" s="45"/>
      <c r="M703" s="51">
        <f t="shared" si="20"/>
        <v>1</v>
      </c>
    </row>
    <row r="704" customHeight="1" spans="2:13">
      <c r="B704" s="33">
        <v>701</v>
      </c>
      <c r="C704" s="45"/>
      <c r="D704" s="45"/>
      <c r="E704" s="34" t="str">
        <f>IFERROR(VLOOKUP(D704,'基础-客户信息 '!$C:$D,2,FALSE),"-")</f>
        <v>-</v>
      </c>
      <c r="F704" s="45"/>
      <c r="G704" s="34" t="str">
        <f>IFERROR(VLOOKUP($F704,'基础-商品信息'!$C:$E,2,FALSE),"-")</f>
        <v>-</v>
      </c>
      <c r="H704" s="34" t="str">
        <f>IFERROR(VLOOKUP($F704,'基础-商品信息'!$C:$E,3,FALSE),"-")</f>
        <v>-</v>
      </c>
      <c r="I704" s="50"/>
      <c r="J704" s="45"/>
      <c r="K704" s="35" t="str">
        <f t="shared" si="21"/>
        <v>-</v>
      </c>
      <c r="L704" s="45"/>
      <c r="M704" s="51">
        <f t="shared" si="20"/>
        <v>1</v>
      </c>
    </row>
    <row r="705" customHeight="1" spans="2:13">
      <c r="B705" s="33">
        <v>702</v>
      </c>
      <c r="C705" s="45"/>
      <c r="D705" s="45"/>
      <c r="E705" s="34" t="str">
        <f>IFERROR(VLOOKUP(D705,'基础-客户信息 '!$C:$D,2,FALSE),"-")</f>
        <v>-</v>
      </c>
      <c r="F705" s="45"/>
      <c r="G705" s="34" t="str">
        <f>IFERROR(VLOOKUP($F705,'基础-商品信息'!$C:$E,2,FALSE),"-")</f>
        <v>-</v>
      </c>
      <c r="H705" s="34" t="str">
        <f>IFERROR(VLOOKUP($F705,'基础-商品信息'!$C:$E,3,FALSE),"-")</f>
        <v>-</v>
      </c>
      <c r="I705" s="50"/>
      <c r="J705" s="45"/>
      <c r="K705" s="35" t="str">
        <f t="shared" si="21"/>
        <v>-</v>
      </c>
      <c r="L705" s="45"/>
      <c r="M705" s="51">
        <f t="shared" si="20"/>
        <v>1</v>
      </c>
    </row>
    <row r="706" customHeight="1" spans="2:13">
      <c r="B706" s="33">
        <v>703</v>
      </c>
      <c r="C706" s="45"/>
      <c r="D706" s="45"/>
      <c r="E706" s="34" t="str">
        <f>IFERROR(VLOOKUP(D706,'基础-客户信息 '!$C:$D,2,FALSE),"-")</f>
        <v>-</v>
      </c>
      <c r="F706" s="45"/>
      <c r="G706" s="34" t="str">
        <f>IFERROR(VLOOKUP($F706,'基础-商品信息'!$C:$E,2,FALSE),"-")</f>
        <v>-</v>
      </c>
      <c r="H706" s="34" t="str">
        <f>IFERROR(VLOOKUP($F706,'基础-商品信息'!$C:$E,3,FALSE),"-")</f>
        <v>-</v>
      </c>
      <c r="I706" s="50"/>
      <c r="J706" s="45"/>
      <c r="K706" s="35" t="str">
        <f t="shared" si="21"/>
        <v>-</v>
      </c>
      <c r="L706" s="45"/>
      <c r="M706" s="51">
        <f t="shared" si="20"/>
        <v>1</v>
      </c>
    </row>
    <row r="707" customHeight="1" spans="2:13">
      <c r="B707" s="33">
        <v>704</v>
      </c>
      <c r="C707" s="45"/>
      <c r="D707" s="45"/>
      <c r="E707" s="34" t="str">
        <f>IFERROR(VLOOKUP(D707,'基础-客户信息 '!$C:$D,2,FALSE),"-")</f>
        <v>-</v>
      </c>
      <c r="F707" s="45"/>
      <c r="G707" s="34" t="str">
        <f>IFERROR(VLOOKUP($F707,'基础-商品信息'!$C:$E,2,FALSE),"-")</f>
        <v>-</v>
      </c>
      <c r="H707" s="34" t="str">
        <f>IFERROR(VLOOKUP($F707,'基础-商品信息'!$C:$E,3,FALSE),"-")</f>
        <v>-</v>
      </c>
      <c r="I707" s="50"/>
      <c r="J707" s="45"/>
      <c r="K707" s="35" t="str">
        <f t="shared" si="21"/>
        <v>-</v>
      </c>
      <c r="L707" s="45"/>
      <c r="M707" s="51">
        <f t="shared" si="20"/>
        <v>1</v>
      </c>
    </row>
    <row r="708" customHeight="1" spans="2:13">
      <c r="B708" s="33">
        <v>705</v>
      </c>
      <c r="C708" s="45"/>
      <c r="D708" s="45"/>
      <c r="E708" s="34" t="str">
        <f>IFERROR(VLOOKUP(D708,'基础-客户信息 '!$C:$D,2,FALSE),"-")</f>
        <v>-</v>
      </c>
      <c r="F708" s="45"/>
      <c r="G708" s="34" t="str">
        <f>IFERROR(VLOOKUP($F708,'基础-商品信息'!$C:$E,2,FALSE),"-")</f>
        <v>-</v>
      </c>
      <c r="H708" s="34" t="str">
        <f>IFERROR(VLOOKUP($F708,'基础-商品信息'!$C:$E,3,FALSE),"-")</f>
        <v>-</v>
      </c>
      <c r="I708" s="50"/>
      <c r="J708" s="45"/>
      <c r="K708" s="35" t="str">
        <f t="shared" si="21"/>
        <v>-</v>
      </c>
      <c r="L708" s="45"/>
      <c r="M708" s="51">
        <f t="shared" ref="M708:M771" si="22">C708-DAY(C708)+1</f>
        <v>1</v>
      </c>
    </row>
    <row r="709" customHeight="1" spans="2:13">
      <c r="B709" s="33">
        <v>706</v>
      </c>
      <c r="C709" s="45"/>
      <c r="D709" s="45"/>
      <c r="E709" s="34" t="str">
        <f>IFERROR(VLOOKUP(D709,'基础-客户信息 '!$C:$D,2,FALSE),"-")</f>
        <v>-</v>
      </c>
      <c r="F709" s="45"/>
      <c r="G709" s="34" t="str">
        <f>IFERROR(VLOOKUP($F709,'基础-商品信息'!$C:$E,2,FALSE),"-")</f>
        <v>-</v>
      </c>
      <c r="H709" s="34" t="str">
        <f>IFERROR(VLOOKUP($F709,'基础-商品信息'!$C:$E,3,FALSE),"-")</f>
        <v>-</v>
      </c>
      <c r="I709" s="50"/>
      <c r="J709" s="45"/>
      <c r="K709" s="35" t="str">
        <f t="shared" ref="K709:K772" si="23">IF(AND(I709&lt;&gt;"",J709&lt;&gt;""),I709*J709,"-")</f>
        <v>-</v>
      </c>
      <c r="L709" s="45"/>
      <c r="M709" s="51">
        <f t="shared" si="22"/>
        <v>1</v>
      </c>
    </row>
    <row r="710" customHeight="1" spans="2:13">
      <c r="B710" s="33">
        <v>707</v>
      </c>
      <c r="C710" s="45"/>
      <c r="D710" s="45"/>
      <c r="E710" s="34" t="str">
        <f>IFERROR(VLOOKUP(D710,'基础-客户信息 '!$C:$D,2,FALSE),"-")</f>
        <v>-</v>
      </c>
      <c r="F710" s="45"/>
      <c r="G710" s="34" t="str">
        <f>IFERROR(VLOOKUP($F710,'基础-商品信息'!$C:$E,2,FALSE),"-")</f>
        <v>-</v>
      </c>
      <c r="H710" s="34" t="str">
        <f>IFERROR(VLOOKUP($F710,'基础-商品信息'!$C:$E,3,FALSE),"-")</f>
        <v>-</v>
      </c>
      <c r="I710" s="50"/>
      <c r="J710" s="45"/>
      <c r="K710" s="35" t="str">
        <f t="shared" si="23"/>
        <v>-</v>
      </c>
      <c r="L710" s="45"/>
      <c r="M710" s="51">
        <f t="shared" si="22"/>
        <v>1</v>
      </c>
    </row>
    <row r="711" customHeight="1" spans="2:13">
      <c r="B711" s="33">
        <v>708</v>
      </c>
      <c r="C711" s="45"/>
      <c r="D711" s="45"/>
      <c r="E711" s="34" t="str">
        <f>IFERROR(VLOOKUP(D711,'基础-客户信息 '!$C:$D,2,FALSE),"-")</f>
        <v>-</v>
      </c>
      <c r="F711" s="45"/>
      <c r="G711" s="34" t="str">
        <f>IFERROR(VLOOKUP($F711,'基础-商品信息'!$C:$E,2,FALSE),"-")</f>
        <v>-</v>
      </c>
      <c r="H711" s="34" t="str">
        <f>IFERROR(VLOOKUP($F711,'基础-商品信息'!$C:$E,3,FALSE),"-")</f>
        <v>-</v>
      </c>
      <c r="I711" s="50"/>
      <c r="J711" s="45"/>
      <c r="K711" s="35" t="str">
        <f t="shared" si="23"/>
        <v>-</v>
      </c>
      <c r="L711" s="45"/>
      <c r="M711" s="51">
        <f t="shared" si="22"/>
        <v>1</v>
      </c>
    </row>
    <row r="712" customHeight="1" spans="2:13">
      <c r="B712" s="33">
        <v>709</v>
      </c>
      <c r="C712" s="45"/>
      <c r="D712" s="45"/>
      <c r="E712" s="34" t="str">
        <f>IFERROR(VLOOKUP(D712,'基础-客户信息 '!$C:$D,2,FALSE),"-")</f>
        <v>-</v>
      </c>
      <c r="F712" s="45"/>
      <c r="G712" s="34" t="str">
        <f>IFERROR(VLOOKUP($F712,'基础-商品信息'!$C:$E,2,FALSE),"-")</f>
        <v>-</v>
      </c>
      <c r="H712" s="34" t="str">
        <f>IFERROR(VLOOKUP($F712,'基础-商品信息'!$C:$E,3,FALSE),"-")</f>
        <v>-</v>
      </c>
      <c r="I712" s="50"/>
      <c r="J712" s="45"/>
      <c r="K712" s="35" t="str">
        <f t="shared" si="23"/>
        <v>-</v>
      </c>
      <c r="L712" s="45"/>
      <c r="M712" s="51">
        <f t="shared" si="22"/>
        <v>1</v>
      </c>
    </row>
    <row r="713" customHeight="1" spans="2:13">
      <c r="B713" s="33">
        <v>710</v>
      </c>
      <c r="C713" s="45"/>
      <c r="D713" s="45"/>
      <c r="E713" s="34" t="str">
        <f>IFERROR(VLOOKUP(D713,'基础-客户信息 '!$C:$D,2,FALSE),"-")</f>
        <v>-</v>
      </c>
      <c r="F713" s="45"/>
      <c r="G713" s="34" t="str">
        <f>IFERROR(VLOOKUP($F713,'基础-商品信息'!$C:$E,2,FALSE),"-")</f>
        <v>-</v>
      </c>
      <c r="H713" s="34" t="str">
        <f>IFERROR(VLOOKUP($F713,'基础-商品信息'!$C:$E,3,FALSE),"-")</f>
        <v>-</v>
      </c>
      <c r="I713" s="50"/>
      <c r="J713" s="45"/>
      <c r="K713" s="35" t="str">
        <f t="shared" si="23"/>
        <v>-</v>
      </c>
      <c r="L713" s="45"/>
      <c r="M713" s="51">
        <f t="shared" si="22"/>
        <v>1</v>
      </c>
    </row>
    <row r="714" customHeight="1" spans="2:13">
      <c r="B714" s="33">
        <v>711</v>
      </c>
      <c r="C714" s="45"/>
      <c r="D714" s="45"/>
      <c r="E714" s="34" t="str">
        <f>IFERROR(VLOOKUP(D714,'基础-客户信息 '!$C:$D,2,FALSE),"-")</f>
        <v>-</v>
      </c>
      <c r="F714" s="45"/>
      <c r="G714" s="34" t="str">
        <f>IFERROR(VLOOKUP($F714,'基础-商品信息'!$C:$E,2,FALSE),"-")</f>
        <v>-</v>
      </c>
      <c r="H714" s="34" t="str">
        <f>IFERROR(VLOOKUP($F714,'基础-商品信息'!$C:$E,3,FALSE),"-")</f>
        <v>-</v>
      </c>
      <c r="I714" s="50"/>
      <c r="J714" s="45"/>
      <c r="K714" s="35" t="str">
        <f t="shared" si="23"/>
        <v>-</v>
      </c>
      <c r="L714" s="45"/>
      <c r="M714" s="51">
        <f t="shared" si="22"/>
        <v>1</v>
      </c>
    </row>
    <row r="715" customHeight="1" spans="2:13">
      <c r="B715" s="33">
        <v>712</v>
      </c>
      <c r="C715" s="45"/>
      <c r="D715" s="45"/>
      <c r="E715" s="34" t="str">
        <f>IFERROR(VLOOKUP(D715,'基础-客户信息 '!$C:$D,2,FALSE),"-")</f>
        <v>-</v>
      </c>
      <c r="F715" s="45"/>
      <c r="G715" s="34" t="str">
        <f>IFERROR(VLOOKUP($F715,'基础-商品信息'!$C:$E,2,FALSE),"-")</f>
        <v>-</v>
      </c>
      <c r="H715" s="34" t="str">
        <f>IFERROR(VLOOKUP($F715,'基础-商品信息'!$C:$E,3,FALSE),"-")</f>
        <v>-</v>
      </c>
      <c r="I715" s="50"/>
      <c r="J715" s="45"/>
      <c r="K715" s="35" t="str">
        <f t="shared" si="23"/>
        <v>-</v>
      </c>
      <c r="L715" s="45"/>
      <c r="M715" s="51">
        <f t="shared" si="22"/>
        <v>1</v>
      </c>
    </row>
    <row r="716" customHeight="1" spans="2:13">
      <c r="B716" s="33">
        <v>713</v>
      </c>
      <c r="C716" s="45"/>
      <c r="D716" s="45"/>
      <c r="E716" s="34" t="str">
        <f>IFERROR(VLOOKUP(D716,'基础-客户信息 '!$C:$D,2,FALSE),"-")</f>
        <v>-</v>
      </c>
      <c r="F716" s="45"/>
      <c r="G716" s="34" t="str">
        <f>IFERROR(VLOOKUP($F716,'基础-商品信息'!$C:$E,2,FALSE),"-")</f>
        <v>-</v>
      </c>
      <c r="H716" s="34" t="str">
        <f>IFERROR(VLOOKUP($F716,'基础-商品信息'!$C:$E,3,FALSE),"-")</f>
        <v>-</v>
      </c>
      <c r="I716" s="50"/>
      <c r="J716" s="45"/>
      <c r="K716" s="35" t="str">
        <f t="shared" si="23"/>
        <v>-</v>
      </c>
      <c r="L716" s="45"/>
      <c r="M716" s="51">
        <f t="shared" si="22"/>
        <v>1</v>
      </c>
    </row>
    <row r="717" customHeight="1" spans="2:13">
      <c r="B717" s="33">
        <v>714</v>
      </c>
      <c r="C717" s="45"/>
      <c r="D717" s="45"/>
      <c r="E717" s="34" t="str">
        <f>IFERROR(VLOOKUP(D717,'基础-客户信息 '!$C:$D,2,FALSE),"-")</f>
        <v>-</v>
      </c>
      <c r="F717" s="45"/>
      <c r="G717" s="34" t="str">
        <f>IFERROR(VLOOKUP($F717,'基础-商品信息'!$C:$E,2,FALSE),"-")</f>
        <v>-</v>
      </c>
      <c r="H717" s="34" t="str">
        <f>IFERROR(VLOOKUP($F717,'基础-商品信息'!$C:$E,3,FALSE),"-")</f>
        <v>-</v>
      </c>
      <c r="I717" s="50"/>
      <c r="J717" s="45"/>
      <c r="K717" s="35" t="str">
        <f t="shared" si="23"/>
        <v>-</v>
      </c>
      <c r="L717" s="45"/>
      <c r="M717" s="51">
        <f t="shared" si="22"/>
        <v>1</v>
      </c>
    </row>
    <row r="718" customHeight="1" spans="2:13">
      <c r="B718" s="33">
        <v>715</v>
      </c>
      <c r="C718" s="45"/>
      <c r="D718" s="45"/>
      <c r="E718" s="34" t="str">
        <f>IFERROR(VLOOKUP(D718,'基础-客户信息 '!$C:$D,2,FALSE),"-")</f>
        <v>-</v>
      </c>
      <c r="F718" s="45"/>
      <c r="G718" s="34" t="str">
        <f>IFERROR(VLOOKUP($F718,'基础-商品信息'!$C:$E,2,FALSE),"-")</f>
        <v>-</v>
      </c>
      <c r="H718" s="34" t="str">
        <f>IFERROR(VLOOKUP($F718,'基础-商品信息'!$C:$E,3,FALSE),"-")</f>
        <v>-</v>
      </c>
      <c r="I718" s="50"/>
      <c r="J718" s="45"/>
      <c r="K718" s="35" t="str">
        <f t="shared" si="23"/>
        <v>-</v>
      </c>
      <c r="L718" s="45"/>
      <c r="M718" s="51">
        <f t="shared" si="22"/>
        <v>1</v>
      </c>
    </row>
    <row r="719" customHeight="1" spans="2:13">
      <c r="B719" s="33">
        <v>716</v>
      </c>
      <c r="C719" s="45"/>
      <c r="D719" s="45"/>
      <c r="E719" s="34" t="str">
        <f>IFERROR(VLOOKUP(D719,'基础-客户信息 '!$C:$D,2,FALSE),"-")</f>
        <v>-</v>
      </c>
      <c r="F719" s="45"/>
      <c r="G719" s="34" t="str">
        <f>IFERROR(VLOOKUP($F719,'基础-商品信息'!$C:$E,2,FALSE),"-")</f>
        <v>-</v>
      </c>
      <c r="H719" s="34" t="str">
        <f>IFERROR(VLOOKUP($F719,'基础-商品信息'!$C:$E,3,FALSE),"-")</f>
        <v>-</v>
      </c>
      <c r="I719" s="50"/>
      <c r="J719" s="45"/>
      <c r="K719" s="35" t="str">
        <f t="shared" si="23"/>
        <v>-</v>
      </c>
      <c r="L719" s="45"/>
      <c r="M719" s="51">
        <f t="shared" si="22"/>
        <v>1</v>
      </c>
    </row>
    <row r="720" customHeight="1" spans="2:13">
      <c r="B720" s="33">
        <v>717</v>
      </c>
      <c r="C720" s="45"/>
      <c r="D720" s="45"/>
      <c r="E720" s="34" t="str">
        <f>IFERROR(VLOOKUP(D720,'基础-客户信息 '!$C:$D,2,FALSE),"-")</f>
        <v>-</v>
      </c>
      <c r="F720" s="45"/>
      <c r="G720" s="34" t="str">
        <f>IFERROR(VLOOKUP($F720,'基础-商品信息'!$C:$E,2,FALSE),"-")</f>
        <v>-</v>
      </c>
      <c r="H720" s="34" t="str">
        <f>IFERROR(VLOOKUP($F720,'基础-商品信息'!$C:$E,3,FALSE),"-")</f>
        <v>-</v>
      </c>
      <c r="I720" s="50"/>
      <c r="J720" s="45"/>
      <c r="K720" s="35" t="str">
        <f t="shared" si="23"/>
        <v>-</v>
      </c>
      <c r="L720" s="45"/>
      <c r="M720" s="51">
        <f t="shared" si="22"/>
        <v>1</v>
      </c>
    </row>
    <row r="721" customHeight="1" spans="2:13">
      <c r="B721" s="33">
        <v>718</v>
      </c>
      <c r="C721" s="45"/>
      <c r="D721" s="45"/>
      <c r="E721" s="34" t="str">
        <f>IFERROR(VLOOKUP(D721,'基础-客户信息 '!$C:$D,2,FALSE),"-")</f>
        <v>-</v>
      </c>
      <c r="F721" s="45"/>
      <c r="G721" s="34" t="str">
        <f>IFERROR(VLOOKUP($F721,'基础-商品信息'!$C:$E,2,FALSE),"-")</f>
        <v>-</v>
      </c>
      <c r="H721" s="34" t="str">
        <f>IFERROR(VLOOKUP($F721,'基础-商品信息'!$C:$E,3,FALSE),"-")</f>
        <v>-</v>
      </c>
      <c r="I721" s="50"/>
      <c r="J721" s="45"/>
      <c r="K721" s="35" t="str">
        <f t="shared" si="23"/>
        <v>-</v>
      </c>
      <c r="L721" s="45"/>
      <c r="M721" s="51">
        <f t="shared" si="22"/>
        <v>1</v>
      </c>
    </row>
    <row r="722" customHeight="1" spans="2:13">
      <c r="B722" s="33">
        <v>719</v>
      </c>
      <c r="C722" s="45"/>
      <c r="D722" s="45"/>
      <c r="E722" s="34" t="str">
        <f>IFERROR(VLOOKUP(D722,'基础-客户信息 '!$C:$D,2,FALSE),"-")</f>
        <v>-</v>
      </c>
      <c r="F722" s="45"/>
      <c r="G722" s="34" t="str">
        <f>IFERROR(VLOOKUP($F722,'基础-商品信息'!$C:$E,2,FALSE),"-")</f>
        <v>-</v>
      </c>
      <c r="H722" s="34" t="str">
        <f>IFERROR(VLOOKUP($F722,'基础-商品信息'!$C:$E,3,FALSE),"-")</f>
        <v>-</v>
      </c>
      <c r="I722" s="50"/>
      <c r="J722" s="45"/>
      <c r="K722" s="35" t="str">
        <f t="shared" si="23"/>
        <v>-</v>
      </c>
      <c r="L722" s="45"/>
      <c r="M722" s="51">
        <f t="shared" si="22"/>
        <v>1</v>
      </c>
    </row>
    <row r="723" customHeight="1" spans="2:13">
      <c r="B723" s="33">
        <v>720</v>
      </c>
      <c r="C723" s="45"/>
      <c r="D723" s="45"/>
      <c r="E723" s="34" t="str">
        <f>IFERROR(VLOOKUP(D723,'基础-客户信息 '!$C:$D,2,FALSE),"-")</f>
        <v>-</v>
      </c>
      <c r="F723" s="45"/>
      <c r="G723" s="34" t="str">
        <f>IFERROR(VLOOKUP($F723,'基础-商品信息'!$C:$E,2,FALSE),"-")</f>
        <v>-</v>
      </c>
      <c r="H723" s="34" t="str">
        <f>IFERROR(VLOOKUP($F723,'基础-商品信息'!$C:$E,3,FALSE),"-")</f>
        <v>-</v>
      </c>
      <c r="I723" s="50"/>
      <c r="J723" s="45"/>
      <c r="K723" s="35" t="str">
        <f t="shared" si="23"/>
        <v>-</v>
      </c>
      <c r="L723" s="45"/>
      <c r="M723" s="51">
        <f t="shared" si="22"/>
        <v>1</v>
      </c>
    </row>
    <row r="724" customHeight="1" spans="2:13">
      <c r="B724" s="33">
        <v>721</v>
      </c>
      <c r="C724" s="45"/>
      <c r="D724" s="45"/>
      <c r="E724" s="34" t="str">
        <f>IFERROR(VLOOKUP(D724,'基础-客户信息 '!$C:$D,2,FALSE),"-")</f>
        <v>-</v>
      </c>
      <c r="F724" s="45"/>
      <c r="G724" s="34" t="str">
        <f>IFERROR(VLOOKUP($F724,'基础-商品信息'!$C:$E,2,FALSE),"-")</f>
        <v>-</v>
      </c>
      <c r="H724" s="34" t="str">
        <f>IFERROR(VLOOKUP($F724,'基础-商品信息'!$C:$E,3,FALSE),"-")</f>
        <v>-</v>
      </c>
      <c r="I724" s="50"/>
      <c r="J724" s="45"/>
      <c r="K724" s="35" t="str">
        <f t="shared" si="23"/>
        <v>-</v>
      </c>
      <c r="L724" s="45"/>
      <c r="M724" s="51">
        <f t="shared" si="22"/>
        <v>1</v>
      </c>
    </row>
    <row r="725" customHeight="1" spans="2:13">
      <c r="B725" s="33">
        <v>722</v>
      </c>
      <c r="C725" s="45"/>
      <c r="D725" s="45"/>
      <c r="E725" s="34" t="str">
        <f>IFERROR(VLOOKUP(D725,'基础-客户信息 '!$C:$D,2,FALSE),"-")</f>
        <v>-</v>
      </c>
      <c r="F725" s="45"/>
      <c r="G725" s="34" t="str">
        <f>IFERROR(VLOOKUP($F725,'基础-商品信息'!$C:$E,2,FALSE),"-")</f>
        <v>-</v>
      </c>
      <c r="H725" s="34" t="str">
        <f>IFERROR(VLOOKUP($F725,'基础-商品信息'!$C:$E,3,FALSE),"-")</f>
        <v>-</v>
      </c>
      <c r="I725" s="50"/>
      <c r="J725" s="45"/>
      <c r="K725" s="35" t="str">
        <f t="shared" si="23"/>
        <v>-</v>
      </c>
      <c r="L725" s="45"/>
      <c r="M725" s="51">
        <f t="shared" si="22"/>
        <v>1</v>
      </c>
    </row>
    <row r="726" customHeight="1" spans="2:13">
      <c r="B726" s="33">
        <v>723</v>
      </c>
      <c r="C726" s="45"/>
      <c r="D726" s="45"/>
      <c r="E726" s="34" t="str">
        <f>IFERROR(VLOOKUP(D726,'基础-客户信息 '!$C:$D,2,FALSE),"-")</f>
        <v>-</v>
      </c>
      <c r="F726" s="45"/>
      <c r="G726" s="34" t="str">
        <f>IFERROR(VLOOKUP($F726,'基础-商品信息'!$C:$E,2,FALSE),"-")</f>
        <v>-</v>
      </c>
      <c r="H726" s="34" t="str">
        <f>IFERROR(VLOOKUP($F726,'基础-商品信息'!$C:$E,3,FALSE),"-")</f>
        <v>-</v>
      </c>
      <c r="I726" s="50"/>
      <c r="J726" s="45"/>
      <c r="K726" s="35" t="str">
        <f t="shared" si="23"/>
        <v>-</v>
      </c>
      <c r="L726" s="45"/>
      <c r="M726" s="51">
        <f t="shared" si="22"/>
        <v>1</v>
      </c>
    </row>
    <row r="727" customHeight="1" spans="2:13">
      <c r="B727" s="33">
        <v>724</v>
      </c>
      <c r="C727" s="45"/>
      <c r="D727" s="45"/>
      <c r="E727" s="34" t="str">
        <f>IFERROR(VLOOKUP(D727,'基础-客户信息 '!$C:$D,2,FALSE),"-")</f>
        <v>-</v>
      </c>
      <c r="F727" s="45"/>
      <c r="G727" s="34" t="str">
        <f>IFERROR(VLOOKUP($F727,'基础-商品信息'!$C:$E,2,FALSE),"-")</f>
        <v>-</v>
      </c>
      <c r="H727" s="34" t="str">
        <f>IFERROR(VLOOKUP($F727,'基础-商品信息'!$C:$E,3,FALSE),"-")</f>
        <v>-</v>
      </c>
      <c r="I727" s="50"/>
      <c r="J727" s="45"/>
      <c r="K727" s="35" t="str">
        <f t="shared" si="23"/>
        <v>-</v>
      </c>
      <c r="L727" s="45"/>
      <c r="M727" s="51">
        <f t="shared" si="22"/>
        <v>1</v>
      </c>
    </row>
    <row r="728" customHeight="1" spans="2:13">
      <c r="B728" s="33">
        <v>725</v>
      </c>
      <c r="C728" s="45"/>
      <c r="D728" s="45"/>
      <c r="E728" s="34" t="str">
        <f>IFERROR(VLOOKUP(D728,'基础-客户信息 '!$C:$D,2,FALSE),"-")</f>
        <v>-</v>
      </c>
      <c r="F728" s="45"/>
      <c r="G728" s="34" t="str">
        <f>IFERROR(VLOOKUP($F728,'基础-商品信息'!$C:$E,2,FALSE),"-")</f>
        <v>-</v>
      </c>
      <c r="H728" s="34" t="str">
        <f>IFERROR(VLOOKUP($F728,'基础-商品信息'!$C:$E,3,FALSE),"-")</f>
        <v>-</v>
      </c>
      <c r="I728" s="50"/>
      <c r="J728" s="45"/>
      <c r="K728" s="35" t="str">
        <f t="shared" si="23"/>
        <v>-</v>
      </c>
      <c r="L728" s="45"/>
      <c r="M728" s="51">
        <f t="shared" si="22"/>
        <v>1</v>
      </c>
    </row>
    <row r="729" customHeight="1" spans="2:13">
      <c r="B729" s="33">
        <v>726</v>
      </c>
      <c r="C729" s="45"/>
      <c r="D729" s="45"/>
      <c r="E729" s="34" t="str">
        <f>IFERROR(VLOOKUP(D729,'基础-客户信息 '!$C:$D,2,FALSE),"-")</f>
        <v>-</v>
      </c>
      <c r="F729" s="45"/>
      <c r="G729" s="34" t="str">
        <f>IFERROR(VLOOKUP($F729,'基础-商品信息'!$C:$E,2,FALSE),"-")</f>
        <v>-</v>
      </c>
      <c r="H729" s="34" t="str">
        <f>IFERROR(VLOOKUP($F729,'基础-商品信息'!$C:$E,3,FALSE),"-")</f>
        <v>-</v>
      </c>
      <c r="I729" s="50"/>
      <c r="J729" s="45"/>
      <c r="K729" s="35" t="str">
        <f t="shared" si="23"/>
        <v>-</v>
      </c>
      <c r="L729" s="45"/>
      <c r="M729" s="51">
        <f t="shared" si="22"/>
        <v>1</v>
      </c>
    </row>
    <row r="730" customHeight="1" spans="2:13">
      <c r="B730" s="33">
        <v>727</v>
      </c>
      <c r="C730" s="45"/>
      <c r="D730" s="45"/>
      <c r="E730" s="34" t="str">
        <f>IFERROR(VLOOKUP(D730,'基础-客户信息 '!$C:$D,2,FALSE),"-")</f>
        <v>-</v>
      </c>
      <c r="F730" s="45"/>
      <c r="G730" s="34" t="str">
        <f>IFERROR(VLOOKUP($F730,'基础-商品信息'!$C:$E,2,FALSE),"-")</f>
        <v>-</v>
      </c>
      <c r="H730" s="34" t="str">
        <f>IFERROR(VLOOKUP($F730,'基础-商品信息'!$C:$E,3,FALSE),"-")</f>
        <v>-</v>
      </c>
      <c r="I730" s="50"/>
      <c r="J730" s="45"/>
      <c r="K730" s="35" t="str">
        <f t="shared" si="23"/>
        <v>-</v>
      </c>
      <c r="L730" s="45"/>
      <c r="M730" s="51">
        <f t="shared" si="22"/>
        <v>1</v>
      </c>
    </row>
    <row r="731" customHeight="1" spans="2:13">
      <c r="B731" s="33">
        <v>728</v>
      </c>
      <c r="C731" s="45"/>
      <c r="D731" s="45"/>
      <c r="E731" s="34" t="str">
        <f>IFERROR(VLOOKUP(D731,'基础-客户信息 '!$C:$D,2,FALSE),"-")</f>
        <v>-</v>
      </c>
      <c r="F731" s="45"/>
      <c r="G731" s="34" t="str">
        <f>IFERROR(VLOOKUP($F731,'基础-商品信息'!$C:$E,2,FALSE),"-")</f>
        <v>-</v>
      </c>
      <c r="H731" s="34" t="str">
        <f>IFERROR(VLOOKUP($F731,'基础-商品信息'!$C:$E,3,FALSE),"-")</f>
        <v>-</v>
      </c>
      <c r="I731" s="50"/>
      <c r="J731" s="45"/>
      <c r="K731" s="35" t="str">
        <f t="shared" si="23"/>
        <v>-</v>
      </c>
      <c r="L731" s="45"/>
      <c r="M731" s="51">
        <f t="shared" si="22"/>
        <v>1</v>
      </c>
    </row>
    <row r="732" customHeight="1" spans="2:13">
      <c r="B732" s="33">
        <v>729</v>
      </c>
      <c r="C732" s="45"/>
      <c r="D732" s="45"/>
      <c r="E732" s="34" t="str">
        <f>IFERROR(VLOOKUP(D732,'基础-客户信息 '!$C:$D,2,FALSE),"-")</f>
        <v>-</v>
      </c>
      <c r="F732" s="45"/>
      <c r="G732" s="34" t="str">
        <f>IFERROR(VLOOKUP($F732,'基础-商品信息'!$C:$E,2,FALSE),"-")</f>
        <v>-</v>
      </c>
      <c r="H732" s="34" t="str">
        <f>IFERROR(VLOOKUP($F732,'基础-商品信息'!$C:$E,3,FALSE),"-")</f>
        <v>-</v>
      </c>
      <c r="I732" s="50"/>
      <c r="J732" s="45"/>
      <c r="K732" s="35" t="str">
        <f t="shared" si="23"/>
        <v>-</v>
      </c>
      <c r="L732" s="45"/>
      <c r="M732" s="51">
        <f t="shared" si="22"/>
        <v>1</v>
      </c>
    </row>
    <row r="733" customHeight="1" spans="2:13">
      <c r="B733" s="33">
        <v>730</v>
      </c>
      <c r="C733" s="45"/>
      <c r="D733" s="45"/>
      <c r="E733" s="34" t="str">
        <f>IFERROR(VLOOKUP(D733,'基础-客户信息 '!$C:$D,2,FALSE),"-")</f>
        <v>-</v>
      </c>
      <c r="F733" s="45"/>
      <c r="G733" s="34" t="str">
        <f>IFERROR(VLOOKUP($F733,'基础-商品信息'!$C:$E,2,FALSE),"-")</f>
        <v>-</v>
      </c>
      <c r="H733" s="34" t="str">
        <f>IFERROR(VLOOKUP($F733,'基础-商品信息'!$C:$E,3,FALSE),"-")</f>
        <v>-</v>
      </c>
      <c r="I733" s="50"/>
      <c r="J733" s="45"/>
      <c r="K733" s="35" t="str">
        <f t="shared" si="23"/>
        <v>-</v>
      </c>
      <c r="L733" s="45"/>
      <c r="M733" s="51">
        <f t="shared" si="22"/>
        <v>1</v>
      </c>
    </row>
    <row r="734" customHeight="1" spans="2:13">
      <c r="B734" s="33">
        <v>731</v>
      </c>
      <c r="C734" s="45"/>
      <c r="D734" s="45"/>
      <c r="E734" s="34" t="str">
        <f>IFERROR(VLOOKUP(D734,'基础-客户信息 '!$C:$D,2,FALSE),"-")</f>
        <v>-</v>
      </c>
      <c r="F734" s="45"/>
      <c r="G734" s="34" t="str">
        <f>IFERROR(VLOOKUP($F734,'基础-商品信息'!$C:$E,2,FALSE),"-")</f>
        <v>-</v>
      </c>
      <c r="H734" s="34" t="str">
        <f>IFERROR(VLOOKUP($F734,'基础-商品信息'!$C:$E,3,FALSE),"-")</f>
        <v>-</v>
      </c>
      <c r="I734" s="50"/>
      <c r="J734" s="45"/>
      <c r="K734" s="35" t="str">
        <f t="shared" si="23"/>
        <v>-</v>
      </c>
      <c r="L734" s="45"/>
      <c r="M734" s="51">
        <f t="shared" si="22"/>
        <v>1</v>
      </c>
    </row>
    <row r="735" customHeight="1" spans="2:13">
      <c r="B735" s="33">
        <v>732</v>
      </c>
      <c r="C735" s="45"/>
      <c r="D735" s="45"/>
      <c r="E735" s="34" t="str">
        <f>IFERROR(VLOOKUP(D735,'基础-客户信息 '!$C:$D,2,FALSE),"-")</f>
        <v>-</v>
      </c>
      <c r="F735" s="45"/>
      <c r="G735" s="34" t="str">
        <f>IFERROR(VLOOKUP($F735,'基础-商品信息'!$C:$E,2,FALSE),"-")</f>
        <v>-</v>
      </c>
      <c r="H735" s="34" t="str">
        <f>IFERROR(VLOOKUP($F735,'基础-商品信息'!$C:$E,3,FALSE),"-")</f>
        <v>-</v>
      </c>
      <c r="I735" s="50"/>
      <c r="J735" s="45"/>
      <c r="K735" s="35" t="str">
        <f t="shared" si="23"/>
        <v>-</v>
      </c>
      <c r="L735" s="45"/>
      <c r="M735" s="51">
        <f t="shared" si="22"/>
        <v>1</v>
      </c>
    </row>
    <row r="736" customHeight="1" spans="2:13">
      <c r="B736" s="33">
        <v>733</v>
      </c>
      <c r="C736" s="45"/>
      <c r="D736" s="45"/>
      <c r="E736" s="34" t="str">
        <f>IFERROR(VLOOKUP(D736,'基础-客户信息 '!$C:$D,2,FALSE),"-")</f>
        <v>-</v>
      </c>
      <c r="F736" s="45"/>
      <c r="G736" s="34" t="str">
        <f>IFERROR(VLOOKUP($F736,'基础-商品信息'!$C:$E,2,FALSE),"-")</f>
        <v>-</v>
      </c>
      <c r="H736" s="34" t="str">
        <f>IFERROR(VLOOKUP($F736,'基础-商品信息'!$C:$E,3,FALSE),"-")</f>
        <v>-</v>
      </c>
      <c r="I736" s="50"/>
      <c r="J736" s="45"/>
      <c r="K736" s="35" t="str">
        <f t="shared" si="23"/>
        <v>-</v>
      </c>
      <c r="L736" s="45"/>
      <c r="M736" s="51">
        <f t="shared" si="22"/>
        <v>1</v>
      </c>
    </row>
    <row r="737" customHeight="1" spans="2:13">
      <c r="B737" s="33">
        <v>734</v>
      </c>
      <c r="C737" s="45"/>
      <c r="D737" s="45"/>
      <c r="E737" s="34" t="str">
        <f>IFERROR(VLOOKUP(D737,'基础-客户信息 '!$C:$D,2,FALSE),"-")</f>
        <v>-</v>
      </c>
      <c r="F737" s="45"/>
      <c r="G737" s="34" t="str">
        <f>IFERROR(VLOOKUP($F737,'基础-商品信息'!$C:$E,2,FALSE),"-")</f>
        <v>-</v>
      </c>
      <c r="H737" s="34" t="str">
        <f>IFERROR(VLOOKUP($F737,'基础-商品信息'!$C:$E,3,FALSE),"-")</f>
        <v>-</v>
      </c>
      <c r="I737" s="50"/>
      <c r="J737" s="45"/>
      <c r="K737" s="35" t="str">
        <f t="shared" si="23"/>
        <v>-</v>
      </c>
      <c r="L737" s="45"/>
      <c r="M737" s="51">
        <f t="shared" si="22"/>
        <v>1</v>
      </c>
    </row>
    <row r="738" customHeight="1" spans="2:13">
      <c r="B738" s="33">
        <v>735</v>
      </c>
      <c r="C738" s="45"/>
      <c r="D738" s="45"/>
      <c r="E738" s="34" t="str">
        <f>IFERROR(VLOOKUP(D738,'基础-客户信息 '!$C:$D,2,FALSE),"-")</f>
        <v>-</v>
      </c>
      <c r="F738" s="45"/>
      <c r="G738" s="34" t="str">
        <f>IFERROR(VLOOKUP($F738,'基础-商品信息'!$C:$E,2,FALSE),"-")</f>
        <v>-</v>
      </c>
      <c r="H738" s="34" t="str">
        <f>IFERROR(VLOOKUP($F738,'基础-商品信息'!$C:$E,3,FALSE),"-")</f>
        <v>-</v>
      </c>
      <c r="I738" s="50"/>
      <c r="J738" s="45"/>
      <c r="K738" s="35" t="str">
        <f t="shared" si="23"/>
        <v>-</v>
      </c>
      <c r="L738" s="45"/>
      <c r="M738" s="51">
        <f t="shared" si="22"/>
        <v>1</v>
      </c>
    </row>
    <row r="739" customHeight="1" spans="2:13">
      <c r="B739" s="33">
        <v>736</v>
      </c>
      <c r="C739" s="45"/>
      <c r="D739" s="45"/>
      <c r="E739" s="34" t="str">
        <f>IFERROR(VLOOKUP(D739,'基础-客户信息 '!$C:$D,2,FALSE),"-")</f>
        <v>-</v>
      </c>
      <c r="F739" s="45"/>
      <c r="G739" s="34" t="str">
        <f>IFERROR(VLOOKUP($F739,'基础-商品信息'!$C:$E,2,FALSE),"-")</f>
        <v>-</v>
      </c>
      <c r="H739" s="34" t="str">
        <f>IFERROR(VLOOKUP($F739,'基础-商品信息'!$C:$E,3,FALSE),"-")</f>
        <v>-</v>
      </c>
      <c r="I739" s="50"/>
      <c r="J739" s="45"/>
      <c r="K739" s="35" t="str">
        <f t="shared" si="23"/>
        <v>-</v>
      </c>
      <c r="L739" s="45"/>
      <c r="M739" s="51">
        <f t="shared" si="22"/>
        <v>1</v>
      </c>
    </row>
    <row r="740" customHeight="1" spans="2:13">
      <c r="B740" s="33">
        <v>737</v>
      </c>
      <c r="C740" s="45"/>
      <c r="D740" s="45"/>
      <c r="E740" s="34" t="str">
        <f>IFERROR(VLOOKUP(D740,'基础-客户信息 '!$C:$D,2,FALSE),"-")</f>
        <v>-</v>
      </c>
      <c r="F740" s="45"/>
      <c r="G740" s="34" t="str">
        <f>IFERROR(VLOOKUP($F740,'基础-商品信息'!$C:$E,2,FALSE),"-")</f>
        <v>-</v>
      </c>
      <c r="H740" s="34" t="str">
        <f>IFERROR(VLOOKUP($F740,'基础-商品信息'!$C:$E,3,FALSE),"-")</f>
        <v>-</v>
      </c>
      <c r="I740" s="50"/>
      <c r="J740" s="45"/>
      <c r="K740" s="35" t="str">
        <f t="shared" si="23"/>
        <v>-</v>
      </c>
      <c r="L740" s="45"/>
      <c r="M740" s="51">
        <f t="shared" si="22"/>
        <v>1</v>
      </c>
    </row>
    <row r="741" customHeight="1" spans="2:13">
      <c r="B741" s="33">
        <v>738</v>
      </c>
      <c r="C741" s="45"/>
      <c r="D741" s="45"/>
      <c r="E741" s="34" t="str">
        <f>IFERROR(VLOOKUP(D741,'基础-客户信息 '!$C:$D,2,FALSE),"-")</f>
        <v>-</v>
      </c>
      <c r="F741" s="45"/>
      <c r="G741" s="34" t="str">
        <f>IFERROR(VLOOKUP($F741,'基础-商品信息'!$C:$E,2,FALSE),"-")</f>
        <v>-</v>
      </c>
      <c r="H741" s="34" t="str">
        <f>IFERROR(VLOOKUP($F741,'基础-商品信息'!$C:$E,3,FALSE),"-")</f>
        <v>-</v>
      </c>
      <c r="I741" s="50"/>
      <c r="J741" s="45"/>
      <c r="K741" s="35" t="str">
        <f t="shared" si="23"/>
        <v>-</v>
      </c>
      <c r="L741" s="45"/>
      <c r="M741" s="51">
        <f t="shared" si="22"/>
        <v>1</v>
      </c>
    </row>
    <row r="742" customHeight="1" spans="2:13">
      <c r="B742" s="33">
        <v>739</v>
      </c>
      <c r="C742" s="45"/>
      <c r="D742" s="45"/>
      <c r="E742" s="34" t="str">
        <f>IFERROR(VLOOKUP(D742,'基础-客户信息 '!$C:$D,2,FALSE),"-")</f>
        <v>-</v>
      </c>
      <c r="F742" s="45"/>
      <c r="G742" s="34" t="str">
        <f>IFERROR(VLOOKUP($F742,'基础-商品信息'!$C:$E,2,FALSE),"-")</f>
        <v>-</v>
      </c>
      <c r="H742" s="34" t="str">
        <f>IFERROR(VLOOKUP($F742,'基础-商品信息'!$C:$E,3,FALSE),"-")</f>
        <v>-</v>
      </c>
      <c r="I742" s="50"/>
      <c r="J742" s="45"/>
      <c r="K742" s="35" t="str">
        <f t="shared" si="23"/>
        <v>-</v>
      </c>
      <c r="L742" s="45"/>
      <c r="M742" s="51">
        <f t="shared" si="22"/>
        <v>1</v>
      </c>
    </row>
    <row r="743" customHeight="1" spans="2:13">
      <c r="B743" s="33">
        <v>740</v>
      </c>
      <c r="C743" s="45"/>
      <c r="D743" s="45"/>
      <c r="E743" s="34" t="str">
        <f>IFERROR(VLOOKUP(D743,'基础-客户信息 '!$C:$D,2,FALSE),"-")</f>
        <v>-</v>
      </c>
      <c r="F743" s="45"/>
      <c r="G743" s="34" t="str">
        <f>IFERROR(VLOOKUP($F743,'基础-商品信息'!$C:$E,2,FALSE),"-")</f>
        <v>-</v>
      </c>
      <c r="H743" s="34" t="str">
        <f>IFERROR(VLOOKUP($F743,'基础-商品信息'!$C:$E,3,FALSE),"-")</f>
        <v>-</v>
      </c>
      <c r="I743" s="50"/>
      <c r="J743" s="45"/>
      <c r="K743" s="35" t="str">
        <f t="shared" si="23"/>
        <v>-</v>
      </c>
      <c r="L743" s="45"/>
      <c r="M743" s="51">
        <f t="shared" si="22"/>
        <v>1</v>
      </c>
    </row>
    <row r="744" customHeight="1" spans="2:13">
      <c r="B744" s="33">
        <v>741</v>
      </c>
      <c r="C744" s="45"/>
      <c r="D744" s="45"/>
      <c r="E744" s="34" t="str">
        <f>IFERROR(VLOOKUP(D744,'基础-客户信息 '!$C:$D,2,FALSE),"-")</f>
        <v>-</v>
      </c>
      <c r="F744" s="45"/>
      <c r="G744" s="34" t="str">
        <f>IFERROR(VLOOKUP($F744,'基础-商品信息'!$C:$E,2,FALSE),"-")</f>
        <v>-</v>
      </c>
      <c r="H744" s="34" t="str">
        <f>IFERROR(VLOOKUP($F744,'基础-商品信息'!$C:$E,3,FALSE),"-")</f>
        <v>-</v>
      </c>
      <c r="I744" s="50"/>
      <c r="J744" s="45"/>
      <c r="K744" s="35" t="str">
        <f t="shared" si="23"/>
        <v>-</v>
      </c>
      <c r="L744" s="45"/>
      <c r="M744" s="51">
        <f t="shared" si="22"/>
        <v>1</v>
      </c>
    </row>
    <row r="745" customHeight="1" spans="2:13">
      <c r="B745" s="33">
        <v>742</v>
      </c>
      <c r="C745" s="45"/>
      <c r="D745" s="45"/>
      <c r="E745" s="34" t="str">
        <f>IFERROR(VLOOKUP(D745,'基础-客户信息 '!$C:$D,2,FALSE),"-")</f>
        <v>-</v>
      </c>
      <c r="F745" s="45"/>
      <c r="G745" s="34" t="str">
        <f>IFERROR(VLOOKUP($F745,'基础-商品信息'!$C:$E,2,FALSE),"-")</f>
        <v>-</v>
      </c>
      <c r="H745" s="34" t="str">
        <f>IFERROR(VLOOKUP($F745,'基础-商品信息'!$C:$E,3,FALSE),"-")</f>
        <v>-</v>
      </c>
      <c r="I745" s="50"/>
      <c r="J745" s="45"/>
      <c r="K745" s="35" t="str">
        <f t="shared" si="23"/>
        <v>-</v>
      </c>
      <c r="L745" s="45"/>
      <c r="M745" s="51">
        <f t="shared" si="22"/>
        <v>1</v>
      </c>
    </row>
    <row r="746" customHeight="1" spans="2:13">
      <c r="B746" s="33">
        <v>743</v>
      </c>
      <c r="C746" s="45"/>
      <c r="D746" s="45"/>
      <c r="E746" s="34" t="str">
        <f>IFERROR(VLOOKUP(D746,'基础-客户信息 '!$C:$D,2,FALSE),"-")</f>
        <v>-</v>
      </c>
      <c r="F746" s="45"/>
      <c r="G746" s="34" t="str">
        <f>IFERROR(VLOOKUP($F746,'基础-商品信息'!$C:$E,2,FALSE),"-")</f>
        <v>-</v>
      </c>
      <c r="H746" s="34" t="str">
        <f>IFERROR(VLOOKUP($F746,'基础-商品信息'!$C:$E,3,FALSE),"-")</f>
        <v>-</v>
      </c>
      <c r="I746" s="50"/>
      <c r="J746" s="45"/>
      <c r="K746" s="35" t="str">
        <f t="shared" si="23"/>
        <v>-</v>
      </c>
      <c r="L746" s="45"/>
      <c r="M746" s="51">
        <f t="shared" si="22"/>
        <v>1</v>
      </c>
    </row>
    <row r="747" customHeight="1" spans="2:13">
      <c r="B747" s="33">
        <v>744</v>
      </c>
      <c r="C747" s="45"/>
      <c r="D747" s="45"/>
      <c r="E747" s="34" t="str">
        <f>IFERROR(VLOOKUP(D747,'基础-客户信息 '!$C:$D,2,FALSE),"-")</f>
        <v>-</v>
      </c>
      <c r="F747" s="45"/>
      <c r="G747" s="34" t="str">
        <f>IFERROR(VLOOKUP($F747,'基础-商品信息'!$C:$E,2,FALSE),"-")</f>
        <v>-</v>
      </c>
      <c r="H747" s="34" t="str">
        <f>IFERROR(VLOOKUP($F747,'基础-商品信息'!$C:$E,3,FALSE),"-")</f>
        <v>-</v>
      </c>
      <c r="I747" s="50"/>
      <c r="J747" s="45"/>
      <c r="K747" s="35" t="str">
        <f t="shared" si="23"/>
        <v>-</v>
      </c>
      <c r="L747" s="45"/>
      <c r="M747" s="51">
        <f t="shared" si="22"/>
        <v>1</v>
      </c>
    </row>
    <row r="748" customHeight="1" spans="2:13">
      <c r="B748" s="33">
        <v>745</v>
      </c>
      <c r="C748" s="45"/>
      <c r="D748" s="45"/>
      <c r="E748" s="34" t="str">
        <f>IFERROR(VLOOKUP(D748,'基础-客户信息 '!$C:$D,2,FALSE),"-")</f>
        <v>-</v>
      </c>
      <c r="F748" s="45"/>
      <c r="G748" s="34" t="str">
        <f>IFERROR(VLOOKUP($F748,'基础-商品信息'!$C:$E,2,FALSE),"-")</f>
        <v>-</v>
      </c>
      <c r="H748" s="34" t="str">
        <f>IFERROR(VLOOKUP($F748,'基础-商品信息'!$C:$E,3,FALSE),"-")</f>
        <v>-</v>
      </c>
      <c r="I748" s="50"/>
      <c r="J748" s="45"/>
      <c r="K748" s="35" t="str">
        <f t="shared" si="23"/>
        <v>-</v>
      </c>
      <c r="L748" s="45"/>
      <c r="M748" s="51">
        <f t="shared" si="22"/>
        <v>1</v>
      </c>
    </row>
    <row r="749" customHeight="1" spans="2:13">
      <c r="B749" s="33">
        <v>746</v>
      </c>
      <c r="C749" s="45"/>
      <c r="D749" s="45"/>
      <c r="E749" s="34" t="str">
        <f>IFERROR(VLOOKUP(D749,'基础-客户信息 '!$C:$D,2,FALSE),"-")</f>
        <v>-</v>
      </c>
      <c r="F749" s="45"/>
      <c r="G749" s="34" t="str">
        <f>IFERROR(VLOOKUP($F749,'基础-商品信息'!$C:$E,2,FALSE),"-")</f>
        <v>-</v>
      </c>
      <c r="H749" s="34" t="str">
        <f>IFERROR(VLOOKUP($F749,'基础-商品信息'!$C:$E,3,FALSE),"-")</f>
        <v>-</v>
      </c>
      <c r="I749" s="50"/>
      <c r="J749" s="45"/>
      <c r="K749" s="35" t="str">
        <f t="shared" si="23"/>
        <v>-</v>
      </c>
      <c r="L749" s="45"/>
      <c r="M749" s="51">
        <f t="shared" si="22"/>
        <v>1</v>
      </c>
    </row>
    <row r="750" customHeight="1" spans="2:13">
      <c r="B750" s="33">
        <v>747</v>
      </c>
      <c r="C750" s="45"/>
      <c r="D750" s="45"/>
      <c r="E750" s="34" t="str">
        <f>IFERROR(VLOOKUP(D750,'基础-客户信息 '!$C:$D,2,FALSE),"-")</f>
        <v>-</v>
      </c>
      <c r="F750" s="45"/>
      <c r="G750" s="34" t="str">
        <f>IFERROR(VLOOKUP($F750,'基础-商品信息'!$C:$E,2,FALSE),"-")</f>
        <v>-</v>
      </c>
      <c r="H750" s="34" t="str">
        <f>IFERROR(VLOOKUP($F750,'基础-商品信息'!$C:$E,3,FALSE),"-")</f>
        <v>-</v>
      </c>
      <c r="I750" s="50"/>
      <c r="J750" s="45"/>
      <c r="K750" s="35" t="str">
        <f t="shared" si="23"/>
        <v>-</v>
      </c>
      <c r="L750" s="45"/>
      <c r="M750" s="51">
        <f t="shared" si="22"/>
        <v>1</v>
      </c>
    </row>
    <row r="751" customHeight="1" spans="2:13">
      <c r="B751" s="33">
        <v>748</v>
      </c>
      <c r="C751" s="45"/>
      <c r="D751" s="45"/>
      <c r="E751" s="34" t="str">
        <f>IFERROR(VLOOKUP(D751,'基础-客户信息 '!$C:$D,2,FALSE),"-")</f>
        <v>-</v>
      </c>
      <c r="F751" s="45"/>
      <c r="G751" s="34" t="str">
        <f>IFERROR(VLOOKUP($F751,'基础-商品信息'!$C:$E,2,FALSE),"-")</f>
        <v>-</v>
      </c>
      <c r="H751" s="34" t="str">
        <f>IFERROR(VLOOKUP($F751,'基础-商品信息'!$C:$E,3,FALSE),"-")</f>
        <v>-</v>
      </c>
      <c r="I751" s="50"/>
      <c r="J751" s="45"/>
      <c r="K751" s="35" t="str">
        <f t="shared" si="23"/>
        <v>-</v>
      </c>
      <c r="L751" s="45"/>
      <c r="M751" s="51">
        <f t="shared" si="22"/>
        <v>1</v>
      </c>
    </row>
    <row r="752" customHeight="1" spans="2:13">
      <c r="B752" s="33">
        <v>749</v>
      </c>
      <c r="C752" s="45"/>
      <c r="D752" s="45"/>
      <c r="E752" s="34" t="str">
        <f>IFERROR(VLOOKUP(D752,'基础-客户信息 '!$C:$D,2,FALSE),"-")</f>
        <v>-</v>
      </c>
      <c r="F752" s="45"/>
      <c r="G752" s="34" t="str">
        <f>IFERROR(VLOOKUP($F752,'基础-商品信息'!$C:$E,2,FALSE),"-")</f>
        <v>-</v>
      </c>
      <c r="H752" s="34" t="str">
        <f>IFERROR(VLOOKUP($F752,'基础-商品信息'!$C:$E,3,FALSE),"-")</f>
        <v>-</v>
      </c>
      <c r="I752" s="50"/>
      <c r="J752" s="45"/>
      <c r="K752" s="35" t="str">
        <f t="shared" si="23"/>
        <v>-</v>
      </c>
      <c r="L752" s="45"/>
      <c r="M752" s="51">
        <f t="shared" si="22"/>
        <v>1</v>
      </c>
    </row>
    <row r="753" customHeight="1" spans="2:13">
      <c r="B753" s="33">
        <v>750</v>
      </c>
      <c r="C753" s="45"/>
      <c r="D753" s="45"/>
      <c r="E753" s="34" t="str">
        <f>IFERROR(VLOOKUP(D753,'基础-客户信息 '!$C:$D,2,FALSE),"-")</f>
        <v>-</v>
      </c>
      <c r="F753" s="45"/>
      <c r="G753" s="34" t="str">
        <f>IFERROR(VLOOKUP($F753,'基础-商品信息'!$C:$E,2,FALSE),"-")</f>
        <v>-</v>
      </c>
      <c r="H753" s="34" t="str">
        <f>IFERROR(VLOOKUP($F753,'基础-商品信息'!$C:$E,3,FALSE),"-")</f>
        <v>-</v>
      </c>
      <c r="I753" s="50"/>
      <c r="J753" s="45"/>
      <c r="K753" s="35" t="str">
        <f t="shared" si="23"/>
        <v>-</v>
      </c>
      <c r="L753" s="45"/>
      <c r="M753" s="51">
        <f t="shared" si="22"/>
        <v>1</v>
      </c>
    </row>
    <row r="754" customHeight="1" spans="2:13">
      <c r="B754" s="33">
        <v>751</v>
      </c>
      <c r="C754" s="45"/>
      <c r="D754" s="45"/>
      <c r="E754" s="34" t="str">
        <f>IFERROR(VLOOKUP(D754,'基础-客户信息 '!$C:$D,2,FALSE),"-")</f>
        <v>-</v>
      </c>
      <c r="F754" s="45"/>
      <c r="G754" s="34" t="str">
        <f>IFERROR(VLOOKUP($F754,'基础-商品信息'!$C:$E,2,FALSE),"-")</f>
        <v>-</v>
      </c>
      <c r="H754" s="34" t="str">
        <f>IFERROR(VLOOKUP($F754,'基础-商品信息'!$C:$E,3,FALSE),"-")</f>
        <v>-</v>
      </c>
      <c r="I754" s="50"/>
      <c r="J754" s="45"/>
      <c r="K754" s="35" t="str">
        <f t="shared" si="23"/>
        <v>-</v>
      </c>
      <c r="L754" s="45"/>
      <c r="M754" s="51">
        <f t="shared" si="22"/>
        <v>1</v>
      </c>
    </row>
    <row r="755" customHeight="1" spans="2:13">
      <c r="B755" s="33">
        <v>752</v>
      </c>
      <c r="C755" s="45"/>
      <c r="D755" s="45"/>
      <c r="E755" s="34" t="str">
        <f>IFERROR(VLOOKUP(D755,'基础-客户信息 '!$C:$D,2,FALSE),"-")</f>
        <v>-</v>
      </c>
      <c r="F755" s="45"/>
      <c r="G755" s="34" t="str">
        <f>IFERROR(VLOOKUP($F755,'基础-商品信息'!$C:$E,2,FALSE),"-")</f>
        <v>-</v>
      </c>
      <c r="H755" s="34" t="str">
        <f>IFERROR(VLOOKUP($F755,'基础-商品信息'!$C:$E,3,FALSE),"-")</f>
        <v>-</v>
      </c>
      <c r="I755" s="50"/>
      <c r="J755" s="45"/>
      <c r="K755" s="35" t="str">
        <f t="shared" si="23"/>
        <v>-</v>
      </c>
      <c r="L755" s="45"/>
      <c r="M755" s="51">
        <f t="shared" si="22"/>
        <v>1</v>
      </c>
    </row>
    <row r="756" customHeight="1" spans="2:13">
      <c r="B756" s="33">
        <v>753</v>
      </c>
      <c r="C756" s="45"/>
      <c r="D756" s="45"/>
      <c r="E756" s="34" t="str">
        <f>IFERROR(VLOOKUP(D756,'基础-客户信息 '!$C:$D,2,FALSE),"-")</f>
        <v>-</v>
      </c>
      <c r="F756" s="45"/>
      <c r="G756" s="34" t="str">
        <f>IFERROR(VLOOKUP($F756,'基础-商品信息'!$C:$E,2,FALSE),"-")</f>
        <v>-</v>
      </c>
      <c r="H756" s="34" t="str">
        <f>IFERROR(VLOOKUP($F756,'基础-商品信息'!$C:$E,3,FALSE),"-")</f>
        <v>-</v>
      </c>
      <c r="I756" s="50"/>
      <c r="J756" s="45"/>
      <c r="K756" s="35" t="str">
        <f t="shared" si="23"/>
        <v>-</v>
      </c>
      <c r="L756" s="45"/>
      <c r="M756" s="51">
        <f t="shared" si="22"/>
        <v>1</v>
      </c>
    </row>
    <row r="757" customHeight="1" spans="2:13">
      <c r="B757" s="33">
        <v>754</v>
      </c>
      <c r="C757" s="45"/>
      <c r="D757" s="45"/>
      <c r="E757" s="34" t="str">
        <f>IFERROR(VLOOKUP(D757,'基础-客户信息 '!$C:$D,2,FALSE),"-")</f>
        <v>-</v>
      </c>
      <c r="F757" s="45"/>
      <c r="G757" s="34" t="str">
        <f>IFERROR(VLOOKUP($F757,'基础-商品信息'!$C:$E,2,FALSE),"-")</f>
        <v>-</v>
      </c>
      <c r="H757" s="34" t="str">
        <f>IFERROR(VLOOKUP($F757,'基础-商品信息'!$C:$E,3,FALSE),"-")</f>
        <v>-</v>
      </c>
      <c r="I757" s="50"/>
      <c r="J757" s="45"/>
      <c r="K757" s="35" t="str">
        <f t="shared" si="23"/>
        <v>-</v>
      </c>
      <c r="L757" s="45"/>
      <c r="M757" s="51">
        <f t="shared" si="22"/>
        <v>1</v>
      </c>
    </row>
    <row r="758" customHeight="1" spans="2:13">
      <c r="B758" s="33">
        <v>755</v>
      </c>
      <c r="C758" s="45"/>
      <c r="D758" s="45"/>
      <c r="E758" s="34" t="str">
        <f>IFERROR(VLOOKUP(D758,'基础-客户信息 '!$C:$D,2,FALSE),"-")</f>
        <v>-</v>
      </c>
      <c r="F758" s="45"/>
      <c r="G758" s="34" t="str">
        <f>IFERROR(VLOOKUP($F758,'基础-商品信息'!$C:$E,2,FALSE),"-")</f>
        <v>-</v>
      </c>
      <c r="H758" s="34" t="str">
        <f>IFERROR(VLOOKUP($F758,'基础-商品信息'!$C:$E,3,FALSE),"-")</f>
        <v>-</v>
      </c>
      <c r="I758" s="50"/>
      <c r="J758" s="45"/>
      <c r="K758" s="35" t="str">
        <f t="shared" si="23"/>
        <v>-</v>
      </c>
      <c r="L758" s="45"/>
      <c r="M758" s="51">
        <f t="shared" si="22"/>
        <v>1</v>
      </c>
    </row>
    <row r="759" customHeight="1" spans="2:13">
      <c r="B759" s="33">
        <v>756</v>
      </c>
      <c r="C759" s="45"/>
      <c r="D759" s="45"/>
      <c r="E759" s="34" t="str">
        <f>IFERROR(VLOOKUP(D759,'基础-客户信息 '!$C:$D,2,FALSE),"-")</f>
        <v>-</v>
      </c>
      <c r="F759" s="45"/>
      <c r="G759" s="34" t="str">
        <f>IFERROR(VLOOKUP($F759,'基础-商品信息'!$C:$E,2,FALSE),"-")</f>
        <v>-</v>
      </c>
      <c r="H759" s="34" t="str">
        <f>IFERROR(VLOOKUP($F759,'基础-商品信息'!$C:$E,3,FALSE),"-")</f>
        <v>-</v>
      </c>
      <c r="I759" s="50"/>
      <c r="J759" s="45"/>
      <c r="K759" s="35" t="str">
        <f t="shared" si="23"/>
        <v>-</v>
      </c>
      <c r="L759" s="45"/>
      <c r="M759" s="51">
        <f t="shared" si="22"/>
        <v>1</v>
      </c>
    </row>
    <row r="760" customHeight="1" spans="2:13">
      <c r="B760" s="33">
        <v>757</v>
      </c>
      <c r="C760" s="45"/>
      <c r="D760" s="45"/>
      <c r="E760" s="34" t="str">
        <f>IFERROR(VLOOKUP(D760,'基础-客户信息 '!$C:$D,2,FALSE),"-")</f>
        <v>-</v>
      </c>
      <c r="F760" s="45"/>
      <c r="G760" s="34" t="str">
        <f>IFERROR(VLOOKUP($F760,'基础-商品信息'!$C:$E,2,FALSE),"-")</f>
        <v>-</v>
      </c>
      <c r="H760" s="34" t="str">
        <f>IFERROR(VLOOKUP($F760,'基础-商品信息'!$C:$E,3,FALSE),"-")</f>
        <v>-</v>
      </c>
      <c r="I760" s="50"/>
      <c r="J760" s="45"/>
      <c r="K760" s="35" t="str">
        <f t="shared" si="23"/>
        <v>-</v>
      </c>
      <c r="L760" s="45"/>
      <c r="M760" s="51">
        <f t="shared" si="22"/>
        <v>1</v>
      </c>
    </row>
    <row r="761" customHeight="1" spans="2:13">
      <c r="B761" s="33">
        <v>758</v>
      </c>
      <c r="C761" s="45"/>
      <c r="D761" s="45"/>
      <c r="E761" s="34" t="str">
        <f>IFERROR(VLOOKUP(D761,'基础-客户信息 '!$C:$D,2,FALSE),"-")</f>
        <v>-</v>
      </c>
      <c r="F761" s="45"/>
      <c r="G761" s="34" t="str">
        <f>IFERROR(VLOOKUP($F761,'基础-商品信息'!$C:$E,2,FALSE),"-")</f>
        <v>-</v>
      </c>
      <c r="H761" s="34" t="str">
        <f>IFERROR(VLOOKUP($F761,'基础-商品信息'!$C:$E,3,FALSE),"-")</f>
        <v>-</v>
      </c>
      <c r="I761" s="50"/>
      <c r="J761" s="45"/>
      <c r="K761" s="35" t="str">
        <f t="shared" si="23"/>
        <v>-</v>
      </c>
      <c r="L761" s="45"/>
      <c r="M761" s="51">
        <f t="shared" si="22"/>
        <v>1</v>
      </c>
    </row>
    <row r="762" customHeight="1" spans="2:13">
      <c r="B762" s="33">
        <v>759</v>
      </c>
      <c r="C762" s="45"/>
      <c r="D762" s="45"/>
      <c r="E762" s="34" t="str">
        <f>IFERROR(VLOOKUP(D762,'基础-客户信息 '!$C:$D,2,FALSE),"-")</f>
        <v>-</v>
      </c>
      <c r="F762" s="45"/>
      <c r="G762" s="34" t="str">
        <f>IFERROR(VLOOKUP($F762,'基础-商品信息'!$C:$E,2,FALSE),"-")</f>
        <v>-</v>
      </c>
      <c r="H762" s="34" t="str">
        <f>IFERROR(VLOOKUP($F762,'基础-商品信息'!$C:$E,3,FALSE),"-")</f>
        <v>-</v>
      </c>
      <c r="I762" s="50"/>
      <c r="J762" s="45"/>
      <c r="K762" s="35" t="str">
        <f t="shared" si="23"/>
        <v>-</v>
      </c>
      <c r="L762" s="45"/>
      <c r="M762" s="51">
        <f t="shared" si="22"/>
        <v>1</v>
      </c>
    </row>
    <row r="763" customHeight="1" spans="2:13">
      <c r="B763" s="33">
        <v>760</v>
      </c>
      <c r="C763" s="45"/>
      <c r="D763" s="45"/>
      <c r="E763" s="34" t="str">
        <f>IFERROR(VLOOKUP(D763,'基础-客户信息 '!$C:$D,2,FALSE),"-")</f>
        <v>-</v>
      </c>
      <c r="F763" s="45"/>
      <c r="G763" s="34" t="str">
        <f>IFERROR(VLOOKUP($F763,'基础-商品信息'!$C:$E,2,FALSE),"-")</f>
        <v>-</v>
      </c>
      <c r="H763" s="34" t="str">
        <f>IFERROR(VLOOKUP($F763,'基础-商品信息'!$C:$E,3,FALSE),"-")</f>
        <v>-</v>
      </c>
      <c r="I763" s="50"/>
      <c r="J763" s="45"/>
      <c r="K763" s="35" t="str">
        <f t="shared" si="23"/>
        <v>-</v>
      </c>
      <c r="L763" s="45"/>
      <c r="M763" s="51">
        <f t="shared" si="22"/>
        <v>1</v>
      </c>
    </row>
    <row r="764" customHeight="1" spans="2:13">
      <c r="B764" s="33">
        <v>761</v>
      </c>
      <c r="C764" s="45"/>
      <c r="D764" s="45"/>
      <c r="E764" s="34" t="str">
        <f>IFERROR(VLOOKUP(D764,'基础-客户信息 '!$C:$D,2,FALSE),"-")</f>
        <v>-</v>
      </c>
      <c r="F764" s="45"/>
      <c r="G764" s="34" t="str">
        <f>IFERROR(VLOOKUP($F764,'基础-商品信息'!$C:$E,2,FALSE),"-")</f>
        <v>-</v>
      </c>
      <c r="H764" s="34" t="str">
        <f>IFERROR(VLOOKUP($F764,'基础-商品信息'!$C:$E,3,FALSE),"-")</f>
        <v>-</v>
      </c>
      <c r="I764" s="50"/>
      <c r="J764" s="45"/>
      <c r="K764" s="35" t="str">
        <f t="shared" si="23"/>
        <v>-</v>
      </c>
      <c r="L764" s="45"/>
      <c r="M764" s="51">
        <f t="shared" si="22"/>
        <v>1</v>
      </c>
    </row>
    <row r="765" customHeight="1" spans="2:13">
      <c r="B765" s="33">
        <v>762</v>
      </c>
      <c r="C765" s="45"/>
      <c r="D765" s="45"/>
      <c r="E765" s="34" t="str">
        <f>IFERROR(VLOOKUP(D765,'基础-客户信息 '!$C:$D,2,FALSE),"-")</f>
        <v>-</v>
      </c>
      <c r="F765" s="45"/>
      <c r="G765" s="34" t="str">
        <f>IFERROR(VLOOKUP($F765,'基础-商品信息'!$C:$E,2,FALSE),"-")</f>
        <v>-</v>
      </c>
      <c r="H765" s="34" t="str">
        <f>IFERROR(VLOOKUP($F765,'基础-商品信息'!$C:$E,3,FALSE),"-")</f>
        <v>-</v>
      </c>
      <c r="I765" s="50"/>
      <c r="J765" s="45"/>
      <c r="K765" s="35" t="str">
        <f t="shared" si="23"/>
        <v>-</v>
      </c>
      <c r="L765" s="45"/>
      <c r="M765" s="51">
        <f t="shared" si="22"/>
        <v>1</v>
      </c>
    </row>
    <row r="766" customHeight="1" spans="2:13">
      <c r="B766" s="33">
        <v>763</v>
      </c>
      <c r="C766" s="45"/>
      <c r="D766" s="45"/>
      <c r="E766" s="34" t="str">
        <f>IFERROR(VLOOKUP(D766,'基础-客户信息 '!$C:$D,2,FALSE),"-")</f>
        <v>-</v>
      </c>
      <c r="F766" s="45"/>
      <c r="G766" s="34" t="str">
        <f>IFERROR(VLOOKUP($F766,'基础-商品信息'!$C:$E,2,FALSE),"-")</f>
        <v>-</v>
      </c>
      <c r="H766" s="34" t="str">
        <f>IFERROR(VLOOKUP($F766,'基础-商品信息'!$C:$E,3,FALSE),"-")</f>
        <v>-</v>
      </c>
      <c r="I766" s="50"/>
      <c r="J766" s="45"/>
      <c r="K766" s="35" t="str">
        <f t="shared" si="23"/>
        <v>-</v>
      </c>
      <c r="L766" s="45"/>
      <c r="M766" s="51">
        <f t="shared" si="22"/>
        <v>1</v>
      </c>
    </row>
    <row r="767" customHeight="1" spans="2:13">
      <c r="B767" s="33">
        <v>764</v>
      </c>
      <c r="C767" s="45"/>
      <c r="D767" s="45"/>
      <c r="E767" s="34" t="str">
        <f>IFERROR(VLOOKUP(D767,'基础-客户信息 '!$C:$D,2,FALSE),"-")</f>
        <v>-</v>
      </c>
      <c r="F767" s="45"/>
      <c r="G767" s="34" t="str">
        <f>IFERROR(VLOOKUP($F767,'基础-商品信息'!$C:$E,2,FALSE),"-")</f>
        <v>-</v>
      </c>
      <c r="H767" s="34" t="str">
        <f>IFERROR(VLOOKUP($F767,'基础-商品信息'!$C:$E,3,FALSE),"-")</f>
        <v>-</v>
      </c>
      <c r="I767" s="50"/>
      <c r="J767" s="45"/>
      <c r="K767" s="35" t="str">
        <f t="shared" si="23"/>
        <v>-</v>
      </c>
      <c r="L767" s="45"/>
      <c r="M767" s="51">
        <f t="shared" si="22"/>
        <v>1</v>
      </c>
    </row>
    <row r="768" customHeight="1" spans="2:13">
      <c r="B768" s="33">
        <v>765</v>
      </c>
      <c r="C768" s="45"/>
      <c r="D768" s="45"/>
      <c r="E768" s="34" t="str">
        <f>IFERROR(VLOOKUP(D768,'基础-客户信息 '!$C:$D,2,FALSE),"-")</f>
        <v>-</v>
      </c>
      <c r="F768" s="45"/>
      <c r="G768" s="34" t="str">
        <f>IFERROR(VLOOKUP($F768,'基础-商品信息'!$C:$E,2,FALSE),"-")</f>
        <v>-</v>
      </c>
      <c r="H768" s="34" t="str">
        <f>IFERROR(VLOOKUP($F768,'基础-商品信息'!$C:$E,3,FALSE),"-")</f>
        <v>-</v>
      </c>
      <c r="I768" s="50"/>
      <c r="J768" s="45"/>
      <c r="K768" s="35" t="str">
        <f t="shared" si="23"/>
        <v>-</v>
      </c>
      <c r="L768" s="45"/>
      <c r="M768" s="51">
        <f t="shared" si="22"/>
        <v>1</v>
      </c>
    </row>
    <row r="769" customHeight="1" spans="2:13">
      <c r="B769" s="33">
        <v>766</v>
      </c>
      <c r="C769" s="45"/>
      <c r="D769" s="45"/>
      <c r="E769" s="34" t="str">
        <f>IFERROR(VLOOKUP(D769,'基础-客户信息 '!$C:$D,2,FALSE),"-")</f>
        <v>-</v>
      </c>
      <c r="F769" s="45"/>
      <c r="G769" s="34" t="str">
        <f>IFERROR(VLOOKUP($F769,'基础-商品信息'!$C:$E,2,FALSE),"-")</f>
        <v>-</v>
      </c>
      <c r="H769" s="34" t="str">
        <f>IFERROR(VLOOKUP($F769,'基础-商品信息'!$C:$E,3,FALSE),"-")</f>
        <v>-</v>
      </c>
      <c r="I769" s="50"/>
      <c r="J769" s="45"/>
      <c r="K769" s="35" t="str">
        <f t="shared" si="23"/>
        <v>-</v>
      </c>
      <c r="L769" s="45"/>
      <c r="M769" s="51">
        <f t="shared" si="22"/>
        <v>1</v>
      </c>
    </row>
    <row r="770" customHeight="1" spans="2:13">
      <c r="B770" s="33">
        <v>767</v>
      </c>
      <c r="C770" s="45"/>
      <c r="D770" s="45"/>
      <c r="E770" s="34" t="str">
        <f>IFERROR(VLOOKUP(D770,'基础-客户信息 '!$C:$D,2,FALSE),"-")</f>
        <v>-</v>
      </c>
      <c r="F770" s="45"/>
      <c r="G770" s="34" t="str">
        <f>IFERROR(VLOOKUP($F770,'基础-商品信息'!$C:$E,2,FALSE),"-")</f>
        <v>-</v>
      </c>
      <c r="H770" s="34" t="str">
        <f>IFERROR(VLOOKUP($F770,'基础-商品信息'!$C:$E,3,FALSE),"-")</f>
        <v>-</v>
      </c>
      <c r="I770" s="50"/>
      <c r="J770" s="45"/>
      <c r="K770" s="35" t="str">
        <f t="shared" si="23"/>
        <v>-</v>
      </c>
      <c r="L770" s="45"/>
      <c r="M770" s="51">
        <f t="shared" si="22"/>
        <v>1</v>
      </c>
    </row>
    <row r="771" customHeight="1" spans="2:13">
      <c r="B771" s="33">
        <v>768</v>
      </c>
      <c r="C771" s="45"/>
      <c r="D771" s="45"/>
      <c r="E771" s="34" t="str">
        <f>IFERROR(VLOOKUP(D771,'基础-客户信息 '!$C:$D,2,FALSE),"-")</f>
        <v>-</v>
      </c>
      <c r="F771" s="45"/>
      <c r="G771" s="34" t="str">
        <f>IFERROR(VLOOKUP($F771,'基础-商品信息'!$C:$E,2,FALSE),"-")</f>
        <v>-</v>
      </c>
      <c r="H771" s="34" t="str">
        <f>IFERROR(VLOOKUP($F771,'基础-商品信息'!$C:$E,3,FALSE),"-")</f>
        <v>-</v>
      </c>
      <c r="I771" s="50"/>
      <c r="J771" s="45"/>
      <c r="K771" s="35" t="str">
        <f t="shared" si="23"/>
        <v>-</v>
      </c>
      <c r="L771" s="45"/>
      <c r="M771" s="51">
        <f t="shared" si="22"/>
        <v>1</v>
      </c>
    </row>
    <row r="772" customHeight="1" spans="2:13">
      <c r="B772" s="33">
        <v>769</v>
      </c>
      <c r="C772" s="45"/>
      <c r="D772" s="45"/>
      <c r="E772" s="34" t="str">
        <f>IFERROR(VLOOKUP(D772,'基础-客户信息 '!$C:$D,2,FALSE),"-")</f>
        <v>-</v>
      </c>
      <c r="F772" s="45"/>
      <c r="G772" s="34" t="str">
        <f>IFERROR(VLOOKUP($F772,'基础-商品信息'!$C:$E,2,FALSE),"-")</f>
        <v>-</v>
      </c>
      <c r="H772" s="34" t="str">
        <f>IFERROR(VLOOKUP($F772,'基础-商品信息'!$C:$E,3,FALSE),"-")</f>
        <v>-</v>
      </c>
      <c r="I772" s="50"/>
      <c r="J772" s="45"/>
      <c r="K772" s="35" t="str">
        <f t="shared" si="23"/>
        <v>-</v>
      </c>
      <c r="L772" s="45"/>
      <c r="M772" s="51">
        <f t="shared" ref="M772:M835" si="24">C772-DAY(C772)+1</f>
        <v>1</v>
      </c>
    </row>
    <row r="773" customHeight="1" spans="2:13">
      <c r="B773" s="33">
        <v>770</v>
      </c>
      <c r="C773" s="45"/>
      <c r="D773" s="45"/>
      <c r="E773" s="34" t="str">
        <f>IFERROR(VLOOKUP(D773,'基础-客户信息 '!$C:$D,2,FALSE),"-")</f>
        <v>-</v>
      </c>
      <c r="F773" s="45"/>
      <c r="G773" s="34" t="str">
        <f>IFERROR(VLOOKUP($F773,'基础-商品信息'!$C:$E,2,FALSE),"-")</f>
        <v>-</v>
      </c>
      <c r="H773" s="34" t="str">
        <f>IFERROR(VLOOKUP($F773,'基础-商品信息'!$C:$E,3,FALSE),"-")</f>
        <v>-</v>
      </c>
      <c r="I773" s="50"/>
      <c r="J773" s="45"/>
      <c r="K773" s="35" t="str">
        <f t="shared" ref="K773:K836" si="25">IF(AND(I773&lt;&gt;"",J773&lt;&gt;""),I773*J773,"-")</f>
        <v>-</v>
      </c>
      <c r="L773" s="45"/>
      <c r="M773" s="51">
        <f t="shared" si="24"/>
        <v>1</v>
      </c>
    </row>
    <row r="774" customHeight="1" spans="2:13">
      <c r="B774" s="33">
        <v>771</v>
      </c>
      <c r="C774" s="45"/>
      <c r="D774" s="45"/>
      <c r="E774" s="34" t="str">
        <f>IFERROR(VLOOKUP(D774,'基础-客户信息 '!$C:$D,2,FALSE),"-")</f>
        <v>-</v>
      </c>
      <c r="F774" s="45"/>
      <c r="G774" s="34" t="str">
        <f>IFERROR(VLOOKUP($F774,'基础-商品信息'!$C:$E,2,FALSE),"-")</f>
        <v>-</v>
      </c>
      <c r="H774" s="34" t="str">
        <f>IFERROR(VLOOKUP($F774,'基础-商品信息'!$C:$E,3,FALSE),"-")</f>
        <v>-</v>
      </c>
      <c r="I774" s="50"/>
      <c r="J774" s="45"/>
      <c r="K774" s="35" t="str">
        <f t="shared" si="25"/>
        <v>-</v>
      </c>
      <c r="L774" s="45"/>
      <c r="M774" s="51">
        <f t="shared" si="24"/>
        <v>1</v>
      </c>
    </row>
    <row r="775" customHeight="1" spans="2:13">
      <c r="B775" s="33">
        <v>772</v>
      </c>
      <c r="C775" s="45"/>
      <c r="D775" s="45"/>
      <c r="E775" s="34" t="str">
        <f>IFERROR(VLOOKUP(D775,'基础-客户信息 '!$C:$D,2,FALSE),"-")</f>
        <v>-</v>
      </c>
      <c r="F775" s="45"/>
      <c r="G775" s="34" t="str">
        <f>IFERROR(VLOOKUP($F775,'基础-商品信息'!$C:$E,2,FALSE),"-")</f>
        <v>-</v>
      </c>
      <c r="H775" s="34" t="str">
        <f>IFERROR(VLOOKUP($F775,'基础-商品信息'!$C:$E,3,FALSE),"-")</f>
        <v>-</v>
      </c>
      <c r="I775" s="50"/>
      <c r="J775" s="45"/>
      <c r="K775" s="35" t="str">
        <f t="shared" si="25"/>
        <v>-</v>
      </c>
      <c r="L775" s="45"/>
      <c r="M775" s="51">
        <f t="shared" si="24"/>
        <v>1</v>
      </c>
    </row>
    <row r="776" customHeight="1" spans="2:13">
      <c r="B776" s="33">
        <v>773</v>
      </c>
      <c r="C776" s="45"/>
      <c r="D776" s="45"/>
      <c r="E776" s="34" t="str">
        <f>IFERROR(VLOOKUP(D776,'基础-客户信息 '!$C:$D,2,FALSE),"-")</f>
        <v>-</v>
      </c>
      <c r="F776" s="45"/>
      <c r="G776" s="34" t="str">
        <f>IFERROR(VLOOKUP($F776,'基础-商品信息'!$C:$E,2,FALSE),"-")</f>
        <v>-</v>
      </c>
      <c r="H776" s="34" t="str">
        <f>IFERROR(VLOOKUP($F776,'基础-商品信息'!$C:$E,3,FALSE),"-")</f>
        <v>-</v>
      </c>
      <c r="I776" s="50"/>
      <c r="J776" s="45"/>
      <c r="K776" s="35" t="str">
        <f t="shared" si="25"/>
        <v>-</v>
      </c>
      <c r="L776" s="45"/>
      <c r="M776" s="51">
        <f t="shared" si="24"/>
        <v>1</v>
      </c>
    </row>
    <row r="777" customHeight="1" spans="2:13">
      <c r="B777" s="33">
        <v>774</v>
      </c>
      <c r="C777" s="45"/>
      <c r="D777" s="45"/>
      <c r="E777" s="34" t="str">
        <f>IFERROR(VLOOKUP(D777,'基础-客户信息 '!$C:$D,2,FALSE),"-")</f>
        <v>-</v>
      </c>
      <c r="F777" s="45"/>
      <c r="G777" s="34" t="str">
        <f>IFERROR(VLOOKUP($F777,'基础-商品信息'!$C:$E,2,FALSE),"-")</f>
        <v>-</v>
      </c>
      <c r="H777" s="34" t="str">
        <f>IFERROR(VLOOKUP($F777,'基础-商品信息'!$C:$E,3,FALSE),"-")</f>
        <v>-</v>
      </c>
      <c r="I777" s="50"/>
      <c r="J777" s="45"/>
      <c r="K777" s="35" t="str">
        <f t="shared" si="25"/>
        <v>-</v>
      </c>
      <c r="L777" s="45"/>
      <c r="M777" s="51">
        <f t="shared" si="24"/>
        <v>1</v>
      </c>
    </row>
    <row r="778" customHeight="1" spans="2:13">
      <c r="B778" s="33">
        <v>775</v>
      </c>
      <c r="C778" s="45"/>
      <c r="D778" s="45"/>
      <c r="E778" s="34" t="str">
        <f>IFERROR(VLOOKUP(D778,'基础-客户信息 '!$C:$D,2,FALSE),"-")</f>
        <v>-</v>
      </c>
      <c r="F778" s="45"/>
      <c r="G778" s="34" t="str">
        <f>IFERROR(VLOOKUP($F778,'基础-商品信息'!$C:$E,2,FALSE),"-")</f>
        <v>-</v>
      </c>
      <c r="H778" s="34" t="str">
        <f>IFERROR(VLOOKUP($F778,'基础-商品信息'!$C:$E,3,FALSE),"-")</f>
        <v>-</v>
      </c>
      <c r="I778" s="50"/>
      <c r="J778" s="45"/>
      <c r="K778" s="35" t="str">
        <f t="shared" si="25"/>
        <v>-</v>
      </c>
      <c r="L778" s="45"/>
      <c r="M778" s="51">
        <f t="shared" si="24"/>
        <v>1</v>
      </c>
    </row>
    <row r="779" customHeight="1" spans="2:13">
      <c r="B779" s="33">
        <v>776</v>
      </c>
      <c r="C779" s="45"/>
      <c r="D779" s="45"/>
      <c r="E779" s="34" t="str">
        <f>IFERROR(VLOOKUP(D779,'基础-客户信息 '!$C:$D,2,FALSE),"-")</f>
        <v>-</v>
      </c>
      <c r="F779" s="45"/>
      <c r="G779" s="34" t="str">
        <f>IFERROR(VLOOKUP($F779,'基础-商品信息'!$C:$E,2,FALSE),"-")</f>
        <v>-</v>
      </c>
      <c r="H779" s="34" t="str">
        <f>IFERROR(VLOOKUP($F779,'基础-商品信息'!$C:$E,3,FALSE),"-")</f>
        <v>-</v>
      </c>
      <c r="I779" s="50"/>
      <c r="J779" s="45"/>
      <c r="K779" s="35" t="str">
        <f t="shared" si="25"/>
        <v>-</v>
      </c>
      <c r="L779" s="45"/>
      <c r="M779" s="51">
        <f t="shared" si="24"/>
        <v>1</v>
      </c>
    </row>
    <row r="780" customHeight="1" spans="2:13">
      <c r="B780" s="33">
        <v>777</v>
      </c>
      <c r="C780" s="45"/>
      <c r="D780" s="45"/>
      <c r="E780" s="34" t="str">
        <f>IFERROR(VLOOKUP(D780,'基础-客户信息 '!$C:$D,2,FALSE),"-")</f>
        <v>-</v>
      </c>
      <c r="F780" s="45"/>
      <c r="G780" s="34" t="str">
        <f>IFERROR(VLOOKUP($F780,'基础-商品信息'!$C:$E,2,FALSE),"-")</f>
        <v>-</v>
      </c>
      <c r="H780" s="34" t="str">
        <f>IFERROR(VLOOKUP($F780,'基础-商品信息'!$C:$E,3,FALSE),"-")</f>
        <v>-</v>
      </c>
      <c r="I780" s="50"/>
      <c r="J780" s="45"/>
      <c r="K780" s="35" t="str">
        <f t="shared" si="25"/>
        <v>-</v>
      </c>
      <c r="L780" s="45"/>
      <c r="M780" s="51">
        <f t="shared" si="24"/>
        <v>1</v>
      </c>
    </row>
    <row r="781" customHeight="1" spans="2:13">
      <c r="B781" s="33">
        <v>778</v>
      </c>
      <c r="C781" s="45"/>
      <c r="D781" s="45"/>
      <c r="E781" s="34" t="str">
        <f>IFERROR(VLOOKUP(D781,'基础-客户信息 '!$C:$D,2,FALSE),"-")</f>
        <v>-</v>
      </c>
      <c r="F781" s="45"/>
      <c r="G781" s="34" t="str">
        <f>IFERROR(VLOOKUP($F781,'基础-商品信息'!$C:$E,2,FALSE),"-")</f>
        <v>-</v>
      </c>
      <c r="H781" s="34" t="str">
        <f>IFERROR(VLOOKUP($F781,'基础-商品信息'!$C:$E,3,FALSE),"-")</f>
        <v>-</v>
      </c>
      <c r="I781" s="50"/>
      <c r="J781" s="45"/>
      <c r="K781" s="35" t="str">
        <f t="shared" si="25"/>
        <v>-</v>
      </c>
      <c r="L781" s="45"/>
      <c r="M781" s="51">
        <f t="shared" si="24"/>
        <v>1</v>
      </c>
    </row>
    <row r="782" customHeight="1" spans="2:13">
      <c r="B782" s="33">
        <v>779</v>
      </c>
      <c r="C782" s="45"/>
      <c r="D782" s="45"/>
      <c r="E782" s="34" t="str">
        <f>IFERROR(VLOOKUP(D782,'基础-客户信息 '!$C:$D,2,FALSE),"-")</f>
        <v>-</v>
      </c>
      <c r="F782" s="45"/>
      <c r="G782" s="34" t="str">
        <f>IFERROR(VLOOKUP($F782,'基础-商品信息'!$C:$E,2,FALSE),"-")</f>
        <v>-</v>
      </c>
      <c r="H782" s="34" t="str">
        <f>IFERROR(VLOOKUP($F782,'基础-商品信息'!$C:$E,3,FALSE),"-")</f>
        <v>-</v>
      </c>
      <c r="I782" s="50"/>
      <c r="J782" s="45"/>
      <c r="K782" s="35" t="str">
        <f t="shared" si="25"/>
        <v>-</v>
      </c>
      <c r="L782" s="45"/>
      <c r="M782" s="51">
        <f t="shared" si="24"/>
        <v>1</v>
      </c>
    </row>
    <row r="783" customHeight="1" spans="2:13">
      <c r="B783" s="33">
        <v>780</v>
      </c>
      <c r="C783" s="45"/>
      <c r="D783" s="45"/>
      <c r="E783" s="34" t="str">
        <f>IFERROR(VLOOKUP(D783,'基础-客户信息 '!$C:$D,2,FALSE),"-")</f>
        <v>-</v>
      </c>
      <c r="F783" s="45"/>
      <c r="G783" s="34" t="str">
        <f>IFERROR(VLOOKUP($F783,'基础-商品信息'!$C:$E,2,FALSE),"-")</f>
        <v>-</v>
      </c>
      <c r="H783" s="34" t="str">
        <f>IFERROR(VLOOKUP($F783,'基础-商品信息'!$C:$E,3,FALSE),"-")</f>
        <v>-</v>
      </c>
      <c r="I783" s="50"/>
      <c r="J783" s="45"/>
      <c r="K783" s="35" t="str">
        <f t="shared" si="25"/>
        <v>-</v>
      </c>
      <c r="L783" s="45"/>
      <c r="M783" s="51">
        <f t="shared" si="24"/>
        <v>1</v>
      </c>
    </row>
    <row r="784" customHeight="1" spans="2:13">
      <c r="B784" s="33">
        <v>781</v>
      </c>
      <c r="C784" s="45"/>
      <c r="D784" s="45"/>
      <c r="E784" s="34" t="str">
        <f>IFERROR(VLOOKUP(D784,'基础-客户信息 '!$C:$D,2,FALSE),"-")</f>
        <v>-</v>
      </c>
      <c r="F784" s="45"/>
      <c r="G784" s="34" t="str">
        <f>IFERROR(VLOOKUP($F784,'基础-商品信息'!$C:$E,2,FALSE),"-")</f>
        <v>-</v>
      </c>
      <c r="H784" s="34" t="str">
        <f>IFERROR(VLOOKUP($F784,'基础-商品信息'!$C:$E,3,FALSE),"-")</f>
        <v>-</v>
      </c>
      <c r="I784" s="50"/>
      <c r="J784" s="45"/>
      <c r="K784" s="35" t="str">
        <f t="shared" si="25"/>
        <v>-</v>
      </c>
      <c r="L784" s="45"/>
      <c r="M784" s="51">
        <f t="shared" si="24"/>
        <v>1</v>
      </c>
    </row>
    <row r="785" customHeight="1" spans="2:13">
      <c r="B785" s="33">
        <v>782</v>
      </c>
      <c r="C785" s="45"/>
      <c r="D785" s="45"/>
      <c r="E785" s="34" t="str">
        <f>IFERROR(VLOOKUP(D785,'基础-客户信息 '!$C:$D,2,FALSE),"-")</f>
        <v>-</v>
      </c>
      <c r="F785" s="45"/>
      <c r="G785" s="34" t="str">
        <f>IFERROR(VLOOKUP($F785,'基础-商品信息'!$C:$E,2,FALSE),"-")</f>
        <v>-</v>
      </c>
      <c r="H785" s="34" t="str">
        <f>IFERROR(VLOOKUP($F785,'基础-商品信息'!$C:$E,3,FALSE),"-")</f>
        <v>-</v>
      </c>
      <c r="I785" s="50"/>
      <c r="J785" s="45"/>
      <c r="K785" s="35" t="str">
        <f t="shared" si="25"/>
        <v>-</v>
      </c>
      <c r="L785" s="45"/>
      <c r="M785" s="51">
        <f t="shared" si="24"/>
        <v>1</v>
      </c>
    </row>
    <row r="786" customHeight="1" spans="2:13">
      <c r="B786" s="33">
        <v>783</v>
      </c>
      <c r="C786" s="45"/>
      <c r="D786" s="45"/>
      <c r="E786" s="34" t="str">
        <f>IFERROR(VLOOKUP(D786,'基础-客户信息 '!$C:$D,2,FALSE),"-")</f>
        <v>-</v>
      </c>
      <c r="F786" s="45"/>
      <c r="G786" s="34" t="str">
        <f>IFERROR(VLOOKUP($F786,'基础-商品信息'!$C:$E,2,FALSE),"-")</f>
        <v>-</v>
      </c>
      <c r="H786" s="34" t="str">
        <f>IFERROR(VLOOKUP($F786,'基础-商品信息'!$C:$E,3,FALSE),"-")</f>
        <v>-</v>
      </c>
      <c r="I786" s="50"/>
      <c r="J786" s="45"/>
      <c r="K786" s="35" t="str">
        <f t="shared" si="25"/>
        <v>-</v>
      </c>
      <c r="L786" s="45"/>
      <c r="M786" s="51">
        <f t="shared" si="24"/>
        <v>1</v>
      </c>
    </row>
    <row r="787" customHeight="1" spans="2:13">
      <c r="B787" s="33">
        <v>784</v>
      </c>
      <c r="C787" s="45"/>
      <c r="D787" s="45"/>
      <c r="E787" s="34" t="str">
        <f>IFERROR(VLOOKUP(D787,'基础-客户信息 '!$C:$D,2,FALSE),"-")</f>
        <v>-</v>
      </c>
      <c r="F787" s="45"/>
      <c r="G787" s="34" t="str">
        <f>IFERROR(VLOOKUP($F787,'基础-商品信息'!$C:$E,2,FALSE),"-")</f>
        <v>-</v>
      </c>
      <c r="H787" s="34" t="str">
        <f>IFERROR(VLOOKUP($F787,'基础-商品信息'!$C:$E,3,FALSE),"-")</f>
        <v>-</v>
      </c>
      <c r="I787" s="50"/>
      <c r="J787" s="45"/>
      <c r="K787" s="35" t="str">
        <f t="shared" si="25"/>
        <v>-</v>
      </c>
      <c r="L787" s="45"/>
      <c r="M787" s="51">
        <f t="shared" si="24"/>
        <v>1</v>
      </c>
    </row>
    <row r="788" customHeight="1" spans="2:13">
      <c r="B788" s="33">
        <v>785</v>
      </c>
      <c r="C788" s="45"/>
      <c r="D788" s="45"/>
      <c r="E788" s="34" t="str">
        <f>IFERROR(VLOOKUP(D788,'基础-客户信息 '!$C:$D,2,FALSE),"-")</f>
        <v>-</v>
      </c>
      <c r="F788" s="45"/>
      <c r="G788" s="34" t="str">
        <f>IFERROR(VLOOKUP($F788,'基础-商品信息'!$C:$E,2,FALSE),"-")</f>
        <v>-</v>
      </c>
      <c r="H788" s="34" t="str">
        <f>IFERROR(VLOOKUP($F788,'基础-商品信息'!$C:$E,3,FALSE),"-")</f>
        <v>-</v>
      </c>
      <c r="I788" s="50"/>
      <c r="J788" s="45"/>
      <c r="K788" s="35" t="str">
        <f t="shared" si="25"/>
        <v>-</v>
      </c>
      <c r="L788" s="45"/>
      <c r="M788" s="51">
        <f t="shared" si="24"/>
        <v>1</v>
      </c>
    </row>
    <row r="789" customHeight="1" spans="2:13">
      <c r="B789" s="33">
        <v>786</v>
      </c>
      <c r="C789" s="45"/>
      <c r="D789" s="45"/>
      <c r="E789" s="34" t="str">
        <f>IFERROR(VLOOKUP(D789,'基础-客户信息 '!$C:$D,2,FALSE),"-")</f>
        <v>-</v>
      </c>
      <c r="F789" s="45"/>
      <c r="G789" s="34" t="str">
        <f>IFERROR(VLOOKUP($F789,'基础-商品信息'!$C:$E,2,FALSE),"-")</f>
        <v>-</v>
      </c>
      <c r="H789" s="34" t="str">
        <f>IFERROR(VLOOKUP($F789,'基础-商品信息'!$C:$E,3,FALSE),"-")</f>
        <v>-</v>
      </c>
      <c r="I789" s="50"/>
      <c r="J789" s="45"/>
      <c r="K789" s="35" t="str">
        <f t="shared" si="25"/>
        <v>-</v>
      </c>
      <c r="L789" s="45"/>
      <c r="M789" s="51">
        <f t="shared" si="24"/>
        <v>1</v>
      </c>
    </row>
    <row r="790" customHeight="1" spans="2:13">
      <c r="B790" s="33">
        <v>787</v>
      </c>
      <c r="C790" s="45"/>
      <c r="D790" s="45"/>
      <c r="E790" s="34" t="str">
        <f>IFERROR(VLOOKUP(D790,'基础-客户信息 '!$C:$D,2,FALSE),"-")</f>
        <v>-</v>
      </c>
      <c r="F790" s="45"/>
      <c r="G790" s="34" t="str">
        <f>IFERROR(VLOOKUP($F790,'基础-商品信息'!$C:$E,2,FALSE),"-")</f>
        <v>-</v>
      </c>
      <c r="H790" s="34" t="str">
        <f>IFERROR(VLOOKUP($F790,'基础-商品信息'!$C:$E,3,FALSE),"-")</f>
        <v>-</v>
      </c>
      <c r="I790" s="50"/>
      <c r="J790" s="45"/>
      <c r="K790" s="35" t="str">
        <f t="shared" si="25"/>
        <v>-</v>
      </c>
      <c r="L790" s="45"/>
      <c r="M790" s="51">
        <f t="shared" si="24"/>
        <v>1</v>
      </c>
    </row>
    <row r="791" customHeight="1" spans="2:13">
      <c r="B791" s="33">
        <v>788</v>
      </c>
      <c r="C791" s="45"/>
      <c r="D791" s="45"/>
      <c r="E791" s="34" t="str">
        <f>IFERROR(VLOOKUP(D791,'基础-客户信息 '!$C:$D,2,FALSE),"-")</f>
        <v>-</v>
      </c>
      <c r="F791" s="45"/>
      <c r="G791" s="34" t="str">
        <f>IFERROR(VLOOKUP($F791,'基础-商品信息'!$C:$E,2,FALSE),"-")</f>
        <v>-</v>
      </c>
      <c r="H791" s="34" t="str">
        <f>IFERROR(VLOOKUP($F791,'基础-商品信息'!$C:$E,3,FALSE),"-")</f>
        <v>-</v>
      </c>
      <c r="I791" s="50"/>
      <c r="J791" s="45"/>
      <c r="K791" s="35" t="str">
        <f t="shared" si="25"/>
        <v>-</v>
      </c>
      <c r="L791" s="45"/>
      <c r="M791" s="51">
        <f t="shared" si="24"/>
        <v>1</v>
      </c>
    </row>
    <row r="792" customHeight="1" spans="2:13">
      <c r="B792" s="33">
        <v>789</v>
      </c>
      <c r="C792" s="45"/>
      <c r="D792" s="45"/>
      <c r="E792" s="34" t="str">
        <f>IFERROR(VLOOKUP(D792,'基础-客户信息 '!$C:$D,2,FALSE),"-")</f>
        <v>-</v>
      </c>
      <c r="F792" s="45"/>
      <c r="G792" s="34" t="str">
        <f>IFERROR(VLOOKUP($F792,'基础-商品信息'!$C:$E,2,FALSE),"-")</f>
        <v>-</v>
      </c>
      <c r="H792" s="34" t="str">
        <f>IFERROR(VLOOKUP($F792,'基础-商品信息'!$C:$E,3,FALSE),"-")</f>
        <v>-</v>
      </c>
      <c r="I792" s="50"/>
      <c r="J792" s="45"/>
      <c r="K792" s="35" t="str">
        <f t="shared" si="25"/>
        <v>-</v>
      </c>
      <c r="L792" s="45"/>
      <c r="M792" s="51">
        <f t="shared" si="24"/>
        <v>1</v>
      </c>
    </row>
    <row r="793" customHeight="1" spans="2:13">
      <c r="B793" s="33">
        <v>790</v>
      </c>
      <c r="C793" s="45"/>
      <c r="D793" s="45"/>
      <c r="E793" s="34" t="str">
        <f>IFERROR(VLOOKUP(D793,'基础-客户信息 '!$C:$D,2,FALSE),"-")</f>
        <v>-</v>
      </c>
      <c r="F793" s="45"/>
      <c r="G793" s="34" t="str">
        <f>IFERROR(VLOOKUP($F793,'基础-商品信息'!$C:$E,2,FALSE),"-")</f>
        <v>-</v>
      </c>
      <c r="H793" s="34" t="str">
        <f>IFERROR(VLOOKUP($F793,'基础-商品信息'!$C:$E,3,FALSE),"-")</f>
        <v>-</v>
      </c>
      <c r="I793" s="50"/>
      <c r="J793" s="45"/>
      <c r="K793" s="35" t="str">
        <f t="shared" si="25"/>
        <v>-</v>
      </c>
      <c r="L793" s="45"/>
      <c r="M793" s="51">
        <f t="shared" si="24"/>
        <v>1</v>
      </c>
    </row>
    <row r="794" customHeight="1" spans="2:13">
      <c r="B794" s="33">
        <v>791</v>
      </c>
      <c r="C794" s="45"/>
      <c r="D794" s="45"/>
      <c r="E794" s="34" t="str">
        <f>IFERROR(VLOOKUP(D794,'基础-客户信息 '!$C:$D,2,FALSE),"-")</f>
        <v>-</v>
      </c>
      <c r="F794" s="45"/>
      <c r="G794" s="34" t="str">
        <f>IFERROR(VLOOKUP($F794,'基础-商品信息'!$C:$E,2,FALSE),"-")</f>
        <v>-</v>
      </c>
      <c r="H794" s="34" t="str">
        <f>IFERROR(VLOOKUP($F794,'基础-商品信息'!$C:$E,3,FALSE),"-")</f>
        <v>-</v>
      </c>
      <c r="I794" s="50"/>
      <c r="J794" s="45"/>
      <c r="K794" s="35" t="str">
        <f t="shared" si="25"/>
        <v>-</v>
      </c>
      <c r="L794" s="45"/>
      <c r="M794" s="51">
        <f t="shared" si="24"/>
        <v>1</v>
      </c>
    </row>
    <row r="795" customHeight="1" spans="2:13">
      <c r="B795" s="33">
        <v>792</v>
      </c>
      <c r="C795" s="45"/>
      <c r="D795" s="45"/>
      <c r="E795" s="34" t="str">
        <f>IFERROR(VLOOKUP(D795,'基础-客户信息 '!$C:$D,2,FALSE),"-")</f>
        <v>-</v>
      </c>
      <c r="F795" s="45"/>
      <c r="G795" s="34" t="str">
        <f>IFERROR(VLOOKUP($F795,'基础-商品信息'!$C:$E,2,FALSE),"-")</f>
        <v>-</v>
      </c>
      <c r="H795" s="34" t="str">
        <f>IFERROR(VLOOKUP($F795,'基础-商品信息'!$C:$E,3,FALSE),"-")</f>
        <v>-</v>
      </c>
      <c r="I795" s="50"/>
      <c r="J795" s="45"/>
      <c r="K795" s="35" t="str">
        <f t="shared" si="25"/>
        <v>-</v>
      </c>
      <c r="L795" s="45"/>
      <c r="M795" s="51">
        <f t="shared" si="24"/>
        <v>1</v>
      </c>
    </row>
    <row r="796" customHeight="1" spans="2:13">
      <c r="B796" s="33">
        <v>793</v>
      </c>
      <c r="C796" s="45"/>
      <c r="D796" s="45"/>
      <c r="E796" s="34" t="str">
        <f>IFERROR(VLOOKUP(D796,'基础-客户信息 '!$C:$D,2,FALSE),"-")</f>
        <v>-</v>
      </c>
      <c r="F796" s="45"/>
      <c r="G796" s="34" t="str">
        <f>IFERROR(VLOOKUP($F796,'基础-商品信息'!$C:$E,2,FALSE),"-")</f>
        <v>-</v>
      </c>
      <c r="H796" s="34" t="str">
        <f>IFERROR(VLOOKUP($F796,'基础-商品信息'!$C:$E,3,FALSE),"-")</f>
        <v>-</v>
      </c>
      <c r="I796" s="50"/>
      <c r="J796" s="45"/>
      <c r="K796" s="35" t="str">
        <f t="shared" si="25"/>
        <v>-</v>
      </c>
      <c r="L796" s="45"/>
      <c r="M796" s="51">
        <f t="shared" si="24"/>
        <v>1</v>
      </c>
    </row>
    <row r="797" customHeight="1" spans="2:13">
      <c r="B797" s="33">
        <v>794</v>
      </c>
      <c r="C797" s="45"/>
      <c r="D797" s="45"/>
      <c r="E797" s="34" t="str">
        <f>IFERROR(VLOOKUP(D797,'基础-客户信息 '!$C:$D,2,FALSE),"-")</f>
        <v>-</v>
      </c>
      <c r="F797" s="45"/>
      <c r="G797" s="34" t="str">
        <f>IFERROR(VLOOKUP($F797,'基础-商品信息'!$C:$E,2,FALSE),"-")</f>
        <v>-</v>
      </c>
      <c r="H797" s="34" t="str">
        <f>IFERROR(VLOOKUP($F797,'基础-商品信息'!$C:$E,3,FALSE),"-")</f>
        <v>-</v>
      </c>
      <c r="I797" s="50"/>
      <c r="J797" s="45"/>
      <c r="K797" s="35" t="str">
        <f t="shared" si="25"/>
        <v>-</v>
      </c>
      <c r="L797" s="45"/>
      <c r="M797" s="51">
        <f t="shared" si="24"/>
        <v>1</v>
      </c>
    </row>
    <row r="798" customHeight="1" spans="2:13">
      <c r="B798" s="33">
        <v>795</v>
      </c>
      <c r="C798" s="45"/>
      <c r="D798" s="45"/>
      <c r="E798" s="34" t="str">
        <f>IFERROR(VLOOKUP(D798,'基础-客户信息 '!$C:$D,2,FALSE),"-")</f>
        <v>-</v>
      </c>
      <c r="F798" s="45"/>
      <c r="G798" s="34" t="str">
        <f>IFERROR(VLOOKUP($F798,'基础-商品信息'!$C:$E,2,FALSE),"-")</f>
        <v>-</v>
      </c>
      <c r="H798" s="34" t="str">
        <f>IFERROR(VLOOKUP($F798,'基础-商品信息'!$C:$E,3,FALSE),"-")</f>
        <v>-</v>
      </c>
      <c r="I798" s="50"/>
      <c r="J798" s="45"/>
      <c r="K798" s="35" t="str">
        <f t="shared" si="25"/>
        <v>-</v>
      </c>
      <c r="L798" s="45"/>
      <c r="M798" s="51">
        <f t="shared" si="24"/>
        <v>1</v>
      </c>
    </row>
    <row r="799" customHeight="1" spans="2:13">
      <c r="B799" s="33">
        <v>796</v>
      </c>
      <c r="C799" s="45"/>
      <c r="D799" s="45"/>
      <c r="E799" s="34" t="str">
        <f>IFERROR(VLOOKUP(D799,'基础-客户信息 '!$C:$D,2,FALSE),"-")</f>
        <v>-</v>
      </c>
      <c r="F799" s="45"/>
      <c r="G799" s="34" t="str">
        <f>IFERROR(VLOOKUP($F799,'基础-商品信息'!$C:$E,2,FALSE),"-")</f>
        <v>-</v>
      </c>
      <c r="H799" s="34" t="str">
        <f>IFERROR(VLOOKUP($F799,'基础-商品信息'!$C:$E,3,FALSE),"-")</f>
        <v>-</v>
      </c>
      <c r="I799" s="50"/>
      <c r="J799" s="45"/>
      <c r="K799" s="35" t="str">
        <f t="shared" si="25"/>
        <v>-</v>
      </c>
      <c r="L799" s="45"/>
      <c r="M799" s="51">
        <f t="shared" si="24"/>
        <v>1</v>
      </c>
    </row>
    <row r="800" customHeight="1" spans="2:13">
      <c r="B800" s="33">
        <v>797</v>
      </c>
      <c r="C800" s="45"/>
      <c r="D800" s="45"/>
      <c r="E800" s="34" t="str">
        <f>IFERROR(VLOOKUP(D800,'基础-客户信息 '!$C:$D,2,FALSE),"-")</f>
        <v>-</v>
      </c>
      <c r="F800" s="45"/>
      <c r="G800" s="34" t="str">
        <f>IFERROR(VLOOKUP($F800,'基础-商品信息'!$C:$E,2,FALSE),"-")</f>
        <v>-</v>
      </c>
      <c r="H800" s="34" t="str">
        <f>IFERROR(VLOOKUP($F800,'基础-商品信息'!$C:$E,3,FALSE),"-")</f>
        <v>-</v>
      </c>
      <c r="I800" s="50"/>
      <c r="J800" s="45"/>
      <c r="K800" s="35" t="str">
        <f t="shared" si="25"/>
        <v>-</v>
      </c>
      <c r="L800" s="45"/>
      <c r="M800" s="51">
        <f t="shared" si="24"/>
        <v>1</v>
      </c>
    </row>
    <row r="801" customHeight="1" spans="2:13">
      <c r="B801" s="33">
        <v>798</v>
      </c>
      <c r="C801" s="45"/>
      <c r="D801" s="45"/>
      <c r="E801" s="34" t="str">
        <f>IFERROR(VLOOKUP(D801,'基础-客户信息 '!$C:$D,2,FALSE),"-")</f>
        <v>-</v>
      </c>
      <c r="F801" s="45"/>
      <c r="G801" s="34" t="str">
        <f>IFERROR(VLOOKUP($F801,'基础-商品信息'!$C:$E,2,FALSE),"-")</f>
        <v>-</v>
      </c>
      <c r="H801" s="34" t="str">
        <f>IFERROR(VLOOKUP($F801,'基础-商品信息'!$C:$E,3,FALSE),"-")</f>
        <v>-</v>
      </c>
      <c r="I801" s="50"/>
      <c r="J801" s="45"/>
      <c r="K801" s="35" t="str">
        <f t="shared" si="25"/>
        <v>-</v>
      </c>
      <c r="L801" s="45"/>
      <c r="M801" s="51">
        <f t="shared" si="24"/>
        <v>1</v>
      </c>
    </row>
    <row r="802" customHeight="1" spans="2:13">
      <c r="B802" s="33">
        <v>799</v>
      </c>
      <c r="C802" s="45"/>
      <c r="D802" s="45"/>
      <c r="E802" s="34" t="str">
        <f>IFERROR(VLOOKUP(D802,'基础-客户信息 '!$C:$D,2,FALSE),"-")</f>
        <v>-</v>
      </c>
      <c r="F802" s="45"/>
      <c r="G802" s="34" t="str">
        <f>IFERROR(VLOOKUP($F802,'基础-商品信息'!$C:$E,2,FALSE),"-")</f>
        <v>-</v>
      </c>
      <c r="H802" s="34" t="str">
        <f>IFERROR(VLOOKUP($F802,'基础-商品信息'!$C:$E,3,FALSE),"-")</f>
        <v>-</v>
      </c>
      <c r="I802" s="50"/>
      <c r="J802" s="45"/>
      <c r="K802" s="35" t="str">
        <f t="shared" si="25"/>
        <v>-</v>
      </c>
      <c r="L802" s="45"/>
      <c r="M802" s="51">
        <f t="shared" si="24"/>
        <v>1</v>
      </c>
    </row>
    <row r="803" customHeight="1" spans="2:13">
      <c r="B803" s="33">
        <v>800</v>
      </c>
      <c r="C803" s="45"/>
      <c r="D803" s="45"/>
      <c r="E803" s="34" t="str">
        <f>IFERROR(VLOOKUP(D803,'基础-客户信息 '!$C:$D,2,FALSE),"-")</f>
        <v>-</v>
      </c>
      <c r="F803" s="45"/>
      <c r="G803" s="34" t="str">
        <f>IFERROR(VLOOKUP($F803,'基础-商品信息'!$C:$E,2,FALSE),"-")</f>
        <v>-</v>
      </c>
      <c r="H803" s="34" t="str">
        <f>IFERROR(VLOOKUP($F803,'基础-商品信息'!$C:$E,3,FALSE),"-")</f>
        <v>-</v>
      </c>
      <c r="I803" s="50"/>
      <c r="J803" s="45"/>
      <c r="K803" s="35" t="str">
        <f t="shared" si="25"/>
        <v>-</v>
      </c>
      <c r="L803" s="45"/>
      <c r="M803" s="51">
        <f t="shared" si="24"/>
        <v>1</v>
      </c>
    </row>
    <row r="804" customHeight="1" spans="2:13">
      <c r="B804" s="33">
        <v>801</v>
      </c>
      <c r="C804" s="45"/>
      <c r="D804" s="45"/>
      <c r="E804" s="34" t="str">
        <f>IFERROR(VLOOKUP(D804,'基础-客户信息 '!$C:$D,2,FALSE),"-")</f>
        <v>-</v>
      </c>
      <c r="F804" s="45"/>
      <c r="G804" s="34" t="str">
        <f>IFERROR(VLOOKUP($F804,'基础-商品信息'!$C:$E,2,FALSE),"-")</f>
        <v>-</v>
      </c>
      <c r="H804" s="34" t="str">
        <f>IFERROR(VLOOKUP($F804,'基础-商品信息'!$C:$E,3,FALSE),"-")</f>
        <v>-</v>
      </c>
      <c r="I804" s="50"/>
      <c r="J804" s="45"/>
      <c r="K804" s="35" t="str">
        <f t="shared" si="25"/>
        <v>-</v>
      </c>
      <c r="L804" s="45"/>
      <c r="M804" s="51">
        <f t="shared" si="24"/>
        <v>1</v>
      </c>
    </row>
    <row r="805" customHeight="1" spans="2:13">
      <c r="B805" s="33">
        <v>802</v>
      </c>
      <c r="C805" s="45"/>
      <c r="D805" s="45"/>
      <c r="E805" s="34" t="str">
        <f>IFERROR(VLOOKUP(D805,'基础-客户信息 '!$C:$D,2,FALSE),"-")</f>
        <v>-</v>
      </c>
      <c r="F805" s="45"/>
      <c r="G805" s="34" t="str">
        <f>IFERROR(VLOOKUP($F805,'基础-商品信息'!$C:$E,2,FALSE),"-")</f>
        <v>-</v>
      </c>
      <c r="H805" s="34" t="str">
        <f>IFERROR(VLOOKUP($F805,'基础-商品信息'!$C:$E,3,FALSE),"-")</f>
        <v>-</v>
      </c>
      <c r="I805" s="50"/>
      <c r="J805" s="45"/>
      <c r="K805" s="35" t="str">
        <f t="shared" si="25"/>
        <v>-</v>
      </c>
      <c r="L805" s="45"/>
      <c r="M805" s="51">
        <f t="shared" si="24"/>
        <v>1</v>
      </c>
    </row>
    <row r="806" customHeight="1" spans="2:13">
      <c r="B806" s="33">
        <v>803</v>
      </c>
      <c r="C806" s="45"/>
      <c r="D806" s="45"/>
      <c r="E806" s="34" t="str">
        <f>IFERROR(VLOOKUP(D806,'基础-客户信息 '!$C:$D,2,FALSE),"-")</f>
        <v>-</v>
      </c>
      <c r="F806" s="45"/>
      <c r="G806" s="34" t="str">
        <f>IFERROR(VLOOKUP($F806,'基础-商品信息'!$C:$E,2,FALSE),"-")</f>
        <v>-</v>
      </c>
      <c r="H806" s="34" t="str">
        <f>IFERROR(VLOOKUP($F806,'基础-商品信息'!$C:$E,3,FALSE),"-")</f>
        <v>-</v>
      </c>
      <c r="I806" s="50"/>
      <c r="J806" s="45"/>
      <c r="K806" s="35" t="str">
        <f t="shared" si="25"/>
        <v>-</v>
      </c>
      <c r="L806" s="45"/>
      <c r="M806" s="51">
        <f t="shared" si="24"/>
        <v>1</v>
      </c>
    </row>
    <row r="807" customHeight="1" spans="2:13">
      <c r="B807" s="33">
        <v>804</v>
      </c>
      <c r="C807" s="45"/>
      <c r="D807" s="45"/>
      <c r="E807" s="34" t="str">
        <f>IFERROR(VLOOKUP(D807,'基础-客户信息 '!$C:$D,2,FALSE),"-")</f>
        <v>-</v>
      </c>
      <c r="F807" s="45"/>
      <c r="G807" s="34" t="str">
        <f>IFERROR(VLOOKUP($F807,'基础-商品信息'!$C:$E,2,FALSE),"-")</f>
        <v>-</v>
      </c>
      <c r="H807" s="34" t="str">
        <f>IFERROR(VLOOKUP($F807,'基础-商品信息'!$C:$E,3,FALSE),"-")</f>
        <v>-</v>
      </c>
      <c r="I807" s="50"/>
      <c r="J807" s="45"/>
      <c r="K807" s="35" t="str">
        <f t="shared" si="25"/>
        <v>-</v>
      </c>
      <c r="L807" s="45"/>
      <c r="M807" s="51">
        <f t="shared" si="24"/>
        <v>1</v>
      </c>
    </row>
    <row r="808" customHeight="1" spans="2:13">
      <c r="B808" s="33">
        <v>805</v>
      </c>
      <c r="C808" s="45"/>
      <c r="D808" s="45"/>
      <c r="E808" s="34" t="str">
        <f>IFERROR(VLOOKUP(D808,'基础-客户信息 '!$C:$D,2,FALSE),"-")</f>
        <v>-</v>
      </c>
      <c r="F808" s="45"/>
      <c r="G808" s="34" t="str">
        <f>IFERROR(VLOOKUP($F808,'基础-商品信息'!$C:$E,2,FALSE),"-")</f>
        <v>-</v>
      </c>
      <c r="H808" s="34" t="str">
        <f>IFERROR(VLOOKUP($F808,'基础-商品信息'!$C:$E,3,FALSE),"-")</f>
        <v>-</v>
      </c>
      <c r="I808" s="50"/>
      <c r="J808" s="45"/>
      <c r="K808" s="35" t="str">
        <f t="shared" si="25"/>
        <v>-</v>
      </c>
      <c r="L808" s="45"/>
      <c r="M808" s="51">
        <f t="shared" si="24"/>
        <v>1</v>
      </c>
    </row>
    <row r="809" customHeight="1" spans="2:13">
      <c r="B809" s="33">
        <v>806</v>
      </c>
      <c r="C809" s="45"/>
      <c r="D809" s="45"/>
      <c r="E809" s="34" t="str">
        <f>IFERROR(VLOOKUP(D809,'基础-客户信息 '!$C:$D,2,FALSE),"-")</f>
        <v>-</v>
      </c>
      <c r="F809" s="45"/>
      <c r="G809" s="34" t="str">
        <f>IFERROR(VLOOKUP($F809,'基础-商品信息'!$C:$E,2,FALSE),"-")</f>
        <v>-</v>
      </c>
      <c r="H809" s="34" t="str">
        <f>IFERROR(VLOOKUP($F809,'基础-商品信息'!$C:$E,3,FALSE),"-")</f>
        <v>-</v>
      </c>
      <c r="I809" s="50"/>
      <c r="J809" s="45"/>
      <c r="K809" s="35" t="str">
        <f t="shared" si="25"/>
        <v>-</v>
      </c>
      <c r="L809" s="45"/>
      <c r="M809" s="51">
        <f t="shared" si="24"/>
        <v>1</v>
      </c>
    </row>
    <row r="810" customHeight="1" spans="2:13">
      <c r="B810" s="33">
        <v>807</v>
      </c>
      <c r="C810" s="45"/>
      <c r="D810" s="45"/>
      <c r="E810" s="34" t="str">
        <f>IFERROR(VLOOKUP(D810,'基础-客户信息 '!$C:$D,2,FALSE),"-")</f>
        <v>-</v>
      </c>
      <c r="F810" s="45"/>
      <c r="G810" s="34" t="str">
        <f>IFERROR(VLOOKUP($F810,'基础-商品信息'!$C:$E,2,FALSE),"-")</f>
        <v>-</v>
      </c>
      <c r="H810" s="34" t="str">
        <f>IFERROR(VLOOKUP($F810,'基础-商品信息'!$C:$E,3,FALSE),"-")</f>
        <v>-</v>
      </c>
      <c r="I810" s="50"/>
      <c r="J810" s="45"/>
      <c r="K810" s="35" t="str">
        <f t="shared" si="25"/>
        <v>-</v>
      </c>
      <c r="L810" s="45"/>
      <c r="M810" s="51">
        <f t="shared" si="24"/>
        <v>1</v>
      </c>
    </row>
    <row r="811" customHeight="1" spans="2:13">
      <c r="B811" s="33">
        <v>808</v>
      </c>
      <c r="C811" s="45"/>
      <c r="D811" s="45"/>
      <c r="E811" s="34" t="str">
        <f>IFERROR(VLOOKUP(D811,'基础-客户信息 '!$C:$D,2,FALSE),"-")</f>
        <v>-</v>
      </c>
      <c r="F811" s="45"/>
      <c r="G811" s="34" t="str">
        <f>IFERROR(VLOOKUP($F811,'基础-商品信息'!$C:$E,2,FALSE),"-")</f>
        <v>-</v>
      </c>
      <c r="H811" s="34" t="str">
        <f>IFERROR(VLOOKUP($F811,'基础-商品信息'!$C:$E,3,FALSE),"-")</f>
        <v>-</v>
      </c>
      <c r="I811" s="50"/>
      <c r="J811" s="45"/>
      <c r="K811" s="35" t="str">
        <f t="shared" si="25"/>
        <v>-</v>
      </c>
      <c r="L811" s="45"/>
      <c r="M811" s="51">
        <f t="shared" si="24"/>
        <v>1</v>
      </c>
    </row>
    <row r="812" customHeight="1" spans="2:13">
      <c r="B812" s="33">
        <v>809</v>
      </c>
      <c r="C812" s="45"/>
      <c r="D812" s="45"/>
      <c r="E812" s="34" t="str">
        <f>IFERROR(VLOOKUP(D812,'基础-客户信息 '!$C:$D,2,FALSE),"-")</f>
        <v>-</v>
      </c>
      <c r="F812" s="45"/>
      <c r="G812" s="34" t="str">
        <f>IFERROR(VLOOKUP($F812,'基础-商品信息'!$C:$E,2,FALSE),"-")</f>
        <v>-</v>
      </c>
      <c r="H812" s="34" t="str">
        <f>IFERROR(VLOOKUP($F812,'基础-商品信息'!$C:$E,3,FALSE),"-")</f>
        <v>-</v>
      </c>
      <c r="I812" s="50"/>
      <c r="J812" s="45"/>
      <c r="K812" s="35" t="str">
        <f t="shared" si="25"/>
        <v>-</v>
      </c>
      <c r="L812" s="45"/>
      <c r="M812" s="51">
        <f t="shared" si="24"/>
        <v>1</v>
      </c>
    </row>
    <row r="813" customHeight="1" spans="2:13">
      <c r="B813" s="33">
        <v>810</v>
      </c>
      <c r="C813" s="45"/>
      <c r="D813" s="45"/>
      <c r="E813" s="34" t="str">
        <f>IFERROR(VLOOKUP(D813,'基础-客户信息 '!$C:$D,2,FALSE),"-")</f>
        <v>-</v>
      </c>
      <c r="F813" s="45"/>
      <c r="G813" s="34" t="str">
        <f>IFERROR(VLOOKUP($F813,'基础-商品信息'!$C:$E,2,FALSE),"-")</f>
        <v>-</v>
      </c>
      <c r="H813" s="34" t="str">
        <f>IFERROR(VLOOKUP($F813,'基础-商品信息'!$C:$E,3,FALSE),"-")</f>
        <v>-</v>
      </c>
      <c r="I813" s="50"/>
      <c r="J813" s="45"/>
      <c r="K813" s="35" t="str">
        <f t="shared" si="25"/>
        <v>-</v>
      </c>
      <c r="L813" s="45"/>
      <c r="M813" s="51">
        <f t="shared" si="24"/>
        <v>1</v>
      </c>
    </row>
    <row r="814" customHeight="1" spans="2:13">
      <c r="B814" s="33">
        <v>811</v>
      </c>
      <c r="C814" s="45"/>
      <c r="D814" s="45"/>
      <c r="E814" s="34" t="str">
        <f>IFERROR(VLOOKUP(D814,'基础-客户信息 '!$C:$D,2,FALSE),"-")</f>
        <v>-</v>
      </c>
      <c r="F814" s="45"/>
      <c r="G814" s="34" t="str">
        <f>IFERROR(VLOOKUP($F814,'基础-商品信息'!$C:$E,2,FALSE),"-")</f>
        <v>-</v>
      </c>
      <c r="H814" s="34" t="str">
        <f>IFERROR(VLOOKUP($F814,'基础-商品信息'!$C:$E,3,FALSE),"-")</f>
        <v>-</v>
      </c>
      <c r="I814" s="50"/>
      <c r="J814" s="45"/>
      <c r="K814" s="35" t="str">
        <f t="shared" si="25"/>
        <v>-</v>
      </c>
      <c r="L814" s="45"/>
      <c r="M814" s="51">
        <f t="shared" si="24"/>
        <v>1</v>
      </c>
    </row>
    <row r="815" customHeight="1" spans="2:13">
      <c r="B815" s="33">
        <v>812</v>
      </c>
      <c r="C815" s="45"/>
      <c r="D815" s="45"/>
      <c r="E815" s="34" t="str">
        <f>IFERROR(VLOOKUP(D815,'基础-客户信息 '!$C:$D,2,FALSE),"-")</f>
        <v>-</v>
      </c>
      <c r="F815" s="45"/>
      <c r="G815" s="34" t="str">
        <f>IFERROR(VLOOKUP($F815,'基础-商品信息'!$C:$E,2,FALSE),"-")</f>
        <v>-</v>
      </c>
      <c r="H815" s="34" t="str">
        <f>IFERROR(VLOOKUP($F815,'基础-商品信息'!$C:$E,3,FALSE),"-")</f>
        <v>-</v>
      </c>
      <c r="I815" s="50"/>
      <c r="J815" s="45"/>
      <c r="K815" s="35" t="str">
        <f t="shared" si="25"/>
        <v>-</v>
      </c>
      <c r="L815" s="45"/>
      <c r="M815" s="51">
        <f t="shared" si="24"/>
        <v>1</v>
      </c>
    </row>
    <row r="816" customHeight="1" spans="2:13">
      <c r="B816" s="33">
        <v>813</v>
      </c>
      <c r="C816" s="45"/>
      <c r="D816" s="45"/>
      <c r="E816" s="34" t="str">
        <f>IFERROR(VLOOKUP(D816,'基础-客户信息 '!$C:$D,2,FALSE),"-")</f>
        <v>-</v>
      </c>
      <c r="F816" s="45"/>
      <c r="G816" s="34" t="str">
        <f>IFERROR(VLOOKUP($F816,'基础-商品信息'!$C:$E,2,FALSE),"-")</f>
        <v>-</v>
      </c>
      <c r="H816" s="34" t="str">
        <f>IFERROR(VLOOKUP($F816,'基础-商品信息'!$C:$E,3,FALSE),"-")</f>
        <v>-</v>
      </c>
      <c r="I816" s="50"/>
      <c r="J816" s="45"/>
      <c r="K816" s="35" t="str">
        <f t="shared" si="25"/>
        <v>-</v>
      </c>
      <c r="L816" s="45"/>
      <c r="M816" s="51">
        <f t="shared" si="24"/>
        <v>1</v>
      </c>
    </row>
    <row r="817" customHeight="1" spans="2:13">
      <c r="B817" s="33">
        <v>814</v>
      </c>
      <c r="C817" s="45"/>
      <c r="D817" s="45"/>
      <c r="E817" s="34" t="str">
        <f>IFERROR(VLOOKUP(D817,'基础-客户信息 '!$C:$D,2,FALSE),"-")</f>
        <v>-</v>
      </c>
      <c r="F817" s="45"/>
      <c r="G817" s="34" t="str">
        <f>IFERROR(VLOOKUP($F817,'基础-商品信息'!$C:$E,2,FALSE),"-")</f>
        <v>-</v>
      </c>
      <c r="H817" s="34" t="str">
        <f>IFERROR(VLOOKUP($F817,'基础-商品信息'!$C:$E,3,FALSE),"-")</f>
        <v>-</v>
      </c>
      <c r="I817" s="50"/>
      <c r="J817" s="45"/>
      <c r="K817" s="35" t="str">
        <f t="shared" si="25"/>
        <v>-</v>
      </c>
      <c r="L817" s="45"/>
      <c r="M817" s="51">
        <f t="shared" si="24"/>
        <v>1</v>
      </c>
    </row>
    <row r="818" customHeight="1" spans="2:13">
      <c r="B818" s="33">
        <v>815</v>
      </c>
      <c r="C818" s="45"/>
      <c r="D818" s="45"/>
      <c r="E818" s="34" t="str">
        <f>IFERROR(VLOOKUP(D818,'基础-客户信息 '!$C:$D,2,FALSE),"-")</f>
        <v>-</v>
      </c>
      <c r="F818" s="45"/>
      <c r="G818" s="34" t="str">
        <f>IFERROR(VLOOKUP($F818,'基础-商品信息'!$C:$E,2,FALSE),"-")</f>
        <v>-</v>
      </c>
      <c r="H818" s="34" t="str">
        <f>IFERROR(VLOOKUP($F818,'基础-商品信息'!$C:$E,3,FALSE),"-")</f>
        <v>-</v>
      </c>
      <c r="I818" s="50"/>
      <c r="J818" s="45"/>
      <c r="K818" s="35" t="str">
        <f t="shared" si="25"/>
        <v>-</v>
      </c>
      <c r="L818" s="45"/>
      <c r="M818" s="51">
        <f t="shared" si="24"/>
        <v>1</v>
      </c>
    </row>
    <row r="819" customHeight="1" spans="2:13">
      <c r="B819" s="33">
        <v>816</v>
      </c>
      <c r="C819" s="45"/>
      <c r="D819" s="45"/>
      <c r="E819" s="34" t="str">
        <f>IFERROR(VLOOKUP(D819,'基础-客户信息 '!$C:$D,2,FALSE),"-")</f>
        <v>-</v>
      </c>
      <c r="F819" s="45"/>
      <c r="G819" s="34" t="str">
        <f>IFERROR(VLOOKUP($F819,'基础-商品信息'!$C:$E,2,FALSE),"-")</f>
        <v>-</v>
      </c>
      <c r="H819" s="34" t="str">
        <f>IFERROR(VLOOKUP($F819,'基础-商品信息'!$C:$E,3,FALSE),"-")</f>
        <v>-</v>
      </c>
      <c r="I819" s="50"/>
      <c r="J819" s="45"/>
      <c r="K819" s="35" t="str">
        <f t="shared" si="25"/>
        <v>-</v>
      </c>
      <c r="L819" s="45"/>
      <c r="M819" s="51">
        <f t="shared" si="24"/>
        <v>1</v>
      </c>
    </row>
    <row r="820" customHeight="1" spans="2:13">
      <c r="B820" s="33">
        <v>817</v>
      </c>
      <c r="C820" s="45"/>
      <c r="D820" s="45"/>
      <c r="E820" s="34" t="str">
        <f>IFERROR(VLOOKUP(D820,'基础-客户信息 '!$C:$D,2,FALSE),"-")</f>
        <v>-</v>
      </c>
      <c r="F820" s="45"/>
      <c r="G820" s="34" t="str">
        <f>IFERROR(VLOOKUP($F820,'基础-商品信息'!$C:$E,2,FALSE),"-")</f>
        <v>-</v>
      </c>
      <c r="H820" s="34" t="str">
        <f>IFERROR(VLOOKUP($F820,'基础-商品信息'!$C:$E,3,FALSE),"-")</f>
        <v>-</v>
      </c>
      <c r="I820" s="50"/>
      <c r="J820" s="45"/>
      <c r="K820" s="35" t="str">
        <f t="shared" si="25"/>
        <v>-</v>
      </c>
      <c r="L820" s="45"/>
      <c r="M820" s="51">
        <f t="shared" si="24"/>
        <v>1</v>
      </c>
    </row>
    <row r="821" customHeight="1" spans="2:13">
      <c r="B821" s="33">
        <v>818</v>
      </c>
      <c r="C821" s="45"/>
      <c r="D821" s="45"/>
      <c r="E821" s="34" t="str">
        <f>IFERROR(VLOOKUP(D821,'基础-客户信息 '!$C:$D,2,FALSE),"-")</f>
        <v>-</v>
      </c>
      <c r="F821" s="45"/>
      <c r="G821" s="34" t="str">
        <f>IFERROR(VLOOKUP($F821,'基础-商品信息'!$C:$E,2,FALSE),"-")</f>
        <v>-</v>
      </c>
      <c r="H821" s="34" t="str">
        <f>IFERROR(VLOOKUP($F821,'基础-商品信息'!$C:$E,3,FALSE),"-")</f>
        <v>-</v>
      </c>
      <c r="I821" s="50"/>
      <c r="J821" s="45"/>
      <c r="K821" s="35" t="str">
        <f t="shared" si="25"/>
        <v>-</v>
      </c>
      <c r="L821" s="45"/>
      <c r="M821" s="51">
        <f t="shared" si="24"/>
        <v>1</v>
      </c>
    </row>
    <row r="822" customHeight="1" spans="2:13">
      <c r="B822" s="33">
        <v>819</v>
      </c>
      <c r="C822" s="45"/>
      <c r="D822" s="45"/>
      <c r="E822" s="34" t="str">
        <f>IFERROR(VLOOKUP(D822,'基础-客户信息 '!$C:$D,2,FALSE),"-")</f>
        <v>-</v>
      </c>
      <c r="F822" s="45"/>
      <c r="G822" s="34" t="str">
        <f>IFERROR(VLOOKUP($F822,'基础-商品信息'!$C:$E,2,FALSE),"-")</f>
        <v>-</v>
      </c>
      <c r="H822" s="34" t="str">
        <f>IFERROR(VLOOKUP($F822,'基础-商品信息'!$C:$E,3,FALSE),"-")</f>
        <v>-</v>
      </c>
      <c r="I822" s="50"/>
      <c r="J822" s="45"/>
      <c r="K822" s="35" t="str">
        <f t="shared" si="25"/>
        <v>-</v>
      </c>
      <c r="L822" s="45"/>
      <c r="M822" s="51">
        <f t="shared" si="24"/>
        <v>1</v>
      </c>
    </row>
    <row r="823" customHeight="1" spans="2:13">
      <c r="B823" s="33">
        <v>820</v>
      </c>
      <c r="C823" s="45"/>
      <c r="D823" s="45"/>
      <c r="E823" s="34" t="str">
        <f>IFERROR(VLOOKUP(D823,'基础-客户信息 '!$C:$D,2,FALSE),"-")</f>
        <v>-</v>
      </c>
      <c r="F823" s="45"/>
      <c r="G823" s="34" t="str">
        <f>IFERROR(VLOOKUP($F823,'基础-商品信息'!$C:$E,2,FALSE),"-")</f>
        <v>-</v>
      </c>
      <c r="H823" s="34" t="str">
        <f>IFERROR(VLOOKUP($F823,'基础-商品信息'!$C:$E,3,FALSE),"-")</f>
        <v>-</v>
      </c>
      <c r="I823" s="50"/>
      <c r="J823" s="45"/>
      <c r="K823" s="35" t="str">
        <f t="shared" si="25"/>
        <v>-</v>
      </c>
      <c r="L823" s="45"/>
      <c r="M823" s="51">
        <f t="shared" si="24"/>
        <v>1</v>
      </c>
    </row>
    <row r="824" customHeight="1" spans="2:13">
      <c r="B824" s="33">
        <v>821</v>
      </c>
      <c r="C824" s="45"/>
      <c r="D824" s="45"/>
      <c r="E824" s="34" t="str">
        <f>IFERROR(VLOOKUP(D824,'基础-客户信息 '!$C:$D,2,FALSE),"-")</f>
        <v>-</v>
      </c>
      <c r="F824" s="45"/>
      <c r="G824" s="34" t="str">
        <f>IFERROR(VLOOKUP($F824,'基础-商品信息'!$C:$E,2,FALSE),"-")</f>
        <v>-</v>
      </c>
      <c r="H824" s="34" t="str">
        <f>IFERROR(VLOOKUP($F824,'基础-商品信息'!$C:$E,3,FALSE),"-")</f>
        <v>-</v>
      </c>
      <c r="I824" s="50"/>
      <c r="J824" s="45"/>
      <c r="K824" s="35" t="str">
        <f t="shared" si="25"/>
        <v>-</v>
      </c>
      <c r="L824" s="45"/>
      <c r="M824" s="51">
        <f t="shared" si="24"/>
        <v>1</v>
      </c>
    </row>
    <row r="825" customHeight="1" spans="2:13">
      <c r="B825" s="33">
        <v>822</v>
      </c>
      <c r="C825" s="45"/>
      <c r="D825" s="45"/>
      <c r="E825" s="34" t="str">
        <f>IFERROR(VLOOKUP(D825,'基础-客户信息 '!$C:$D,2,FALSE),"-")</f>
        <v>-</v>
      </c>
      <c r="F825" s="45"/>
      <c r="G825" s="34" t="str">
        <f>IFERROR(VLOOKUP($F825,'基础-商品信息'!$C:$E,2,FALSE),"-")</f>
        <v>-</v>
      </c>
      <c r="H825" s="34" t="str">
        <f>IFERROR(VLOOKUP($F825,'基础-商品信息'!$C:$E,3,FALSE),"-")</f>
        <v>-</v>
      </c>
      <c r="I825" s="50"/>
      <c r="J825" s="45"/>
      <c r="K825" s="35" t="str">
        <f t="shared" si="25"/>
        <v>-</v>
      </c>
      <c r="L825" s="45"/>
      <c r="M825" s="51">
        <f t="shared" si="24"/>
        <v>1</v>
      </c>
    </row>
    <row r="826" customHeight="1" spans="2:13">
      <c r="B826" s="33">
        <v>823</v>
      </c>
      <c r="C826" s="45"/>
      <c r="D826" s="45"/>
      <c r="E826" s="34" t="str">
        <f>IFERROR(VLOOKUP(D826,'基础-客户信息 '!$C:$D,2,FALSE),"-")</f>
        <v>-</v>
      </c>
      <c r="F826" s="45"/>
      <c r="G826" s="34" t="str">
        <f>IFERROR(VLOOKUP($F826,'基础-商品信息'!$C:$E,2,FALSE),"-")</f>
        <v>-</v>
      </c>
      <c r="H826" s="34" t="str">
        <f>IFERROR(VLOOKUP($F826,'基础-商品信息'!$C:$E,3,FALSE),"-")</f>
        <v>-</v>
      </c>
      <c r="I826" s="50"/>
      <c r="J826" s="45"/>
      <c r="K826" s="35" t="str">
        <f t="shared" si="25"/>
        <v>-</v>
      </c>
      <c r="L826" s="45"/>
      <c r="M826" s="51">
        <f t="shared" si="24"/>
        <v>1</v>
      </c>
    </row>
    <row r="827" customHeight="1" spans="2:13">
      <c r="B827" s="33">
        <v>824</v>
      </c>
      <c r="C827" s="45"/>
      <c r="D827" s="45"/>
      <c r="E827" s="34" t="str">
        <f>IFERROR(VLOOKUP(D827,'基础-客户信息 '!$C:$D,2,FALSE),"-")</f>
        <v>-</v>
      </c>
      <c r="F827" s="45"/>
      <c r="G827" s="34" t="str">
        <f>IFERROR(VLOOKUP($F827,'基础-商品信息'!$C:$E,2,FALSE),"-")</f>
        <v>-</v>
      </c>
      <c r="H827" s="34" t="str">
        <f>IFERROR(VLOOKUP($F827,'基础-商品信息'!$C:$E,3,FALSE),"-")</f>
        <v>-</v>
      </c>
      <c r="I827" s="50"/>
      <c r="J827" s="45"/>
      <c r="K827" s="35" t="str">
        <f t="shared" si="25"/>
        <v>-</v>
      </c>
      <c r="L827" s="45"/>
      <c r="M827" s="51">
        <f t="shared" si="24"/>
        <v>1</v>
      </c>
    </row>
    <row r="828" customHeight="1" spans="2:13">
      <c r="B828" s="33">
        <v>825</v>
      </c>
      <c r="C828" s="45"/>
      <c r="D828" s="45"/>
      <c r="E828" s="34" t="str">
        <f>IFERROR(VLOOKUP(D828,'基础-客户信息 '!$C:$D,2,FALSE),"-")</f>
        <v>-</v>
      </c>
      <c r="F828" s="45"/>
      <c r="G828" s="34" t="str">
        <f>IFERROR(VLOOKUP($F828,'基础-商品信息'!$C:$E,2,FALSE),"-")</f>
        <v>-</v>
      </c>
      <c r="H828" s="34" t="str">
        <f>IFERROR(VLOOKUP($F828,'基础-商品信息'!$C:$E,3,FALSE),"-")</f>
        <v>-</v>
      </c>
      <c r="I828" s="50"/>
      <c r="J828" s="45"/>
      <c r="K828" s="35" t="str">
        <f t="shared" si="25"/>
        <v>-</v>
      </c>
      <c r="L828" s="45"/>
      <c r="M828" s="51">
        <f t="shared" si="24"/>
        <v>1</v>
      </c>
    </row>
    <row r="829" customHeight="1" spans="2:13">
      <c r="B829" s="33">
        <v>826</v>
      </c>
      <c r="C829" s="45"/>
      <c r="D829" s="45"/>
      <c r="E829" s="34" t="str">
        <f>IFERROR(VLOOKUP(D829,'基础-客户信息 '!$C:$D,2,FALSE),"-")</f>
        <v>-</v>
      </c>
      <c r="F829" s="45"/>
      <c r="G829" s="34" t="str">
        <f>IFERROR(VLOOKUP($F829,'基础-商品信息'!$C:$E,2,FALSE),"-")</f>
        <v>-</v>
      </c>
      <c r="H829" s="34" t="str">
        <f>IFERROR(VLOOKUP($F829,'基础-商品信息'!$C:$E,3,FALSE),"-")</f>
        <v>-</v>
      </c>
      <c r="I829" s="50"/>
      <c r="J829" s="45"/>
      <c r="K829" s="35" t="str">
        <f t="shared" si="25"/>
        <v>-</v>
      </c>
      <c r="L829" s="45"/>
      <c r="M829" s="51">
        <f t="shared" si="24"/>
        <v>1</v>
      </c>
    </row>
    <row r="830" customHeight="1" spans="2:13">
      <c r="B830" s="33">
        <v>827</v>
      </c>
      <c r="C830" s="45"/>
      <c r="D830" s="45"/>
      <c r="E830" s="34" t="str">
        <f>IFERROR(VLOOKUP(D830,'基础-客户信息 '!$C:$D,2,FALSE),"-")</f>
        <v>-</v>
      </c>
      <c r="F830" s="45"/>
      <c r="G830" s="34" t="str">
        <f>IFERROR(VLOOKUP($F830,'基础-商品信息'!$C:$E,2,FALSE),"-")</f>
        <v>-</v>
      </c>
      <c r="H830" s="34" t="str">
        <f>IFERROR(VLOOKUP($F830,'基础-商品信息'!$C:$E,3,FALSE),"-")</f>
        <v>-</v>
      </c>
      <c r="I830" s="50"/>
      <c r="J830" s="45"/>
      <c r="K830" s="35" t="str">
        <f t="shared" si="25"/>
        <v>-</v>
      </c>
      <c r="L830" s="45"/>
      <c r="M830" s="51">
        <f t="shared" si="24"/>
        <v>1</v>
      </c>
    </row>
    <row r="831" customHeight="1" spans="2:13">
      <c r="B831" s="33">
        <v>828</v>
      </c>
      <c r="C831" s="45"/>
      <c r="D831" s="45"/>
      <c r="E831" s="34" t="str">
        <f>IFERROR(VLOOKUP(D831,'基础-客户信息 '!$C:$D,2,FALSE),"-")</f>
        <v>-</v>
      </c>
      <c r="F831" s="45"/>
      <c r="G831" s="34" t="str">
        <f>IFERROR(VLOOKUP($F831,'基础-商品信息'!$C:$E,2,FALSE),"-")</f>
        <v>-</v>
      </c>
      <c r="H831" s="34" t="str">
        <f>IFERROR(VLOOKUP($F831,'基础-商品信息'!$C:$E,3,FALSE),"-")</f>
        <v>-</v>
      </c>
      <c r="I831" s="50"/>
      <c r="J831" s="45"/>
      <c r="K831" s="35" t="str">
        <f t="shared" si="25"/>
        <v>-</v>
      </c>
      <c r="L831" s="45"/>
      <c r="M831" s="51">
        <f t="shared" si="24"/>
        <v>1</v>
      </c>
    </row>
    <row r="832" customHeight="1" spans="2:13">
      <c r="B832" s="33">
        <v>829</v>
      </c>
      <c r="C832" s="45"/>
      <c r="D832" s="45"/>
      <c r="E832" s="34" t="str">
        <f>IFERROR(VLOOKUP(D832,'基础-客户信息 '!$C:$D,2,FALSE),"-")</f>
        <v>-</v>
      </c>
      <c r="F832" s="45"/>
      <c r="G832" s="34" t="str">
        <f>IFERROR(VLOOKUP($F832,'基础-商品信息'!$C:$E,2,FALSE),"-")</f>
        <v>-</v>
      </c>
      <c r="H832" s="34" t="str">
        <f>IFERROR(VLOOKUP($F832,'基础-商品信息'!$C:$E,3,FALSE),"-")</f>
        <v>-</v>
      </c>
      <c r="I832" s="50"/>
      <c r="J832" s="45"/>
      <c r="K832" s="35" t="str">
        <f t="shared" si="25"/>
        <v>-</v>
      </c>
      <c r="L832" s="45"/>
      <c r="M832" s="51">
        <f t="shared" si="24"/>
        <v>1</v>
      </c>
    </row>
    <row r="833" customHeight="1" spans="2:13">
      <c r="B833" s="33">
        <v>830</v>
      </c>
      <c r="C833" s="45"/>
      <c r="D833" s="45"/>
      <c r="E833" s="34" t="str">
        <f>IFERROR(VLOOKUP(D833,'基础-客户信息 '!$C:$D,2,FALSE),"-")</f>
        <v>-</v>
      </c>
      <c r="F833" s="45"/>
      <c r="G833" s="34" t="str">
        <f>IFERROR(VLOOKUP($F833,'基础-商品信息'!$C:$E,2,FALSE),"-")</f>
        <v>-</v>
      </c>
      <c r="H833" s="34" t="str">
        <f>IFERROR(VLOOKUP($F833,'基础-商品信息'!$C:$E,3,FALSE),"-")</f>
        <v>-</v>
      </c>
      <c r="I833" s="50"/>
      <c r="J833" s="45"/>
      <c r="K833" s="35" t="str">
        <f t="shared" si="25"/>
        <v>-</v>
      </c>
      <c r="L833" s="45"/>
      <c r="M833" s="51">
        <f t="shared" si="24"/>
        <v>1</v>
      </c>
    </row>
    <row r="834" customHeight="1" spans="2:13">
      <c r="B834" s="33">
        <v>831</v>
      </c>
      <c r="C834" s="45"/>
      <c r="D834" s="45"/>
      <c r="E834" s="34" t="str">
        <f>IFERROR(VLOOKUP(D834,'基础-客户信息 '!$C:$D,2,FALSE),"-")</f>
        <v>-</v>
      </c>
      <c r="F834" s="45"/>
      <c r="G834" s="34" t="str">
        <f>IFERROR(VLOOKUP($F834,'基础-商品信息'!$C:$E,2,FALSE),"-")</f>
        <v>-</v>
      </c>
      <c r="H834" s="34" t="str">
        <f>IFERROR(VLOOKUP($F834,'基础-商品信息'!$C:$E,3,FALSE),"-")</f>
        <v>-</v>
      </c>
      <c r="I834" s="50"/>
      <c r="J834" s="45"/>
      <c r="K834" s="35" t="str">
        <f t="shared" si="25"/>
        <v>-</v>
      </c>
      <c r="L834" s="45"/>
      <c r="M834" s="51">
        <f t="shared" si="24"/>
        <v>1</v>
      </c>
    </row>
    <row r="835" customHeight="1" spans="2:13">
      <c r="B835" s="33">
        <v>832</v>
      </c>
      <c r="C835" s="45"/>
      <c r="D835" s="45"/>
      <c r="E835" s="34" t="str">
        <f>IFERROR(VLOOKUP(D835,'基础-客户信息 '!$C:$D,2,FALSE),"-")</f>
        <v>-</v>
      </c>
      <c r="F835" s="45"/>
      <c r="G835" s="34" t="str">
        <f>IFERROR(VLOOKUP($F835,'基础-商品信息'!$C:$E,2,FALSE),"-")</f>
        <v>-</v>
      </c>
      <c r="H835" s="34" t="str">
        <f>IFERROR(VLOOKUP($F835,'基础-商品信息'!$C:$E,3,FALSE),"-")</f>
        <v>-</v>
      </c>
      <c r="I835" s="50"/>
      <c r="J835" s="45"/>
      <c r="K835" s="35" t="str">
        <f t="shared" si="25"/>
        <v>-</v>
      </c>
      <c r="L835" s="45"/>
      <c r="M835" s="51">
        <f t="shared" si="24"/>
        <v>1</v>
      </c>
    </row>
    <row r="836" customHeight="1" spans="2:13">
      <c r="B836" s="33">
        <v>833</v>
      </c>
      <c r="C836" s="45"/>
      <c r="D836" s="45"/>
      <c r="E836" s="34" t="str">
        <f>IFERROR(VLOOKUP(D836,'基础-客户信息 '!$C:$D,2,FALSE),"-")</f>
        <v>-</v>
      </c>
      <c r="F836" s="45"/>
      <c r="G836" s="34" t="str">
        <f>IFERROR(VLOOKUP($F836,'基础-商品信息'!$C:$E,2,FALSE),"-")</f>
        <v>-</v>
      </c>
      <c r="H836" s="34" t="str">
        <f>IFERROR(VLOOKUP($F836,'基础-商品信息'!$C:$E,3,FALSE),"-")</f>
        <v>-</v>
      </c>
      <c r="I836" s="50"/>
      <c r="J836" s="45"/>
      <c r="K836" s="35" t="str">
        <f t="shared" si="25"/>
        <v>-</v>
      </c>
      <c r="L836" s="45"/>
      <c r="M836" s="51">
        <f t="shared" ref="M836:M899" si="26">C836-DAY(C836)+1</f>
        <v>1</v>
      </c>
    </row>
    <row r="837" customHeight="1" spans="2:13">
      <c r="B837" s="33">
        <v>834</v>
      </c>
      <c r="C837" s="45"/>
      <c r="D837" s="45"/>
      <c r="E837" s="34" t="str">
        <f>IFERROR(VLOOKUP(D837,'基础-客户信息 '!$C:$D,2,FALSE),"-")</f>
        <v>-</v>
      </c>
      <c r="F837" s="45"/>
      <c r="G837" s="34" t="str">
        <f>IFERROR(VLOOKUP($F837,'基础-商品信息'!$C:$E,2,FALSE),"-")</f>
        <v>-</v>
      </c>
      <c r="H837" s="34" t="str">
        <f>IFERROR(VLOOKUP($F837,'基础-商品信息'!$C:$E,3,FALSE),"-")</f>
        <v>-</v>
      </c>
      <c r="I837" s="50"/>
      <c r="J837" s="45"/>
      <c r="K837" s="35" t="str">
        <f t="shared" ref="K837:K900" si="27">IF(AND(I837&lt;&gt;"",J837&lt;&gt;""),I837*J837,"-")</f>
        <v>-</v>
      </c>
      <c r="L837" s="45"/>
      <c r="M837" s="51">
        <f t="shared" si="26"/>
        <v>1</v>
      </c>
    </row>
    <row r="838" customHeight="1" spans="2:13">
      <c r="B838" s="33">
        <v>835</v>
      </c>
      <c r="C838" s="45"/>
      <c r="D838" s="45"/>
      <c r="E838" s="34" t="str">
        <f>IFERROR(VLOOKUP(D838,'基础-客户信息 '!$C:$D,2,FALSE),"-")</f>
        <v>-</v>
      </c>
      <c r="F838" s="45"/>
      <c r="G838" s="34" t="str">
        <f>IFERROR(VLOOKUP($F838,'基础-商品信息'!$C:$E,2,FALSE),"-")</f>
        <v>-</v>
      </c>
      <c r="H838" s="34" t="str">
        <f>IFERROR(VLOOKUP($F838,'基础-商品信息'!$C:$E,3,FALSE),"-")</f>
        <v>-</v>
      </c>
      <c r="I838" s="50"/>
      <c r="J838" s="45"/>
      <c r="K838" s="35" t="str">
        <f t="shared" si="27"/>
        <v>-</v>
      </c>
      <c r="L838" s="45"/>
      <c r="M838" s="51">
        <f t="shared" si="26"/>
        <v>1</v>
      </c>
    </row>
    <row r="839" customHeight="1" spans="2:13">
      <c r="B839" s="33">
        <v>836</v>
      </c>
      <c r="C839" s="45"/>
      <c r="D839" s="45"/>
      <c r="E839" s="34" t="str">
        <f>IFERROR(VLOOKUP(D839,'基础-客户信息 '!$C:$D,2,FALSE),"-")</f>
        <v>-</v>
      </c>
      <c r="F839" s="45"/>
      <c r="G839" s="34" t="str">
        <f>IFERROR(VLOOKUP($F839,'基础-商品信息'!$C:$E,2,FALSE),"-")</f>
        <v>-</v>
      </c>
      <c r="H839" s="34" t="str">
        <f>IFERROR(VLOOKUP($F839,'基础-商品信息'!$C:$E,3,FALSE),"-")</f>
        <v>-</v>
      </c>
      <c r="I839" s="50"/>
      <c r="J839" s="45"/>
      <c r="K839" s="35" t="str">
        <f t="shared" si="27"/>
        <v>-</v>
      </c>
      <c r="L839" s="45"/>
      <c r="M839" s="51">
        <f t="shared" si="26"/>
        <v>1</v>
      </c>
    </row>
    <row r="840" customHeight="1" spans="2:13">
      <c r="B840" s="33">
        <v>837</v>
      </c>
      <c r="C840" s="45"/>
      <c r="D840" s="45"/>
      <c r="E840" s="34" t="str">
        <f>IFERROR(VLOOKUP(D840,'基础-客户信息 '!$C:$D,2,FALSE),"-")</f>
        <v>-</v>
      </c>
      <c r="F840" s="45"/>
      <c r="G840" s="34" t="str">
        <f>IFERROR(VLOOKUP($F840,'基础-商品信息'!$C:$E,2,FALSE),"-")</f>
        <v>-</v>
      </c>
      <c r="H840" s="34" t="str">
        <f>IFERROR(VLOOKUP($F840,'基础-商品信息'!$C:$E,3,FALSE),"-")</f>
        <v>-</v>
      </c>
      <c r="I840" s="50"/>
      <c r="J840" s="45"/>
      <c r="K840" s="35" t="str">
        <f t="shared" si="27"/>
        <v>-</v>
      </c>
      <c r="L840" s="45"/>
      <c r="M840" s="51">
        <f t="shared" si="26"/>
        <v>1</v>
      </c>
    </row>
    <row r="841" customHeight="1" spans="2:13">
      <c r="B841" s="33">
        <v>838</v>
      </c>
      <c r="C841" s="45"/>
      <c r="D841" s="45"/>
      <c r="E841" s="34" t="str">
        <f>IFERROR(VLOOKUP(D841,'基础-客户信息 '!$C:$D,2,FALSE),"-")</f>
        <v>-</v>
      </c>
      <c r="F841" s="45"/>
      <c r="G841" s="34" t="str">
        <f>IFERROR(VLOOKUP($F841,'基础-商品信息'!$C:$E,2,FALSE),"-")</f>
        <v>-</v>
      </c>
      <c r="H841" s="34" t="str">
        <f>IFERROR(VLOOKUP($F841,'基础-商品信息'!$C:$E,3,FALSE),"-")</f>
        <v>-</v>
      </c>
      <c r="I841" s="50"/>
      <c r="J841" s="45"/>
      <c r="K841" s="35" t="str">
        <f t="shared" si="27"/>
        <v>-</v>
      </c>
      <c r="L841" s="45"/>
      <c r="M841" s="51">
        <f t="shared" si="26"/>
        <v>1</v>
      </c>
    </row>
    <row r="842" customHeight="1" spans="2:13">
      <c r="B842" s="33">
        <v>839</v>
      </c>
      <c r="C842" s="45"/>
      <c r="D842" s="45"/>
      <c r="E842" s="34" t="str">
        <f>IFERROR(VLOOKUP(D842,'基础-客户信息 '!$C:$D,2,FALSE),"-")</f>
        <v>-</v>
      </c>
      <c r="F842" s="45"/>
      <c r="G842" s="34" t="str">
        <f>IFERROR(VLOOKUP($F842,'基础-商品信息'!$C:$E,2,FALSE),"-")</f>
        <v>-</v>
      </c>
      <c r="H842" s="34" t="str">
        <f>IFERROR(VLOOKUP($F842,'基础-商品信息'!$C:$E,3,FALSE),"-")</f>
        <v>-</v>
      </c>
      <c r="I842" s="50"/>
      <c r="J842" s="45"/>
      <c r="K842" s="35" t="str">
        <f t="shared" si="27"/>
        <v>-</v>
      </c>
      <c r="L842" s="45"/>
      <c r="M842" s="51">
        <f t="shared" si="26"/>
        <v>1</v>
      </c>
    </row>
    <row r="843" customHeight="1" spans="2:13">
      <c r="B843" s="33">
        <v>840</v>
      </c>
      <c r="C843" s="45"/>
      <c r="D843" s="45"/>
      <c r="E843" s="34" t="str">
        <f>IFERROR(VLOOKUP(D843,'基础-客户信息 '!$C:$D,2,FALSE),"-")</f>
        <v>-</v>
      </c>
      <c r="F843" s="45"/>
      <c r="G843" s="34" t="str">
        <f>IFERROR(VLOOKUP($F843,'基础-商品信息'!$C:$E,2,FALSE),"-")</f>
        <v>-</v>
      </c>
      <c r="H843" s="34" t="str">
        <f>IFERROR(VLOOKUP($F843,'基础-商品信息'!$C:$E,3,FALSE),"-")</f>
        <v>-</v>
      </c>
      <c r="I843" s="50"/>
      <c r="J843" s="45"/>
      <c r="K843" s="35" t="str">
        <f t="shared" si="27"/>
        <v>-</v>
      </c>
      <c r="L843" s="45"/>
      <c r="M843" s="51">
        <f t="shared" si="26"/>
        <v>1</v>
      </c>
    </row>
    <row r="844" customHeight="1" spans="2:13">
      <c r="B844" s="33">
        <v>841</v>
      </c>
      <c r="C844" s="45"/>
      <c r="D844" s="45"/>
      <c r="E844" s="34" t="str">
        <f>IFERROR(VLOOKUP(D844,'基础-客户信息 '!$C:$D,2,FALSE),"-")</f>
        <v>-</v>
      </c>
      <c r="F844" s="45"/>
      <c r="G844" s="34" t="str">
        <f>IFERROR(VLOOKUP($F844,'基础-商品信息'!$C:$E,2,FALSE),"-")</f>
        <v>-</v>
      </c>
      <c r="H844" s="34" t="str">
        <f>IFERROR(VLOOKUP($F844,'基础-商品信息'!$C:$E,3,FALSE),"-")</f>
        <v>-</v>
      </c>
      <c r="I844" s="50"/>
      <c r="J844" s="45"/>
      <c r="K844" s="35" t="str">
        <f t="shared" si="27"/>
        <v>-</v>
      </c>
      <c r="L844" s="45"/>
      <c r="M844" s="51">
        <f t="shared" si="26"/>
        <v>1</v>
      </c>
    </row>
    <row r="845" customHeight="1" spans="2:13">
      <c r="B845" s="33">
        <v>842</v>
      </c>
      <c r="C845" s="45"/>
      <c r="D845" s="45"/>
      <c r="E845" s="34" t="str">
        <f>IFERROR(VLOOKUP(D845,'基础-客户信息 '!$C:$D,2,FALSE),"-")</f>
        <v>-</v>
      </c>
      <c r="F845" s="45"/>
      <c r="G845" s="34" t="str">
        <f>IFERROR(VLOOKUP($F845,'基础-商品信息'!$C:$E,2,FALSE),"-")</f>
        <v>-</v>
      </c>
      <c r="H845" s="34" t="str">
        <f>IFERROR(VLOOKUP($F845,'基础-商品信息'!$C:$E,3,FALSE),"-")</f>
        <v>-</v>
      </c>
      <c r="I845" s="50"/>
      <c r="J845" s="45"/>
      <c r="K845" s="35" t="str">
        <f t="shared" si="27"/>
        <v>-</v>
      </c>
      <c r="L845" s="45"/>
      <c r="M845" s="51">
        <f t="shared" si="26"/>
        <v>1</v>
      </c>
    </row>
    <row r="846" customHeight="1" spans="2:13">
      <c r="B846" s="33">
        <v>843</v>
      </c>
      <c r="C846" s="45"/>
      <c r="D846" s="45"/>
      <c r="E846" s="34" t="str">
        <f>IFERROR(VLOOKUP(D846,'基础-客户信息 '!$C:$D,2,FALSE),"-")</f>
        <v>-</v>
      </c>
      <c r="F846" s="45"/>
      <c r="G846" s="34" t="str">
        <f>IFERROR(VLOOKUP($F846,'基础-商品信息'!$C:$E,2,FALSE),"-")</f>
        <v>-</v>
      </c>
      <c r="H846" s="34" t="str">
        <f>IFERROR(VLOOKUP($F846,'基础-商品信息'!$C:$E,3,FALSE),"-")</f>
        <v>-</v>
      </c>
      <c r="I846" s="50"/>
      <c r="J846" s="45"/>
      <c r="K846" s="35" t="str">
        <f t="shared" si="27"/>
        <v>-</v>
      </c>
      <c r="L846" s="45"/>
      <c r="M846" s="51">
        <f t="shared" si="26"/>
        <v>1</v>
      </c>
    </row>
    <row r="847" customHeight="1" spans="2:13">
      <c r="B847" s="33">
        <v>844</v>
      </c>
      <c r="C847" s="45"/>
      <c r="D847" s="45"/>
      <c r="E847" s="34" t="str">
        <f>IFERROR(VLOOKUP(D847,'基础-客户信息 '!$C:$D,2,FALSE),"-")</f>
        <v>-</v>
      </c>
      <c r="F847" s="45"/>
      <c r="G847" s="34" t="str">
        <f>IFERROR(VLOOKUP($F847,'基础-商品信息'!$C:$E,2,FALSE),"-")</f>
        <v>-</v>
      </c>
      <c r="H847" s="34" t="str">
        <f>IFERROR(VLOOKUP($F847,'基础-商品信息'!$C:$E,3,FALSE),"-")</f>
        <v>-</v>
      </c>
      <c r="I847" s="50"/>
      <c r="J847" s="45"/>
      <c r="K847" s="35" t="str">
        <f t="shared" si="27"/>
        <v>-</v>
      </c>
      <c r="L847" s="45"/>
      <c r="M847" s="51">
        <f t="shared" si="26"/>
        <v>1</v>
      </c>
    </row>
    <row r="848" customHeight="1" spans="2:13">
      <c r="B848" s="33">
        <v>845</v>
      </c>
      <c r="C848" s="45"/>
      <c r="D848" s="45"/>
      <c r="E848" s="34" t="str">
        <f>IFERROR(VLOOKUP(D848,'基础-客户信息 '!$C:$D,2,FALSE),"-")</f>
        <v>-</v>
      </c>
      <c r="F848" s="45"/>
      <c r="G848" s="34" t="str">
        <f>IFERROR(VLOOKUP($F848,'基础-商品信息'!$C:$E,2,FALSE),"-")</f>
        <v>-</v>
      </c>
      <c r="H848" s="34" t="str">
        <f>IFERROR(VLOOKUP($F848,'基础-商品信息'!$C:$E,3,FALSE),"-")</f>
        <v>-</v>
      </c>
      <c r="I848" s="50"/>
      <c r="J848" s="45"/>
      <c r="K848" s="35" t="str">
        <f t="shared" si="27"/>
        <v>-</v>
      </c>
      <c r="L848" s="45"/>
      <c r="M848" s="51">
        <f t="shared" si="26"/>
        <v>1</v>
      </c>
    </row>
    <row r="849" customHeight="1" spans="2:13">
      <c r="B849" s="33">
        <v>846</v>
      </c>
      <c r="C849" s="45"/>
      <c r="D849" s="45"/>
      <c r="E849" s="34" t="str">
        <f>IFERROR(VLOOKUP(D849,'基础-客户信息 '!$C:$D,2,FALSE),"-")</f>
        <v>-</v>
      </c>
      <c r="F849" s="45"/>
      <c r="G849" s="34" t="str">
        <f>IFERROR(VLOOKUP($F849,'基础-商品信息'!$C:$E,2,FALSE),"-")</f>
        <v>-</v>
      </c>
      <c r="H849" s="34" t="str">
        <f>IFERROR(VLOOKUP($F849,'基础-商品信息'!$C:$E,3,FALSE),"-")</f>
        <v>-</v>
      </c>
      <c r="I849" s="50"/>
      <c r="J849" s="45"/>
      <c r="K849" s="35" t="str">
        <f t="shared" si="27"/>
        <v>-</v>
      </c>
      <c r="L849" s="45"/>
      <c r="M849" s="51">
        <f t="shared" si="26"/>
        <v>1</v>
      </c>
    </row>
    <row r="850" customHeight="1" spans="2:13">
      <c r="B850" s="33">
        <v>847</v>
      </c>
      <c r="C850" s="45"/>
      <c r="D850" s="45"/>
      <c r="E850" s="34" t="str">
        <f>IFERROR(VLOOKUP(D850,'基础-客户信息 '!$C:$D,2,FALSE),"-")</f>
        <v>-</v>
      </c>
      <c r="F850" s="45"/>
      <c r="G850" s="34" t="str">
        <f>IFERROR(VLOOKUP($F850,'基础-商品信息'!$C:$E,2,FALSE),"-")</f>
        <v>-</v>
      </c>
      <c r="H850" s="34" t="str">
        <f>IFERROR(VLOOKUP($F850,'基础-商品信息'!$C:$E,3,FALSE),"-")</f>
        <v>-</v>
      </c>
      <c r="I850" s="50"/>
      <c r="J850" s="45"/>
      <c r="K850" s="35" t="str">
        <f t="shared" si="27"/>
        <v>-</v>
      </c>
      <c r="L850" s="45"/>
      <c r="M850" s="51">
        <f t="shared" si="26"/>
        <v>1</v>
      </c>
    </row>
    <row r="851" customHeight="1" spans="2:13">
      <c r="B851" s="33">
        <v>848</v>
      </c>
      <c r="C851" s="45"/>
      <c r="D851" s="45"/>
      <c r="E851" s="34" t="str">
        <f>IFERROR(VLOOKUP(D851,'基础-客户信息 '!$C:$D,2,FALSE),"-")</f>
        <v>-</v>
      </c>
      <c r="F851" s="45"/>
      <c r="G851" s="34" t="str">
        <f>IFERROR(VLOOKUP($F851,'基础-商品信息'!$C:$E,2,FALSE),"-")</f>
        <v>-</v>
      </c>
      <c r="H851" s="34" t="str">
        <f>IFERROR(VLOOKUP($F851,'基础-商品信息'!$C:$E,3,FALSE),"-")</f>
        <v>-</v>
      </c>
      <c r="I851" s="50"/>
      <c r="J851" s="45"/>
      <c r="K851" s="35" t="str">
        <f t="shared" si="27"/>
        <v>-</v>
      </c>
      <c r="L851" s="45"/>
      <c r="M851" s="51">
        <f t="shared" si="26"/>
        <v>1</v>
      </c>
    </row>
    <row r="852" customHeight="1" spans="2:13">
      <c r="B852" s="33">
        <v>849</v>
      </c>
      <c r="C852" s="45"/>
      <c r="D852" s="45"/>
      <c r="E852" s="34" t="str">
        <f>IFERROR(VLOOKUP(D852,'基础-客户信息 '!$C:$D,2,FALSE),"-")</f>
        <v>-</v>
      </c>
      <c r="F852" s="45"/>
      <c r="G852" s="34" t="str">
        <f>IFERROR(VLOOKUP($F852,'基础-商品信息'!$C:$E,2,FALSE),"-")</f>
        <v>-</v>
      </c>
      <c r="H852" s="34" t="str">
        <f>IFERROR(VLOOKUP($F852,'基础-商品信息'!$C:$E,3,FALSE),"-")</f>
        <v>-</v>
      </c>
      <c r="I852" s="50"/>
      <c r="J852" s="45"/>
      <c r="K852" s="35" t="str">
        <f t="shared" si="27"/>
        <v>-</v>
      </c>
      <c r="L852" s="45"/>
      <c r="M852" s="51">
        <f t="shared" si="26"/>
        <v>1</v>
      </c>
    </row>
    <row r="853" customHeight="1" spans="2:13">
      <c r="B853" s="33">
        <v>850</v>
      </c>
      <c r="C853" s="45"/>
      <c r="D853" s="45"/>
      <c r="E853" s="34" t="str">
        <f>IFERROR(VLOOKUP(D853,'基础-客户信息 '!$C:$D,2,FALSE),"-")</f>
        <v>-</v>
      </c>
      <c r="F853" s="45"/>
      <c r="G853" s="34" t="str">
        <f>IFERROR(VLOOKUP($F853,'基础-商品信息'!$C:$E,2,FALSE),"-")</f>
        <v>-</v>
      </c>
      <c r="H853" s="34" t="str">
        <f>IFERROR(VLOOKUP($F853,'基础-商品信息'!$C:$E,3,FALSE),"-")</f>
        <v>-</v>
      </c>
      <c r="I853" s="50"/>
      <c r="J853" s="45"/>
      <c r="K853" s="35" t="str">
        <f t="shared" si="27"/>
        <v>-</v>
      </c>
      <c r="L853" s="45"/>
      <c r="M853" s="51">
        <f t="shared" si="26"/>
        <v>1</v>
      </c>
    </row>
    <row r="854" customHeight="1" spans="2:13">
      <c r="B854" s="33">
        <v>851</v>
      </c>
      <c r="C854" s="45"/>
      <c r="D854" s="45"/>
      <c r="E854" s="34" t="str">
        <f>IFERROR(VLOOKUP(D854,'基础-客户信息 '!$C:$D,2,FALSE),"-")</f>
        <v>-</v>
      </c>
      <c r="F854" s="45"/>
      <c r="G854" s="34" t="str">
        <f>IFERROR(VLOOKUP($F854,'基础-商品信息'!$C:$E,2,FALSE),"-")</f>
        <v>-</v>
      </c>
      <c r="H854" s="34" t="str">
        <f>IFERROR(VLOOKUP($F854,'基础-商品信息'!$C:$E,3,FALSE),"-")</f>
        <v>-</v>
      </c>
      <c r="I854" s="50"/>
      <c r="J854" s="45"/>
      <c r="K854" s="35" t="str">
        <f t="shared" si="27"/>
        <v>-</v>
      </c>
      <c r="L854" s="45"/>
      <c r="M854" s="51">
        <f t="shared" si="26"/>
        <v>1</v>
      </c>
    </row>
    <row r="855" customHeight="1" spans="2:13">
      <c r="B855" s="33">
        <v>852</v>
      </c>
      <c r="C855" s="45"/>
      <c r="D855" s="45"/>
      <c r="E855" s="34" t="str">
        <f>IFERROR(VLOOKUP(D855,'基础-客户信息 '!$C:$D,2,FALSE),"-")</f>
        <v>-</v>
      </c>
      <c r="F855" s="45"/>
      <c r="G855" s="34" t="str">
        <f>IFERROR(VLOOKUP($F855,'基础-商品信息'!$C:$E,2,FALSE),"-")</f>
        <v>-</v>
      </c>
      <c r="H855" s="34" t="str">
        <f>IFERROR(VLOOKUP($F855,'基础-商品信息'!$C:$E,3,FALSE),"-")</f>
        <v>-</v>
      </c>
      <c r="I855" s="50"/>
      <c r="J855" s="45"/>
      <c r="K855" s="35" t="str">
        <f t="shared" si="27"/>
        <v>-</v>
      </c>
      <c r="L855" s="45"/>
      <c r="M855" s="51">
        <f t="shared" si="26"/>
        <v>1</v>
      </c>
    </row>
    <row r="856" customHeight="1" spans="2:13">
      <c r="B856" s="33">
        <v>853</v>
      </c>
      <c r="C856" s="45"/>
      <c r="D856" s="45"/>
      <c r="E856" s="34" t="str">
        <f>IFERROR(VLOOKUP(D856,'基础-客户信息 '!$C:$D,2,FALSE),"-")</f>
        <v>-</v>
      </c>
      <c r="F856" s="45"/>
      <c r="G856" s="34" t="str">
        <f>IFERROR(VLOOKUP($F856,'基础-商品信息'!$C:$E,2,FALSE),"-")</f>
        <v>-</v>
      </c>
      <c r="H856" s="34" t="str">
        <f>IFERROR(VLOOKUP($F856,'基础-商品信息'!$C:$E,3,FALSE),"-")</f>
        <v>-</v>
      </c>
      <c r="I856" s="50"/>
      <c r="J856" s="45"/>
      <c r="K856" s="35" t="str">
        <f t="shared" si="27"/>
        <v>-</v>
      </c>
      <c r="L856" s="45"/>
      <c r="M856" s="51">
        <f t="shared" si="26"/>
        <v>1</v>
      </c>
    </row>
    <row r="857" customHeight="1" spans="2:13">
      <c r="B857" s="33">
        <v>854</v>
      </c>
      <c r="C857" s="45"/>
      <c r="D857" s="45"/>
      <c r="E857" s="34" t="str">
        <f>IFERROR(VLOOKUP(D857,'基础-客户信息 '!$C:$D,2,FALSE),"-")</f>
        <v>-</v>
      </c>
      <c r="F857" s="45"/>
      <c r="G857" s="34" t="str">
        <f>IFERROR(VLOOKUP($F857,'基础-商品信息'!$C:$E,2,FALSE),"-")</f>
        <v>-</v>
      </c>
      <c r="H857" s="34" t="str">
        <f>IFERROR(VLOOKUP($F857,'基础-商品信息'!$C:$E,3,FALSE),"-")</f>
        <v>-</v>
      </c>
      <c r="I857" s="50"/>
      <c r="J857" s="45"/>
      <c r="K857" s="35" t="str">
        <f t="shared" si="27"/>
        <v>-</v>
      </c>
      <c r="L857" s="45"/>
      <c r="M857" s="51">
        <f t="shared" si="26"/>
        <v>1</v>
      </c>
    </row>
    <row r="858" customHeight="1" spans="2:13">
      <c r="B858" s="33">
        <v>855</v>
      </c>
      <c r="C858" s="45"/>
      <c r="D858" s="45"/>
      <c r="E858" s="34" t="str">
        <f>IFERROR(VLOOKUP(D858,'基础-客户信息 '!$C:$D,2,FALSE),"-")</f>
        <v>-</v>
      </c>
      <c r="F858" s="45"/>
      <c r="G858" s="34" t="str">
        <f>IFERROR(VLOOKUP($F858,'基础-商品信息'!$C:$E,2,FALSE),"-")</f>
        <v>-</v>
      </c>
      <c r="H858" s="34" t="str">
        <f>IFERROR(VLOOKUP($F858,'基础-商品信息'!$C:$E,3,FALSE),"-")</f>
        <v>-</v>
      </c>
      <c r="I858" s="50"/>
      <c r="J858" s="45"/>
      <c r="K858" s="35" t="str">
        <f t="shared" si="27"/>
        <v>-</v>
      </c>
      <c r="L858" s="45"/>
      <c r="M858" s="51">
        <f t="shared" si="26"/>
        <v>1</v>
      </c>
    </row>
    <row r="859" customHeight="1" spans="2:13">
      <c r="B859" s="33">
        <v>856</v>
      </c>
      <c r="C859" s="45"/>
      <c r="D859" s="45"/>
      <c r="E859" s="34" t="str">
        <f>IFERROR(VLOOKUP(D859,'基础-客户信息 '!$C:$D,2,FALSE),"-")</f>
        <v>-</v>
      </c>
      <c r="F859" s="45"/>
      <c r="G859" s="34" t="str">
        <f>IFERROR(VLOOKUP($F859,'基础-商品信息'!$C:$E,2,FALSE),"-")</f>
        <v>-</v>
      </c>
      <c r="H859" s="34" t="str">
        <f>IFERROR(VLOOKUP($F859,'基础-商品信息'!$C:$E,3,FALSE),"-")</f>
        <v>-</v>
      </c>
      <c r="I859" s="50"/>
      <c r="J859" s="45"/>
      <c r="K859" s="35" t="str">
        <f t="shared" si="27"/>
        <v>-</v>
      </c>
      <c r="L859" s="45"/>
      <c r="M859" s="51">
        <f t="shared" si="26"/>
        <v>1</v>
      </c>
    </row>
    <row r="860" customHeight="1" spans="2:13">
      <c r="B860" s="33">
        <v>857</v>
      </c>
      <c r="C860" s="45"/>
      <c r="D860" s="45"/>
      <c r="E860" s="34" t="str">
        <f>IFERROR(VLOOKUP(D860,'基础-客户信息 '!$C:$D,2,FALSE),"-")</f>
        <v>-</v>
      </c>
      <c r="F860" s="45"/>
      <c r="G860" s="34" t="str">
        <f>IFERROR(VLOOKUP($F860,'基础-商品信息'!$C:$E,2,FALSE),"-")</f>
        <v>-</v>
      </c>
      <c r="H860" s="34" t="str">
        <f>IFERROR(VLOOKUP($F860,'基础-商品信息'!$C:$E,3,FALSE),"-")</f>
        <v>-</v>
      </c>
      <c r="I860" s="50"/>
      <c r="J860" s="45"/>
      <c r="K860" s="35" t="str">
        <f t="shared" si="27"/>
        <v>-</v>
      </c>
      <c r="L860" s="45"/>
      <c r="M860" s="51">
        <f t="shared" si="26"/>
        <v>1</v>
      </c>
    </row>
    <row r="861" customHeight="1" spans="2:13">
      <c r="B861" s="33">
        <v>858</v>
      </c>
      <c r="C861" s="45"/>
      <c r="D861" s="45"/>
      <c r="E861" s="34" t="str">
        <f>IFERROR(VLOOKUP(D861,'基础-客户信息 '!$C:$D,2,FALSE),"-")</f>
        <v>-</v>
      </c>
      <c r="F861" s="45"/>
      <c r="G861" s="34" t="str">
        <f>IFERROR(VLOOKUP($F861,'基础-商品信息'!$C:$E,2,FALSE),"-")</f>
        <v>-</v>
      </c>
      <c r="H861" s="34" t="str">
        <f>IFERROR(VLOOKUP($F861,'基础-商品信息'!$C:$E,3,FALSE),"-")</f>
        <v>-</v>
      </c>
      <c r="I861" s="50"/>
      <c r="J861" s="45"/>
      <c r="K861" s="35" t="str">
        <f t="shared" si="27"/>
        <v>-</v>
      </c>
      <c r="L861" s="45"/>
      <c r="M861" s="51">
        <f t="shared" si="26"/>
        <v>1</v>
      </c>
    </row>
    <row r="862" customHeight="1" spans="2:13">
      <c r="B862" s="33">
        <v>859</v>
      </c>
      <c r="C862" s="45"/>
      <c r="D862" s="45"/>
      <c r="E862" s="34" t="str">
        <f>IFERROR(VLOOKUP(D862,'基础-客户信息 '!$C:$D,2,FALSE),"-")</f>
        <v>-</v>
      </c>
      <c r="F862" s="45"/>
      <c r="G862" s="34" t="str">
        <f>IFERROR(VLOOKUP($F862,'基础-商品信息'!$C:$E,2,FALSE),"-")</f>
        <v>-</v>
      </c>
      <c r="H862" s="34" t="str">
        <f>IFERROR(VLOOKUP($F862,'基础-商品信息'!$C:$E,3,FALSE),"-")</f>
        <v>-</v>
      </c>
      <c r="I862" s="50"/>
      <c r="J862" s="45"/>
      <c r="K862" s="35" t="str">
        <f t="shared" si="27"/>
        <v>-</v>
      </c>
      <c r="L862" s="45"/>
      <c r="M862" s="51">
        <f t="shared" si="26"/>
        <v>1</v>
      </c>
    </row>
    <row r="863" customHeight="1" spans="2:13">
      <c r="B863" s="33">
        <v>860</v>
      </c>
      <c r="C863" s="45"/>
      <c r="D863" s="45"/>
      <c r="E863" s="34" t="str">
        <f>IFERROR(VLOOKUP(D863,'基础-客户信息 '!$C:$D,2,FALSE),"-")</f>
        <v>-</v>
      </c>
      <c r="F863" s="45"/>
      <c r="G863" s="34" t="str">
        <f>IFERROR(VLOOKUP($F863,'基础-商品信息'!$C:$E,2,FALSE),"-")</f>
        <v>-</v>
      </c>
      <c r="H863" s="34" t="str">
        <f>IFERROR(VLOOKUP($F863,'基础-商品信息'!$C:$E,3,FALSE),"-")</f>
        <v>-</v>
      </c>
      <c r="I863" s="50"/>
      <c r="J863" s="45"/>
      <c r="K863" s="35" t="str">
        <f t="shared" si="27"/>
        <v>-</v>
      </c>
      <c r="L863" s="45"/>
      <c r="M863" s="51">
        <f t="shared" si="26"/>
        <v>1</v>
      </c>
    </row>
    <row r="864" customHeight="1" spans="2:13">
      <c r="B864" s="33">
        <v>861</v>
      </c>
      <c r="C864" s="45"/>
      <c r="D864" s="45"/>
      <c r="E864" s="34" t="str">
        <f>IFERROR(VLOOKUP(D864,'基础-客户信息 '!$C:$D,2,FALSE),"-")</f>
        <v>-</v>
      </c>
      <c r="F864" s="45"/>
      <c r="G864" s="34" t="str">
        <f>IFERROR(VLOOKUP($F864,'基础-商品信息'!$C:$E,2,FALSE),"-")</f>
        <v>-</v>
      </c>
      <c r="H864" s="34" t="str">
        <f>IFERROR(VLOOKUP($F864,'基础-商品信息'!$C:$E,3,FALSE),"-")</f>
        <v>-</v>
      </c>
      <c r="I864" s="50"/>
      <c r="J864" s="45"/>
      <c r="K864" s="35" t="str">
        <f t="shared" si="27"/>
        <v>-</v>
      </c>
      <c r="L864" s="45"/>
      <c r="M864" s="51">
        <f t="shared" si="26"/>
        <v>1</v>
      </c>
    </row>
    <row r="865" customHeight="1" spans="2:13">
      <c r="B865" s="33">
        <v>862</v>
      </c>
      <c r="C865" s="45"/>
      <c r="D865" s="45"/>
      <c r="E865" s="34" t="str">
        <f>IFERROR(VLOOKUP(D865,'基础-客户信息 '!$C:$D,2,FALSE),"-")</f>
        <v>-</v>
      </c>
      <c r="F865" s="45"/>
      <c r="G865" s="34" t="str">
        <f>IFERROR(VLOOKUP($F865,'基础-商品信息'!$C:$E,2,FALSE),"-")</f>
        <v>-</v>
      </c>
      <c r="H865" s="34" t="str">
        <f>IFERROR(VLOOKUP($F865,'基础-商品信息'!$C:$E,3,FALSE),"-")</f>
        <v>-</v>
      </c>
      <c r="I865" s="50"/>
      <c r="J865" s="45"/>
      <c r="K865" s="35" t="str">
        <f t="shared" si="27"/>
        <v>-</v>
      </c>
      <c r="L865" s="45"/>
      <c r="M865" s="51">
        <f t="shared" si="26"/>
        <v>1</v>
      </c>
    </row>
    <row r="866" customHeight="1" spans="2:13">
      <c r="B866" s="33">
        <v>863</v>
      </c>
      <c r="C866" s="45"/>
      <c r="D866" s="45"/>
      <c r="E866" s="34" t="str">
        <f>IFERROR(VLOOKUP(D866,'基础-客户信息 '!$C:$D,2,FALSE),"-")</f>
        <v>-</v>
      </c>
      <c r="F866" s="45"/>
      <c r="G866" s="34" t="str">
        <f>IFERROR(VLOOKUP($F866,'基础-商品信息'!$C:$E,2,FALSE),"-")</f>
        <v>-</v>
      </c>
      <c r="H866" s="34" t="str">
        <f>IFERROR(VLOOKUP($F866,'基础-商品信息'!$C:$E,3,FALSE),"-")</f>
        <v>-</v>
      </c>
      <c r="I866" s="50"/>
      <c r="J866" s="45"/>
      <c r="K866" s="35" t="str">
        <f t="shared" si="27"/>
        <v>-</v>
      </c>
      <c r="L866" s="45"/>
      <c r="M866" s="51">
        <f t="shared" si="26"/>
        <v>1</v>
      </c>
    </row>
    <row r="867" customHeight="1" spans="2:13">
      <c r="B867" s="33">
        <v>864</v>
      </c>
      <c r="C867" s="45"/>
      <c r="D867" s="45"/>
      <c r="E867" s="34" t="str">
        <f>IFERROR(VLOOKUP(D867,'基础-客户信息 '!$C:$D,2,FALSE),"-")</f>
        <v>-</v>
      </c>
      <c r="F867" s="45"/>
      <c r="G867" s="34" t="str">
        <f>IFERROR(VLOOKUP($F867,'基础-商品信息'!$C:$E,2,FALSE),"-")</f>
        <v>-</v>
      </c>
      <c r="H867" s="34" t="str">
        <f>IFERROR(VLOOKUP($F867,'基础-商品信息'!$C:$E,3,FALSE),"-")</f>
        <v>-</v>
      </c>
      <c r="I867" s="50"/>
      <c r="J867" s="45"/>
      <c r="K867" s="35" t="str">
        <f t="shared" si="27"/>
        <v>-</v>
      </c>
      <c r="L867" s="45"/>
      <c r="M867" s="51">
        <f t="shared" si="26"/>
        <v>1</v>
      </c>
    </row>
    <row r="868" customHeight="1" spans="2:13">
      <c r="B868" s="33">
        <v>865</v>
      </c>
      <c r="C868" s="45"/>
      <c r="D868" s="45"/>
      <c r="E868" s="34" t="str">
        <f>IFERROR(VLOOKUP(D868,'基础-客户信息 '!$C:$D,2,FALSE),"-")</f>
        <v>-</v>
      </c>
      <c r="F868" s="45"/>
      <c r="G868" s="34" t="str">
        <f>IFERROR(VLOOKUP($F868,'基础-商品信息'!$C:$E,2,FALSE),"-")</f>
        <v>-</v>
      </c>
      <c r="H868" s="34" t="str">
        <f>IFERROR(VLOOKUP($F868,'基础-商品信息'!$C:$E,3,FALSE),"-")</f>
        <v>-</v>
      </c>
      <c r="I868" s="50"/>
      <c r="J868" s="45"/>
      <c r="K868" s="35" t="str">
        <f t="shared" si="27"/>
        <v>-</v>
      </c>
      <c r="L868" s="45"/>
      <c r="M868" s="51">
        <f t="shared" si="26"/>
        <v>1</v>
      </c>
    </row>
    <row r="869" customHeight="1" spans="2:13">
      <c r="B869" s="33">
        <v>866</v>
      </c>
      <c r="C869" s="45"/>
      <c r="D869" s="45"/>
      <c r="E869" s="34" t="str">
        <f>IFERROR(VLOOKUP(D869,'基础-客户信息 '!$C:$D,2,FALSE),"-")</f>
        <v>-</v>
      </c>
      <c r="F869" s="45"/>
      <c r="G869" s="34" t="str">
        <f>IFERROR(VLOOKUP($F869,'基础-商品信息'!$C:$E,2,FALSE),"-")</f>
        <v>-</v>
      </c>
      <c r="H869" s="34" t="str">
        <f>IFERROR(VLOOKUP($F869,'基础-商品信息'!$C:$E,3,FALSE),"-")</f>
        <v>-</v>
      </c>
      <c r="I869" s="50"/>
      <c r="J869" s="45"/>
      <c r="K869" s="35" t="str">
        <f t="shared" si="27"/>
        <v>-</v>
      </c>
      <c r="L869" s="45"/>
      <c r="M869" s="51">
        <f t="shared" si="26"/>
        <v>1</v>
      </c>
    </row>
    <row r="870" customHeight="1" spans="2:13">
      <c r="B870" s="33">
        <v>867</v>
      </c>
      <c r="C870" s="45"/>
      <c r="D870" s="45"/>
      <c r="E870" s="34" t="str">
        <f>IFERROR(VLOOKUP(D870,'基础-客户信息 '!$C:$D,2,FALSE),"-")</f>
        <v>-</v>
      </c>
      <c r="F870" s="45"/>
      <c r="G870" s="34" t="str">
        <f>IFERROR(VLOOKUP($F870,'基础-商品信息'!$C:$E,2,FALSE),"-")</f>
        <v>-</v>
      </c>
      <c r="H870" s="34" t="str">
        <f>IFERROR(VLOOKUP($F870,'基础-商品信息'!$C:$E,3,FALSE),"-")</f>
        <v>-</v>
      </c>
      <c r="I870" s="50"/>
      <c r="J870" s="45"/>
      <c r="K870" s="35" t="str">
        <f t="shared" si="27"/>
        <v>-</v>
      </c>
      <c r="L870" s="45"/>
      <c r="M870" s="51">
        <f t="shared" si="26"/>
        <v>1</v>
      </c>
    </row>
    <row r="871" customHeight="1" spans="2:13">
      <c r="B871" s="33">
        <v>868</v>
      </c>
      <c r="C871" s="45"/>
      <c r="D871" s="45"/>
      <c r="E871" s="34" t="str">
        <f>IFERROR(VLOOKUP(D871,'基础-客户信息 '!$C:$D,2,FALSE),"-")</f>
        <v>-</v>
      </c>
      <c r="F871" s="45"/>
      <c r="G871" s="34" t="str">
        <f>IFERROR(VLOOKUP($F871,'基础-商品信息'!$C:$E,2,FALSE),"-")</f>
        <v>-</v>
      </c>
      <c r="H871" s="34" t="str">
        <f>IFERROR(VLOOKUP($F871,'基础-商品信息'!$C:$E,3,FALSE),"-")</f>
        <v>-</v>
      </c>
      <c r="I871" s="50"/>
      <c r="J871" s="45"/>
      <c r="K871" s="35" t="str">
        <f t="shared" si="27"/>
        <v>-</v>
      </c>
      <c r="L871" s="45"/>
      <c r="M871" s="51">
        <f t="shared" si="26"/>
        <v>1</v>
      </c>
    </row>
    <row r="872" customHeight="1" spans="2:13">
      <c r="B872" s="33">
        <v>869</v>
      </c>
      <c r="C872" s="45"/>
      <c r="D872" s="45"/>
      <c r="E872" s="34" t="str">
        <f>IFERROR(VLOOKUP(D872,'基础-客户信息 '!$C:$D,2,FALSE),"-")</f>
        <v>-</v>
      </c>
      <c r="F872" s="45"/>
      <c r="G872" s="34" t="str">
        <f>IFERROR(VLOOKUP($F872,'基础-商品信息'!$C:$E,2,FALSE),"-")</f>
        <v>-</v>
      </c>
      <c r="H872" s="34" t="str">
        <f>IFERROR(VLOOKUP($F872,'基础-商品信息'!$C:$E,3,FALSE),"-")</f>
        <v>-</v>
      </c>
      <c r="I872" s="50"/>
      <c r="J872" s="45"/>
      <c r="K872" s="35" t="str">
        <f t="shared" si="27"/>
        <v>-</v>
      </c>
      <c r="L872" s="45"/>
      <c r="M872" s="51">
        <f t="shared" si="26"/>
        <v>1</v>
      </c>
    </row>
    <row r="873" customHeight="1" spans="2:13">
      <c r="B873" s="33">
        <v>870</v>
      </c>
      <c r="C873" s="45"/>
      <c r="D873" s="45"/>
      <c r="E873" s="34" t="str">
        <f>IFERROR(VLOOKUP(D873,'基础-客户信息 '!$C:$D,2,FALSE),"-")</f>
        <v>-</v>
      </c>
      <c r="F873" s="45"/>
      <c r="G873" s="34" t="str">
        <f>IFERROR(VLOOKUP($F873,'基础-商品信息'!$C:$E,2,FALSE),"-")</f>
        <v>-</v>
      </c>
      <c r="H873" s="34" t="str">
        <f>IFERROR(VLOOKUP($F873,'基础-商品信息'!$C:$E,3,FALSE),"-")</f>
        <v>-</v>
      </c>
      <c r="I873" s="50"/>
      <c r="J873" s="45"/>
      <c r="K873" s="35" t="str">
        <f t="shared" si="27"/>
        <v>-</v>
      </c>
      <c r="L873" s="45"/>
      <c r="M873" s="51">
        <f t="shared" si="26"/>
        <v>1</v>
      </c>
    </row>
    <row r="874" customHeight="1" spans="2:13">
      <c r="B874" s="33">
        <v>871</v>
      </c>
      <c r="C874" s="45"/>
      <c r="D874" s="45"/>
      <c r="E874" s="34" t="str">
        <f>IFERROR(VLOOKUP(D874,'基础-客户信息 '!$C:$D,2,FALSE),"-")</f>
        <v>-</v>
      </c>
      <c r="F874" s="45"/>
      <c r="G874" s="34" t="str">
        <f>IFERROR(VLOOKUP($F874,'基础-商品信息'!$C:$E,2,FALSE),"-")</f>
        <v>-</v>
      </c>
      <c r="H874" s="34" t="str">
        <f>IFERROR(VLOOKUP($F874,'基础-商品信息'!$C:$E,3,FALSE),"-")</f>
        <v>-</v>
      </c>
      <c r="I874" s="50"/>
      <c r="J874" s="45"/>
      <c r="K874" s="35" t="str">
        <f t="shared" si="27"/>
        <v>-</v>
      </c>
      <c r="L874" s="45"/>
      <c r="M874" s="51">
        <f t="shared" si="26"/>
        <v>1</v>
      </c>
    </row>
    <row r="875" customHeight="1" spans="2:13">
      <c r="B875" s="33">
        <v>872</v>
      </c>
      <c r="C875" s="45"/>
      <c r="D875" s="45"/>
      <c r="E875" s="34" t="str">
        <f>IFERROR(VLOOKUP(D875,'基础-客户信息 '!$C:$D,2,FALSE),"-")</f>
        <v>-</v>
      </c>
      <c r="F875" s="45"/>
      <c r="G875" s="34" t="str">
        <f>IFERROR(VLOOKUP($F875,'基础-商品信息'!$C:$E,2,FALSE),"-")</f>
        <v>-</v>
      </c>
      <c r="H875" s="34" t="str">
        <f>IFERROR(VLOOKUP($F875,'基础-商品信息'!$C:$E,3,FALSE),"-")</f>
        <v>-</v>
      </c>
      <c r="I875" s="50"/>
      <c r="J875" s="45"/>
      <c r="K875" s="35" t="str">
        <f t="shared" si="27"/>
        <v>-</v>
      </c>
      <c r="L875" s="45"/>
      <c r="M875" s="51">
        <f t="shared" si="26"/>
        <v>1</v>
      </c>
    </row>
    <row r="876" customHeight="1" spans="2:13">
      <c r="B876" s="33">
        <v>873</v>
      </c>
      <c r="C876" s="45"/>
      <c r="D876" s="45"/>
      <c r="E876" s="34" t="str">
        <f>IFERROR(VLOOKUP(D876,'基础-客户信息 '!$C:$D,2,FALSE),"-")</f>
        <v>-</v>
      </c>
      <c r="F876" s="45"/>
      <c r="G876" s="34" t="str">
        <f>IFERROR(VLOOKUP($F876,'基础-商品信息'!$C:$E,2,FALSE),"-")</f>
        <v>-</v>
      </c>
      <c r="H876" s="34" t="str">
        <f>IFERROR(VLOOKUP($F876,'基础-商品信息'!$C:$E,3,FALSE),"-")</f>
        <v>-</v>
      </c>
      <c r="I876" s="50"/>
      <c r="J876" s="45"/>
      <c r="K876" s="35" t="str">
        <f t="shared" si="27"/>
        <v>-</v>
      </c>
      <c r="L876" s="45"/>
      <c r="M876" s="51">
        <f t="shared" si="26"/>
        <v>1</v>
      </c>
    </row>
    <row r="877" customHeight="1" spans="2:13">
      <c r="B877" s="33">
        <v>874</v>
      </c>
      <c r="C877" s="45"/>
      <c r="D877" s="45"/>
      <c r="E877" s="34" t="str">
        <f>IFERROR(VLOOKUP(D877,'基础-客户信息 '!$C:$D,2,FALSE),"-")</f>
        <v>-</v>
      </c>
      <c r="F877" s="45"/>
      <c r="G877" s="34" t="str">
        <f>IFERROR(VLOOKUP($F877,'基础-商品信息'!$C:$E,2,FALSE),"-")</f>
        <v>-</v>
      </c>
      <c r="H877" s="34" t="str">
        <f>IFERROR(VLOOKUP($F877,'基础-商品信息'!$C:$E,3,FALSE),"-")</f>
        <v>-</v>
      </c>
      <c r="I877" s="50"/>
      <c r="J877" s="45"/>
      <c r="K877" s="35" t="str">
        <f t="shared" si="27"/>
        <v>-</v>
      </c>
      <c r="L877" s="45"/>
      <c r="M877" s="51">
        <f t="shared" si="26"/>
        <v>1</v>
      </c>
    </row>
    <row r="878" customHeight="1" spans="2:13">
      <c r="B878" s="33">
        <v>875</v>
      </c>
      <c r="C878" s="45"/>
      <c r="D878" s="45"/>
      <c r="E878" s="34" t="str">
        <f>IFERROR(VLOOKUP(D878,'基础-客户信息 '!$C:$D,2,FALSE),"-")</f>
        <v>-</v>
      </c>
      <c r="F878" s="45"/>
      <c r="G878" s="34" t="str">
        <f>IFERROR(VLOOKUP($F878,'基础-商品信息'!$C:$E,2,FALSE),"-")</f>
        <v>-</v>
      </c>
      <c r="H878" s="34" t="str">
        <f>IFERROR(VLOOKUP($F878,'基础-商品信息'!$C:$E,3,FALSE),"-")</f>
        <v>-</v>
      </c>
      <c r="I878" s="50"/>
      <c r="J878" s="45"/>
      <c r="K878" s="35" t="str">
        <f t="shared" si="27"/>
        <v>-</v>
      </c>
      <c r="L878" s="45"/>
      <c r="M878" s="51">
        <f t="shared" si="26"/>
        <v>1</v>
      </c>
    </row>
    <row r="879" customHeight="1" spans="2:13">
      <c r="B879" s="33">
        <v>876</v>
      </c>
      <c r="C879" s="45"/>
      <c r="D879" s="45"/>
      <c r="E879" s="34" t="str">
        <f>IFERROR(VLOOKUP(D879,'基础-客户信息 '!$C:$D,2,FALSE),"-")</f>
        <v>-</v>
      </c>
      <c r="F879" s="45"/>
      <c r="G879" s="34" t="str">
        <f>IFERROR(VLOOKUP($F879,'基础-商品信息'!$C:$E,2,FALSE),"-")</f>
        <v>-</v>
      </c>
      <c r="H879" s="34" t="str">
        <f>IFERROR(VLOOKUP($F879,'基础-商品信息'!$C:$E,3,FALSE),"-")</f>
        <v>-</v>
      </c>
      <c r="I879" s="50"/>
      <c r="J879" s="45"/>
      <c r="K879" s="35" t="str">
        <f t="shared" si="27"/>
        <v>-</v>
      </c>
      <c r="L879" s="45"/>
      <c r="M879" s="51">
        <f t="shared" si="26"/>
        <v>1</v>
      </c>
    </row>
    <row r="880" customHeight="1" spans="2:13">
      <c r="B880" s="33">
        <v>877</v>
      </c>
      <c r="C880" s="45"/>
      <c r="D880" s="45"/>
      <c r="E880" s="34" t="str">
        <f>IFERROR(VLOOKUP(D880,'基础-客户信息 '!$C:$D,2,FALSE),"-")</f>
        <v>-</v>
      </c>
      <c r="F880" s="45"/>
      <c r="G880" s="34" t="str">
        <f>IFERROR(VLOOKUP($F880,'基础-商品信息'!$C:$E,2,FALSE),"-")</f>
        <v>-</v>
      </c>
      <c r="H880" s="34" t="str">
        <f>IFERROR(VLOOKUP($F880,'基础-商品信息'!$C:$E,3,FALSE),"-")</f>
        <v>-</v>
      </c>
      <c r="I880" s="50"/>
      <c r="J880" s="45"/>
      <c r="K880" s="35" t="str">
        <f t="shared" si="27"/>
        <v>-</v>
      </c>
      <c r="L880" s="45"/>
      <c r="M880" s="51">
        <f t="shared" si="26"/>
        <v>1</v>
      </c>
    </row>
    <row r="881" customHeight="1" spans="2:13">
      <c r="B881" s="33">
        <v>878</v>
      </c>
      <c r="C881" s="45"/>
      <c r="D881" s="45"/>
      <c r="E881" s="34" t="str">
        <f>IFERROR(VLOOKUP(D881,'基础-客户信息 '!$C:$D,2,FALSE),"-")</f>
        <v>-</v>
      </c>
      <c r="F881" s="45"/>
      <c r="G881" s="34" t="str">
        <f>IFERROR(VLOOKUP($F881,'基础-商品信息'!$C:$E,2,FALSE),"-")</f>
        <v>-</v>
      </c>
      <c r="H881" s="34" t="str">
        <f>IFERROR(VLOOKUP($F881,'基础-商品信息'!$C:$E,3,FALSE),"-")</f>
        <v>-</v>
      </c>
      <c r="I881" s="50"/>
      <c r="J881" s="45"/>
      <c r="K881" s="35" t="str">
        <f t="shared" si="27"/>
        <v>-</v>
      </c>
      <c r="L881" s="45"/>
      <c r="M881" s="51">
        <f t="shared" si="26"/>
        <v>1</v>
      </c>
    </row>
    <row r="882" customHeight="1" spans="2:13">
      <c r="B882" s="33">
        <v>879</v>
      </c>
      <c r="C882" s="45"/>
      <c r="D882" s="45"/>
      <c r="E882" s="34" t="str">
        <f>IFERROR(VLOOKUP(D882,'基础-客户信息 '!$C:$D,2,FALSE),"-")</f>
        <v>-</v>
      </c>
      <c r="F882" s="45"/>
      <c r="G882" s="34" t="str">
        <f>IFERROR(VLOOKUP($F882,'基础-商品信息'!$C:$E,2,FALSE),"-")</f>
        <v>-</v>
      </c>
      <c r="H882" s="34" t="str">
        <f>IFERROR(VLOOKUP($F882,'基础-商品信息'!$C:$E,3,FALSE),"-")</f>
        <v>-</v>
      </c>
      <c r="I882" s="50"/>
      <c r="J882" s="45"/>
      <c r="K882" s="35" t="str">
        <f t="shared" si="27"/>
        <v>-</v>
      </c>
      <c r="L882" s="45"/>
      <c r="M882" s="51">
        <f t="shared" si="26"/>
        <v>1</v>
      </c>
    </row>
    <row r="883" customHeight="1" spans="2:13">
      <c r="B883" s="33">
        <v>880</v>
      </c>
      <c r="C883" s="45"/>
      <c r="D883" s="45"/>
      <c r="E883" s="34" t="str">
        <f>IFERROR(VLOOKUP(D883,'基础-客户信息 '!$C:$D,2,FALSE),"-")</f>
        <v>-</v>
      </c>
      <c r="F883" s="45"/>
      <c r="G883" s="34" t="str">
        <f>IFERROR(VLOOKUP($F883,'基础-商品信息'!$C:$E,2,FALSE),"-")</f>
        <v>-</v>
      </c>
      <c r="H883" s="34" t="str">
        <f>IFERROR(VLOOKUP($F883,'基础-商品信息'!$C:$E,3,FALSE),"-")</f>
        <v>-</v>
      </c>
      <c r="I883" s="50"/>
      <c r="J883" s="45"/>
      <c r="K883" s="35" t="str">
        <f t="shared" si="27"/>
        <v>-</v>
      </c>
      <c r="L883" s="45"/>
      <c r="M883" s="51">
        <f t="shared" si="26"/>
        <v>1</v>
      </c>
    </row>
    <row r="884" customHeight="1" spans="2:13">
      <c r="B884" s="33">
        <v>881</v>
      </c>
      <c r="C884" s="45"/>
      <c r="D884" s="45"/>
      <c r="E884" s="34" t="str">
        <f>IFERROR(VLOOKUP(D884,'基础-客户信息 '!$C:$D,2,FALSE),"-")</f>
        <v>-</v>
      </c>
      <c r="F884" s="45"/>
      <c r="G884" s="34" t="str">
        <f>IFERROR(VLOOKUP($F884,'基础-商品信息'!$C:$E,2,FALSE),"-")</f>
        <v>-</v>
      </c>
      <c r="H884" s="34" t="str">
        <f>IFERROR(VLOOKUP($F884,'基础-商品信息'!$C:$E,3,FALSE),"-")</f>
        <v>-</v>
      </c>
      <c r="I884" s="50"/>
      <c r="J884" s="45"/>
      <c r="K884" s="35" t="str">
        <f t="shared" si="27"/>
        <v>-</v>
      </c>
      <c r="L884" s="45"/>
      <c r="M884" s="51">
        <f t="shared" si="26"/>
        <v>1</v>
      </c>
    </row>
    <row r="885" customHeight="1" spans="2:13">
      <c r="B885" s="33">
        <v>882</v>
      </c>
      <c r="C885" s="45"/>
      <c r="D885" s="45"/>
      <c r="E885" s="34" t="str">
        <f>IFERROR(VLOOKUP(D885,'基础-客户信息 '!$C:$D,2,FALSE),"-")</f>
        <v>-</v>
      </c>
      <c r="F885" s="45"/>
      <c r="G885" s="34" t="str">
        <f>IFERROR(VLOOKUP($F885,'基础-商品信息'!$C:$E,2,FALSE),"-")</f>
        <v>-</v>
      </c>
      <c r="H885" s="34" t="str">
        <f>IFERROR(VLOOKUP($F885,'基础-商品信息'!$C:$E,3,FALSE),"-")</f>
        <v>-</v>
      </c>
      <c r="I885" s="50"/>
      <c r="J885" s="45"/>
      <c r="K885" s="35" t="str">
        <f t="shared" si="27"/>
        <v>-</v>
      </c>
      <c r="L885" s="45"/>
      <c r="M885" s="51">
        <f t="shared" si="26"/>
        <v>1</v>
      </c>
    </row>
    <row r="886" customHeight="1" spans="2:13">
      <c r="B886" s="33">
        <v>883</v>
      </c>
      <c r="C886" s="45"/>
      <c r="D886" s="45"/>
      <c r="E886" s="34" t="str">
        <f>IFERROR(VLOOKUP(D886,'基础-客户信息 '!$C:$D,2,FALSE),"-")</f>
        <v>-</v>
      </c>
      <c r="F886" s="45"/>
      <c r="G886" s="34" t="str">
        <f>IFERROR(VLOOKUP($F886,'基础-商品信息'!$C:$E,2,FALSE),"-")</f>
        <v>-</v>
      </c>
      <c r="H886" s="34" t="str">
        <f>IFERROR(VLOOKUP($F886,'基础-商品信息'!$C:$E,3,FALSE),"-")</f>
        <v>-</v>
      </c>
      <c r="I886" s="50"/>
      <c r="J886" s="45"/>
      <c r="K886" s="35" t="str">
        <f t="shared" si="27"/>
        <v>-</v>
      </c>
      <c r="L886" s="45"/>
      <c r="M886" s="51">
        <f t="shared" si="26"/>
        <v>1</v>
      </c>
    </row>
    <row r="887" customHeight="1" spans="2:13">
      <c r="B887" s="33">
        <v>884</v>
      </c>
      <c r="C887" s="45"/>
      <c r="D887" s="45"/>
      <c r="E887" s="34" t="str">
        <f>IFERROR(VLOOKUP(D887,'基础-客户信息 '!$C:$D,2,FALSE),"-")</f>
        <v>-</v>
      </c>
      <c r="F887" s="45"/>
      <c r="G887" s="34" t="str">
        <f>IFERROR(VLOOKUP($F887,'基础-商品信息'!$C:$E,2,FALSE),"-")</f>
        <v>-</v>
      </c>
      <c r="H887" s="34" t="str">
        <f>IFERROR(VLOOKUP($F887,'基础-商品信息'!$C:$E,3,FALSE),"-")</f>
        <v>-</v>
      </c>
      <c r="I887" s="50"/>
      <c r="J887" s="45"/>
      <c r="K887" s="35" t="str">
        <f t="shared" si="27"/>
        <v>-</v>
      </c>
      <c r="L887" s="45"/>
      <c r="M887" s="51">
        <f t="shared" si="26"/>
        <v>1</v>
      </c>
    </row>
    <row r="888" customHeight="1" spans="2:13">
      <c r="B888" s="33">
        <v>885</v>
      </c>
      <c r="C888" s="45"/>
      <c r="D888" s="45"/>
      <c r="E888" s="34" t="str">
        <f>IFERROR(VLOOKUP(D888,'基础-客户信息 '!$C:$D,2,FALSE),"-")</f>
        <v>-</v>
      </c>
      <c r="F888" s="45"/>
      <c r="G888" s="34" t="str">
        <f>IFERROR(VLOOKUP($F888,'基础-商品信息'!$C:$E,2,FALSE),"-")</f>
        <v>-</v>
      </c>
      <c r="H888" s="34" t="str">
        <f>IFERROR(VLOOKUP($F888,'基础-商品信息'!$C:$E,3,FALSE),"-")</f>
        <v>-</v>
      </c>
      <c r="I888" s="50"/>
      <c r="J888" s="45"/>
      <c r="K888" s="35" t="str">
        <f t="shared" si="27"/>
        <v>-</v>
      </c>
      <c r="L888" s="45"/>
      <c r="M888" s="51">
        <f t="shared" si="26"/>
        <v>1</v>
      </c>
    </row>
    <row r="889" customHeight="1" spans="2:13">
      <c r="B889" s="33">
        <v>886</v>
      </c>
      <c r="C889" s="45"/>
      <c r="D889" s="45"/>
      <c r="E889" s="34" t="str">
        <f>IFERROR(VLOOKUP(D889,'基础-客户信息 '!$C:$D,2,FALSE),"-")</f>
        <v>-</v>
      </c>
      <c r="F889" s="45"/>
      <c r="G889" s="34" t="str">
        <f>IFERROR(VLOOKUP($F889,'基础-商品信息'!$C:$E,2,FALSE),"-")</f>
        <v>-</v>
      </c>
      <c r="H889" s="34" t="str">
        <f>IFERROR(VLOOKUP($F889,'基础-商品信息'!$C:$E,3,FALSE),"-")</f>
        <v>-</v>
      </c>
      <c r="I889" s="50"/>
      <c r="J889" s="45"/>
      <c r="K889" s="35" t="str">
        <f t="shared" si="27"/>
        <v>-</v>
      </c>
      <c r="L889" s="45"/>
      <c r="M889" s="51">
        <f t="shared" si="26"/>
        <v>1</v>
      </c>
    </row>
    <row r="890" customHeight="1" spans="2:13">
      <c r="B890" s="33">
        <v>887</v>
      </c>
      <c r="C890" s="45"/>
      <c r="D890" s="45"/>
      <c r="E890" s="34" t="str">
        <f>IFERROR(VLOOKUP(D890,'基础-客户信息 '!$C:$D,2,FALSE),"-")</f>
        <v>-</v>
      </c>
      <c r="F890" s="45"/>
      <c r="G890" s="34" t="str">
        <f>IFERROR(VLOOKUP($F890,'基础-商品信息'!$C:$E,2,FALSE),"-")</f>
        <v>-</v>
      </c>
      <c r="H890" s="34" t="str">
        <f>IFERROR(VLOOKUP($F890,'基础-商品信息'!$C:$E,3,FALSE),"-")</f>
        <v>-</v>
      </c>
      <c r="I890" s="50"/>
      <c r="J890" s="45"/>
      <c r="K890" s="35" t="str">
        <f t="shared" si="27"/>
        <v>-</v>
      </c>
      <c r="L890" s="45"/>
      <c r="M890" s="51">
        <f t="shared" si="26"/>
        <v>1</v>
      </c>
    </row>
    <row r="891" customHeight="1" spans="2:13">
      <c r="B891" s="33">
        <v>888</v>
      </c>
      <c r="C891" s="45"/>
      <c r="D891" s="45"/>
      <c r="E891" s="34" t="str">
        <f>IFERROR(VLOOKUP(D891,'基础-客户信息 '!$C:$D,2,FALSE),"-")</f>
        <v>-</v>
      </c>
      <c r="F891" s="45"/>
      <c r="G891" s="34" t="str">
        <f>IFERROR(VLOOKUP($F891,'基础-商品信息'!$C:$E,2,FALSE),"-")</f>
        <v>-</v>
      </c>
      <c r="H891" s="34" t="str">
        <f>IFERROR(VLOOKUP($F891,'基础-商品信息'!$C:$E,3,FALSE),"-")</f>
        <v>-</v>
      </c>
      <c r="I891" s="50"/>
      <c r="J891" s="45"/>
      <c r="K891" s="35" t="str">
        <f t="shared" si="27"/>
        <v>-</v>
      </c>
      <c r="L891" s="45"/>
      <c r="M891" s="51">
        <f t="shared" si="26"/>
        <v>1</v>
      </c>
    </row>
    <row r="892" customHeight="1" spans="2:13">
      <c r="B892" s="33">
        <v>889</v>
      </c>
      <c r="C892" s="45"/>
      <c r="D892" s="45"/>
      <c r="E892" s="34" t="str">
        <f>IFERROR(VLOOKUP(D892,'基础-客户信息 '!$C:$D,2,FALSE),"-")</f>
        <v>-</v>
      </c>
      <c r="F892" s="45"/>
      <c r="G892" s="34" t="str">
        <f>IFERROR(VLOOKUP($F892,'基础-商品信息'!$C:$E,2,FALSE),"-")</f>
        <v>-</v>
      </c>
      <c r="H892" s="34" t="str">
        <f>IFERROR(VLOOKUP($F892,'基础-商品信息'!$C:$E,3,FALSE),"-")</f>
        <v>-</v>
      </c>
      <c r="I892" s="50"/>
      <c r="J892" s="45"/>
      <c r="K892" s="35" t="str">
        <f t="shared" si="27"/>
        <v>-</v>
      </c>
      <c r="L892" s="45"/>
      <c r="M892" s="51">
        <f t="shared" si="26"/>
        <v>1</v>
      </c>
    </row>
    <row r="893" customHeight="1" spans="2:13">
      <c r="B893" s="33">
        <v>890</v>
      </c>
      <c r="C893" s="45"/>
      <c r="D893" s="45"/>
      <c r="E893" s="34" t="str">
        <f>IFERROR(VLOOKUP(D893,'基础-客户信息 '!$C:$D,2,FALSE),"-")</f>
        <v>-</v>
      </c>
      <c r="F893" s="45"/>
      <c r="G893" s="34" t="str">
        <f>IFERROR(VLOOKUP($F893,'基础-商品信息'!$C:$E,2,FALSE),"-")</f>
        <v>-</v>
      </c>
      <c r="H893" s="34" t="str">
        <f>IFERROR(VLOOKUP($F893,'基础-商品信息'!$C:$E,3,FALSE),"-")</f>
        <v>-</v>
      </c>
      <c r="I893" s="50"/>
      <c r="J893" s="45"/>
      <c r="K893" s="35" t="str">
        <f t="shared" si="27"/>
        <v>-</v>
      </c>
      <c r="L893" s="45"/>
      <c r="M893" s="51">
        <f t="shared" si="26"/>
        <v>1</v>
      </c>
    </row>
    <row r="894" customHeight="1" spans="2:13">
      <c r="B894" s="33">
        <v>891</v>
      </c>
      <c r="C894" s="45"/>
      <c r="D894" s="45"/>
      <c r="E894" s="34" t="str">
        <f>IFERROR(VLOOKUP(D894,'基础-客户信息 '!$C:$D,2,FALSE),"-")</f>
        <v>-</v>
      </c>
      <c r="F894" s="45"/>
      <c r="G894" s="34" t="str">
        <f>IFERROR(VLOOKUP($F894,'基础-商品信息'!$C:$E,2,FALSE),"-")</f>
        <v>-</v>
      </c>
      <c r="H894" s="34" t="str">
        <f>IFERROR(VLOOKUP($F894,'基础-商品信息'!$C:$E,3,FALSE),"-")</f>
        <v>-</v>
      </c>
      <c r="I894" s="50"/>
      <c r="J894" s="45"/>
      <c r="K894" s="35" t="str">
        <f t="shared" si="27"/>
        <v>-</v>
      </c>
      <c r="L894" s="45"/>
      <c r="M894" s="51">
        <f t="shared" si="26"/>
        <v>1</v>
      </c>
    </row>
    <row r="895" customHeight="1" spans="2:13">
      <c r="B895" s="33">
        <v>892</v>
      </c>
      <c r="C895" s="45"/>
      <c r="D895" s="45"/>
      <c r="E895" s="34" t="str">
        <f>IFERROR(VLOOKUP(D895,'基础-客户信息 '!$C:$D,2,FALSE),"-")</f>
        <v>-</v>
      </c>
      <c r="F895" s="45"/>
      <c r="G895" s="34" t="str">
        <f>IFERROR(VLOOKUP($F895,'基础-商品信息'!$C:$E,2,FALSE),"-")</f>
        <v>-</v>
      </c>
      <c r="H895" s="34" t="str">
        <f>IFERROR(VLOOKUP($F895,'基础-商品信息'!$C:$E,3,FALSE),"-")</f>
        <v>-</v>
      </c>
      <c r="I895" s="50"/>
      <c r="J895" s="45"/>
      <c r="K895" s="35" t="str">
        <f t="shared" si="27"/>
        <v>-</v>
      </c>
      <c r="L895" s="45"/>
      <c r="M895" s="51">
        <f t="shared" si="26"/>
        <v>1</v>
      </c>
    </row>
    <row r="896" customHeight="1" spans="2:13">
      <c r="B896" s="33">
        <v>893</v>
      </c>
      <c r="C896" s="45"/>
      <c r="D896" s="45"/>
      <c r="E896" s="34" t="str">
        <f>IFERROR(VLOOKUP(D896,'基础-客户信息 '!$C:$D,2,FALSE),"-")</f>
        <v>-</v>
      </c>
      <c r="F896" s="45"/>
      <c r="G896" s="34" t="str">
        <f>IFERROR(VLOOKUP($F896,'基础-商品信息'!$C:$E,2,FALSE),"-")</f>
        <v>-</v>
      </c>
      <c r="H896" s="34" t="str">
        <f>IFERROR(VLOOKUP($F896,'基础-商品信息'!$C:$E,3,FALSE),"-")</f>
        <v>-</v>
      </c>
      <c r="I896" s="50"/>
      <c r="J896" s="45"/>
      <c r="K896" s="35" t="str">
        <f t="shared" si="27"/>
        <v>-</v>
      </c>
      <c r="L896" s="45"/>
      <c r="M896" s="51">
        <f t="shared" si="26"/>
        <v>1</v>
      </c>
    </row>
    <row r="897" customHeight="1" spans="2:13">
      <c r="B897" s="33">
        <v>894</v>
      </c>
      <c r="C897" s="45"/>
      <c r="D897" s="45"/>
      <c r="E897" s="34" t="str">
        <f>IFERROR(VLOOKUP(D897,'基础-客户信息 '!$C:$D,2,FALSE),"-")</f>
        <v>-</v>
      </c>
      <c r="F897" s="45"/>
      <c r="G897" s="34" t="str">
        <f>IFERROR(VLOOKUP($F897,'基础-商品信息'!$C:$E,2,FALSE),"-")</f>
        <v>-</v>
      </c>
      <c r="H897" s="34" t="str">
        <f>IFERROR(VLOOKUP($F897,'基础-商品信息'!$C:$E,3,FALSE),"-")</f>
        <v>-</v>
      </c>
      <c r="I897" s="50"/>
      <c r="J897" s="45"/>
      <c r="K897" s="35" t="str">
        <f t="shared" si="27"/>
        <v>-</v>
      </c>
      <c r="L897" s="45"/>
      <c r="M897" s="51">
        <f t="shared" si="26"/>
        <v>1</v>
      </c>
    </row>
    <row r="898" customHeight="1" spans="2:13">
      <c r="B898" s="33">
        <v>895</v>
      </c>
      <c r="C898" s="45"/>
      <c r="D898" s="45"/>
      <c r="E898" s="34" t="str">
        <f>IFERROR(VLOOKUP(D898,'基础-客户信息 '!$C:$D,2,FALSE),"-")</f>
        <v>-</v>
      </c>
      <c r="F898" s="45"/>
      <c r="G898" s="34" t="str">
        <f>IFERROR(VLOOKUP($F898,'基础-商品信息'!$C:$E,2,FALSE),"-")</f>
        <v>-</v>
      </c>
      <c r="H898" s="34" t="str">
        <f>IFERROR(VLOOKUP($F898,'基础-商品信息'!$C:$E,3,FALSE),"-")</f>
        <v>-</v>
      </c>
      <c r="I898" s="50"/>
      <c r="J898" s="45"/>
      <c r="K898" s="35" t="str">
        <f t="shared" si="27"/>
        <v>-</v>
      </c>
      <c r="L898" s="45"/>
      <c r="M898" s="51">
        <f t="shared" si="26"/>
        <v>1</v>
      </c>
    </row>
    <row r="899" customHeight="1" spans="2:13">
      <c r="B899" s="33">
        <v>896</v>
      </c>
      <c r="C899" s="45"/>
      <c r="D899" s="45"/>
      <c r="E899" s="34" t="str">
        <f>IFERROR(VLOOKUP(D899,'基础-客户信息 '!$C:$D,2,FALSE),"-")</f>
        <v>-</v>
      </c>
      <c r="F899" s="45"/>
      <c r="G899" s="34" t="str">
        <f>IFERROR(VLOOKUP($F899,'基础-商品信息'!$C:$E,2,FALSE),"-")</f>
        <v>-</v>
      </c>
      <c r="H899" s="34" t="str">
        <f>IFERROR(VLOOKUP($F899,'基础-商品信息'!$C:$E,3,FALSE),"-")</f>
        <v>-</v>
      </c>
      <c r="I899" s="50"/>
      <c r="J899" s="45"/>
      <c r="K899" s="35" t="str">
        <f t="shared" si="27"/>
        <v>-</v>
      </c>
      <c r="L899" s="45"/>
      <c r="M899" s="51">
        <f t="shared" si="26"/>
        <v>1</v>
      </c>
    </row>
    <row r="900" customHeight="1" spans="2:13">
      <c r="B900" s="33">
        <v>897</v>
      </c>
      <c r="C900" s="45"/>
      <c r="D900" s="45"/>
      <c r="E900" s="34" t="str">
        <f>IFERROR(VLOOKUP(D900,'基础-客户信息 '!$C:$D,2,FALSE),"-")</f>
        <v>-</v>
      </c>
      <c r="F900" s="45"/>
      <c r="G900" s="34" t="str">
        <f>IFERROR(VLOOKUP($F900,'基础-商品信息'!$C:$E,2,FALSE),"-")</f>
        <v>-</v>
      </c>
      <c r="H900" s="34" t="str">
        <f>IFERROR(VLOOKUP($F900,'基础-商品信息'!$C:$E,3,FALSE),"-")</f>
        <v>-</v>
      </c>
      <c r="I900" s="50"/>
      <c r="J900" s="45"/>
      <c r="K900" s="35" t="str">
        <f t="shared" si="27"/>
        <v>-</v>
      </c>
      <c r="L900" s="45"/>
      <c r="M900" s="51">
        <f t="shared" ref="M900:M963" si="28">C900-DAY(C900)+1</f>
        <v>1</v>
      </c>
    </row>
    <row r="901" customHeight="1" spans="2:13">
      <c r="B901" s="33">
        <v>898</v>
      </c>
      <c r="C901" s="45"/>
      <c r="D901" s="45"/>
      <c r="E901" s="34" t="str">
        <f>IFERROR(VLOOKUP(D901,'基础-客户信息 '!$C:$D,2,FALSE),"-")</f>
        <v>-</v>
      </c>
      <c r="F901" s="45"/>
      <c r="G901" s="34" t="str">
        <f>IFERROR(VLOOKUP($F901,'基础-商品信息'!$C:$E,2,FALSE),"-")</f>
        <v>-</v>
      </c>
      <c r="H901" s="34" t="str">
        <f>IFERROR(VLOOKUP($F901,'基础-商品信息'!$C:$E,3,FALSE),"-")</f>
        <v>-</v>
      </c>
      <c r="I901" s="50"/>
      <c r="J901" s="45"/>
      <c r="K901" s="35" t="str">
        <f t="shared" ref="K901:K964" si="29">IF(AND(I901&lt;&gt;"",J901&lt;&gt;""),I901*J901,"-")</f>
        <v>-</v>
      </c>
      <c r="L901" s="45"/>
      <c r="M901" s="51">
        <f t="shared" si="28"/>
        <v>1</v>
      </c>
    </row>
    <row r="902" customHeight="1" spans="2:13">
      <c r="B902" s="33">
        <v>899</v>
      </c>
      <c r="C902" s="45"/>
      <c r="D902" s="45"/>
      <c r="E902" s="34" t="str">
        <f>IFERROR(VLOOKUP(D902,'基础-客户信息 '!$C:$D,2,FALSE),"-")</f>
        <v>-</v>
      </c>
      <c r="F902" s="45"/>
      <c r="G902" s="34" t="str">
        <f>IFERROR(VLOOKUP($F902,'基础-商品信息'!$C:$E,2,FALSE),"-")</f>
        <v>-</v>
      </c>
      <c r="H902" s="34" t="str">
        <f>IFERROR(VLOOKUP($F902,'基础-商品信息'!$C:$E,3,FALSE),"-")</f>
        <v>-</v>
      </c>
      <c r="I902" s="50"/>
      <c r="J902" s="45"/>
      <c r="K902" s="35" t="str">
        <f t="shared" si="29"/>
        <v>-</v>
      </c>
      <c r="L902" s="45"/>
      <c r="M902" s="51">
        <f t="shared" si="28"/>
        <v>1</v>
      </c>
    </row>
    <row r="903" customHeight="1" spans="2:13">
      <c r="B903" s="33">
        <v>900</v>
      </c>
      <c r="C903" s="45"/>
      <c r="D903" s="45"/>
      <c r="E903" s="34" t="str">
        <f>IFERROR(VLOOKUP(D903,'基础-客户信息 '!$C:$D,2,FALSE),"-")</f>
        <v>-</v>
      </c>
      <c r="F903" s="45"/>
      <c r="G903" s="34" t="str">
        <f>IFERROR(VLOOKUP($F903,'基础-商品信息'!$C:$E,2,FALSE),"-")</f>
        <v>-</v>
      </c>
      <c r="H903" s="34" t="str">
        <f>IFERROR(VLOOKUP($F903,'基础-商品信息'!$C:$E,3,FALSE),"-")</f>
        <v>-</v>
      </c>
      <c r="I903" s="50"/>
      <c r="J903" s="45"/>
      <c r="K903" s="35" t="str">
        <f t="shared" si="29"/>
        <v>-</v>
      </c>
      <c r="L903" s="45"/>
      <c r="M903" s="51">
        <f t="shared" si="28"/>
        <v>1</v>
      </c>
    </row>
    <row r="904" customHeight="1" spans="2:13">
      <c r="B904" s="33">
        <v>901</v>
      </c>
      <c r="C904" s="45"/>
      <c r="D904" s="45"/>
      <c r="E904" s="34" t="str">
        <f>IFERROR(VLOOKUP(D904,'基础-客户信息 '!$C:$D,2,FALSE),"-")</f>
        <v>-</v>
      </c>
      <c r="F904" s="45"/>
      <c r="G904" s="34" t="str">
        <f>IFERROR(VLOOKUP($F904,'基础-商品信息'!$C:$E,2,FALSE),"-")</f>
        <v>-</v>
      </c>
      <c r="H904" s="34" t="str">
        <f>IFERROR(VLOOKUP($F904,'基础-商品信息'!$C:$E,3,FALSE),"-")</f>
        <v>-</v>
      </c>
      <c r="I904" s="50"/>
      <c r="J904" s="45"/>
      <c r="K904" s="35" t="str">
        <f t="shared" si="29"/>
        <v>-</v>
      </c>
      <c r="L904" s="45"/>
      <c r="M904" s="51">
        <f t="shared" si="28"/>
        <v>1</v>
      </c>
    </row>
    <row r="905" customHeight="1" spans="2:13">
      <c r="B905" s="33">
        <v>902</v>
      </c>
      <c r="C905" s="45"/>
      <c r="D905" s="45"/>
      <c r="E905" s="34" t="str">
        <f>IFERROR(VLOOKUP(D905,'基础-客户信息 '!$C:$D,2,FALSE),"-")</f>
        <v>-</v>
      </c>
      <c r="F905" s="45"/>
      <c r="G905" s="34" t="str">
        <f>IFERROR(VLOOKUP($F905,'基础-商品信息'!$C:$E,2,FALSE),"-")</f>
        <v>-</v>
      </c>
      <c r="H905" s="34" t="str">
        <f>IFERROR(VLOOKUP($F905,'基础-商品信息'!$C:$E,3,FALSE),"-")</f>
        <v>-</v>
      </c>
      <c r="I905" s="50"/>
      <c r="J905" s="45"/>
      <c r="K905" s="35" t="str">
        <f t="shared" si="29"/>
        <v>-</v>
      </c>
      <c r="L905" s="45"/>
      <c r="M905" s="51">
        <f t="shared" si="28"/>
        <v>1</v>
      </c>
    </row>
    <row r="906" customHeight="1" spans="2:13">
      <c r="B906" s="33">
        <v>903</v>
      </c>
      <c r="C906" s="45"/>
      <c r="D906" s="45"/>
      <c r="E906" s="34" t="str">
        <f>IFERROR(VLOOKUP(D906,'基础-客户信息 '!$C:$D,2,FALSE),"-")</f>
        <v>-</v>
      </c>
      <c r="F906" s="45"/>
      <c r="G906" s="34" t="str">
        <f>IFERROR(VLOOKUP($F906,'基础-商品信息'!$C:$E,2,FALSE),"-")</f>
        <v>-</v>
      </c>
      <c r="H906" s="34" t="str">
        <f>IFERROR(VLOOKUP($F906,'基础-商品信息'!$C:$E,3,FALSE),"-")</f>
        <v>-</v>
      </c>
      <c r="I906" s="50"/>
      <c r="J906" s="45"/>
      <c r="K906" s="35" t="str">
        <f t="shared" si="29"/>
        <v>-</v>
      </c>
      <c r="L906" s="45"/>
      <c r="M906" s="51">
        <f t="shared" si="28"/>
        <v>1</v>
      </c>
    </row>
    <row r="907" customHeight="1" spans="2:13">
      <c r="B907" s="33">
        <v>904</v>
      </c>
      <c r="C907" s="45"/>
      <c r="D907" s="45"/>
      <c r="E907" s="34" t="str">
        <f>IFERROR(VLOOKUP(D907,'基础-客户信息 '!$C:$D,2,FALSE),"-")</f>
        <v>-</v>
      </c>
      <c r="F907" s="45"/>
      <c r="G907" s="34" t="str">
        <f>IFERROR(VLOOKUP($F907,'基础-商品信息'!$C:$E,2,FALSE),"-")</f>
        <v>-</v>
      </c>
      <c r="H907" s="34" t="str">
        <f>IFERROR(VLOOKUP($F907,'基础-商品信息'!$C:$E,3,FALSE),"-")</f>
        <v>-</v>
      </c>
      <c r="I907" s="50"/>
      <c r="J907" s="45"/>
      <c r="K907" s="35" t="str">
        <f t="shared" si="29"/>
        <v>-</v>
      </c>
      <c r="L907" s="45"/>
      <c r="M907" s="51">
        <f t="shared" si="28"/>
        <v>1</v>
      </c>
    </row>
    <row r="908" customHeight="1" spans="2:13">
      <c r="B908" s="33">
        <v>905</v>
      </c>
      <c r="C908" s="45"/>
      <c r="D908" s="45"/>
      <c r="E908" s="34" t="str">
        <f>IFERROR(VLOOKUP(D908,'基础-客户信息 '!$C:$D,2,FALSE),"-")</f>
        <v>-</v>
      </c>
      <c r="F908" s="45"/>
      <c r="G908" s="34" t="str">
        <f>IFERROR(VLOOKUP($F908,'基础-商品信息'!$C:$E,2,FALSE),"-")</f>
        <v>-</v>
      </c>
      <c r="H908" s="34" t="str">
        <f>IFERROR(VLOOKUP($F908,'基础-商品信息'!$C:$E,3,FALSE),"-")</f>
        <v>-</v>
      </c>
      <c r="I908" s="50"/>
      <c r="J908" s="45"/>
      <c r="K908" s="35" t="str">
        <f t="shared" si="29"/>
        <v>-</v>
      </c>
      <c r="L908" s="45"/>
      <c r="M908" s="51">
        <f t="shared" si="28"/>
        <v>1</v>
      </c>
    </row>
    <row r="909" customHeight="1" spans="2:13">
      <c r="B909" s="33">
        <v>906</v>
      </c>
      <c r="C909" s="45"/>
      <c r="D909" s="45"/>
      <c r="E909" s="34" t="str">
        <f>IFERROR(VLOOKUP(D909,'基础-客户信息 '!$C:$D,2,FALSE),"-")</f>
        <v>-</v>
      </c>
      <c r="F909" s="45"/>
      <c r="G909" s="34" t="str">
        <f>IFERROR(VLOOKUP($F909,'基础-商品信息'!$C:$E,2,FALSE),"-")</f>
        <v>-</v>
      </c>
      <c r="H909" s="34" t="str">
        <f>IFERROR(VLOOKUP($F909,'基础-商品信息'!$C:$E,3,FALSE),"-")</f>
        <v>-</v>
      </c>
      <c r="I909" s="50"/>
      <c r="J909" s="45"/>
      <c r="K909" s="35" t="str">
        <f t="shared" si="29"/>
        <v>-</v>
      </c>
      <c r="L909" s="45"/>
      <c r="M909" s="51">
        <f t="shared" si="28"/>
        <v>1</v>
      </c>
    </row>
    <row r="910" customHeight="1" spans="2:13">
      <c r="B910" s="33">
        <v>907</v>
      </c>
      <c r="C910" s="45"/>
      <c r="D910" s="45"/>
      <c r="E910" s="34" t="str">
        <f>IFERROR(VLOOKUP(D910,'基础-客户信息 '!$C:$D,2,FALSE),"-")</f>
        <v>-</v>
      </c>
      <c r="F910" s="45"/>
      <c r="G910" s="34" t="str">
        <f>IFERROR(VLOOKUP($F910,'基础-商品信息'!$C:$E,2,FALSE),"-")</f>
        <v>-</v>
      </c>
      <c r="H910" s="34" t="str">
        <f>IFERROR(VLOOKUP($F910,'基础-商品信息'!$C:$E,3,FALSE),"-")</f>
        <v>-</v>
      </c>
      <c r="I910" s="50"/>
      <c r="J910" s="45"/>
      <c r="K910" s="35" t="str">
        <f t="shared" si="29"/>
        <v>-</v>
      </c>
      <c r="L910" s="45"/>
      <c r="M910" s="51">
        <f t="shared" si="28"/>
        <v>1</v>
      </c>
    </row>
    <row r="911" customHeight="1" spans="2:13">
      <c r="B911" s="33">
        <v>908</v>
      </c>
      <c r="C911" s="45"/>
      <c r="D911" s="45"/>
      <c r="E911" s="34" t="str">
        <f>IFERROR(VLOOKUP(D911,'基础-客户信息 '!$C:$D,2,FALSE),"-")</f>
        <v>-</v>
      </c>
      <c r="F911" s="45"/>
      <c r="G911" s="34" t="str">
        <f>IFERROR(VLOOKUP($F911,'基础-商品信息'!$C:$E,2,FALSE),"-")</f>
        <v>-</v>
      </c>
      <c r="H911" s="34" t="str">
        <f>IFERROR(VLOOKUP($F911,'基础-商品信息'!$C:$E,3,FALSE),"-")</f>
        <v>-</v>
      </c>
      <c r="I911" s="50"/>
      <c r="J911" s="45"/>
      <c r="K911" s="35" t="str">
        <f t="shared" si="29"/>
        <v>-</v>
      </c>
      <c r="L911" s="45"/>
      <c r="M911" s="51">
        <f t="shared" si="28"/>
        <v>1</v>
      </c>
    </row>
    <row r="912" customHeight="1" spans="2:13">
      <c r="B912" s="33">
        <v>909</v>
      </c>
      <c r="C912" s="45"/>
      <c r="D912" s="45"/>
      <c r="E912" s="34" t="str">
        <f>IFERROR(VLOOKUP(D912,'基础-客户信息 '!$C:$D,2,FALSE),"-")</f>
        <v>-</v>
      </c>
      <c r="F912" s="45"/>
      <c r="G912" s="34" t="str">
        <f>IFERROR(VLOOKUP($F912,'基础-商品信息'!$C:$E,2,FALSE),"-")</f>
        <v>-</v>
      </c>
      <c r="H912" s="34" t="str">
        <f>IFERROR(VLOOKUP($F912,'基础-商品信息'!$C:$E,3,FALSE),"-")</f>
        <v>-</v>
      </c>
      <c r="I912" s="50"/>
      <c r="J912" s="45"/>
      <c r="K912" s="35" t="str">
        <f t="shared" si="29"/>
        <v>-</v>
      </c>
      <c r="L912" s="45"/>
      <c r="M912" s="51">
        <f t="shared" si="28"/>
        <v>1</v>
      </c>
    </row>
    <row r="913" customHeight="1" spans="2:13">
      <c r="B913" s="33">
        <v>910</v>
      </c>
      <c r="C913" s="45"/>
      <c r="D913" s="45"/>
      <c r="E913" s="34" t="str">
        <f>IFERROR(VLOOKUP(D913,'基础-客户信息 '!$C:$D,2,FALSE),"-")</f>
        <v>-</v>
      </c>
      <c r="F913" s="45"/>
      <c r="G913" s="34" t="str">
        <f>IFERROR(VLOOKUP($F913,'基础-商品信息'!$C:$E,2,FALSE),"-")</f>
        <v>-</v>
      </c>
      <c r="H913" s="34" t="str">
        <f>IFERROR(VLOOKUP($F913,'基础-商品信息'!$C:$E,3,FALSE),"-")</f>
        <v>-</v>
      </c>
      <c r="I913" s="50"/>
      <c r="J913" s="45"/>
      <c r="K913" s="35" t="str">
        <f t="shared" si="29"/>
        <v>-</v>
      </c>
      <c r="L913" s="45"/>
      <c r="M913" s="51">
        <f t="shared" si="28"/>
        <v>1</v>
      </c>
    </row>
    <row r="914" customHeight="1" spans="2:13">
      <c r="B914" s="33">
        <v>911</v>
      </c>
      <c r="C914" s="45"/>
      <c r="D914" s="45"/>
      <c r="E914" s="34" t="str">
        <f>IFERROR(VLOOKUP(D914,'基础-客户信息 '!$C:$D,2,FALSE),"-")</f>
        <v>-</v>
      </c>
      <c r="F914" s="45"/>
      <c r="G914" s="34" t="str">
        <f>IFERROR(VLOOKUP($F914,'基础-商品信息'!$C:$E,2,FALSE),"-")</f>
        <v>-</v>
      </c>
      <c r="H914" s="34" t="str">
        <f>IFERROR(VLOOKUP($F914,'基础-商品信息'!$C:$E,3,FALSE),"-")</f>
        <v>-</v>
      </c>
      <c r="I914" s="50"/>
      <c r="J914" s="45"/>
      <c r="K914" s="35" t="str">
        <f t="shared" si="29"/>
        <v>-</v>
      </c>
      <c r="L914" s="45"/>
      <c r="M914" s="51">
        <f t="shared" si="28"/>
        <v>1</v>
      </c>
    </row>
    <row r="915" customHeight="1" spans="2:13">
      <c r="B915" s="33">
        <v>912</v>
      </c>
      <c r="C915" s="45"/>
      <c r="D915" s="45"/>
      <c r="E915" s="34" t="str">
        <f>IFERROR(VLOOKUP(D915,'基础-客户信息 '!$C:$D,2,FALSE),"-")</f>
        <v>-</v>
      </c>
      <c r="F915" s="45"/>
      <c r="G915" s="34" t="str">
        <f>IFERROR(VLOOKUP($F915,'基础-商品信息'!$C:$E,2,FALSE),"-")</f>
        <v>-</v>
      </c>
      <c r="H915" s="34" t="str">
        <f>IFERROR(VLOOKUP($F915,'基础-商品信息'!$C:$E,3,FALSE),"-")</f>
        <v>-</v>
      </c>
      <c r="I915" s="50"/>
      <c r="J915" s="45"/>
      <c r="K915" s="35" t="str">
        <f t="shared" si="29"/>
        <v>-</v>
      </c>
      <c r="L915" s="45"/>
      <c r="M915" s="51">
        <f t="shared" si="28"/>
        <v>1</v>
      </c>
    </row>
    <row r="916" customHeight="1" spans="2:13">
      <c r="B916" s="33">
        <v>913</v>
      </c>
      <c r="C916" s="45"/>
      <c r="D916" s="45"/>
      <c r="E916" s="34" t="str">
        <f>IFERROR(VLOOKUP(D916,'基础-客户信息 '!$C:$D,2,FALSE),"-")</f>
        <v>-</v>
      </c>
      <c r="F916" s="45"/>
      <c r="G916" s="34" t="str">
        <f>IFERROR(VLOOKUP($F916,'基础-商品信息'!$C:$E,2,FALSE),"-")</f>
        <v>-</v>
      </c>
      <c r="H916" s="34" t="str">
        <f>IFERROR(VLOOKUP($F916,'基础-商品信息'!$C:$E,3,FALSE),"-")</f>
        <v>-</v>
      </c>
      <c r="I916" s="50"/>
      <c r="J916" s="45"/>
      <c r="K916" s="35" t="str">
        <f t="shared" si="29"/>
        <v>-</v>
      </c>
      <c r="L916" s="45"/>
      <c r="M916" s="51">
        <f t="shared" si="28"/>
        <v>1</v>
      </c>
    </row>
    <row r="917" customHeight="1" spans="2:13">
      <c r="B917" s="33">
        <v>914</v>
      </c>
      <c r="C917" s="45"/>
      <c r="D917" s="45"/>
      <c r="E917" s="34" t="str">
        <f>IFERROR(VLOOKUP(D917,'基础-客户信息 '!$C:$D,2,FALSE),"-")</f>
        <v>-</v>
      </c>
      <c r="F917" s="45"/>
      <c r="G917" s="34" t="str">
        <f>IFERROR(VLOOKUP($F917,'基础-商品信息'!$C:$E,2,FALSE),"-")</f>
        <v>-</v>
      </c>
      <c r="H917" s="34" t="str">
        <f>IFERROR(VLOOKUP($F917,'基础-商品信息'!$C:$E,3,FALSE),"-")</f>
        <v>-</v>
      </c>
      <c r="I917" s="50"/>
      <c r="J917" s="45"/>
      <c r="K917" s="35" t="str">
        <f t="shared" si="29"/>
        <v>-</v>
      </c>
      <c r="L917" s="45"/>
      <c r="M917" s="51">
        <f t="shared" si="28"/>
        <v>1</v>
      </c>
    </row>
    <row r="918" customHeight="1" spans="2:13">
      <c r="B918" s="33">
        <v>915</v>
      </c>
      <c r="C918" s="45"/>
      <c r="D918" s="45"/>
      <c r="E918" s="34" t="str">
        <f>IFERROR(VLOOKUP(D918,'基础-客户信息 '!$C:$D,2,FALSE),"-")</f>
        <v>-</v>
      </c>
      <c r="F918" s="45"/>
      <c r="G918" s="34" t="str">
        <f>IFERROR(VLOOKUP($F918,'基础-商品信息'!$C:$E,2,FALSE),"-")</f>
        <v>-</v>
      </c>
      <c r="H918" s="34" t="str">
        <f>IFERROR(VLOOKUP($F918,'基础-商品信息'!$C:$E,3,FALSE),"-")</f>
        <v>-</v>
      </c>
      <c r="I918" s="50"/>
      <c r="J918" s="45"/>
      <c r="K918" s="35" t="str">
        <f t="shared" si="29"/>
        <v>-</v>
      </c>
      <c r="L918" s="45"/>
      <c r="M918" s="51">
        <f t="shared" si="28"/>
        <v>1</v>
      </c>
    </row>
    <row r="919" customHeight="1" spans="2:13">
      <c r="B919" s="33">
        <v>916</v>
      </c>
      <c r="C919" s="45"/>
      <c r="D919" s="45"/>
      <c r="E919" s="34" t="str">
        <f>IFERROR(VLOOKUP(D919,'基础-客户信息 '!$C:$D,2,FALSE),"-")</f>
        <v>-</v>
      </c>
      <c r="F919" s="45"/>
      <c r="G919" s="34" t="str">
        <f>IFERROR(VLOOKUP($F919,'基础-商品信息'!$C:$E,2,FALSE),"-")</f>
        <v>-</v>
      </c>
      <c r="H919" s="34" t="str">
        <f>IFERROR(VLOOKUP($F919,'基础-商品信息'!$C:$E,3,FALSE),"-")</f>
        <v>-</v>
      </c>
      <c r="I919" s="50"/>
      <c r="J919" s="45"/>
      <c r="K919" s="35" t="str">
        <f t="shared" si="29"/>
        <v>-</v>
      </c>
      <c r="L919" s="45"/>
      <c r="M919" s="51">
        <f t="shared" si="28"/>
        <v>1</v>
      </c>
    </row>
    <row r="920" customHeight="1" spans="2:13">
      <c r="B920" s="33">
        <v>917</v>
      </c>
      <c r="C920" s="45"/>
      <c r="D920" s="45"/>
      <c r="E920" s="34" t="str">
        <f>IFERROR(VLOOKUP(D920,'基础-客户信息 '!$C:$D,2,FALSE),"-")</f>
        <v>-</v>
      </c>
      <c r="F920" s="45"/>
      <c r="G920" s="34" t="str">
        <f>IFERROR(VLOOKUP($F920,'基础-商品信息'!$C:$E,2,FALSE),"-")</f>
        <v>-</v>
      </c>
      <c r="H920" s="34" t="str">
        <f>IFERROR(VLOOKUP($F920,'基础-商品信息'!$C:$E,3,FALSE),"-")</f>
        <v>-</v>
      </c>
      <c r="I920" s="50"/>
      <c r="J920" s="45"/>
      <c r="K920" s="35" t="str">
        <f t="shared" si="29"/>
        <v>-</v>
      </c>
      <c r="L920" s="45"/>
      <c r="M920" s="51">
        <f t="shared" si="28"/>
        <v>1</v>
      </c>
    </row>
    <row r="921" customHeight="1" spans="2:13">
      <c r="B921" s="33">
        <v>918</v>
      </c>
      <c r="C921" s="45"/>
      <c r="D921" s="45"/>
      <c r="E921" s="34" t="str">
        <f>IFERROR(VLOOKUP(D921,'基础-客户信息 '!$C:$D,2,FALSE),"-")</f>
        <v>-</v>
      </c>
      <c r="F921" s="45"/>
      <c r="G921" s="34" t="str">
        <f>IFERROR(VLOOKUP($F921,'基础-商品信息'!$C:$E,2,FALSE),"-")</f>
        <v>-</v>
      </c>
      <c r="H921" s="34" t="str">
        <f>IFERROR(VLOOKUP($F921,'基础-商品信息'!$C:$E,3,FALSE),"-")</f>
        <v>-</v>
      </c>
      <c r="I921" s="50"/>
      <c r="J921" s="45"/>
      <c r="K921" s="35" t="str">
        <f t="shared" si="29"/>
        <v>-</v>
      </c>
      <c r="L921" s="45"/>
      <c r="M921" s="51">
        <f t="shared" si="28"/>
        <v>1</v>
      </c>
    </row>
    <row r="922" customHeight="1" spans="2:13">
      <c r="B922" s="33">
        <v>919</v>
      </c>
      <c r="C922" s="45"/>
      <c r="D922" s="45"/>
      <c r="E922" s="34" t="str">
        <f>IFERROR(VLOOKUP(D922,'基础-客户信息 '!$C:$D,2,FALSE),"-")</f>
        <v>-</v>
      </c>
      <c r="F922" s="45"/>
      <c r="G922" s="34" t="str">
        <f>IFERROR(VLOOKUP($F922,'基础-商品信息'!$C:$E,2,FALSE),"-")</f>
        <v>-</v>
      </c>
      <c r="H922" s="34" t="str">
        <f>IFERROR(VLOOKUP($F922,'基础-商品信息'!$C:$E,3,FALSE),"-")</f>
        <v>-</v>
      </c>
      <c r="I922" s="50"/>
      <c r="J922" s="45"/>
      <c r="K922" s="35" t="str">
        <f t="shared" si="29"/>
        <v>-</v>
      </c>
      <c r="L922" s="45"/>
      <c r="M922" s="51">
        <f t="shared" si="28"/>
        <v>1</v>
      </c>
    </row>
    <row r="923" customHeight="1" spans="2:13">
      <c r="B923" s="33">
        <v>920</v>
      </c>
      <c r="C923" s="45"/>
      <c r="D923" s="45"/>
      <c r="E923" s="34" t="str">
        <f>IFERROR(VLOOKUP(D923,'基础-客户信息 '!$C:$D,2,FALSE),"-")</f>
        <v>-</v>
      </c>
      <c r="F923" s="45"/>
      <c r="G923" s="34" t="str">
        <f>IFERROR(VLOOKUP($F923,'基础-商品信息'!$C:$E,2,FALSE),"-")</f>
        <v>-</v>
      </c>
      <c r="H923" s="34" t="str">
        <f>IFERROR(VLOOKUP($F923,'基础-商品信息'!$C:$E,3,FALSE),"-")</f>
        <v>-</v>
      </c>
      <c r="I923" s="50"/>
      <c r="J923" s="45"/>
      <c r="K923" s="35" t="str">
        <f t="shared" si="29"/>
        <v>-</v>
      </c>
      <c r="L923" s="45"/>
      <c r="M923" s="51">
        <f t="shared" si="28"/>
        <v>1</v>
      </c>
    </row>
    <row r="924" customHeight="1" spans="2:13">
      <c r="B924" s="33">
        <v>921</v>
      </c>
      <c r="C924" s="45"/>
      <c r="D924" s="45"/>
      <c r="E924" s="34" t="str">
        <f>IFERROR(VLOOKUP(D924,'基础-客户信息 '!$C:$D,2,FALSE),"-")</f>
        <v>-</v>
      </c>
      <c r="F924" s="45"/>
      <c r="G924" s="34" t="str">
        <f>IFERROR(VLOOKUP($F924,'基础-商品信息'!$C:$E,2,FALSE),"-")</f>
        <v>-</v>
      </c>
      <c r="H924" s="34" t="str">
        <f>IFERROR(VLOOKUP($F924,'基础-商品信息'!$C:$E,3,FALSE),"-")</f>
        <v>-</v>
      </c>
      <c r="I924" s="50"/>
      <c r="J924" s="45"/>
      <c r="K924" s="35" t="str">
        <f t="shared" si="29"/>
        <v>-</v>
      </c>
      <c r="L924" s="45"/>
      <c r="M924" s="51">
        <f t="shared" si="28"/>
        <v>1</v>
      </c>
    </row>
    <row r="925" customHeight="1" spans="2:13">
      <c r="B925" s="33">
        <v>922</v>
      </c>
      <c r="C925" s="45"/>
      <c r="D925" s="45"/>
      <c r="E925" s="34" t="str">
        <f>IFERROR(VLOOKUP(D925,'基础-客户信息 '!$C:$D,2,FALSE),"-")</f>
        <v>-</v>
      </c>
      <c r="F925" s="45"/>
      <c r="G925" s="34" t="str">
        <f>IFERROR(VLOOKUP($F925,'基础-商品信息'!$C:$E,2,FALSE),"-")</f>
        <v>-</v>
      </c>
      <c r="H925" s="34" t="str">
        <f>IFERROR(VLOOKUP($F925,'基础-商品信息'!$C:$E,3,FALSE),"-")</f>
        <v>-</v>
      </c>
      <c r="I925" s="50"/>
      <c r="J925" s="45"/>
      <c r="K925" s="35" t="str">
        <f t="shared" si="29"/>
        <v>-</v>
      </c>
      <c r="L925" s="45"/>
      <c r="M925" s="51">
        <f t="shared" si="28"/>
        <v>1</v>
      </c>
    </row>
    <row r="926" customHeight="1" spans="2:13">
      <c r="B926" s="33">
        <v>923</v>
      </c>
      <c r="C926" s="45"/>
      <c r="D926" s="45"/>
      <c r="E926" s="34" t="str">
        <f>IFERROR(VLOOKUP(D926,'基础-客户信息 '!$C:$D,2,FALSE),"-")</f>
        <v>-</v>
      </c>
      <c r="F926" s="45"/>
      <c r="G926" s="34" t="str">
        <f>IFERROR(VLOOKUP($F926,'基础-商品信息'!$C:$E,2,FALSE),"-")</f>
        <v>-</v>
      </c>
      <c r="H926" s="34" t="str">
        <f>IFERROR(VLOOKUP($F926,'基础-商品信息'!$C:$E,3,FALSE),"-")</f>
        <v>-</v>
      </c>
      <c r="I926" s="50"/>
      <c r="J926" s="45"/>
      <c r="K926" s="35" t="str">
        <f t="shared" si="29"/>
        <v>-</v>
      </c>
      <c r="L926" s="45"/>
      <c r="M926" s="51">
        <f t="shared" si="28"/>
        <v>1</v>
      </c>
    </row>
    <row r="927" customHeight="1" spans="2:13">
      <c r="B927" s="33">
        <v>924</v>
      </c>
      <c r="C927" s="45"/>
      <c r="D927" s="45"/>
      <c r="E927" s="34" t="str">
        <f>IFERROR(VLOOKUP(D927,'基础-客户信息 '!$C:$D,2,FALSE),"-")</f>
        <v>-</v>
      </c>
      <c r="F927" s="45"/>
      <c r="G927" s="34" t="str">
        <f>IFERROR(VLOOKUP($F927,'基础-商品信息'!$C:$E,2,FALSE),"-")</f>
        <v>-</v>
      </c>
      <c r="H927" s="34" t="str">
        <f>IFERROR(VLOOKUP($F927,'基础-商品信息'!$C:$E,3,FALSE),"-")</f>
        <v>-</v>
      </c>
      <c r="I927" s="50"/>
      <c r="J927" s="45"/>
      <c r="K927" s="35" t="str">
        <f t="shared" si="29"/>
        <v>-</v>
      </c>
      <c r="L927" s="45"/>
      <c r="M927" s="51">
        <f t="shared" si="28"/>
        <v>1</v>
      </c>
    </row>
    <row r="928" customHeight="1" spans="2:13">
      <c r="B928" s="33">
        <v>925</v>
      </c>
      <c r="C928" s="45"/>
      <c r="D928" s="45"/>
      <c r="E928" s="34" t="str">
        <f>IFERROR(VLOOKUP(D928,'基础-客户信息 '!$C:$D,2,FALSE),"-")</f>
        <v>-</v>
      </c>
      <c r="F928" s="45"/>
      <c r="G928" s="34" t="str">
        <f>IFERROR(VLOOKUP($F928,'基础-商品信息'!$C:$E,2,FALSE),"-")</f>
        <v>-</v>
      </c>
      <c r="H928" s="34" t="str">
        <f>IFERROR(VLOOKUP($F928,'基础-商品信息'!$C:$E,3,FALSE),"-")</f>
        <v>-</v>
      </c>
      <c r="I928" s="50"/>
      <c r="J928" s="45"/>
      <c r="K928" s="35" t="str">
        <f t="shared" si="29"/>
        <v>-</v>
      </c>
      <c r="L928" s="45"/>
      <c r="M928" s="51">
        <f t="shared" si="28"/>
        <v>1</v>
      </c>
    </row>
    <row r="929" customHeight="1" spans="2:13">
      <c r="B929" s="33">
        <v>926</v>
      </c>
      <c r="C929" s="45"/>
      <c r="D929" s="45"/>
      <c r="E929" s="34" t="str">
        <f>IFERROR(VLOOKUP(D929,'基础-客户信息 '!$C:$D,2,FALSE),"-")</f>
        <v>-</v>
      </c>
      <c r="F929" s="45"/>
      <c r="G929" s="34" t="str">
        <f>IFERROR(VLOOKUP($F929,'基础-商品信息'!$C:$E,2,FALSE),"-")</f>
        <v>-</v>
      </c>
      <c r="H929" s="34" t="str">
        <f>IFERROR(VLOOKUP($F929,'基础-商品信息'!$C:$E,3,FALSE),"-")</f>
        <v>-</v>
      </c>
      <c r="I929" s="50"/>
      <c r="J929" s="45"/>
      <c r="K929" s="35" t="str">
        <f t="shared" si="29"/>
        <v>-</v>
      </c>
      <c r="L929" s="45"/>
      <c r="M929" s="51">
        <f t="shared" si="28"/>
        <v>1</v>
      </c>
    </row>
    <row r="930" customHeight="1" spans="2:13">
      <c r="B930" s="33">
        <v>927</v>
      </c>
      <c r="C930" s="45"/>
      <c r="D930" s="45"/>
      <c r="E930" s="34" t="str">
        <f>IFERROR(VLOOKUP(D930,'基础-客户信息 '!$C:$D,2,FALSE),"-")</f>
        <v>-</v>
      </c>
      <c r="F930" s="45"/>
      <c r="G930" s="34" t="str">
        <f>IFERROR(VLOOKUP($F930,'基础-商品信息'!$C:$E,2,FALSE),"-")</f>
        <v>-</v>
      </c>
      <c r="H930" s="34" t="str">
        <f>IFERROR(VLOOKUP($F930,'基础-商品信息'!$C:$E,3,FALSE),"-")</f>
        <v>-</v>
      </c>
      <c r="I930" s="50"/>
      <c r="J930" s="45"/>
      <c r="K930" s="35" t="str">
        <f t="shared" si="29"/>
        <v>-</v>
      </c>
      <c r="L930" s="45"/>
      <c r="M930" s="51">
        <f t="shared" si="28"/>
        <v>1</v>
      </c>
    </row>
    <row r="931" customHeight="1" spans="2:13">
      <c r="B931" s="33">
        <v>928</v>
      </c>
      <c r="C931" s="45"/>
      <c r="D931" s="45"/>
      <c r="E931" s="34" t="str">
        <f>IFERROR(VLOOKUP(D931,'基础-客户信息 '!$C:$D,2,FALSE),"-")</f>
        <v>-</v>
      </c>
      <c r="F931" s="45"/>
      <c r="G931" s="34" t="str">
        <f>IFERROR(VLOOKUP($F931,'基础-商品信息'!$C:$E,2,FALSE),"-")</f>
        <v>-</v>
      </c>
      <c r="H931" s="34" t="str">
        <f>IFERROR(VLOOKUP($F931,'基础-商品信息'!$C:$E,3,FALSE),"-")</f>
        <v>-</v>
      </c>
      <c r="I931" s="50"/>
      <c r="J931" s="45"/>
      <c r="K931" s="35" t="str">
        <f t="shared" si="29"/>
        <v>-</v>
      </c>
      <c r="L931" s="45"/>
      <c r="M931" s="51">
        <f t="shared" si="28"/>
        <v>1</v>
      </c>
    </row>
    <row r="932" customHeight="1" spans="2:13">
      <c r="B932" s="33">
        <v>929</v>
      </c>
      <c r="C932" s="45"/>
      <c r="D932" s="45"/>
      <c r="E932" s="34" t="str">
        <f>IFERROR(VLOOKUP(D932,'基础-客户信息 '!$C:$D,2,FALSE),"-")</f>
        <v>-</v>
      </c>
      <c r="F932" s="45"/>
      <c r="G932" s="34" t="str">
        <f>IFERROR(VLOOKUP($F932,'基础-商品信息'!$C:$E,2,FALSE),"-")</f>
        <v>-</v>
      </c>
      <c r="H932" s="34" t="str">
        <f>IFERROR(VLOOKUP($F932,'基础-商品信息'!$C:$E,3,FALSE),"-")</f>
        <v>-</v>
      </c>
      <c r="I932" s="50"/>
      <c r="J932" s="45"/>
      <c r="K932" s="35" t="str">
        <f t="shared" si="29"/>
        <v>-</v>
      </c>
      <c r="L932" s="45"/>
      <c r="M932" s="51">
        <f t="shared" si="28"/>
        <v>1</v>
      </c>
    </row>
    <row r="933" customHeight="1" spans="2:13">
      <c r="B933" s="33">
        <v>930</v>
      </c>
      <c r="C933" s="45"/>
      <c r="D933" s="45"/>
      <c r="E933" s="34" t="str">
        <f>IFERROR(VLOOKUP(D933,'基础-客户信息 '!$C:$D,2,FALSE),"-")</f>
        <v>-</v>
      </c>
      <c r="F933" s="45"/>
      <c r="G933" s="34" t="str">
        <f>IFERROR(VLOOKUP($F933,'基础-商品信息'!$C:$E,2,FALSE),"-")</f>
        <v>-</v>
      </c>
      <c r="H933" s="34" t="str">
        <f>IFERROR(VLOOKUP($F933,'基础-商品信息'!$C:$E,3,FALSE),"-")</f>
        <v>-</v>
      </c>
      <c r="I933" s="50"/>
      <c r="J933" s="45"/>
      <c r="K933" s="35" t="str">
        <f t="shared" si="29"/>
        <v>-</v>
      </c>
      <c r="L933" s="45"/>
      <c r="M933" s="51">
        <f t="shared" si="28"/>
        <v>1</v>
      </c>
    </row>
    <row r="934" customHeight="1" spans="2:13">
      <c r="B934" s="33">
        <v>931</v>
      </c>
      <c r="C934" s="45"/>
      <c r="D934" s="45"/>
      <c r="E934" s="34" t="str">
        <f>IFERROR(VLOOKUP(D934,'基础-客户信息 '!$C:$D,2,FALSE),"-")</f>
        <v>-</v>
      </c>
      <c r="F934" s="45"/>
      <c r="G934" s="34" t="str">
        <f>IFERROR(VLOOKUP($F934,'基础-商品信息'!$C:$E,2,FALSE),"-")</f>
        <v>-</v>
      </c>
      <c r="H934" s="34" t="str">
        <f>IFERROR(VLOOKUP($F934,'基础-商品信息'!$C:$E,3,FALSE),"-")</f>
        <v>-</v>
      </c>
      <c r="I934" s="50"/>
      <c r="J934" s="45"/>
      <c r="K934" s="35" t="str">
        <f t="shared" si="29"/>
        <v>-</v>
      </c>
      <c r="L934" s="45"/>
      <c r="M934" s="51">
        <f t="shared" si="28"/>
        <v>1</v>
      </c>
    </row>
    <row r="935" customHeight="1" spans="2:13">
      <c r="B935" s="33">
        <v>932</v>
      </c>
      <c r="C935" s="45"/>
      <c r="D935" s="45"/>
      <c r="E935" s="34" t="str">
        <f>IFERROR(VLOOKUP(D935,'基础-客户信息 '!$C:$D,2,FALSE),"-")</f>
        <v>-</v>
      </c>
      <c r="F935" s="45"/>
      <c r="G935" s="34" t="str">
        <f>IFERROR(VLOOKUP($F935,'基础-商品信息'!$C:$E,2,FALSE),"-")</f>
        <v>-</v>
      </c>
      <c r="H935" s="34" t="str">
        <f>IFERROR(VLOOKUP($F935,'基础-商品信息'!$C:$E,3,FALSE),"-")</f>
        <v>-</v>
      </c>
      <c r="I935" s="50"/>
      <c r="J935" s="45"/>
      <c r="K935" s="35" t="str">
        <f t="shared" si="29"/>
        <v>-</v>
      </c>
      <c r="L935" s="45"/>
      <c r="M935" s="51">
        <f t="shared" si="28"/>
        <v>1</v>
      </c>
    </row>
    <row r="936" customHeight="1" spans="2:13">
      <c r="B936" s="33">
        <v>933</v>
      </c>
      <c r="C936" s="45"/>
      <c r="D936" s="45"/>
      <c r="E936" s="34" t="str">
        <f>IFERROR(VLOOKUP(D936,'基础-客户信息 '!$C:$D,2,FALSE),"-")</f>
        <v>-</v>
      </c>
      <c r="F936" s="45"/>
      <c r="G936" s="34" t="str">
        <f>IFERROR(VLOOKUP($F936,'基础-商品信息'!$C:$E,2,FALSE),"-")</f>
        <v>-</v>
      </c>
      <c r="H936" s="34" t="str">
        <f>IFERROR(VLOOKUP($F936,'基础-商品信息'!$C:$E,3,FALSE),"-")</f>
        <v>-</v>
      </c>
      <c r="I936" s="50"/>
      <c r="J936" s="45"/>
      <c r="K936" s="35" t="str">
        <f t="shared" si="29"/>
        <v>-</v>
      </c>
      <c r="L936" s="45"/>
      <c r="M936" s="51">
        <f t="shared" si="28"/>
        <v>1</v>
      </c>
    </row>
    <row r="937" customHeight="1" spans="2:13">
      <c r="B937" s="33">
        <v>934</v>
      </c>
      <c r="C937" s="45"/>
      <c r="D937" s="45"/>
      <c r="E937" s="34" t="str">
        <f>IFERROR(VLOOKUP(D937,'基础-客户信息 '!$C:$D,2,FALSE),"-")</f>
        <v>-</v>
      </c>
      <c r="F937" s="45"/>
      <c r="G937" s="34" t="str">
        <f>IFERROR(VLOOKUP($F937,'基础-商品信息'!$C:$E,2,FALSE),"-")</f>
        <v>-</v>
      </c>
      <c r="H937" s="34" t="str">
        <f>IFERROR(VLOOKUP($F937,'基础-商品信息'!$C:$E,3,FALSE),"-")</f>
        <v>-</v>
      </c>
      <c r="I937" s="50"/>
      <c r="J937" s="45"/>
      <c r="K937" s="35" t="str">
        <f t="shared" si="29"/>
        <v>-</v>
      </c>
      <c r="L937" s="45"/>
      <c r="M937" s="51">
        <f t="shared" si="28"/>
        <v>1</v>
      </c>
    </row>
    <row r="938" customHeight="1" spans="2:13">
      <c r="B938" s="33">
        <v>935</v>
      </c>
      <c r="C938" s="45"/>
      <c r="D938" s="45"/>
      <c r="E938" s="34" t="str">
        <f>IFERROR(VLOOKUP(D938,'基础-客户信息 '!$C:$D,2,FALSE),"-")</f>
        <v>-</v>
      </c>
      <c r="F938" s="45"/>
      <c r="G938" s="34" t="str">
        <f>IFERROR(VLOOKUP($F938,'基础-商品信息'!$C:$E,2,FALSE),"-")</f>
        <v>-</v>
      </c>
      <c r="H938" s="34" t="str">
        <f>IFERROR(VLOOKUP($F938,'基础-商品信息'!$C:$E,3,FALSE),"-")</f>
        <v>-</v>
      </c>
      <c r="I938" s="50"/>
      <c r="J938" s="45"/>
      <c r="K938" s="35" t="str">
        <f t="shared" si="29"/>
        <v>-</v>
      </c>
      <c r="L938" s="45"/>
      <c r="M938" s="51">
        <f t="shared" si="28"/>
        <v>1</v>
      </c>
    </row>
    <row r="939" customHeight="1" spans="2:13">
      <c r="B939" s="33">
        <v>936</v>
      </c>
      <c r="C939" s="45"/>
      <c r="D939" s="45"/>
      <c r="E939" s="34" t="str">
        <f>IFERROR(VLOOKUP(D939,'基础-客户信息 '!$C:$D,2,FALSE),"-")</f>
        <v>-</v>
      </c>
      <c r="F939" s="45"/>
      <c r="G939" s="34" t="str">
        <f>IFERROR(VLOOKUP($F939,'基础-商品信息'!$C:$E,2,FALSE),"-")</f>
        <v>-</v>
      </c>
      <c r="H939" s="34" t="str">
        <f>IFERROR(VLOOKUP($F939,'基础-商品信息'!$C:$E,3,FALSE),"-")</f>
        <v>-</v>
      </c>
      <c r="I939" s="50"/>
      <c r="J939" s="45"/>
      <c r="K939" s="35" t="str">
        <f t="shared" si="29"/>
        <v>-</v>
      </c>
      <c r="L939" s="45"/>
      <c r="M939" s="51">
        <f t="shared" si="28"/>
        <v>1</v>
      </c>
    </row>
    <row r="940" customHeight="1" spans="2:13">
      <c r="B940" s="33">
        <v>937</v>
      </c>
      <c r="C940" s="45"/>
      <c r="D940" s="45"/>
      <c r="E940" s="34" t="str">
        <f>IFERROR(VLOOKUP(D940,'基础-客户信息 '!$C:$D,2,FALSE),"-")</f>
        <v>-</v>
      </c>
      <c r="F940" s="45"/>
      <c r="G940" s="34" t="str">
        <f>IFERROR(VLOOKUP($F940,'基础-商品信息'!$C:$E,2,FALSE),"-")</f>
        <v>-</v>
      </c>
      <c r="H940" s="34" t="str">
        <f>IFERROR(VLOOKUP($F940,'基础-商品信息'!$C:$E,3,FALSE),"-")</f>
        <v>-</v>
      </c>
      <c r="I940" s="50"/>
      <c r="J940" s="45"/>
      <c r="K940" s="35" t="str">
        <f t="shared" si="29"/>
        <v>-</v>
      </c>
      <c r="L940" s="45"/>
      <c r="M940" s="51">
        <f t="shared" si="28"/>
        <v>1</v>
      </c>
    </row>
    <row r="941" customHeight="1" spans="2:13">
      <c r="B941" s="33">
        <v>938</v>
      </c>
      <c r="C941" s="45"/>
      <c r="D941" s="45"/>
      <c r="E941" s="34" t="str">
        <f>IFERROR(VLOOKUP(D941,'基础-客户信息 '!$C:$D,2,FALSE),"-")</f>
        <v>-</v>
      </c>
      <c r="F941" s="45"/>
      <c r="G941" s="34" t="str">
        <f>IFERROR(VLOOKUP($F941,'基础-商品信息'!$C:$E,2,FALSE),"-")</f>
        <v>-</v>
      </c>
      <c r="H941" s="34" t="str">
        <f>IFERROR(VLOOKUP($F941,'基础-商品信息'!$C:$E,3,FALSE),"-")</f>
        <v>-</v>
      </c>
      <c r="I941" s="50"/>
      <c r="J941" s="45"/>
      <c r="K941" s="35" t="str">
        <f t="shared" si="29"/>
        <v>-</v>
      </c>
      <c r="L941" s="45"/>
      <c r="M941" s="51">
        <f t="shared" si="28"/>
        <v>1</v>
      </c>
    </row>
    <row r="942" customHeight="1" spans="2:13">
      <c r="B942" s="33">
        <v>939</v>
      </c>
      <c r="C942" s="45"/>
      <c r="D942" s="45"/>
      <c r="E942" s="34" t="str">
        <f>IFERROR(VLOOKUP(D942,'基础-客户信息 '!$C:$D,2,FALSE),"-")</f>
        <v>-</v>
      </c>
      <c r="F942" s="45"/>
      <c r="G942" s="34" t="str">
        <f>IFERROR(VLOOKUP($F942,'基础-商品信息'!$C:$E,2,FALSE),"-")</f>
        <v>-</v>
      </c>
      <c r="H942" s="34" t="str">
        <f>IFERROR(VLOOKUP($F942,'基础-商品信息'!$C:$E,3,FALSE),"-")</f>
        <v>-</v>
      </c>
      <c r="I942" s="50"/>
      <c r="J942" s="45"/>
      <c r="K942" s="35" t="str">
        <f t="shared" si="29"/>
        <v>-</v>
      </c>
      <c r="L942" s="45"/>
      <c r="M942" s="51">
        <f t="shared" si="28"/>
        <v>1</v>
      </c>
    </row>
    <row r="943" customHeight="1" spans="2:13">
      <c r="B943" s="33">
        <v>940</v>
      </c>
      <c r="C943" s="45"/>
      <c r="D943" s="45"/>
      <c r="E943" s="34" t="str">
        <f>IFERROR(VLOOKUP(D943,'基础-客户信息 '!$C:$D,2,FALSE),"-")</f>
        <v>-</v>
      </c>
      <c r="F943" s="45"/>
      <c r="G943" s="34" t="str">
        <f>IFERROR(VLOOKUP($F943,'基础-商品信息'!$C:$E,2,FALSE),"-")</f>
        <v>-</v>
      </c>
      <c r="H943" s="34" t="str">
        <f>IFERROR(VLOOKUP($F943,'基础-商品信息'!$C:$E,3,FALSE),"-")</f>
        <v>-</v>
      </c>
      <c r="I943" s="50"/>
      <c r="J943" s="45"/>
      <c r="K943" s="35" t="str">
        <f t="shared" si="29"/>
        <v>-</v>
      </c>
      <c r="L943" s="45"/>
      <c r="M943" s="51">
        <f t="shared" si="28"/>
        <v>1</v>
      </c>
    </row>
    <row r="944" customHeight="1" spans="2:13">
      <c r="B944" s="33">
        <v>941</v>
      </c>
      <c r="C944" s="45"/>
      <c r="D944" s="45"/>
      <c r="E944" s="34" t="str">
        <f>IFERROR(VLOOKUP(D944,'基础-客户信息 '!$C:$D,2,FALSE),"-")</f>
        <v>-</v>
      </c>
      <c r="F944" s="45"/>
      <c r="G944" s="34" t="str">
        <f>IFERROR(VLOOKUP($F944,'基础-商品信息'!$C:$E,2,FALSE),"-")</f>
        <v>-</v>
      </c>
      <c r="H944" s="34" t="str">
        <f>IFERROR(VLOOKUP($F944,'基础-商品信息'!$C:$E,3,FALSE),"-")</f>
        <v>-</v>
      </c>
      <c r="I944" s="50"/>
      <c r="J944" s="45"/>
      <c r="K944" s="35" t="str">
        <f t="shared" si="29"/>
        <v>-</v>
      </c>
      <c r="L944" s="45"/>
      <c r="M944" s="51">
        <f t="shared" si="28"/>
        <v>1</v>
      </c>
    </row>
    <row r="945" customHeight="1" spans="2:13">
      <c r="B945" s="33">
        <v>942</v>
      </c>
      <c r="C945" s="45"/>
      <c r="D945" s="45"/>
      <c r="E945" s="34" t="str">
        <f>IFERROR(VLOOKUP(D945,'基础-客户信息 '!$C:$D,2,FALSE),"-")</f>
        <v>-</v>
      </c>
      <c r="F945" s="45"/>
      <c r="G945" s="34" t="str">
        <f>IFERROR(VLOOKUP($F945,'基础-商品信息'!$C:$E,2,FALSE),"-")</f>
        <v>-</v>
      </c>
      <c r="H945" s="34" t="str">
        <f>IFERROR(VLOOKUP($F945,'基础-商品信息'!$C:$E,3,FALSE),"-")</f>
        <v>-</v>
      </c>
      <c r="I945" s="50"/>
      <c r="J945" s="45"/>
      <c r="K945" s="35" t="str">
        <f t="shared" si="29"/>
        <v>-</v>
      </c>
      <c r="L945" s="45"/>
      <c r="M945" s="51">
        <f t="shared" si="28"/>
        <v>1</v>
      </c>
    </row>
    <row r="946" customHeight="1" spans="2:13">
      <c r="B946" s="33">
        <v>943</v>
      </c>
      <c r="C946" s="45"/>
      <c r="D946" s="45"/>
      <c r="E946" s="34" t="str">
        <f>IFERROR(VLOOKUP(D946,'基础-客户信息 '!$C:$D,2,FALSE),"-")</f>
        <v>-</v>
      </c>
      <c r="F946" s="45"/>
      <c r="G946" s="34" t="str">
        <f>IFERROR(VLOOKUP($F946,'基础-商品信息'!$C:$E,2,FALSE),"-")</f>
        <v>-</v>
      </c>
      <c r="H946" s="34" t="str">
        <f>IFERROR(VLOOKUP($F946,'基础-商品信息'!$C:$E,3,FALSE),"-")</f>
        <v>-</v>
      </c>
      <c r="I946" s="50"/>
      <c r="J946" s="45"/>
      <c r="K946" s="35" t="str">
        <f t="shared" si="29"/>
        <v>-</v>
      </c>
      <c r="L946" s="45"/>
      <c r="M946" s="51">
        <f t="shared" si="28"/>
        <v>1</v>
      </c>
    </row>
    <row r="947" customHeight="1" spans="2:13">
      <c r="B947" s="33">
        <v>944</v>
      </c>
      <c r="C947" s="45"/>
      <c r="D947" s="45"/>
      <c r="E947" s="34" t="str">
        <f>IFERROR(VLOOKUP(D947,'基础-客户信息 '!$C:$D,2,FALSE),"-")</f>
        <v>-</v>
      </c>
      <c r="F947" s="45"/>
      <c r="G947" s="34" t="str">
        <f>IFERROR(VLOOKUP($F947,'基础-商品信息'!$C:$E,2,FALSE),"-")</f>
        <v>-</v>
      </c>
      <c r="H947" s="34" t="str">
        <f>IFERROR(VLOOKUP($F947,'基础-商品信息'!$C:$E,3,FALSE),"-")</f>
        <v>-</v>
      </c>
      <c r="I947" s="50"/>
      <c r="J947" s="45"/>
      <c r="K947" s="35" t="str">
        <f t="shared" si="29"/>
        <v>-</v>
      </c>
      <c r="L947" s="45"/>
      <c r="M947" s="51">
        <f t="shared" si="28"/>
        <v>1</v>
      </c>
    </row>
    <row r="948" customHeight="1" spans="2:13">
      <c r="B948" s="33">
        <v>945</v>
      </c>
      <c r="C948" s="45"/>
      <c r="D948" s="45"/>
      <c r="E948" s="34" t="str">
        <f>IFERROR(VLOOKUP(D948,'基础-客户信息 '!$C:$D,2,FALSE),"-")</f>
        <v>-</v>
      </c>
      <c r="F948" s="45"/>
      <c r="G948" s="34" t="str">
        <f>IFERROR(VLOOKUP($F948,'基础-商品信息'!$C:$E,2,FALSE),"-")</f>
        <v>-</v>
      </c>
      <c r="H948" s="34" t="str">
        <f>IFERROR(VLOOKUP($F948,'基础-商品信息'!$C:$E,3,FALSE),"-")</f>
        <v>-</v>
      </c>
      <c r="I948" s="50"/>
      <c r="J948" s="45"/>
      <c r="K948" s="35" t="str">
        <f t="shared" si="29"/>
        <v>-</v>
      </c>
      <c r="L948" s="45"/>
      <c r="M948" s="51">
        <f t="shared" si="28"/>
        <v>1</v>
      </c>
    </row>
    <row r="949" customHeight="1" spans="2:13">
      <c r="B949" s="33">
        <v>946</v>
      </c>
      <c r="C949" s="45"/>
      <c r="D949" s="45"/>
      <c r="E949" s="34" t="str">
        <f>IFERROR(VLOOKUP(D949,'基础-客户信息 '!$C:$D,2,FALSE),"-")</f>
        <v>-</v>
      </c>
      <c r="F949" s="45"/>
      <c r="G949" s="34" t="str">
        <f>IFERROR(VLOOKUP($F949,'基础-商品信息'!$C:$E,2,FALSE),"-")</f>
        <v>-</v>
      </c>
      <c r="H949" s="34" t="str">
        <f>IFERROR(VLOOKUP($F949,'基础-商品信息'!$C:$E,3,FALSE),"-")</f>
        <v>-</v>
      </c>
      <c r="I949" s="50"/>
      <c r="J949" s="45"/>
      <c r="K949" s="35" t="str">
        <f t="shared" si="29"/>
        <v>-</v>
      </c>
      <c r="L949" s="45"/>
      <c r="M949" s="51">
        <f t="shared" si="28"/>
        <v>1</v>
      </c>
    </row>
    <row r="950" customHeight="1" spans="2:13">
      <c r="B950" s="33">
        <v>947</v>
      </c>
      <c r="C950" s="45"/>
      <c r="D950" s="45"/>
      <c r="E950" s="34" t="str">
        <f>IFERROR(VLOOKUP(D950,'基础-客户信息 '!$C:$D,2,FALSE),"-")</f>
        <v>-</v>
      </c>
      <c r="F950" s="45"/>
      <c r="G950" s="34" t="str">
        <f>IFERROR(VLOOKUP($F950,'基础-商品信息'!$C:$E,2,FALSE),"-")</f>
        <v>-</v>
      </c>
      <c r="H950" s="34" t="str">
        <f>IFERROR(VLOOKUP($F950,'基础-商品信息'!$C:$E,3,FALSE),"-")</f>
        <v>-</v>
      </c>
      <c r="I950" s="50"/>
      <c r="J950" s="45"/>
      <c r="K950" s="35" t="str">
        <f t="shared" si="29"/>
        <v>-</v>
      </c>
      <c r="L950" s="45"/>
      <c r="M950" s="51">
        <f t="shared" si="28"/>
        <v>1</v>
      </c>
    </row>
    <row r="951" customHeight="1" spans="2:13">
      <c r="B951" s="33">
        <v>948</v>
      </c>
      <c r="C951" s="45"/>
      <c r="D951" s="45"/>
      <c r="E951" s="34" t="str">
        <f>IFERROR(VLOOKUP(D951,'基础-客户信息 '!$C:$D,2,FALSE),"-")</f>
        <v>-</v>
      </c>
      <c r="F951" s="45"/>
      <c r="G951" s="34" t="str">
        <f>IFERROR(VLOOKUP($F951,'基础-商品信息'!$C:$E,2,FALSE),"-")</f>
        <v>-</v>
      </c>
      <c r="H951" s="34" t="str">
        <f>IFERROR(VLOOKUP($F951,'基础-商品信息'!$C:$E,3,FALSE),"-")</f>
        <v>-</v>
      </c>
      <c r="I951" s="50"/>
      <c r="J951" s="45"/>
      <c r="K951" s="35" t="str">
        <f t="shared" si="29"/>
        <v>-</v>
      </c>
      <c r="L951" s="45"/>
      <c r="M951" s="51">
        <f t="shared" si="28"/>
        <v>1</v>
      </c>
    </row>
    <row r="952" customHeight="1" spans="2:13">
      <c r="B952" s="33">
        <v>949</v>
      </c>
      <c r="C952" s="45"/>
      <c r="D952" s="45"/>
      <c r="E952" s="34" t="str">
        <f>IFERROR(VLOOKUP(D952,'基础-客户信息 '!$C:$D,2,FALSE),"-")</f>
        <v>-</v>
      </c>
      <c r="F952" s="45"/>
      <c r="G952" s="34" t="str">
        <f>IFERROR(VLOOKUP($F952,'基础-商品信息'!$C:$E,2,FALSE),"-")</f>
        <v>-</v>
      </c>
      <c r="H952" s="34" t="str">
        <f>IFERROR(VLOOKUP($F952,'基础-商品信息'!$C:$E,3,FALSE),"-")</f>
        <v>-</v>
      </c>
      <c r="I952" s="50"/>
      <c r="J952" s="45"/>
      <c r="K952" s="35" t="str">
        <f t="shared" si="29"/>
        <v>-</v>
      </c>
      <c r="L952" s="45"/>
      <c r="M952" s="51">
        <f t="shared" si="28"/>
        <v>1</v>
      </c>
    </row>
    <row r="953" customHeight="1" spans="2:13">
      <c r="B953" s="33">
        <v>950</v>
      </c>
      <c r="C953" s="45"/>
      <c r="D953" s="45"/>
      <c r="E953" s="34" t="str">
        <f>IFERROR(VLOOKUP(D953,'基础-客户信息 '!$C:$D,2,FALSE),"-")</f>
        <v>-</v>
      </c>
      <c r="F953" s="45"/>
      <c r="G953" s="34" t="str">
        <f>IFERROR(VLOOKUP($F953,'基础-商品信息'!$C:$E,2,FALSE),"-")</f>
        <v>-</v>
      </c>
      <c r="H953" s="34" t="str">
        <f>IFERROR(VLOOKUP($F953,'基础-商品信息'!$C:$E,3,FALSE),"-")</f>
        <v>-</v>
      </c>
      <c r="I953" s="50"/>
      <c r="J953" s="45"/>
      <c r="K953" s="35" t="str">
        <f t="shared" si="29"/>
        <v>-</v>
      </c>
      <c r="L953" s="45"/>
      <c r="M953" s="51">
        <f t="shared" si="28"/>
        <v>1</v>
      </c>
    </row>
    <row r="954" customHeight="1" spans="2:13">
      <c r="B954" s="33">
        <v>951</v>
      </c>
      <c r="C954" s="45"/>
      <c r="D954" s="45"/>
      <c r="E954" s="34" t="str">
        <f>IFERROR(VLOOKUP(D954,'基础-客户信息 '!$C:$D,2,FALSE),"-")</f>
        <v>-</v>
      </c>
      <c r="F954" s="45"/>
      <c r="G954" s="34" t="str">
        <f>IFERROR(VLOOKUP($F954,'基础-商品信息'!$C:$E,2,FALSE),"-")</f>
        <v>-</v>
      </c>
      <c r="H954" s="34" t="str">
        <f>IFERROR(VLOOKUP($F954,'基础-商品信息'!$C:$E,3,FALSE),"-")</f>
        <v>-</v>
      </c>
      <c r="I954" s="50"/>
      <c r="J954" s="45"/>
      <c r="K954" s="35" t="str">
        <f t="shared" si="29"/>
        <v>-</v>
      </c>
      <c r="L954" s="45"/>
      <c r="M954" s="51">
        <f t="shared" si="28"/>
        <v>1</v>
      </c>
    </row>
    <row r="955" customHeight="1" spans="2:13">
      <c r="B955" s="33">
        <v>952</v>
      </c>
      <c r="C955" s="45"/>
      <c r="D955" s="45"/>
      <c r="E955" s="34" t="str">
        <f>IFERROR(VLOOKUP(D955,'基础-客户信息 '!$C:$D,2,FALSE),"-")</f>
        <v>-</v>
      </c>
      <c r="F955" s="45"/>
      <c r="G955" s="34" t="str">
        <f>IFERROR(VLOOKUP($F955,'基础-商品信息'!$C:$E,2,FALSE),"-")</f>
        <v>-</v>
      </c>
      <c r="H955" s="34" t="str">
        <f>IFERROR(VLOOKUP($F955,'基础-商品信息'!$C:$E,3,FALSE),"-")</f>
        <v>-</v>
      </c>
      <c r="I955" s="50"/>
      <c r="J955" s="45"/>
      <c r="K955" s="35" t="str">
        <f t="shared" si="29"/>
        <v>-</v>
      </c>
      <c r="L955" s="45"/>
      <c r="M955" s="51">
        <f t="shared" si="28"/>
        <v>1</v>
      </c>
    </row>
    <row r="956" customHeight="1" spans="2:13">
      <c r="B956" s="33">
        <v>953</v>
      </c>
      <c r="C956" s="45"/>
      <c r="D956" s="45"/>
      <c r="E956" s="34" t="str">
        <f>IFERROR(VLOOKUP(D956,'基础-客户信息 '!$C:$D,2,FALSE),"-")</f>
        <v>-</v>
      </c>
      <c r="F956" s="45"/>
      <c r="G956" s="34" t="str">
        <f>IFERROR(VLOOKUP($F956,'基础-商品信息'!$C:$E,2,FALSE),"-")</f>
        <v>-</v>
      </c>
      <c r="H956" s="34" t="str">
        <f>IFERROR(VLOOKUP($F956,'基础-商品信息'!$C:$E,3,FALSE),"-")</f>
        <v>-</v>
      </c>
      <c r="I956" s="50"/>
      <c r="J956" s="45"/>
      <c r="K956" s="35" t="str">
        <f t="shared" si="29"/>
        <v>-</v>
      </c>
      <c r="L956" s="45"/>
      <c r="M956" s="51">
        <f t="shared" si="28"/>
        <v>1</v>
      </c>
    </row>
    <row r="957" customHeight="1" spans="2:13">
      <c r="B957" s="33">
        <v>954</v>
      </c>
      <c r="C957" s="45"/>
      <c r="D957" s="45"/>
      <c r="E957" s="34" t="str">
        <f>IFERROR(VLOOKUP(D957,'基础-客户信息 '!$C:$D,2,FALSE),"-")</f>
        <v>-</v>
      </c>
      <c r="F957" s="45"/>
      <c r="G957" s="34" t="str">
        <f>IFERROR(VLOOKUP($F957,'基础-商品信息'!$C:$E,2,FALSE),"-")</f>
        <v>-</v>
      </c>
      <c r="H957" s="34" t="str">
        <f>IFERROR(VLOOKUP($F957,'基础-商品信息'!$C:$E,3,FALSE),"-")</f>
        <v>-</v>
      </c>
      <c r="I957" s="50"/>
      <c r="J957" s="45"/>
      <c r="K957" s="35" t="str">
        <f t="shared" si="29"/>
        <v>-</v>
      </c>
      <c r="L957" s="45"/>
      <c r="M957" s="51">
        <f t="shared" si="28"/>
        <v>1</v>
      </c>
    </row>
    <row r="958" customHeight="1" spans="2:13">
      <c r="B958" s="33">
        <v>955</v>
      </c>
      <c r="C958" s="45"/>
      <c r="D958" s="45"/>
      <c r="E958" s="34" t="str">
        <f>IFERROR(VLOOKUP(D958,'基础-客户信息 '!$C:$D,2,FALSE),"-")</f>
        <v>-</v>
      </c>
      <c r="F958" s="45"/>
      <c r="G958" s="34" t="str">
        <f>IFERROR(VLOOKUP($F958,'基础-商品信息'!$C:$E,2,FALSE),"-")</f>
        <v>-</v>
      </c>
      <c r="H958" s="34" t="str">
        <f>IFERROR(VLOOKUP($F958,'基础-商品信息'!$C:$E,3,FALSE),"-")</f>
        <v>-</v>
      </c>
      <c r="I958" s="50"/>
      <c r="J958" s="45"/>
      <c r="K958" s="35" t="str">
        <f t="shared" si="29"/>
        <v>-</v>
      </c>
      <c r="L958" s="45"/>
      <c r="M958" s="51">
        <f t="shared" si="28"/>
        <v>1</v>
      </c>
    </row>
    <row r="959" customHeight="1" spans="2:13">
      <c r="B959" s="33">
        <v>956</v>
      </c>
      <c r="C959" s="45"/>
      <c r="D959" s="45"/>
      <c r="E959" s="34" t="str">
        <f>IFERROR(VLOOKUP(D959,'基础-客户信息 '!$C:$D,2,FALSE),"-")</f>
        <v>-</v>
      </c>
      <c r="F959" s="45"/>
      <c r="G959" s="34" t="str">
        <f>IFERROR(VLOOKUP($F959,'基础-商品信息'!$C:$E,2,FALSE),"-")</f>
        <v>-</v>
      </c>
      <c r="H959" s="34" t="str">
        <f>IFERROR(VLOOKUP($F959,'基础-商品信息'!$C:$E,3,FALSE),"-")</f>
        <v>-</v>
      </c>
      <c r="I959" s="50"/>
      <c r="J959" s="45"/>
      <c r="K959" s="35" t="str">
        <f t="shared" si="29"/>
        <v>-</v>
      </c>
      <c r="L959" s="45"/>
      <c r="M959" s="51">
        <f t="shared" si="28"/>
        <v>1</v>
      </c>
    </row>
    <row r="960" customHeight="1" spans="2:13">
      <c r="B960" s="33">
        <v>957</v>
      </c>
      <c r="C960" s="45"/>
      <c r="D960" s="45"/>
      <c r="E960" s="34" t="str">
        <f>IFERROR(VLOOKUP(D960,'基础-客户信息 '!$C:$D,2,FALSE),"-")</f>
        <v>-</v>
      </c>
      <c r="F960" s="45"/>
      <c r="G960" s="34" t="str">
        <f>IFERROR(VLOOKUP($F960,'基础-商品信息'!$C:$E,2,FALSE),"-")</f>
        <v>-</v>
      </c>
      <c r="H960" s="34" t="str">
        <f>IFERROR(VLOOKUP($F960,'基础-商品信息'!$C:$E,3,FALSE),"-")</f>
        <v>-</v>
      </c>
      <c r="I960" s="50"/>
      <c r="J960" s="45"/>
      <c r="K960" s="35" t="str">
        <f t="shared" si="29"/>
        <v>-</v>
      </c>
      <c r="L960" s="45"/>
      <c r="M960" s="51">
        <f t="shared" si="28"/>
        <v>1</v>
      </c>
    </row>
    <row r="961" customHeight="1" spans="2:13">
      <c r="B961" s="33">
        <v>958</v>
      </c>
      <c r="C961" s="45"/>
      <c r="D961" s="45"/>
      <c r="E961" s="34" t="str">
        <f>IFERROR(VLOOKUP(D961,'基础-客户信息 '!$C:$D,2,FALSE),"-")</f>
        <v>-</v>
      </c>
      <c r="F961" s="45"/>
      <c r="G961" s="34" t="str">
        <f>IFERROR(VLOOKUP($F961,'基础-商品信息'!$C:$E,2,FALSE),"-")</f>
        <v>-</v>
      </c>
      <c r="H961" s="34" t="str">
        <f>IFERROR(VLOOKUP($F961,'基础-商品信息'!$C:$E,3,FALSE),"-")</f>
        <v>-</v>
      </c>
      <c r="I961" s="50"/>
      <c r="J961" s="45"/>
      <c r="K961" s="35" t="str">
        <f t="shared" si="29"/>
        <v>-</v>
      </c>
      <c r="L961" s="45"/>
      <c r="M961" s="51">
        <f t="shared" si="28"/>
        <v>1</v>
      </c>
    </row>
    <row r="962" customHeight="1" spans="2:13">
      <c r="B962" s="33">
        <v>959</v>
      </c>
      <c r="C962" s="45"/>
      <c r="D962" s="45"/>
      <c r="E962" s="34" t="str">
        <f>IFERROR(VLOOKUP(D962,'基础-客户信息 '!$C:$D,2,FALSE),"-")</f>
        <v>-</v>
      </c>
      <c r="F962" s="45"/>
      <c r="G962" s="34" t="str">
        <f>IFERROR(VLOOKUP($F962,'基础-商品信息'!$C:$E,2,FALSE),"-")</f>
        <v>-</v>
      </c>
      <c r="H962" s="34" t="str">
        <f>IFERROR(VLOOKUP($F962,'基础-商品信息'!$C:$E,3,FALSE),"-")</f>
        <v>-</v>
      </c>
      <c r="I962" s="50"/>
      <c r="J962" s="45"/>
      <c r="K962" s="35" t="str">
        <f t="shared" si="29"/>
        <v>-</v>
      </c>
      <c r="L962" s="45"/>
      <c r="M962" s="51">
        <f t="shared" si="28"/>
        <v>1</v>
      </c>
    </row>
    <row r="963" customHeight="1" spans="2:13">
      <c r="B963" s="33">
        <v>960</v>
      </c>
      <c r="C963" s="45"/>
      <c r="D963" s="45"/>
      <c r="E963" s="34" t="str">
        <f>IFERROR(VLOOKUP(D963,'基础-客户信息 '!$C:$D,2,FALSE),"-")</f>
        <v>-</v>
      </c>
      <c r="F963" s="45"/>
      <c r="G963" s="34" t="str">
        <f>IFERROR(VLOOKUP($F963,'基础-商品信息'!$C:$E,2,FALSE),"-")</f>
        <v>-</v>
      </c>
      <c r="H963" s="34" t="str">
        <f>IFERROR(VLOOKUP($F963,'基础-商品信息'!$C:$E,3,FALSE),"-")</f>
        <v>-</v>
      </c>
      <c r="I963" s="50"/>
      <c r="J963" s="45"/>
      <c r="K963" s="35" t="str">
        <f t="shared" si="29"/>
        <v>-</v>
      </c>
      <c r="L963" s="45"/>
      <c r="M963" s="51">
        <f t="shared" si="28"/>
        <v>1</v>
      </c>
    </row>
    <row r="964" customHeight="1" spans="2:13">
      <c r="B964" s="33">
        <v>961</v>
      </c>
      <c r="C964" s="45"/>
      <c r="D964" s="45"/>
      <c r="E964" s="34" t="str">
        <f>IFERROR(VLOOKUP(D964,'基础-客户信息 '!$C:$D,2,FALSE),"-")</f>
        <v>-</v>
      </c>
      <c r="F964" s="45"/>
      <c r="G964" s="34" t="str">
        <f>IFERROR(VLOOKUP($F964,'基础-商品信息'!$C:$E,2,FALSE),"-")</f>
        <v>-</v>
      </c>
      <c r="H964" s="34" t="str">
        <f>IFERROR(VLOOKUP($F964,'基础-商品信息'!$C:$E,3,FALSE),"-")</f>
        <v>-</v>
      </c>
      <c r="I964" s="50"/>
      <c r="J964" s="45"/>
      <c r="K964" s="35" t="str">
        <f t="shared" si="29"/>
        <v>-</v>
      </c>
      <c r="L964" s="45"/>
      <c r="M964" s="51">
        <f t="shared" ref="M964:M1003" si="30">C964-DAY(C964)+1</f>
        <v>1</v>
      </c>
    </row>
    <row r="965" customHeight="1" spans="2:13">
      <c r="B965" s="33">
        <v>962</v>
      </c>
      <c r="C965" s="45"/>
      <c r="D965" s="45"/>
      <c r="E965" s="34" t="str">
        <f>IFERROR(VLOOKUP(D965,'基础-客户信息 '!$C:$D,2,FALSE),"-")</f>
        <v>-</v>
      </c>
      <c r="F965" s="45"/>
      <c r="G965" s="34" t="str">
        <f>IFERROR(VLOOKUP($F965,'基础-商品信息'!$C:$E,2,FALSE),"-")</f>
        <v>-</v>
      </c>
      <c r="H965" s="34" t="str">
        <f>IFERROR(VLOOKUP($F965,'基础-商品信息'!$C:$E,3,FALSE),"-")</f>
        <v>-</v>
      </c>
      <c r="I965" s="50"/>
      <c r="J965" s="45"/>
      <c r="K965" s="35" t="str">
        <f t="shared" ref="K965:K1003" si="31">IF(AND(I965&lt;&gt;"",J965&lt;&gt;""),I965*J965,"-")</f>
        <v>-</v>
      </c>
      <c r="L965" s="45"/>
      <c r="M965" s="51">
        <f t="shared" si="30"/>
        <v>1</v>
      </c>
    </row>
    <row r="966" customHeight="1" spans="2:13">
      <c r="B966" s="33">
        <v>963</v>
      </c>
      <c r="C966" s="45"/>
      <c r="D966" s="45"/>
      <c r="E966" s="34" t="str">
        <f>IFERROR(VLOOKUP(D966,'基础-客户信息 '!$C:$D,2,FALSE),"-")</f>
        <v>-</v>
      </c>
      <c r="F966" s="45"/>
      <c r="G966" s="34" t="str">
        <f>IFERROR(VLOOKUP($F966,'基础-商品信息'!$C:$E,2,FALSE),"-")</f>
        <v>-</v>
      </c>
      <c r="H966" s="34" t="str">
        <f>IFERROR(VLOOKUP($F966,'基础-商品信息'!$C:$E,3,FALSE),"-")</f>
        <v>-</v>
      </c>
      <c r="I966" s="50"/>
      <c r="J966" s="45"/>
      <c r="K966" s="35" t="str">
        <f t="shared" si="31"/>
        <v>-</v>
      </c>
      <c r="L966" s="45"/>
      <c r="M966" s="51">
        <f t="shared" si="30"/>
        <v>1</v>
      </c>
    </row>
    <row r="967" customHeight="1" spans="2:13">
      <c r="B967" s="33">
        <v>964</v>
      </c>
      <c r="C967" s="45"/>
      <c r="D967" s="45"/>
      <c r="E967" s="34" t="str">
        <f>IFERROR(VLOOKUP(D967,'基础-客户信息 '!$C:$D,2,FALSE),"-")</f>
        <v>-</v>
      </c>
      <c r="F967" s="45"/>
      <c r="G967" s="34" t="str">
        <f>IFERROR(VLOOKUP($F967,'基础-商品信息'!$C:$E,2,FALSE),"-")</f>
        <v>-</v>
      </c>
      <c r="H967" s="34" t="str">
        <f>IFERROR(VLOOKUP($F967,'基础-商品信息'!$C:$E,3,FALSE),"-")</f>
        <v>-</v>
      </c>
      <c r="I967" s="50"/>
      <c r="J967" s="45"/>
      <c r="K967" s="35" t="str">
        <f t="shared" si="31"/>
        <v>-</v>
      </c>
      <c r="L967" s="45"/>
      <c r="M967" s="51">
        <f t="shared" si="30"/>
        <v>1</v>
      </c>
    </row>
    <row r="968" customHeight="1" spans="2:13">
      <c r="B968" s="33">
        <v>965</v>
      </c>
      <c r="C968" s="45"/>
      <c r="D968" s="45"/>
      <c r="E968" s="34" t="str">
        <f>IFERROR(VLOOKUP(D968,'基础-客户信息 '!$C:$D,2,FALSE),"-")</f>
        <v>-</v>
      </c>
      <c r="F968" s="45"/>
      <c r="G968" s="34" t="str">
        <f>IFERROR(VLOOKUP($F968,'基础-商品信息'!$C:$E,2,FALSE),"-")</f>
        <v>-</v>
      </c>
      <c r="H968" s="34" t="str">
        <f>IFERROR(VLOOKUP($F968,'基础-商品信息'!$C:$E,3,FALSE),"-")</f>
        <v>-</v>
      </c>
      <c r="I968" s="50"/>
      <c r="J968" s="45"/>
      <c r="K968" s="35" t="str">
        <f t="shared" si="31"/>
        <v>-</v>
      </c>
      <c r="L968" s="45"/>
      <c r="M968" s="51">
        <f t="shared" si="30"/>
        <v>1</v>
      </c>
    </row>
    <row r="969" customHeight="1" spans="2:13">
      <c r="B969" s="33">
        <v>966</v>
      </c>
      <c r="C969" s="45"/>
      <c r="D969" s="45"/>
      <c r="E969" s="34" t="str">
        <f>IFERROR(VLOOKUP(D969,'基础-客户信息 '!$C:$D,2,FALSE),"-")</f>
        <v>-</v>
      </c>
      <c r="F969" s="45"/>
      <c r="G969" s="34" t="str">
        <f>IFERROR(VLOOKUP($F969,'基础-商品信息'!$C:$E,2,FALSE),"-")</f>
        <v>-</v>
      </c>
      <c r="H969" s="34" t="str">
        <f>IFERROR(VLOOKUP($F969,'基础-商品信息'!$C:$E,3,FALSE),"-")</f>
        <v>-</v>
      </c>
      <c r="I969" s="50"/>
      <c r="J969" s="45"/>
      <c r="K969" s="35" t="str">
        <f t="shared" si="31"/>
        <v>-</v>
      </c>
      <c r="L969" s="45"/>
      <c r="M969" s="51">
        <f t="shared" si="30"/>
        <v>1</v>
      </c>
    </row>
    <row r="970" customHeight="1" spans="2:13">
      <c r="B970" s="33">
        <v>967</v>
      </c>
      <c r="C970" s="45"/>
      <c r="D970" s="45"/>
      <c r="E970" s="34" t="str">
        <f>IFERROR(VLOOKUP(D970,'基础-客户信息 '!$C:$D,2,FALSE),"-")</f>
        <v>-</v>
      </c>
      <c r="F970" s="45"/>
      <c r="G970" s="34" t="str">
        <f>IFERROR(VLOOKUP($F970,'基础-商品信息'!$C:$E,2,FALSE),"-")</f>
        <v>-</v>
      </c>
      <c r="H970" s="34" t="str">
        <f>IFERROR(VLOOKUP($F970,'基础-商品信息'!$C:$E,3,FALSE),"-")</f>
        <v>-</v>
      </c>
      <c r="I970" s="50"/>
      <c r="J970" s="45"/>
      <c r="K970" s="35" t="str">
        <f t="shared" si="31"/>
        <v>-</v>
      </c>
      <c r="L970" s="45"/>
      <c r="M970" s="51">
        <f t="shared" si="30"/>
        <v>1</v>
      </c>
    </row>
    <row r="971" customHeight="1" spans="2:13">
      <c r="B971" s="33">
        <v>968</v>
      </c>
      <c r="C971" s="45"/>
      <c r="D971" s="45"/>
      <c r="E971" s="34" t="str">
        <f>IFERROR(VLOOKUP(D971,'基础-客户信息 '!$C:$D,2,FALSE),"-")</f>
        <v>-</v>
      </c>
      <c r="F971" s="45"/>
      <c r="G971" s="34" t="str">
        <f>IFERROR(VLOOKUP($F971,'基础-商品信息'!$C:$E,2,FALSE),"-")</f>
        <v>-</v>
      </c>
      <c r="H971" s="34" t="str">
        <f>IFERROR(VLOOKUP($F971,'基础-商品信息'!$C:$E,3,FALSE),"-")</f>
        <v>-</v>
      </c>
      <c r="I971" s="50"/>
      <c r="J971" s="45"/>
      <c r="K971" s="35" t="str">
        <f t="shared" si="31"/>
        <v>-</v>
      </c>
      <c r="L971" s="45"/>
      <c r="M971" s="51">
        <f t="shared" si="30"/>
        <v>1</v>
      </c>
    </row>
    <row r="972" customHeight="1" spans="2:13">
      <c r="B972" s="33">
        <v>969</v>
      </c>
      <c r="C972" s="45"/>
      <c r="D972" s="45"/>
      <c r="E972" s="34" t="str">
        <f>IFERROR(VLOOKUP(D972,'基础-客户信息 '!$C:$D,2,FALSE),"-")</f>
        <v>-</v>
      </c>
      <c r="F972" s="45"/>
      <c r="G972" s="34" t="str">
        <f>IFERROR(VLOOKUP($F972,'基础-商品信息'!$C:$E,2,FALSE),"-")</f>
        <v>-</v>
      </c>
      <c r="H972" s="34" t="str">
        <f>IFERROR(VLOOKUP($F972,'基础-商品信息'!$C:$E,3,FALSE),"-")</f>
        <v>-</v>
      </c>
      <c r="I972" s="50"/>
      <c r="J972" s="45"/>
      <c r="K972" s="35" t="str">
        <f t="shared" si="31"/>
        <v>-</v>
      </c>
      <c r="L972" s="45"/>
      <c r="M972" s="51">
        <f t="shared" si="30"/>
        <v>1</v>
      </c>
    </row>
    <row r="973" customHeight="1" spans="2:13">
      <c r="B973" s="33">
        <v>970</v>
      </c>
      <c r="C973" s="45"/>
      <c r="D973" s="45"/>
      <c r="E973" s="34" t="str">
        <f>IFERROR(VLOOKUP(D973,'基础-客户信息 '!$C:$D,2,FALSE),"-")</f>
        <v>-</v>
      </c>
      <c r="F973" s="45"/>
      <c r="G973" s="34" t="str">
        <f>IFERROR(VLOOKUP($F973,'基础-商品信息'!$C:$E,2,FALSE),"-")</f>
        <v>-</v>
      </c>
      <c r="H973" s="34" t="str">
        <f>IFERROR(VLOOKUP($F973,'基础-商品信息'!$C:$E,3,FALSE),"-")</f>
        <v>-</v>
      </c>
      <c r="I973" s="50"/>
      <c r="J973" s="45"/>
      <c r="K973" s="35" t="str">
        <f t="shared" si="31"/>
        <v>-</v>
      </c>
      <c r="L973" s="45"/>
      <c r="M973" s="51">
        <f t="shared" si="30"/>
        <v>1</v>
      </c>
    </row>
    <row r="974" customHeight="1" spans="2:13">
      <c r="B974" s="33">
        <v>971</v>
      </c>
      <c r="C974" s="45"/>
      <c r="D974" s="45"/>
      <c r="E974" s="34" t="str">
        <f>IFERROR(VLOOKUP(D974,'基础-客户信息 '!$C:$D,2,FALSE),"-")</f>
        <v>-</v>
      </c>
      <c r="F974" s="45"/>
      <c r="G974" s="34" t="str">
        <f>IFERROR(VLOOKUP($F974,'基础-商品信息'!$C:$E,2,FALSE),"-")</f>
        <v>-</v>
      </c>
      <c r="H974" s="34" t="str">
        <f>IFERROR(VLOOKUP($F974,'基础-商品信息'!$C:$E,3,FALSE),"-")</f>
        <v>-</v>
      </c>
      <c r="I974" s="50"/>
      <c r="J974" s="45"/>
      <c r="K974" s="35" t="str">
        <f t="shared" si="31"/>
        <v>-</v>
      </c>
      <c r="L974" s="45"/>
      <c r="M974" s="51">
        <f t="shared" si="30"/>
        <v>1</v>
      </c>
    </row>
    <row r="975" customHeight="1" spans="2:13">
      <c r="B975" s="33">
        <v>972</v>
      </c>
      <c r="C975" s="45"/>
      <c r="D975" s="45"/>
      <c r="E975" s="34" t="str">
        <f>IFERROR(VLOOKUP(D975,'基础-客户信息 '!$C:$D,2,FALSE),"-")</f>
        <v>-</v>
      </c>
      <c r="F975" s="45"/>
      <c r="G975" s="34" t="str">
        <f>IFERROR(VLOOKUP($F975,'基础-商品信息'!$C:$E,2,FALSE),"-")</f>
        <v>-</v>
      </c>
      <c r="H975" s="34" t="str">
        <f>IFERROR(VLOOKUP($F975,'基础-商品信息'!$C:$E,3,FALSE),"-")</f>
        <v>-</v>
      </c>
      <c r="I975" s="50"/>
      <c r="J975" s="45"/>
      <c r="K975" s="35" t="str">
        <f t="shared" si="31"/>
        <v>-</v>
      </c>
      <c r="L975" s="45"/>
      <c r="M975" s="51">
        <f t="shared" si="30"/>
        <v>1</v>
      </c>
    </row>
    <row r="976" customHeight="1" spans="2:13">
      <c r="B976" s="33">
        <v>973</v>
      </c>
      <c r="C976" s="45"/>
      <c r="D976" s="45"/>
      <c r="E976" s="34" t="str">
        <f>IFERROR(VLOOKUP(D976,'基础-客户信息 '!$C:$D,2,FALSE),"-")</f>
        <v>-</v>
      </c>
      <c r="F976" s="45"/>
      <c r="G976" s="34" t="str">
        <f>IFERROR(VLOOKUP($F976,'基础-商品信息'!$C:$E,2,FALSE),"-")</f>
        <v>-</v>
      </c>
      <c r="H976" s="34" t="str">
        <f>IFERROR(VLOOKUP($F976,'基础-商品信息'!$C:$E,3,FALSE),"-")</f>
        <v>-</v>
      </c>
      <c r="I976" s="50"/>
      <c r="J976" s="45"/>
      <c r="K976" s="35" t="str">
        <f t="shared" si="31"/>
        <v>-</v>
      </c>
      <c r="L976" s="45"/>
      <c r="M976" s="51">
        <f t="shared" si="30"/>
        <v>1</v>
      </c>
    </row>
    <row r="977" customHeight="1" spans="2:13">
      <c r="B977" s="33">
        <v>974</v>
      </c>
      <c r="C977" s="45"/>
      <c r="D977" s="45"/>
      <c r="E977" s="34" t="str">
        <f>IFERROR(VLOOKUP(D977,'基础-客户信息 '!$C:$D,2,FALSE),"-")</f>
        <v>-</v>
      </c>
      <c r="F977" s="45"/>
      <c r="G977" s="34" t="str">
        <f>IFERROR(VLOOKUP($F977,'基础-商品信息'!$C:$E,2,FALSE),"-")</f>
        <v>-</v>
      </c>
      <c r="H977" s="34" t="str">
        <f>IFERROR(VLOOKUP($F977,'基础-商品信息'!$C:$E,3,FALSE),"-")</f>
        <v>-</v>
      </c>
      <c r="I977" s="50"/>
      <c r="J977" s="45"/>
      <c r="K977" s="35" t="str">
        <f t="shared" si="31"/>
        <v>-</v>
      </c>
      <c r="L977" s="45"/>
      <c r="M977" s="51">
        <f t="shared" si="30"/>
        <v>1</v>
      </c>
    </row>
    <row r="978" customHeight="1" spans="2:13">
      <c r="B978" s="33">
        <v>975</v>
      </c>
      <c r="C978" s="45"/>
      <c r="D978" s="45"/>
      <c r="E978" s="34" t="str">
        <f>IFERROR(VLOOKUP(D978,'基础-客户信息 '!$C:$D,2,FALSE),"-")</f>
        <v>-</v>
      </c>
      <c r="F978" s="45"/>
      <c r="G978" s="34" t="str">
        <f>IFERROR(VLOOKUP($F978,'基础-商品信息'!$C:$E,2,FALSE),"-")</f>
        <v>-</v>
      </c>
      <c r="H978" s="34" t="str">
        <f>IFERROR(VLOOKUP($F978,'基础-商品信息'!$C:$E,3,FALSE),"-")</f>
        <v>-</v>
      </c>
      <c r="I978" s="50"/>
      <c r="J978" s="45"/>
      <c r="K978" s="35" t="str">
        <f t="shared" si="31"/>
        <v>-</v>
      </c>
      <c r="L978" s="45"/>
      <c r="M978" s="51">
        <f t="shared" si="30"/>
        <v>1</v>
      </c>
    </row>
    <row r="979" customHeight="1" spans="2:13">
      <c r="B979" s="33">
        <v>976</v>
      </c>
      <c r="C979" s="45"/>
      <c r="D979" s="45"/>
      <c r="E979" s="34" t="str">
        <f>IFERROR(VLOOKUP(D979,'基础-客户信息 '!$C:$D,2,FALSE),"-")</f>
        <v>-</v>
      </c>
      <c r="F979" s="45"/>
      <c r="G979" s="34" t="str">
        <f>IFERROR(VLOOKUP($F979,'基础-商品信息'!$C:$E,2,FALSE),"-")</f>
        <v>-</v>
      </c>
      <c r="H979" s="34" t="str">
        <f>IFERROR(VLOOKUP($F979,'基础-商品信息'!$C:$E,3,FALSE),"-")</f>
        <v>-</v>
      </c>
      <c r="I979" s="50"/>
      <c r="J979" s="45"/>
      <c r="K979" s="35" t="str">
        <f t="shared" si="31"/>
        <v>-</v>
      </c>
      <c r="L979" s="45"/>
      <c r="M979" s="51">
        <f t="shared" si="30"/>
        <v>1</v>
      </c>
    </row>
    <row r="980" customHeight="1" spans="2:13">
      <c r="B980" s="33">
        <v>977</v>
      </c>
      <c r="C980" s="45"/>
      <c r="D980" s="45"/>
      <c r="E980" s="34" t="str">
        <f>IFERROR(VLOOKUP(D980,'基础-客户信息 '!$C:$D,2,FALSE),"-")</f>
        <v>-</v>
      </c>
      <c r="F980" s="45"/>
      <c r="G980" s="34" t="str">
        <f>IFERROR(VLOOKUP($F980,'基础-商品信息'!$C:$E,2,FALSE),"-")</f>
        <v>-</v>
      </c>
      <c r="H980" s="34" t="str">
        <f>IFERROR(VLOOKUP($F980,'基础-商品信息'!$C:$E,3,FALSE),"-")</f>
        <v>-</v>
      </c>
      <c r="I980" s="50"/>
      <c r="J980" s="45"/>
      <c r="K980" s="35" t="str">
        <f t="shared" si="31"/>
        <v>-</v>
      </c>
      <c r="L980" s="45"/>
      <c r="M980" s="51">
        <f t="shared" si="30"/>
        <v>1</v>
      </c>
    </row>
    <row r="981" customHeight="1" spans="2:13">
      <c r="B981" s="33">
        <v>978</v>
      </c>
      <c r="C981" s="45"/>
      <c r="D981" s="45"/>
      <c r="E981" s="34" t="str">
        <f>IFERROR(VLOOKUP(D981,'基础-客户信息 '!$C:$D,2,FALSE),"-")</f>
        <v>-</v>
      </c>
      <c r="F981" s="45"/>
      <c r="G981" s="34" t="str">
        <f>IFERROR(VLOOKUP($F981,'基础-商品信息'!$C:$E,2,FALSE),"-")</f>
        <v>-</v>
      </c>
      <c r="H981" s="34" t="str">
        <f>IFERROR(VLOOKUP($F981,'基础-商品信息'!$C:$E,3,FALSE),"-")</f>
        <v>-</v>
      </c>
      <c r="I981" s="50"/>
      <c r="J981" s="45"/>
      <c r="K981" s="35" t="str">
        <f t="shared" si="31"/>
        <v>-</v>
      </c>
      <c r="L981" s="45"/>
      <c r="M981" s="51">
        <f t="shared" si="30"/>
        <v>1</v>
      </c>
    </row>
    <row r="982" customHeight="1" spans="2:13">
      <c r="B982" s="33">
        <v>979</v>
      </c>
      <c r="C982" s="45"/>
      <c r="D982" s="45"/>
      <c r="E982" s="34" t="str">
        <f>IFERROR(VLOOKUP(D982,'基础-客户信息 '!$C:$D,2,FALSE),"-")</f>
        <v>-</v>
      </c>
      <c r="F982" s="45"/>
      <c r="G982" s="34" t="str">
        <f>IFERROR(VLOOKUP($F982,'基础-商品信息'!$C:$E,2,FALSE),"-")</f>
        <v>-</v>
      </c>
      <c r="H982" s="34" t="str">
        <f>IFERROR(VLOOKUP($F982,'基础-商品信息'!$C:$E,3,FALSE),"-")</f>
        <v>-</v>
      </c>
      <c r="I982" s="50"/>
      <c r="J982" s="45"/>
      <c r="K982" s="35" t="str">
        <f t="shared" si="31"/>
        <v>-</v>
      </c>
      <c r="L982" s="45"/>
      <c r="M982" s="51">
        <f t="shared" si="30"/>
        <v>1</v>
      </c>
    </row>
    <row r="983" customHeight="1" spans="2:13">
      <c r="B983" s="33">
        <v>980</v>
      </c>
      <c r="C983" s="45"/>
      <c r="D983" s="45"/>
      <c r="E983" s="34" t="str">
        <f>IFERROR(VLOOKUP(D983,'基础-客户信息 '!$C:$D,2,FALSE),"-")</f>
        <v>-</v>
      </c>
      <c r="F983" s="45"/>
      <c r="G983" s="34" t="str">
        <f>IFERROR(VLOOKUP($F983,'基础-商品信息'!$C:$E,2,FALSE),"-")</f>
        <v>-</v>
      </c>
      <c r="H983" s="34" t="str">
        <f>IFERROR(VLOOKUP($F983,'基础-商品信息'!$C:$E,3,FALSE),"-")</f>
        <v>-</v>
      </c>
      <c r="I983" s="50"/>
      <c r="J983" s="45"/>
      <c r="K983" s="35" t="str">
        <f t="shared" si="31"/>
        <v>-</v>
      </c>
      <c r="L983" s="45"/>
      <c r="M983" s="51">
        <f t="shared" si="30"/>
        <v>1</v>
      </c>
    </row>
    <row r="984" customHeight="1" spans="2:13">
      <c r="B984" s="33">
        <v>981</v>
      </c>
      <c r="C984" s="45"/>
      <c r="D984" s="45"/>
      <c r="E984" s="34" t="str">
        <f>IFERROR(VLOOKUP(D984,'基础-客户信息 '!$C:$D,2,FALSE),"-")</f>
        <v>-</v>
      </c>
      <c r="F984" s="45"/>
      <c r="G984" s="34" t="str">
        <f>IFERROR(VLOOKUP($F984,'基础-商品信息'!$C:$E,2,FALSE),"-")</f>
        <v>-</v>
      </c>
      <c r="H984" s="34" t="str">
        <f>IFERROR(VLOOKUP($F984,'基础-商品信息'!$C:$E,3,FALSE),"-")</f>
        <v>-</v>
      </c>
      <c r="I984" s="50"/>
      <c r="J984" s="45"/>
      <c r="K984" s="35" t="str">
        <f t="shared" si="31"/>
        <v>-</v>
      </c>
      <c r="L984" s="45"/>
      <c r="M984" s="51">
        <f t="shared" si="30"/>
        <v>1</v>
      </c>
    </row>
    <row r="985" customHeight="1" spans="2:13">
      <c r="B985" s="33">
        <v>982</v>
      </c>
      <c r="C985" s="45"/>
      <c r="D985" s="45"/>
      <c r="E985" s="34" t="str">
        <f>IFERROR(VLOOKUP(D985,'基础-客户信息 '!$C:$D,2,FALSE),"-")</f>
        <v>-</v>
      </c>
      <c r="F985" s="45"/>
      <c r="G985" s="34" t="str">
        <f>IFERROR(VLOOKUP($F985,'基础-商品信息'!$C:$E,2,FALSE),"-")</f>
        <v>-</v>
      </c>
      <c r="H985" s="34" t="str">
        <f>IFERROR(VLOOKUP($F985,'基础-商品信息'!$C:$E,3,FALSE),"-")</f>
        <v>-</v>
      </c>
      <c r="I985" s="50"/>
      <c r="J985" s="45"/>
      <c r="K985" s="35" t="str">
        <f t="shared" si="31"/>
        <v>-</v>
      </c>
      <c r="L985" s="45"/>
      <c r="M985" s="51">
        <f t="shared" si="30"/>
        <v>1</v>
      </c>
    </row>
    <row r="986" customHeight="1" spans="2:13">
      <c r="B986" s="33">
        <v>983</v>
      </c>
      <c r="C986" s="45"/>
      <c r="D986" s="45"/>
      <c r="E986" s="34" t="str">
        <f>IFERROR(VLOOKUP(D986,'基础-客户信息 '!$C:$D,2,FALSE),"-")</f>
        <v>-</v>
      </c>
      <c r="F986" s="45"/>
      <c r="G986" s="34" t="str">
        <f>IFERROR(VLOOKUP($F986,'基础-商品信息'!$C:$E,2,FALSE),"-")</f>
        <v>-</v>
      </c>
      <c r="H986" s="34" t="str">
        <f>IFERROR(VLOOKUP($F986,'基础-商品信息'!$C:$E,3,FALSE),"-")</f>
        <v>-</v>
      </c>
      <c r="I986" s="50"/>
      <c r="J986" s="45"/>
      <c r="K986" s="35" t="str">
        <f t="shared" si="31"/>
        <v>-</v>
      </c>
      <c r="L986" s="45"/>
      <c r="M986" s="51">
        <f t="shared" si="30"/>
        <v>1</v>
      </c>
    </row>
    <row r="987" customHeight="1" spans="2:13">
      <c r="B987" s="33">
        <v>984</v>
      </c>
      <c r="C987" s="45"/>
      <c r="D987" s="45"/>
      <c r="E987" s="34" t="str">
        <f>IFERROR(VLOOKUP(D987,'基础-客户信息 '!$C:$D,2,FALSE),"-")</f>
        <v>-</v>
      </c>
      <c r="F987" s="45"/>
      <c r="G987" s="34" t="str">
        <f>IFERROR(VLOOKUP($F987,'基础-商品信息'!$C:$E,2,FALSE),"-")</f>
        <v>-</v>
      </c>
      <c r="H987" s="34" t="str">
        <f>IFERROR(VLOOKUP($F987,'基础-商品信息'!$C:$E,3,FALSE),"-")</f>
        <v>-</v>
      </c>
      <c r="I987" s="50"/>
      <c r="J987" s="45"/>
      <c r="K987" s="35" t="str">
        <f t="shared" si="31"/>
        <v>-</v>
      </c>
      <c r="L987" s="45"/>
      <c r="M987" s="51">
        <f t="shared" si="30"/>
        <v>1</v>
      </c>
    </row>
    <row r="988" customHeight="1" spans="2:13">
      <c r="B988" s="33">
        <v>985</v>
      </c>
      <c r="C988" s="45"/>
      <c r="D988" s="45"/>
      <c r="E988" s="34" t="str">
        <f>IFERROR(VLOOKUP(D988,'基础-客户信息 '!$C:$D,2,FALSE),"-")</f>
        <v>-</v>
      </c>
      <c r="F988" s="45"/>
      <c r="G988" s="34" t="str">
        <f>IFERROR(VLOOKUP($F988,'基础-商品信息'!$C:$E,2,FALSE),"-")</f>
        <v>-</v>
      </c>
      <c r="H988" s="34" t="str">
        <f>IFERROR(VLOOKUP($F988,'基础-商品信息'!$C:$E,3,FALSE),"-")</f>
        <v>-</v>
      </c>
      <c r="I988" s="50"/>
      <c r="J988" s="45"/>
      <c r="K988" s="35" t="str">
        <f t="shared" si="31"/>
        <v>-</v>
      </c>
      <c r="L988" s="45"/>
      <c r="M988" s="51">
        <f t="shared" si="30"/>
        <v>1</v>
      </c>
    </row>
    <row r="989" customHeight="1" spans="2:13">
      <c r="B989" s="33">
        <v>986</v>
      </c>
      <c r="C989" s="45"/>
      <c r="D989" s="45"/>
      <c r="E989" s="34" t="str">
        <f>IFERROR(VLOOKUP(D989,'基础-客户信息 '!$C:$D,2,FALSE),"-")</f>
        <v>-</v>
      </c>
      <c r="F989" s="45"/>
      <c r="G989" s="34" t="str">
        <f>IFERROR(VLOOKUP($F989,'基础-商品信息'!$C:$E,2,FALSE),"-")</f>
        <v>-</v>
      </c>
      <c r="H989" s="34" t="str">
        <f>IFERROR(VLOOKUP($F989,'基础-商品信息'!$C:$E,3,FALSE),"-")</f>
        <v>-</v>
      </c>
      <c r="I989" s="50"/>
      <c r="J989" s="45"/>
      <c r="K989" s="35" t="str">
        <f t="shared" si="31"/>
        <v>-</v>
      </c>
      <c r="L989" s="45"/>
      <c r="M989" s="51">
        <f t="shared" si="30"/>
        <v>1</v>
      </c>
    </row>
    <row r="990" customHeight="1" spans="2:13">
      <c r="B990" s="33">
        <v>987</v>
      </c>
      <c r="C990" s="45"/>
      <c r="D990" s="45"/>
      <c r="E990" s="34" t="str">
        <f>IFERROR(VLOOKUP(D990,'基础-客户信息 '!$C:$D,2,FALSE),"-")</f>
        <v>-</v>
      </c>
      <c r="F990" s="45"/>
      <c r="G990" s="34" t="str">
        <f>IFERROR(VLOOKUP($F990,'基础-商品信息'!$C:$E,2,FALSE),"-")</f>
        <v>-</v>
      </c>
      <c r="H990" s="34" t="str">
        <f>IFERROR(VLOOKUP($F990,'基础-商品信息'!$C:$E,3,FALSE),"-")</f>
        <v>-</v>
      </c>
      <c r="I990" s="50"/>
      <c r="J990" s="45"/>
      <c r="K990" s="35" t="str">
        <f t="shared" si="31"/>
        <v>-</v>
      </c>
      <c r="L990" s="45"/>
      <c r="M990" s="51">
        <f t="shared" si="30"/>
        <v>1</v>
      </c>
    </row>
    <row r="991" customHeight="1" spans="2:13">
      <c r="B991" s="33">
        <v>988</v>
      </c>
      <c r="C991" s="45"/>
      <c r="D991" s="45"/>
      <c r="E991" s="34" t="str">
        <f>IFERROR(VLOOKUP(D991,'基础-客户信息 '!$C:$D,2,FALSE),"-")</f>
        <v>-</v>
      </c>
      <c r="F991" s="45"/>
      <c r="G991" s="34" t="str">
        <f>IFERROR(VLOOKUP($F991,'基础-商品信息'!$C:$E,2,FALSE),"-")</f>
        <v>-</v>
      </c>
      <c r="H991" s="34" t="str">
        <f>IFERROR(VLOOKUP($F991,'基础-商品信息'!$C:$E,3,FALSE),"-")</f>
        <v>-</v>
      </c>
      <c r="I991" s="50"/>
      <c r="J991" s="45"/>
      <c r="K991" s="35" t="str">
        <f t="shared" si="31"/>
        <v>-</v>
      </c>
      <c r="L991" s="45"/>
      <c r="M991" s="51">
        <f t="shared" si="30"/>
        <v>1</v>
      </c>
    </row>
    <row r="992" customHeight="1" spans="2:13">
      <c r="B992" s="33">
        <v>989</v>
      </c>
      <c r="C992" s="45"/>
      <c r="D992" s="45"/>
      <c r="E992" s="34" t="str">
        <f>IFERROR(VLOOKUP(D992,'基础-客户信息 '!$C:$D,2,FALSE),"-")</f>
        <v>-</v>
      </c>
      <c r="F992" s="45"/>
      <c r="G992" s="34" t="str">
        <f>IFERROR(VLOOKUP($F992,'基础-商品信息'!$C:$E,2,FALSE),"-")</f>
        <v>-</v>
      </c>
      <c r="H992" s="34" t="str">
        <f>IFERROR(VLOOKUP($F992,'基础-商品信息'!$C:$E,3,FALSE),"-")</f>
        <v>-</v>
      </c>
      <c r="I992" s="50"/>
      <c r="J992" s="45"/>
      <c r="K992" s="35" t="str">
        <f t="shared" si="31"/>
        <v>-</v>
      </c>
      <c r="L992" s="45"/>
      <c r="M992" s="51">
        <f t="shared" si="30"/>
        <v>1</v>
      </c>
    </row>
    <row r="993" customHeight="1" spans="2:13">
      <c r="B993" s="33">
        <v>990</v>
      </c>
      <c r="C993" s="45"/>
      <c r="D993" s="45"/>
      <c r="E993" s="34" t="str">
        <f>IFERROR(VLOOKUP(D993,'基础-客户信息 '!$C:$D,2,FALSE),"-")</f>
        <v>-</v>
      </c>
      <c r="F993" s="45"/>
      <c r="G993" s="34" t="str">
        <f>IFERROR(VLOOKUP($F993,'基础-商品信息'!$C:$E,2,FALSE),"-")</f>
        <v>-</v>
      </c>
      <c r="H993" s="34" t="str">
        <f>IFERROR(VLOOKUP($F993,'基础-商品信息'!$C:$E,3,FALSE),"-")</f>
        <v>-</v>
      </c>
      <c r="I993" s="50"/>
      <c r="J993" s="45"/>
      <c r="K993" s="35" t="str">
        <f t="shared" si="31"/>
        <v>-</v>
      </c>
      <c r="L993" s="45"/>
      <c r="M993" s="51">
        <f t="shared" si="30"/>
        <v>1</v>
      </c>
    </row>
    <row r="994" customHeight="1" spans="2:13">
      <c r="B994" s="33">
        <v>991</v>
      </c>
      <c r="C994" s="45"/>
      <c r="D994" s="45"/>
      <c r="E994" s="34" t="str">
        <f>IFERROR(VLOOKUP(D994,'基础-客户信息 '!$C:$D,2,FALSE),"-")</f>
        <v>-</v>
      </c>
      <c r="F994" s="45"/>
      <c r="G994" s="34" t="str">
        <f>IFERROR(VLOOKUP($F994,'基础-商品信息'!$C:$E,2,FALSE),"-")</f>
        <v>-</v>
      </c>
      <c r="H994" s="34" t="str">
        <f>IFERROR(VLOOKUP($F994,'基础-商品信息'!$C:$E,3,FALSE),"-")</f>
        <v>-</v>
      </c>
      <c r="I994" s="50"/>
      <c r="J994" s="45"/>
      <c r="K994" s="35" t="str">
        <f t="shared" si="31"/>
        <v>-</v>
      </c>
      <c r="L994" s="45"/>
      <c r="M994" s="51">
        <f t="shared" si="30"/>
        <v>1</v>
      </c>
    </row>
    <row r="995" customHeight="1" spans="2:13">
      <c r="B995" s="33">
        <v>992</v>
      </c>
      <c r="C995" s="45"/>
      <c r="D995" s="45"/>
      <c r="E995" s="34" t="str">
        <f>IFERROR(VLOOKUP(D995,'基础-客户信息 '!$C:$D,2,FALSE),"-")</f>
        <v>-</v>
      </c>
      <c r="F995" s="45"/>
      <c r="G995" s="34" t="str">
        <f>IFERROR(VLOOKUP($F995,'基础-商品信息'!$C:$E,2,FALSE),"-")</f>
        <v>-</v>
      </c>
      <c r="H995" s="34" t="str">
        <f>IFERROR(VLOOKUP($F995,'基础-商品信息'!$C:$E,3,FALSE),"-")</f>
        <v>-</v>
      </c>
      <c r="I995" s="50"/>
      <c r="J995" s="45"/>
      <c r="K995" s="35" t="str">
        <f t="shared" si="31"/>
        <v>-</v>
      </c>
      <c r="L995" s="45"/>
      <c r="M995" s="51">
        <f t="shared" si="30"/>
        <v>1</v>
      </c>
    </row>
    <row r="996" customHeight="1" spans="2:13">
      <c r="B996" s="33">
        <v>993</v>
      </c>
      <c r="C996" s="45"/>
      <c r="D996" s="45"/>
      <c r="E996" s="34" t="str">
        <f>IFERROR(VLOOKUP(D996,'基础-客户信息 '!$C:$D,2,FALSE),"-")</f>
        <v>-</v>
      </c>
      <c r="F996" s="45"/>
      <c r="G996" s="34" t="str">
        <f>IFERROR(VLOOKUP($F996,'基础-商品信息'!$C:$E,2,FALSE),"-")</f>
        <v>-</v>
      </c>
      <c r="H996" s="34" t="str">
        <f>IFERROR(VLOOKUP($F996,'基础-商品信息'!$C:$E,3,FALSE),"-")</f>
        <v>-</v>
      </c>
      <c r="I996" s="50"/>
      <c r="J996" s="45"/>
      <c r="K996" s="35" t="str">
        <f t="shared" si="31"/>
        <v>-</v>
      </c>
      <c r="L996" s="45"/>
      <c r="M996" s="51">
        <f t="shared" si="30"/>
        <v>1</v>
      </c>
    </row>
    <row r="997" customHeight="1" spans="2:13">
      <c r="B997" s="33">
        <v>994</v>
      </c>
      <c r="C997" s="45"/>
      <c r="D997" s="45"/>
      <c r="E997" s="34" t="str">
        <f>IFERROR(VLOOKUP(D997,'基础-客户信息 '!$C:$D,2,FALSE),"-")</f>
        <v>-</v>
      </c>
      <c r="F997" s="45"/>
      <c r="G997" s="34" t="str">
        <f>IFERROR(VLOOKUP($F997,'基础-商品信息'!$C:$E,2,FALSE),"-")</f>
        <v>-</v>
      </c>
      <c r="H997" s="34" t="str">
        <f>IFERROR(VLOOKUP($F997,'基础-商品信息'!$C:$E,3,FALSE),"-")</f>
        <v>-</v>
      </c>
      <c r="I997" s="50"/>
      <c r="J997" s="45"/>
      <c r="K997" s="35" t="str">
        <f t="shared" si="31"/>
        <v>-</v>
      </c>
      <c r="L997" s="45"/>
      <c r="M997" s="51">
        <f t="shared" si="30"/>
        <v>1</v>
      </c>
    </row>
    <row r="998" customHeight="1" spans="2:13">
      <c r="B998" s="33">
        <v>995</v>
      </c>
      <c r="C998" s="45"/>
      <c r="D998" s="45"/>
      <c r="E998" s="34" t="str">
        <f>IFERROR(VLOOKUP(D998,'基础-客户信息 '!$C:$D,2,FALSE),"-")</f>
        <v>-</v>
      </c>
      <c r="F998" s="45"/>
      <c r="G998" s="34" t="str">
        <f>IFERROR(VLOOKUP($F998,'基础-商品信息'!$C:$E,2,FALSE),"-")</f>
        <v>-</v>
      </c>
      <c r="H998" s="34" t="str">
        <f>IFERROR(VLOOKUP($F998,'基础-商品信息'!$C:$E,3,FALSE),"-")</f>
        <v>-</v>
      </c>
      <c r="I998" s="50"/>
      <c r="J998" s="45"/>
      <c r="K998" s="35" t="str">
        <f t="shared" si="31"/>
        <v>-</v>
      </c>
      <c r="L998" s="45"/>
      <c r="M998" s="51">
        <f t="shared" si="30"/>
        <v>1</v>
      </c>
    </row>
    <row r="999" customHeight="1" spans="2:13">
      <c r="B999" s="33">
        <v>996</v>
      </c>
      <c r="C999" s="45"/>
      <c r="D999" s="45"/>
      <c r="E999" s="34" t="str">
        <f>IFERROR(VLOOKUP(D999,'基础-客户信息 '!$C:$D,2,FALSE),"-")</f>
        <v>-</v>
      </c>
      <c r="F999" s="45"/>
      <c r="G999" s="34" t="str">
        <f>IFERROR(VLOOKUP($F999,'基础-商品信息'!$C:$E,2,FALSE),"-")</f>
        <v>-</v>
      </c>
      <c r="H999" s="34" t="str">
        <f>IFERROR(VLOOKUP($F999,'基础-商品信息'!$C:$E,3,FALSE),"-")</f>
        <v>-</v>
      </c>
      <c r="I999" s="50"/>
      <c r="J999" s="45"/>
      <c r="K999" s="35" t="str">
        <f t="shared" si="31"/>
        <v>-</v>
      </c>
      <c r="L999" s="45"/>
      <c r="M999" s="51">
        <f t="shared" si="30"/>
        <v>1</v>
      </c>
    </row>
    <row r="1000" customHeight="1" spans="2:13">
      <c r="B1000" s="33">
        <v>997</v>
      </c>
      <c r="C1000" s="45"/>
      <c r="D1000" s="45"/>
      <c r="E1000" s="34" t="str">
        <f>IFERROR(VLOOKUP(D1000,'基础-客户信息 '!$C:$D,2,FALSE),"-")</f>
        <v>-</v>
      </c>
      <c r="F1000" s="45"/>
      <c r="G1000" s="34" t="str">
        <f>IFERROR(VLOOKUP($F1000,'基础-商品信息'!$C:$E,2,FALSE),"-")</f>
        <v>-</v>
      </c>
      <c r="H1000" s="34" t="str">
        <f>IFERROR(VLOOKUP($F1000,'基础-商品信息'!$C:$E,3,FALSE),"-")</f>
        <v>-</v>
      </c>
      <c r="I1000" s="50"/>
      <c r="J1000" s="45"/>
      <c r="K1000" s="35" t="str">
        <f t="shared" si="31"/>
        <v>-</v>
      </c>
      <c r="L1000" s="45"/>
      <c r="M1000" s="51">
        <f t="shared" si="30"/>
        <v>1</v>
      </c>
    </row>
    <row r="1001" customHeight="1" spans="2:13">
      <c r="B1001" s="33">
        <v>998</v>
      </c>
      <c r="C1001" s="45"/>
      <c r="D1001" s="45"/>
      <c r="E1001" s="34" t="str">
        <f>IFERROR(VLOOKUP(D1001,'基础-客户信息 '!$C:$D,2,FALSE),"-")</f>
        <v>-</v>
      </c>
      <c r="F1001" s="45"/>
      <c r="G1001" s="34" t="str">
        <f>IFERROR(VLOOKUP($F1001,'基础-商品信息'!$C:$E,2,FALSE),"-")</f>
        <v>-</v>
      </c>
      <c r="H1001" s="34" t="str">
        <f>IFERROR(VLOOKUP($F1001,'基础-商品信息'!$C:$E,3,FALSE),"-")</f>
        <v>-</v>
      </c>
      <c r="I1001" s="50"/>
      <c r="J1001" s="45"/>
      <c r="K1001" s="35" t="str">
        <f t="shared" si="31"/>
        <v>-</v>
      </c>
      <c r="L1001" s="45"/>
      <c r="M1001" s="51">
        <f t="shared" si="30"/>
        <v>1</v>
      </c>
    </row>
    <row r="1002" customHeight="1" spans="2:13">
      <c r="B1002" s="33">
        <v>999</v>
      </c>
      <c r="C1002" s="45"/>
      <c r="D1002" s="45"/>
      <c r="E1002" s="34" t="str">
        <f>IFERROR(VLOOKUP(D1002,'基础-客户信息 '!$C:$D,2,FALSE),"-")</f>
        <v>-</v>
      </c>
      <c r="F1002" s="45"/>
      <c r="G1002" s="34" t="str">
        <f>IFERROR(VLOOKUP($F1002,'基础-商品信息'!$C:$E,2,FALSE),"-")</f>
        <v>-</v>
      </c>
      <c r="H1002" s="34" t="str">
        <f>IFERROR(VLOOKUP($F1002,'基础-商品信息'!$C:$E,3,FALSE),"-")</f>
        <v>-</v>
      </c>
      <c r="I1002" s="50"/>
      <c r="J1002" s="45"/>
      <c r="K1002" s="35" t="str">
        <f t="shared" si="31"/>
        <v>-</v>
      </c>
      <c r="L1002" s="45"/>
      <c r="M1002" s="51">
        <f t="shared" si="30"/>
        <v>1</v>
      </c>
    </row>
    <row r="1003" customHeight="1" spans="2:13">
      <c r="B1003" s="33">
        <v>1000</v>
      </c>
      <c r="C1003" s="45"/>
      <c r="D1003" s="45"/>
      <c r="E1003" s="34" t="str">
        <f>IFERROR(VLOOKUP(D1003,'基础-客户信息 '!$C:$D,2,FALSE),"-")</f>
        <v>-</v>
      </c>
      <c r="F1003" s="45"/>
      <c r="G1003" s="34" t="str">
        <f>IFERROR(VLOOKUP($F1003,'基础-商品信息'!$C:$E,2,FALSE),"-")</f>
        <v>-</v>
      </c>
      <c r="H1003" s="34" t="str">
        <f>IFERROR(VLOOKUP($F1003,'基础-商品信息'!$C:$E,3,FALSE),"-")</f>
        <v>-</v>
      </c>
      <c r="I1003" s="50"/>
      <c r="J1003" s="45"/>
      <c r="K1003" s="35" t="str">
        <f t="shared" si="31"/>
        <v>-</v>
      </c>
      <c r="L1003" s="45"/>
      <c r="M1003" s="51">
        <f t="shared" si="30"/>
        <v>1</v>
      </c>
    </row>
    <row r="1004" customHeight="1" spans="2:13">
      <c r="B1004" s="52" t="s">
        <v>91</v>
      </c>
      <c r="C1004" s="53"/>
      <c r="D1004" s="53"/>
      <c r="E1004" s="53"/>
      <c r="F1004" s="53"/>
      <c r="G1004" s="53"/>
      <c r="H1004" s="53"/>
      <c r="I1004" s="54"/>
      <c r="J1004" s="53"/>
      <c r="K1004" s="53"/>
      <c r="L1004" s="53"/>
      <c r="M1004" s="53"/>
    </row>
  </sheetData>
  <mergeCells count="2">
    <mergeCell ref="B2:L2"/>
    <mergeCell ref="B1004:L1004"/>
  </mergeCells>
  <dataValidations count="2">
    <dataValidation type="list" allowBlank="1" showInputMessage="1" showErrorMessage="1" sqref="D4:D1003">
      <formula1>'基础-客户信息 '!$C$4:$C$303</formula1>
    </dataValidation>
    <dataValidation type="list" allowBlank="1" showInputMessage="1" showErrorMessage="1" sqref="F4:F1003">
      <formula1>'基础-商品信息'!$C$4:$C$203</formula1>
    </dataValidation>
  </dataValidations>
  <pageMargins left="0.699305555555556" right="0.699305555555556" top="0.75" bottom="0.75" header="0.3" footer="0.3"/>
  <pageSetup paperSize="9" orientation="portrait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I206"/>
  <sheetViews>
    <sheetView showGridLines="0" workbookViewId="0">
      <pane ySplit="6" topLeftCell="A7" activePane="bottomLeft" state="frozen"/>
      <selection/>
      <selection pane="bottomLeft" activeCell="B1" sqref="B1:G25"/>
    </sheetView>
  </sheetViews>
  <sheetFormatPr defaultColWidth="9" defaultRowHeight="18.95" customHeight="1"/>
  <cols>
    <col min="1" max="1" width="9" style="23"/>
    <col min="2" max="2" width="9.12962962962963" style="24" customWidth="1"/>
    <col min="3" max="3" width="23.6296296296296" style="24" customWidth="1"/>
    <col min="4" max="4" width="14.5" style="24" customWidth="1"/>
    <col min="5" max="5" width="18.25" style="25" customWidth="1"/>
    <col min="6" max="6" width="9.75" style="25" customWidth="1"/>
    <col min="7" max="7" width="16.75" style="25" customWidth="1"/>
    <col min="8" max="8" width="14" style="24" customWidth="1"/>
    <col min="9" max="9" width="9" style="23"/>
    <col min="10" max="16384" width="9" style="26"/>
  </cols>
  <sheetData>
    <row r="1" ht="9" customHeight="1" spans="8:8">
      <c r="H1" s="27"/>
    </row>
    <row r="2" ht="24" customHeight="1" spans="2:8">
      <c r="B2" s="7" t="s">
        <v>92</v>
      </c>
      <c r="C2" s="8"/>
      <c r="D2" s="8"/>
      <c r="E2" s="8"/>
      <c r="F2" s="8"/>
      <c r="G2" s="9"/>
      <c r="H2" s="27"/>
    </row>
    <row r="3" s="22" customFormat="1" ht="9" customHeight="1" spans="1:9">
      <c r="A3" s="23"/>
      <c r="B3" s="27"/>
      <c r="C3" s="27"/>
      <c r="D3" s="27"/>
      <c r="E3" s="28"/>
      <c r="F3" s="28"/>
      <c r="G3" s="28"/>
      <c r="H3" s="27"/>
      <c r="I3" s="23"/>
    </row>
    <row r="4" s="22" customFormat="1" ht="24" customHeight="1" spans="1:9">
      <c r="A4" s="23"/>
      <c r="B4" s="29" t="s">
        <v>93</v>
      </c>
      <c r="C4" s="30"/>
      <c r="D4" s="31"/>
      <c r="E4" s="32">
        <v>43018</v>
      </c>
      <c r="F4" s="33" t="s">
        <v>94</v>
      </c>
      <c r="G4" s="32">
        <v>43021</v>
      </c>
      <c r="H4" s="27"/>
      <c r="I4" s="23"/>
    </row>
    <row r="5" s="22" customFormat="1" ht="9" customHeight="1" spans="1:9">
      <c r="A5" s="23"/>
      <c r="B5" s="27"/>
      <c r="C5" s="27"/>
      <c r="D5" s="27"/>
      <c r="E5" s="28"/>
      <c r="F5" s="28"/>
      <c r="G5" s="28"/>
      <c r="H5" s="27"/>
      <c r="I5" s="23"/>
    </row>
    <row r="6" customHeight="1" spans="2:8">
      <c r="B6" s="33" t="s">
        <v>10</v>
      </c>
      <c r="C6" s="33" t="s">
        <v>43</v>
      </c>
      <c r="D6" s="33" t="s">
        <v>44</v>
      </c>
      <c r="E6" s="33" t="s">
        <v>45</v>
      </c>
      <c r="F6" s="33" t="s">
        <v>47</v>
      </c>
      <c r="G6" s="33" t="s">
        <v>95</v>
      </c>
      <c r="H6" s="26"/>
    </row>
    <row r="7" customHeight="1" spans="2:8">
      <c r="B7" s="33">
        <v>1</v>
      </c>
      <c r="C7" s="34" t="str">
        <f>IF('基础-商品信息'!C4="","-",'基础-商品信息'!C4)</f>
        <v>联想笔记本</v>
      </c>
      <c r="D7" s="42" t="str">
        <f>IF('基础-商品信息'!D4="","-",'基础-商品信息'!D4)</f>
        <v>台</v>
      </c>
      <c r="E7" s="46" t="str">
        <f>IF('基础-商品信息'!E4="","-",'基础-商品信息'!E4)</f>
        <v>S-897</v>
      </c>
      <c r="F7" s="46">
        <f>SUMIFS('销售录入（明细）'!$J:$J,'销售录入（明细）'!$F:$F,C7,'销售录入（明细）'!$C:$C,"&gt;="&amp;$E$4,'销售录入（明细）'!$C:$C,"&lt;="&amp;$G$4)</f>
        <v>0</v>
      </c>
      <c r="G7" s="47">
        <f>SUMIFS('销售录入（明细）'!$K:$K,'销售录入（明细）'!$F:$F,C7,'销售录入（明细）'!$C:$C,"&gt;="&amp;$E$4,'销售录入（明细）'!$C:$C,"&lt;="&amp;$G$4)</f>
        <v>0</v>
      </c>
      <c r="H7" s="26"/>
    </row>
    <row r="8" customHeight="1" spans="2:8">
      <c r="B8" s="33">
        <v>2</v>
      </c>
      <c r="C8" s="34" t="str">
        <f>IF('基础-商品信息'!C5="","-",'基础-商品信息'!C5)</f>
        <v>联想台式机</v>
      </c>
      <c r="D8" s="42" t="str">
        <f>IF('基础-商品信息'!D5="","-",'基础-商品信息'!D5)</f>
        <v>台</v>
      </c>
      <c r="E8" s="46" t="str">
        <f>IF('基础-商品信息'!E5="","-",'基础-商品信息'!E5)</f>
        <v>S-898</v>
      </c>
      <c r="F8" s="46">
        <f>SUMIFS('销售录入（明细）'!$J:$J,'销售录入（明细）'!$F:$F,C8,'销售录入（明细）'!$C:$C,"&gt;="&amp;$E$4,'销售录入（明细）'!$C:$C,"&lt;="&amp;$G$4)</f>
        <v>0</v>
      </c>
      <c r="G8" s="47">
        <f>SUMIFS('销售录入（明细）'!$K:$K,'销售录入（明细）'!$F:$F,C8,'销售录入（明细）'!$C:$C,"&gt;="&amp;$E$4,'销售录入（明细）'!$C:$C,"&lt;="&amp;$G$4)</f>
        <v>0</v>
      </c>
      <c r="H8" s="26"/>
    </row>
    <row r="9" customHeight="1" spans="2:8">
      <c r="B9" s="33">
        <v>3</v>
      </c>
      <c r="C9" s="34" t="str">
        <f>IF('基础-商品信息'!C6="","-",'基础-商品信息'!C6)</f>
        <v>联想手机</v>
      </c>
      <c r="D9" s="42" t="str">
        <f>IF('基础-商品信息'!D6="","-",'基础-商品信息'!D6)</f>
        <v>台</v>
      </c>
      <c r="E9" s="46" t="str">
        <f>IF('基础-商品信息'!E6="","-",'基础-商品信息'!E6)</f>
        <v>S-899</v>
      </c>
      <c r="F9" s="46">
        <f>SUMIFS('销售录入（明细）'!$J:$J,'销售录入（明细）'!$F:$F,C9,'销售录入（明细）'!$C:$C,"&gt;="&amp;$E$4,'销售录入（明细）'!$C:$C,"&lt;="&amp;$G$4)</f>
        <v>0</v>
      </c>
      <c r="G9" s="47">
        <f>SUMIFS('销售录入（明细）'!$K:$K,'销售录入（明细）'!$F:$F,C9,'销售录入（明细）'!$C:$C,"&gt;="&amp;$E$4,'销售录入（明细）'!$C:$C,"&lt;="&amp;$G$4)</f>
        <v>0</v>
      </c>
      <c r="H9" s="26"/>
    </row>
    <row r="10" customHeight="1" spans="2:8">
      <c r="B10" s="33">
        <v>4</v>
      </c>
      <c r="C10" s="34" t="str">
        <f>IF('基础-商品信息'!C7="","-",'基础-商品信息'!C7)</f>
        <v>华为笔记本</v>
      </c>
      <c r="D10" s="42" t="str">
        <f>IF('基础-商品信息'!D7="","-",'基础-商品信息'!D7)</f>
        <v>台</v>
      </c>
      <c r="E10" s="46" t="str">
        <f>IF('基础-商品信息'!E7="","-",'基础-商品信息'!E7)</f>
        <v>S-900</v>
      </c>
      <c r="F10" s="46">
        <f>SUMIFS('销售录入（明细）'!$J:$J,'销售录入（明细）'!$F:$F,C10,'销售录入（明细）'!$C:$C,"&gt;="&amp;$E$4,'销售录入（明细）'!$C:$C,"&lt;="&amp;$G$4)</f>
        <v>0</v>
      </c>
      <c r="G10" s="47">
        <f>SUMIFS('销售录入（明细）'!$K:$K,'销售录入（明细）'!$F:$F,C10,'销售录入（明细）'!$C:$C,"&gt;="&amp;$E$4,'销售录入（明细）'!$C:$C,"&lt;="&amp;$G$4)</f>
        <v>0</v>
      </c>
      <c r="H10" s="26"/>
    </row>
    <row r="11" customHeight="1" spans="2:8">
      <c r="B11" s="33">
        <v>5</v>
      </c>
      <c r="C11" s="34" t="str">
        <f>IF('基础-商品信息'!C8="","-",'基础-商品信息'!C8)</f>
        <v>华为台式机</v>
      </c>
      <c r="D11" s="42" t="str">
        <f>IF('基础-商品信息'!D8="","-",'基础-商品信息'!D8)</f>
        <v>台</v>
      </c>
      <c r="E11" s="46" t="str">
        <f>IF('基础-商品信息'!E8="","-",'基础-商品信息'!E8)</f>
        <v>S-901</v>
      </c>
      <c r="F11" s="46">
        <f>SUMIFS('销售录入（明细）'!$J:$J,'销售录入（明细）'!$F:$F,C11,'销售录入（明细）'!$C:$C,"&gt;="&amp;$E$4,'销售录入（明细）'!$C:$C,"&lt;="&amp;$G$4)</f>
        <v>0</v>
      </c>
      <c r="G11" s="47">
        <f>SUMIFS('销售录入（明细）'!$K:$K,'销售录入（明细）'!$F:$F,C11,'销售录入（明细）'!$C:$C,"&gt;="&amp;$E$4,'销售录入（明细）'!$C:$C,"&lt;="&amp;$G$4)</f>
        <v>0</v>
      </c>
      <c r="H11" s="26"/>
    </row>
    <row r="12" customHeight="1" spans="2:8">
      <c r="B12" s="33">
        <v>6</v>
      </c>
      <c r="C12" s="34" t="str">
        <f>IF('基础-商品信息'!C9="","-",'基础-商品信息'!C9)</f>
        <v>华为手机</v>
      </c>
      <c r="D12" s="42" t="str">
        <f>IF('基础-商品信息'!D9="","-",'基础-商品信息'!D9)</f>
        <v>台</v>
      </c>
      <c r="E12" s="46" t="str">
        <f>IF('基础-商品信息'!E9="","-",'基础-商品信息'!E9)</f>
        <v>S-902</v>
      </c>
      <c r="F12" s="46">
        <f>SUMIFS('销售录入（明细）'!$J:$J,'销售录入（明细）'!$F:$F,C12,'销售录入（明细）'!$C:$C,"&gt;="&amp;$E$4,'销售录入（明细）'!$C:$C,"&lt;="&amp;$G$4)</f>
        <v>0</v>
      </c>
      <c r="G12" s="47">
        <f>SUMIFS('销售录入（明细）'!$K:$K,'销售录入（明细）'!$F:$F,C12,'销售录入（明细）'!$C:$C,"&gt;="&amp;$E$4,'销售录入（明细）'!$C:$C,"&lt;="&amp;$G$4)</f>
        <v>0</v>
      </c>
      <c r="H12" s="26"/>
    </row>
    <row r="13" customHeight="1" spans="2:8">
      <c r="B13" s="33">
        <v>7</v>
      </c>
      <c r="C13" s="34" t="str">
        <f>IF('基础-商品信息'!C10="","-",'基础-商品信息'!C10)</f>
        <v>苹果电脑</v>
      </c>
      <c r="D13" s="42" t="str">
        <f>IF('基础-商品信息'!D10="","-",'基础-商品信息'!D10)</f>
        <v>台</v>
      </c>
      <c r="E13" s="46" t="str">
        <f>IF('基础-商品信息'!E10="","-",'基础-商品信息'!E10)</f>
        <v>S-903</v>
      </c>
      <c r="F13" s="46">
        <f>SUMIFS('销售录入（明细）'!$J:$J,'销售录入（明细）'!$F:$F,C13,'销售录入（明细）'!$C:$C,"&gt;="&amp;$E$4,'销售录入（明细）'!$C:$C,"&lt;="&amp;$G$4)</f>
        <v>0</v>
      </c>
      <c r="G13" s="47">
        <f>SUMIFS('销售录入（明细）'!$K:$K,'销售录入（明细）'!$F:$F,C13,'销售录入（明细）'!$C:$C,"&gt;="&amp;$E$4,'销售录入（明细）'!$C:$C,"&lt;="&amp;$G$4)</f>
        <v>0</v>
      </c>
      <c r="H13" s="26"/>
    </row>
    <row r="14" customHeight="1" spans="2:8">
      <c r="B14" s="33">
        <v>8</v>
      </c>
      <c r="C14" s="34" t="str">
        <f>IF('基础-商品信息'!C11="","-",'基础-商品信息'!C11)</f>
        <v>苹果手机</v>
      </c>
      <c r="D14" s="42" t="str">
        <f>IF('基础-商品信息'!D11="","-",'基础-商品信息'!D11)</f>
        <v>台</v>
      </c>
      <c r="E14" s="46" t="str">
        <f>IF('基础-商品信息'!E11="","-",'基础-商品信息'!E11)</f>
        <v>S-904</v>
      </c>
      <c r="F14" s="46">
        <f>SUMIFS('销售录入（明细）'!$J:$J,'销售录入（明细）'!$F:$F,C14,'销售录入（明细）'!$C:$C,"&gt;="&amp;$E$4,'销售录入（明细）'!$C:$C,"&lt;="&amp;$G$4)</f>
        <v>0</v>
      </c>
      <c r="G14" s="47">
        <f>SUMIFS('销售录入（明细）'!$K:$K,'销售录入（明细）'!$F:$F,C14,'销售录入（明细）'!$C:$C,"&gt;="&amp;$E$4,'销售录入（明细）'!$C:$C,"&lt;="&amp;$G$4)</f>
        <v>0</v>
      </c>
      <c r="H14" s="26"/>
    </row>
    <row r="15" customHeight="1" spans="2:8">
      <c r="B15" s="33">
        <v>9</v>
      </c>
      <c r="C15" s="34" t="str">
        <f>IF('基础-商品信息'!C12="","-",'基础-商品信息'!C12)</f>
        <v>财务软件</v>
      </c>
      <c r="D15" s="42" t="str">
        <f>IF('基础-商品信息'!D12="","-",'基础-商品信息'!D12)</f>
        <v>套</v>
      </c>
      <c r="E15" s="46" t="str">
        <f>IF('基础-商品信息'!E12="","-",'基础-商品信息'!E12)</f>
        <v>S-905</v>
      </c>
      <c r="F15" s="46">
        <f>SUMIFS('销售录入（明细）'!$J:$J,'销售录入（明细）'!$F:$F,C15,'销售录入（明细）'!$C:$C,"&gt;="&amp;$E$4,'销售录入（明细）'!$C:$C,"&lt;="&amp;$G$4)</f>
        <v>0</v>
      </c>
      <c r="G15" s="47">
        <f>SUMIFS('销售录入（明细）'!$K:$K,'销售录入（明细）'!$F:$F,C15,'销售录入（明细）'!$C:$C,"&gt;="&amp;$E$4,'销售录入（明细）'!$C:$C,"&lt;="&amp;$G$4)</f>
        <v>0</v>
      </c>
      <c r="H15" s="26"/>
    </row>
    <row r="16" customHeight="1" spans="2:8">
      <c r="B16" s="33">
        <v>10</v>
      </c>
      <c r="C16" s="34" t="str">
        <f>IF('基础-商品信息'!C13="","-",'基础-商品信息'!C13)</f>
        <v>-</v>
      </c>
      <c r="D16" s="42" t="str">
        <f>IF('基础-商品信息'!D13="","-",'基础-商品信息'!D13)</f>
        <v>-</v>
      </c>
      <c r="E16" s="46" t="str">
        <f>IF('基础-商品信息'!E13="","-",'基础-商品信息'!E13)</f>
        <v>-</v>
      </c>
      <c r="F16" s="46">
        <f>SUMIFS('销售录入（明细）'!$J:$J,'销售录入（明细）'!$F:$F,C16,'销售录入（明细）'!$C:$C,"&gt;="&amp;$E$4,'销售录入（明细）'!$C:$C,"&lt;="&amp;$G$4)</f>
        <v>0</v>
      </c>
      <c r="G16" s="47">
        <f>SUMIFS('销售录入（明细）'!$K:$K,'销售录入（明细）'!$F:$F,C16,'销售录入（明细）'!$C:$C,"&gt;="&amp;$E$4,'销售录入（明细）'!$C:$C,"&lt;="&amp;$G$4)</f>
        <v>0</v>
      </c>
      <c r="H16" s="26"/>
    </row>
    <row r="17" customHeight="1" spans="2:8">
      <c r="B17" s="33">
        <v>11</v>
      </c>
      <c r="C17" s="34" t="str">
        <f>IF('基础-商品信息'!C14="","-",'基础-商品信息'!C14)</f>
        <v>-</v>
      </c>
      <c r="D17" s="34" t="str">
        <f>IF('基础-商品信息'!D14="","-",'基础-商品信息'!D14)</f>
        <v>-</v>
      </c>
      <c r="E17" s="34" t="str">
        <f>IF('基础-商品信息'!E14="","-",'基础-商品信息'!E14)</f>
        <v>-</v>
      </c>
      <c r="F17" s="46">
        <f>SUMIFS('销售录入（明细）'!$J:$J,'销售录入（明细）'!$F:$F,C17,'销售录入（明细）'!$C:$C,"&gt;="&amp;$E$4,'销售录入（明细）'!$C:$C,"&lt;="&amp;$G$4)</f>
        <v>0</v>
      </c>
      <c r="G17" s="47">
        <f>SUMIFS('销售录入（明细）'!$K:$K,'销售录入（明细）'!$F:$F,C17,'销售录入（明细）'!$C:$C,"&gt;="&amp;$E$4,'销售录入（明细）'!$C:$C,"&lt;="&amp;$G$4)</f>
        <v>0</v>
      </c>
      <c r="H17" s="26"/>
    </row>
    <row r="18" customHeight="1" spans="2:8">
      <c r="B18" s="33">
        <v>12</v>
      </c>
      <c r="C18" s="34" t="str">
        <f>IF('基础-商品信息'!C15="","-",'基础-商品信息'!C15)</f>
        <v>-</v>
      </c>
      <c r="D18" s="34" t="str">
        <f>IF('基础-商品信息'!D15="","-",'基础-商品信息'!D15)</f>
        <v>-</v>
      </c>
      <c r="E18" s="34" t="str">
        <f>IF('基础-商品信息'!E15="","-",'基础-商品信息'!E15)</f>
        <v>-</v>
      </c>
      <c r="F18" s="46">
        <f>SUMIFS('销售录入（明细）'!$J:$J,'销售录入（明细）'!$F:$F,C18,'销售录入（明细）'!$C:$C,"&gt;="&amp;$E$4,'销售录入（明细）'!$C:$C,"&lt;="&amp;$G$4)</f>
        <v>0</v>
      </c>
      <c r="G18" s="47">
        <f>SUMIFS('销售录入（明细）'!$K:$K,'销售录入（明细）'!$F:$F,C18,'销售录入（明细）'!$C:$C,"&gt;="&amp;$E$4,'销售录入（明细）'!$C:$C,"&lt;="&amp;$G$4)</f>
        <v>0</v>
      </c>
      <c r="H18" s="26"/>
    </row>
    <row r="19" customHeight="1" spans="2:8">
      <c r="B19" s="33">
        <v>13</v>
      </c>
      <c r="C19" s="34" t="str">
        <f>IF('基础-商品信息'!C16="","-",'基础-商品信息'!C16)</f>
        <v>-</v>
      </c>
      <c r="D19" s="34" t="str">
        <f>IF('基础-商品信息'!D16="","-",'基础-商品信息'!D16)</f>
        <v>-</v>
      </c>
      <c r="E19" s="34" t="str">
        <f>IF('基础-商品信息'!E16="","-",'基础-商品信息'!E16)</f>
        <v>-</v>
      </c>
      <c r="F19" s="46">
        <f>SUMIFS('销售录入（明细）'!$J:$J,'销售录入（明细）'!$F:$F,C19,'销售录入（明细）'!$C:$C,"&gt;="&amp;$E$4,'销售录入（明细）'!$C:$C,"&lt;="&amp;$G$4)</f>
        <v>0</v>
      </c>
      <c r="G19" s="47">
        <f>SUMIFS('销售录入（明细）'!$K:$K,'销售录入（明细）'!$F:$F,C19,'销售录入（明细）'!$C:$C,"&gt;="&amp;$E$4,'销售录入（明细）'!$C:$C,"&lt;="&amp;$G$4)</f>
        <v>0</v>
      </c>
      <c r="H19" s="26"/>
    </row>
    <row r="20" customHeight="1" spans="2:8">
      <c r="B20" s="33">
        <v>14</v>
      </c>
      <c r="C20" s="34" t="str">
        <f>IF('基础-商品信息'!C17="","-",'基础-商品信息'!C17)</f>
        <v>-</v>
      </c>
      <c r="D20" s="34" t="str">
        <f>IF('基础-商品信息'!D17="","-",'基础-商品信息'!D17)</f>
        <v>-</v>
      </c>
      <c r="E20" s="34" t="str">
        <f>IF('基础-商品信息'!E17="","-",'基础-商品信息'!E17)</f>
        <v>-</v>
      </c>
      <c r="F20" s="46">
        <f>SUMIFS('销售录入（明细）'!$J:$J,'销售录入（明细）'!$F:$F,C20,'销售录入（明细）'!$C:$C,"&gt;="&amp;$E$4,'销售录入（明细）'!$C:$C,"&lt;="&amp;$G$4)</f>
        <v>0</v>
      </c>
      <c r="G20" s="47">
        <f>SUMIFS('销售录入（明细）'!$K:$K,'销售录入（明细）'!$F:$F,C20,'销售录入（明细）'!$C:$C,"&gt;="&amp;$E$4,'销售录入（明细）'!$C:$C,"&lt;="&amp;$G$4)</f>
        <v>0</v>
      </c>
      <c r="H20" s="26"/>
    </row>
    <row r="21" customHeight="1" spans="2:8">
      <c r="B21" s="33">
        <v>15</v>
      </c>
      <c r="C21" s="34" t="str">
        <f>IF('基础-商品信息'!C18="","-",'基础-商品信息'!C18)</f>
        <v>-</v>
      </c>
      <c r="D21" s="34" t="str">
        <f>IF('基础-商品信息'!D18="","-",'基础-商品信息'!D18)</f>
        <v>-</v>
      </c>
      <c r="E21" s="34" t="str">
        <f>IF('基础-商品信息'!E18="","-",'基础-商品信息'!E18)</f>
        <v>-</v>
      </c>
      <c r="F21" s="46">
        <f>SUMIFS('销售录入（明细）'!$J:$J,'销售录入（明细）'!$F:$F,C21,'销售录入（明细）'!$C:$C,"&gt;="&amp;$E$4,'销售录入（明细）'!$C:$C,"&lt;="&amp;$G$4)</f>
        <v>0</v>
      </c>
      <c r="G21" s="47">
        <f>SUMIFS('销售录入（明细）'!$K:$K,'销售录入（明细）'!$F:$F,C21,'销售录入（明细）'!$C:$C,"&gt;="&amp;$E$4,'销售录入（明细）'!$C:$C,"&lt;="&amp;$G$4)</f>
        <v>0</v>
      </c>
      <c r="H21" s="26"/>
    </row>
    <row r="22" customHeight="1" spans="2:8">
      <c r="B22" s="33">
        <v>16</v>
      </c>
      <c r="C22" s="34" t="str">
        <f>IF('基础-商品信息'!C19="","-",'基础-商品信息'!C19)</f>
        <v>-</v>
      </c>
      <c r="D22" s="34" t="str">
        <f>IF('基础-商品信息'!D19="","-",'基础-商品信息'!D19)</f>
        <v>-</v>
      </c>
      <c r="E22" s="34" t="str">
        <f>IF('基础-商品信息'!E19="","-",'基础-商品信息'!E19)</f>
        <v>-</v>
      </c>
      <c r="F22" s="46">
        <f>SUMIFS('销售录入（明细）'!$J:$J,'销售录入（明细）'!$F:$F,C22,'销售录入（明细）'!$C:$C,"&gt;="&amp;$E$4,'销售录入（明细）'!$C:$C,"&lt;="&amp;$G$4)</f>
        <v>0</v>
      </c>
      <c r="G22" s="47">
        <f>SUMIFS('销售录入（明细）'!$K:$K,'销售录入（明细）'!$F:$F,C22,'销售录入（明细）'!$C:$C,"&gt;="&amp;$E$4,'销售录入（明细）'!$C:$C,"&lt;="&amp;$G$4)</f>
        <v>0</v>
      </c>
      <c r="H22" s="26"/>
    </row>
    <row r="23" customHeight="1" spans="2:8">
      <c r="B23" s="33">
        <v>17</v>
      </c>
      <c r="C23" s="34" t="str">
        <f>IF('基础-商品信息'!C20="","-",'基础-商品信息'!C20)</f>
        <v>-</v>
      </c>
      <c r="D23" s="34" t="str">
        <f>IF('基础-商品信息'!D20="","-",'基础-商品信息'!D20)</f>
        <v>-</v>
      </c>
      <c r="E23" s="34" t="str">
        <f>IF('基础-商品信息'!E20="","-",'基础-商品信息'!E20)</f>
        <v>-</v>
      </c>
      <c r="F23" s="46">
        <f>SUMIFS('销售录入（明细）'!$J:$J,'销售录入（明细）'!$F:$F,C23,'销售录入（明细）'!$C:$C,"&gt;="&amp;$E$4,'销售录入（明细）'!$C:$C,"&lt;="&amp;$G$4)</f>
        <v>0</v>
      </c>
      <c r="G23" s="47">
        <f>SUMIFS('销售录入（明细）'!$K:$K,'销售录入（明细）'!$F:$F,C23,'销售录入（明细）'!$C:$C,"&gt;="&amp;$E$4,'销售录入（明细）'!$C:$C,"&lt;="&amp;$G$4)</f>
        <v>0</v>
      </c>
      <c r="H23" s="26"/>
    </row>
    <row r="24" customHeight="1" spans="2:8">
      <c r="B24" s="33">
        <v>18</v>
      </c>
      <c r="C24" s="34" t="str">
        <f>IF('基础-商品信息'!C21="","-",'基础-商品信息'!C21)</f>
        <v>-</v>
      </c>
      <c r="D24" s="34" t="str">
        <f>IF('基础-商品信息'!D21="","-",'基础-商品信息'!D21)</f>
        <v>-</v>
      </c>
      <c r="E24" s="34" t="str">
        <f>IF('基础-商品信息'!E21="","-",'基础-商品信息'!E21)</f>
        <v>-</v>
      </c>
      <c r="F24" s="46">
        <f>SUMIFS('销售录入（明细）'!$J:$J,'销售录入（明细）'!$F:$F,C24,'销售录入（明细）'!$C:$C,"&gt;="&amp;$E$4,'销售录入（明细）'!$C:$C,"&lt;="&amp;$G$4)</f>
        <v>0</v>
      </c>
      <c r="G24" s="47">
        <f>SUMIFS('销售录入（明细）'!$K:$K,'销售录入（明细）'!$F:$F,C24,'销售录入（明细）'!$C:$C,"&gt;="&amp;$E$4,'销售录入（明细）'!$C:$C,"&lt;="&amp;$G$4)</f>
        <v>0</v>
      </c>
      <c r="H24" s="26"/>
    </row>
    <row r="25" customHeight="1" spans="2:8">
      <c r="B25" s="33">
        <v>19</v>
      </c>
      <c r="C25" s="34" t="str">
        <f>IF('基础-商品信息'!C22="","-",'基础-商品信息'!C22)</f>
        <v>-</v>
      </c>
      <c r="D25" s="34" t="str">
        <f>IF('基础-商品信息'!D22="","-",'基础-商品信息'!D22)</f>
        <v>-</v>
      </c>
      <c r="E25" s="34" t="str">
        <f>IF('基础-商品信息'!E22="","-",'基础-商品信息'!E22)</f>
        <v>-</v>
      </c>
      <c r="F25" s="46">
        <f>SUMIFS('销售录入（明细）'!$J:$J,'销售录入（明细）'!$F:$F,C25,'销售录入（明细）'!$C:$C,"&gt;="&amp;$E$4,'销售录入（明细）'!$C:$C,"&lt;="&amp;$G$4)</f>
        <v>0</v>
      </c>
      <c r="G25" s="47">
        <f>SUMIFS('销售录入（明细）'!$K:$K,'销售录入（明细）'!$F:$F,C25,'销售录入（明细）'!$C:$C,"&gt;="&amp;$E$4,'销售录入（明细）'!$C:$C,"&lt;="&amp;$G$4)</f>
        <v>0</v>
      </c>
      <c r="H25" s="26"/>
    </row>
    <row r="26" customHeight="1" spans="2:8">
      <c r="B26" s="33">
        <v>20</v>
      </c>
      <c r="C26" s="34" t="str">
        <f>IF('基础-商品信息'!C23="","-",'基础-商品信息'!C23)</f>
        <v>-</v>
      </c>
      <c r="D26" s="34" t="str">
        <f>IF('基础-商品信息'!D23="","-",'基础-商品信息'!D23)</f>
        <v>-</v>
      </c>
      <c r="E26" s="34" t="str">
        <f>IF('基础-商品信息'!E23="","-",'基础-商品信息'!E23)</f>
        <v>-</v>
      </c>
      <c r="F26" s="46">
        <f>SUMIFS('销售录入（明细）'!$J:$J,'销售录入（明细）'!$F:$F,C26,'销售录入（明细）'!$C:$C,"&gt;="&amp;$E$4,'销售录入（明细）'!$C:$C,"&lt;="&amp;$G$4)</f>
        <v>0</v>
      </c>
      <c r="G26" s="47">
        <f>SUMIFS('销售录入（明细）'!$K:$K,'销售录入（明细）'!$F:$F,C26,'销售录入（明细）'!$C:$C,"&gt;="&amp;$E$4,'销售录入（明细）'!$C:$C,"&lt;="&amp;$G$4)</f>
        <v>0</v>
      </c>
      <c r="H26" s="26"/>
    </row>
    <row r="27" customHeight="1" spans="2:8">
      <c r="B27" s="33">
        <v>21</v>
      </c>
      <c r="C27" s="34" t="str">
        <f>IF('基础-商品信息'!C24="","-",'基础-商品信息'!C24)</f>
        <v>-</v>
      </c>
      <c r="D27" s="34" t="str">
        <f>IF('基础-商品信息'!D24="","-",'基础-商品信息'!D24)</f>
        <v>-</v>
      </c>
      <c r="E27" s="34" t="str">
        <f>IF('基础-商品信息'!E24="","-",'基础-商品信息'!E24)</f>
        <v>-</v>
      </c>
      <c r="F27" s="46">
        <f>SUMIFS('销售录入（明细）'!$J:$J,'销售录入（明细）'!$F:$F,C27,'销售录入（明细）'!$C:$C,"&gt;="&amp;$E$4,'销售录入（明细）'!$C:$C,"&lt;="&amp;$G$4)</f>
        <v>0</v>
      </c>
      <c r="G27" s="47">
        <f>SUMIFS('销售录入（明细）'!$K:$K,'销售录入（明细）'!$F:$F,C27,'销售录入（明细）'!$C:$C,"&gt;="&amp;$E$4,'销售录入（明细）'!$C:$C,"&lt;="&amp;$G$4)</f>
        <v>0</v>
      </c>
      <c r="H27" s="26"/>
    </row>
    <row r="28" customHeight="1" spans="2:8">
      <c r="B28" s="33">
        <v>22</v>
      </c>
      <c r="C28" s="34" t="str">
        <f>IF('基础-商品信息'!C25="","-",'基础-商品信息'!C25)</f>
        <v>-</v>
      </c>
      <c r="D28" s="34" t="str">
        <f>IF('基础-商品信息'!D25="","-",'基础-商品信息'!D25)</f>
        <v>-</v>
      </c>
      <c r="E28" s="34" t="str">
        <f>IF('基础-商品信息'!E25="","-",'基础-商品信息'!E25)</f>
        <v>-</v>
      </c>
      <c r="F28" s="46">
        <f>SUMIFS('销售录入（明细）'!$J:$J,'销售录入（明细）'!$F:$F,C28,'销售录入（明细）'!$C:$C,"&gt;="&amp;$E$4,'销售录入（明细）'!$C:$C,"&lt;="&amp;$G$4)</f>
        <v>0</v>
      </c>
      <c r="G28" s="47">
        <f>SUMIFS('销售录入（明细）'!$K:$K,'销售录入（明细）'!$F:$F,C28,'销售录入（明细）'!$C:$C,"&gt;="&amp;$E$4,'销售录入（明细）'!$C:$C,"&lt;="&amp;$G$4)</f>
        <v>0</v>
      </c>
      <c r="H28" s="26"/>
    </row>
    <row r="29" customHeight="1" spans="2:8">
      <c r="B29" s="33">
        <v>23</v>
      </c>
      <c r="C29" s="34" t="str">
        <f>IF('基础-商品信息'!C26="","-",'基础-商品信息'!C26)</f>
        <v>-</v>
      </c>
      <c r="D29" s="34" t="str">
        <f>IF('基础-商品信息'!D26="","-",'基础-商品信息'!D26)</f>
        <v>-</v>
      </c>
      <c r="E29" s="34" t="str">
        <f>IF('基础-商品信息'!E26="","-",'基础-商品信息'!E26)</f>
        <v>-</v>
      </c>
      <c r="F29" s="46">
        <f>SUMIFS('销售录入（明细）'!$J:$J,'销售录入（明细）'!$F:$F,C29,'销售录入（明细）'!$C:$C,"&gt;="&amp;$E$4,'销售录入（明细）'!$C:$C,"&lt;="&amp;$G$4)</f>
        <v>0</v>
      </c>
      <c r="G29" s="47">
        <f>SUMIFS('销售录入（明细）'!$K:$K,'销售录入（明细）'!$F:$F,C29,'销售录入（明细）'!$C:$C,"&gt;="&amp;$E$4,'销售录入（明细）'!$C:$C,"&lt;="&amp;$G$4)</f>
        <v>0</v>
      </c>
      <c r="H29" s="26"/>
    </row>
    <row r="30" customHeight="1" spans="2:8">
      <c r="B30" s="33">
        <v>24</v>
      </c>
      <c r="C30" s="34" t="str">
        <f>IF('基础-商品信息'!C27="","-",'基础-商品信息'!C27)</f>
        <v>-</v>
      </c>
      <c r="D30" s="34" t="str">
        <f>IF('基础-商品信息'!D27="","-",'基础-商品信息'!D27)</f>
        <v>-</v>
      </c>
      <c r="E30" s="34" t="str">
        <f>IF('基础-商品信息'!E27="","-",'基础-商品信息'!E27)</f>
        <v>-</v>
      </c>
      <c r="F30" s="46">
        <f>SUMIFS('销售录入（明细）'!$J:$J,'销售录入（明细）'!$F:$F,C30,'销售录入（明细）'!$C:$C,"&gt;="&amp;$E$4,'销售录入（明细）'!$C:$C,"&lt;="&amp;$G$4)</f>
        <v>0</v>
      </c>
      <c r="G30" s="47">
        <f>SUMIFS('销售录入（明细）'!$K:$K,'销售录入（明细）'!$F:$F,C30,'销售录入（明细）'!$C:$C,"&gt;="&amp;$E$4,'销售录入（明细）'!$C:$C,"&lt;="&amp;$G$4)</f>
        <v>0</v>
      </c>
      <c r="H30" s="26"/>
    </row>
    <row r="31" customHeight="1" spans="2:8">
      <c r="B31" s="33">
        <v>25</v>
      </c>
      <c r="C31" s="34" t="str">
        <f>IF('基础-商品信息'!C28="","-",'基础-商品信息'!C28)</f>
        <v>-</v>
      </c>
      <c r="D31" s="34" t="str">
        <f>IF('基础-商品信息'!D28="","-",'基础-商品信息'!D28)</f>
        <v>-</v>
      </c>
      <c r="E31" s="34" t="str">
        <f>IF('基础-商品信息'!E28="","-",'基础-商品信息'!E28)</f>
        <v>-</v>
      </c>
      <c r="F31" s="46">
        <f>SUMIFS('销售录入（明细）'!$J:$J,'销售录入（明细）'!$F:$F,C31,'销售录入（明细）'!$C:$C,"&gt;="&amp;$E$4,'销售录入（明细）'!$C:$C,"&lt;="&amp;$G$4)</f>
        <v>0</v>
      </c>
      <c r="G31" s="47">
        <f>SUMIFS('销售录入（明细）'!$K:$K,'销售录入（明细）'!$F:$F,C31,'销售录入（明细）'!$C:$C,"&gt;="&amp;$E$4,'销售录入（明细）'!$C:$C,"&lt;="&amp;$G$4)</f>
        <v>0</v>
      </c>
      <c r="H31" s="26"/>
    </row>
    <row r="32" customHeight="1" spans="2:8">
      <c r="B32" s="33">
        <v>26</v>
      </c>
      <c r="C32" s="34" t="str">
        <f>IF('基础-商品信息'!C29="","-",'基础-商品信息'!C29)</f>
        <v>-</v>
      </c>
      <c r="D32" s="34" t="str">
        <f>IF('基础-商品信息'!D29="","-",'基础-商品信息'!D29)</f>
        <v>-</v>
      </c>
      <c r="E32" s="34" t="str">
        <f>IF('基础-商品信息'!E29="","-",'基础-商品信息'!E29)</f>
        <v>-</v>
      </c>
      <c r="F32" s="46">
        <f>SUMIFS('销售录入（明细）'!$J:$J,'销售录入（明细）'!$F:$F,C32,'销售录入（明细）'!$C:$C,"&gt;="&amp;$E$4,'销售录入（明细）'!$C:$C,"&lt;="&amp;$G$4)</f>
        <v>0</v>
      </c>
      <c r="G32" s="47">
        <f>SUMIFS('销售录入（明细）'!$K:$K,'销售录入（明细）'!$F:$F,C32,'销售录入（明细）'!$C:$C,"&gt;="&amp;$E$4,'销售录入（明细）'!$C:$C,"&lt;="&amp;$G$4)</f>
        <v>0</v>
      </c>
      <c r="H32" s="26"/>
    </row>
    <row r="33" customHeight="1" spans="2:8">
      <c r="B33" s="33">
        <v>27</v>
      </c>
      <c r="C33" s="34" t="str">
        <f>IF('基础-商品信息'!C30="","-",'基础-商品信息'!C30)</f>
        <v>-</v>
      </c>
      <c r="D33" s="34" t="str">
        <f>IF('基础-商品信息'!D30="","-",'基础-商品信息'!D30)</f>
        <v>-</v>
      </c>
      <c r="E33" s="34" t="str">
        <f>IF('基础-商品信息'!E30="","-",'基础-商品信息'!E30)</f>
        <v>-</v>
      </c>
      <c r="F33" s="46">
        <f>SUMIFS('销售录入（明细）'!$J:$J,'销售录入（明细）'!$F:$F,C33,'销售录入（明细）'!$C:$C,"&gt;="&amp;$E$4,'销售录入（明细）'!$C:$C,"&lt;="&amp;$G$4)</f>
        <v>0</v>
      </c>
      <c r="G33" s="47">
        <f>SUMIFS('销售录入（明细）'!$K:$K,'销售录入（明细）'!$F:$F,C33,'销售录入（明细）'!$C:$C,"&gt;="&amp;$E$4,'销售录入（明细）'!$C:$C,"&lt;="&amp;$G$4)</f>
        <v>0</v>
      </c>
      <c r="H33" s="26"/>
    </row>
    <row r="34" customHeight="1" spans="2:8">
      <c r="B34" s="33">
        <v>28</v>
      </c>
      <c r="C34" s="34" t="str">
        <f>IF('基础-商品信息'!C31="","-",'基础-商品信息'!C31)</f>
        <v>-</v>
      </c>
      <c r="D34" s="34" t="str">
        <f>IF('基础-商品信息'!D31="","-",'基础-商品信息'!D31)</f>
        <v>-</v>
      </c>
      <c r="E34" s="34" t="str">
        <f>IF('基础-商品信息'!E31="","-",'基础-商品信息'!E31)</f>
        <v>-</v>
      </c>
      <c r="F34" s="46">
        <f>SUMIFS('销售录入（明细）'!$J:$J,'销售录入（明细）'!$F:$F,C34,'销售录入（明细）'!$C:$C,"&gt;="&amp;$E$4,'销售录入（明细）'!$C:$C,"&lt;="&amp;$G$4)</f>
        <v>0</v>
      </c>
      <c r="G34" s="47">
        <f>SUMIFS('销售录入（明细）'!$K:$K,'销售录入（明细）'!$F:$F,C34,'销售录入（明细）'!$C:$C,"&gt;="&amp;$E$4,'销售录入（明细）'!$C:$C,"&lt;="&amp;$G$4)</f>
        <v>0</v>
      </c>
      <c r="H34" s="26"/>
    </row>
    <row r="35" customHeight="1" spans="2:8">
      <c r="B35" s="33">
        <v>29</v>
      </c>
      <c r="C35" s="34" t="str">
        <f>IF('基础-商品信息'!C32="","-",'基础-商品信息'!C32)</f>
        <v>-</v>
      </c>
      <c r="D35" s="34" t="str">
        <f>IF('基础-商品信息'!D32="","-",'基础-商品信息'!D32)</f>
        <v>-</v>
      </c>
      <c r="E35" s="34" t="str">
        <f>IF('基础-商品信息'!E32="","-",'基础-商品信息'!E32)</f>
        <v>-</v>
      </c>
      <c r="F35" s="46">
        <f>SUMIFS('销售录入（明细）'!$J:$J,'销售录入（明细）'!$F:$F,C35,'销售录入（明细）'!$C:$C,"&gt;="&amp;$E$4,'销售录入（明细）'!$C:$C,"&lt;="&amp;$G$4)</f>
        <v>0</v>
      </c>
      <c r="G35" s="47">
        <f>SUMIFS('销售录入（明细）'!$K:$K,'销售录入（明细）'!$F:$F,C35,'销售录入（明细）'!$C:$C,"&gt;="&amp;$E$4,'销售录入（明细）'!$C:$C,"&lt;="&amp;$G$4)</f>
        <v>0</v>
      </c>
      <c r="H35" s="26"/>
    </row>
    <row r="36" customHeight="1" spans="2:8">
      <c r="B36" s="33">
        <v>30</v>
      </c>
      <c r="C36" s="34" t="str">
        <f>IF('基础-商品信息'!C33="","-",'基础-商品信息'!C33)</f>
        <v>-</v>
      </c>
      <c r="D36" s="34" t="str">
        <f>IF('基础-商品信息'!D33="","-",'基础-商品信息'!D33)</f>
        <v>-</v>
      </c>
      <c r="E36" s="34" t="str">
        <f>IF('基础-商品信息'!E33="","-",'基础-商品信息'!E33)</f>
        <v>-</v>
      </c>
      <c r="F36" s="46">
        <f>SUMIFS('销售录入（明细）'!$J:$J,'销售录入（明细）'!$F:$F,C36,'销售录入（明细）'!$C:$C,"&gt;="&amp;$E$4,'销售录入（明细）'!$C:$C,"&lt;="&amp;$G$4)</f>
        <v>0</v>
      </c>
      <c r="G36" s="47">
        <f>SUMIFS('销售录入（明细）'!$K:$K,'销售录入（明细）'!$F:$F,C36,'销售录入（明细）'!$C:$C,"&gt;="&amp;$E$4,'销售录入（明细）'!$C:$C,"&lt;="&amp;$G$4)</f>
        <v>0</v>
      </c>
      <c r="H36" s="26"/>
    </row>
    <row r="37" customHeight="1" spans="2:8">
      <c r="B37" s="33">
        <v>31</v>
      </c>
      <c r="C37" s="34" t="str">
        <f>IF('基础-商品信息'!C34="","-",'基础-商品信息'!C34)</f>
        <v>-</v>
      </c>
      <c r="D37" s="34" t="str">
        <f>IF('基础-商品信息'!D34="","-",'基础-商品信息'!D34)</f>
        <v>-</v>
      </c>
      <c r="E37" s="34" t="str">
        <f>IF('基础-商品信息'!E34="","-",'基础-商品信息'!E34)</f>
        <v>-</v>
      </c>
      <c r="F37" s="46">
        <f>SUMIFS('销售录入（明细）'!$J:$J,'销售录入（明细）'!$F:$F,C37,'销售录入（明细）'!$C:$C,"&gt;="&amp;$E$4,'销售录入（明细）'!$C:$C,"&lt;="&amp;$G$4)</f>
        <v>0</v>
      </c>
      <c r="G37" s="47">
        <f>SUMIFS('销售录入（明细）'!$K:$K,'销售录入（明细）'!$F:$F,C37,'销售录入（明细）'!$C:$C,"&gt;="&amp;$E$4,'销售录入（明细）'!$C:$C,"&lt;="&amp;$G$4)</f>
        <v>0</v>
      </c>
      <c r="H37" s="26"/>
    </row>
    <row r="38" customHeight="1" spans="2:8">
      <c r="B38" s="33">
        <v>32</v>
      </c>
      <c r="C38" s="34" t="str">
        <f>IF('基础-商品信息'!C35="","-",'基础-商品信息'!C35)</f>
        <v>-</v>
      </c>
      <c r="D38" s="34" t="str">
        <f>IF('基础-商品信息'!D35="","-",'基础-商品信息'!D35)</f>
        <v>-</v>
      </c>
      <c r="E38" s="34" t="str">
        <f>IF('基础-商品信息'!E35="","-",'基础-商品信息'!E35)</f>
        <v>-</v>
      </c>
      <c r="F38" s="46">
        <f>SUMIFS('销售录入（明细）'!$J:$J,'销售录入（明细）'!$F:$F,C38,'销售录入（明细）'!$C:$C,"&gt;="&amp;$E$4,'销售录入（明细）'!$C:$C,"&lt;="&amp;$G$4)</f>
        <v>0</v>
      </c>
      <c r="G38" s="47">
        <f>SUMIFS('销售录入（明细）'!$K:$K,'销售录入（明细）'!$F:$F,C38,'销售录入（明细）'!$C:$C,"&gt;="&amp;$E$4,'销售录入（明细）'!$C:$C,"&lt;="&amp;$G$4)</f>
        <v>0</v>
      </c>
      <c r="H38" s="26"/>
    </row>
    <row r="39" customHeight="1" spans="2:8">
      <c r="B39" s="33">
        <v>33</v>
      </c>
      <c r="C39" s="34" t="str">
        <f>IF('基础-商品信息'!C36="","-",'基础-商品信息'!C36)</f>
        <v>-</v>
      </c>
      <c r="D39" s="34" t="str">
        <f>IF('基础-商品信息'!D36="","-",'基础-商品信息'!D36)</f>
        <v>-</v>
      </c>
      <c r="E39" s="34" t="str">
        <f>IF('基础-商品信息'!E36="","-",'基础-商品信息'!E36)</f>
        <v>-</v>
      </c>
      <c r="F39" s="46">
        <f>SUMIFS('销售录入（明细）'!$J:$J,'销售录入（明细）'!$F:$F,C39,'销售录入（明细）'!$C:$C,"&gt;="&amp;$E$4,'销售录入（明细）'!$C:$C,"&lt;="&amp;$G$4)</f>
        <v>0</v>
      </c>
      <c r="G39" s="47">
        <f>SUMIFS('销售录入（明细）'!$K:$K,'销售录入（明细）'!$F:$F,C39,'销售录入（明细）'!$C:$C,"&gt;="&amp;$E$4,'销售录入（明细）'!$C:$C,"&lt;="&amp;$G$4)</f>
        <v>0</v>
      </c>
      <c r="H39" s="26"/>
    </row>
    <row r="40" customHeight="1" spans="2:8">
      <c r="B40" s="33">
        <v>34</v>
      </c>
      <c r="C40" s="34" t="str">
        <f>IF('基础-商品信息'!C37="","-",'基础-商品信息'!C37)</f>
        <v>-</v>
      </c>
      <c r="D40" s="34" t="str">
        <f>IF('基础-商品信息'!D37="","-",'基础-商品信息'!D37)</f>
        <v>-</v>
      </c>
      <c r="E40" s="34" t="str">
        <f>IF('基础-商品信息'!E37="","-",'基础-商品信息'!E37)</f>
        <v>-</v>
      </c>
      <c r="F40" s="46">
        <f>SUMIFS('销售录入（明细）'!$J:$J,'销售录入（明细）'!$F:$F,C40,'销售录入（明细）'!$C:$C,"&gt;="&amp;$E$4,'销售录入（明细）'!$C:$C,"&lt;="&amp;$G$4)</f>
        <v>0</v>
      </c>
      <c r="G40" s="47">
        <f>SUMIFS('销售录入（明细）'!$K:$K,'销售录入（明细）'!$F:$F,C40,'销售录入（明细）'!$C:$C,"&gt;="&amp;$E$4,'销售录入（明细）'!$C:$C,"&lt;="&amp;$G$4)</f>
        <v>0</v>
      </c>
      <c r="H40" s="26"/>
    </row>
    <row r="41" customHeight="1" spans="2:8">
      <c r="B41" s="33">
        <v>35</v>
      </c>
      <c r="C41" s="34" t="str">
        <f>IF('基础-商品信息'!C38="","-",'基础-商品信息'!C38)</f>
        <v>-</v>
      </c>
      <c r="D41" s="34" t="str">
        <f>IF('基础-商品信息'!D38="","-",'基础-商品信息'!D38)</f>
        <v>-</v>
      </c>
      <c r="E41" s="34" t="str">
        <f>IF('基础-商品信息'!E38="","-",'基础-商品信息'!E38)</f>
        <v>-</v>
      </c>
      <c r="F41" s="46">
        <f>SUMIFS('销售录入（明细）'!$J:$J,'销售录入（明细）'!$F:$F,C41,'销售录入（明细）'!$C:$C,"&gt;="&amp;$E$4,'销售录入（明细）'!$C:$C,"&lt;="&amp;$G$4)</f>
        <v>0</v>
      </c>
      <c r="G41" s="47">
        <f>SUMIFS('销售录入（明细）'!$K:$K,'销售录入（明细）'!$F:$F,C41,'销售录入（明细）'!$C:$C,"&gt;="&amp;$E$4,'销售录入（明细）'!$C:$C,"&lt;="&amp;$G$4)</f>
        <v>0</v>
      </c>
      <c r="H41" s="26"/>
    </row>
    <row r="42" customHeight="1" spans="2:8">
      <c r="B42" s="33">
        <v>36</v>
      </c>
      <c r="C42" s="34" t="str">
        <f>IF('基础-商品信息'!C39="","-",'基础-商品信息'!C39)</f>
        <v>-</v>
      </c>
      <c r="D42" s="34" t="str">
        <f>IF('基础-商品信息'!D39="","-",'基础-商品信息'!D39)</f>
        <v>-</v>
      </c>
      <c r="E42" s="34" t="str">
        <f>IF('基础-商品信息'!E39="","-",'基础-商品信息'!E39)</f>
        <v>-</v>
      </c>
      <c r="F42" s="46">
        <f>SUMIFS('销售录入（明细）'!$J:$J,'销售录入（明细）'!$F:$F,C42,'销售录入（明细）'!$C:$C,"&gt;="&amp;$E$4,'销售录入（明细）'!$C:$C,"&lt;="&amp;$G$4)</f>
        <v>0</v>
      </c>
      <c r="G42" s="47">
        <f>SUMIFS('销售录入（明细）'!$K:$K,'销售录入（明细）'!$F:$F,C42,'销售录入（明细）'!$C:$C,"&gt;="&amp;$E$4,'销售录入（明细）'!$C:$C,"&lt;="&amp;$G$4)</f>
        <v>0</v>
      </c>
      <c r="H42" s="26"/>
    </row>
    <row r="43" customHeight="1" spans="2:8">
      <c r="B43" s="33">
        <v>37</v>
      </c>
      <c r="C43" s="34" t="str">
        <f>IF('基础-商品信息'!C40="","-",'基础-商品信息'!C40)</f>
        <v>-</v>
      </c>
      <c r="D43" s="34" t="str">
        <f>IF('基础-商品信息'!D40="","-",'基础-商品信息'!D40)</f>
        <v>-</v>
      </c>
      <c r="E43" s="34" t="str">
        <f>IF('基础-商品信息'!E40="","-",'基础-商品信息'!E40)</f>
        <v>-</v>
      </c>
      <c r="F43" s="46">
        <f>SUMIFS('销售录入（明细）'!$J:$J,'销售录入（明细）'!$F:$F,C43,'销售录入（明细）'!$C:$C,"&gt;="&amp;$E$4,'销售录入（明细）'!$C:$C,"&lt;="&amp;$G$4)</f>
        <v>0</v>
      </c>
      <c r="G43" s="47">
        <f>SUMIFS('销售录入（明细）'!$K:$K,'销售录入（明细）'!$F:$F,C43,'销售录入（明细）'!$C:$C,"&gt;="&amp;$E$4,'销售录入（明细）'!$C:$C,"&lt;="&amp;$G$4)</f>
        <v>0</v>
      </c>
      <c r="H43" s="26"/>
    </row>
    <row r="44" customHeight="1" spans="2:8">
      <c r="B44" s="33">
        <v>38</v>
      </c>
      <c r="C44" s="34" t="str">
        <f>IF('基础-商品信息'!C41="","-",'基础-商品信息'!C41)</f>
        <v>-</v>
      </c>
      <c r="D44" s="34" t="str">
        <f>IF('基础-商品信息'!D41="","-",'基础-商品信息'!D41)</f>
        <v>-</v>
      </c>
      <c r="E44" s="34" t="str">
        <f>IF('基础-商品信息'!E41="","-",'基础-商品信息'!E41)</f>
        <v>-</v>
      </c>
      <c r="F44" s="46">
        <f>SUMIFS('销售录入（明细）'!$J:$J,'销售录入（明细）'!$F:$F,C44,'销售录入（明细）'!$C:$C,"&gt;="&amp;$E$4,'销售录入（明细）'!$C:$C,"&lt;="&amp;$G$4)</f>
        <v>0</v>
      </c>
      <c r="G44" s="47">
        <f>SUMIFS('销售录入（明细）'!$K:$K,'销售录入（明细）'!$F:$F,C44,'销售录入（明细）'!$C:$C,"&gt;="&amp;$E$4,'销售录入（明细）'!$C:$C,"&lt;="&amp;$G$4)</f>
        <v>0</v>
      </c>
      <c r="H44" s="26"/>
    </row>
    <row r="45" customHeight="1" spans="2:8">
      <c r="B45" s="33">
        <v>39</v>
      </c>
      <c r="C45" s="34" t="str">
        <f>IF('基础-商品信息'!C42="","-",'基础-商品信息'!C42)</f>
        <v>-</v>
      </c>
      <c r="D45" s="34" t="str">
        <f>IF('基础-商品信息'!D42="","-",'基础-商品信息'!D42)</f>
        <v>-</v>
      </c>
      <c r="E45" s="34" t="str">
        <f>IF('基础-商品信息'!E42="","-",'基础-商品信息'!E42)</f>
        <v>-</v>
      </c>
      <c r="F45" s="46">
        <f>SUMIFS('销售录入（明细）'!$J:$J,'销售录入（明细）'!$F:$F,C45,'销售录入（明细）'!$C:$C,"&gt;="&amp;$E$4,'销售录入（明细）'!$C:$C,"&lt;="&amp;$G$4)</f>
        <v>0</v>
      </c>
      <c r="G45" s="47">
        <f>SUMIFS('销售录入（明细）'!$K:$K,'销售录入（明细）'!$F:$F,C45,'销售录入（明细）'!$C:$C,"&gt;="&amp;$E$4,'销售录入（明细）'!$C:$C,"&lt;="&amp;$G$4)</f>
        <v>0</v>
      </c>
      <c r="H45" s="26"/>
    </row>
    <row r="46" customHeight="1" spans="2:8">
      <c r="B46" s="33">
        <v>40</v>
      </c>
      <c r="C46" s="34" t="str">
        <f>IF('基础-商品信息'!C43="","-",'基础-商品信息'!C43)</f>
        <v>-</v>
      </c>
      <c r="D46" s="34" t="str">
        <f>IF('基础-商品信息'!D43="","-",'基础-商品信息'!D43)</f>
        <v>-</v>
      </c>
      <c r="E46" s="34" t="str">
        <f>IF('基础-商品信息'!E43="","-",'基础-商品信息'!E43)</f>
        <v>-</v>
      </c>
      <c r="F46" s="46">
        <f>SUMIFS('销售录入（明细）'!$J:$J,'销售录入（明细）'!$F:$F,C46,'销售录入（明细）'!$C:$C,"&gt;="&amp;$E$4,'销售录入（明细）'!$C:$C,"&lt;="&amp;$G$4)</f>
        <v>0</v>
      </c>
      <c r="G46" s="47">
        <f>SUMIFS('销售录入（明细）'!$K:$K,'销售录入（明细）'!$F:$F,C46,'销售录入（明细）'!$C:$C,"&gt;="&amp;$E$4,'销售录入（明细）'!$C:$C,"&lt;="&amp;$G$4)</f>
        <v>0</v>
      </c>
      <c r="H46" s="26"/>
    </row>
    <row r="47" customHeight="1" spans="2:8">
      <c r="B47" s="33">
        <v>41</v>
      </c>
      <c r="C47" s="34" t="str">
        <f>IF('基础-商品信息'!C44="","-",'基础-商品信息'!C44)</f>
        <v>-</v>
      </c>
      <c r="D47" s="34" t="str">
        <f>IF('基础-商品信息'!D44="","-",'基础-商品信息'!D44)</f>
        <v>-</v>
      </c>
      <c r="E47" s="34" t="str">
        <f>IF('基础-商品信息'!E44="","-",'基础-商品信息'!E44)</f>
        <v>-</v>
      </c>
      <c r="F47" s="46">
        <f>SUMIFS('销售录入（明细）'!$J:$J,'销售录入（明细）'!$F:$F,C47,'销售录入（明细）'!$C:$C,"&gt;="&amp;$E$4,'销售录入（明细）'!$C:$C,"&lt;="&amp;$G$4)</f>
        <v>0</v>
      </c>
      <c r="G47" s="47">
        <f>SUMIFS('销售录入（明细）'!$K:$K,'销售录入（明细）'!$F:$F,C47,'销售录入（明细）'!$C:$C,"&gt;="&amp;$E$4,'销售录入（明细）'!$C:$C,"&lt;="&amp;$G$4)</f>
        <v>0</v>
      </c>
      <c r="H47" s="26"/>
    </row>
    <row r="48" customHeight="1" spans="2:8">
      <c r="B48" s="33">
        <v>42</v>
      </c>
      <c r="C48" s="34" t="str">
        <f>IF('基础-商品信息'!C45="","-",'基础-商品信息'!C45)</f>
        <v>-</v>
      </c>
      <c r="D48" s="34" t="str">
        <f>IF('基础-商品信息'!D45="","-",'基础-商品信息'!D45)</f>
        <v>-</v>
      </c>
      <c r="E48" s="34" t="str">
        <f>IF('基础-商品信息'!E45="","-",'基础-商品信息'!E45)</f>
        <v>-</v>
      </c>
      <c r="F48" s="46">
        <f>SUMIFS('销售录入（明细）'!$J:$J,'销售录入（明细）'!$F:$F,C48,'销售录入（明细）'!$C:$C,"&gt;="&amp;$E$4,'销售录入（明细）'!$C:$C,"&lt;="&amp;$G$4)</f>
        <v>0</v>
      </c>
      <c r="G48" s="47">
        <f>SUMIFS('销售录入（明细）'!$K:$K,'销售录入（明细）'!$F:$F,C48,'销售录入（明细）'!$C:$C,"&gt;="&amp;$E$4,'销售录入（明细）'!$C:$C,"&lt;="&amp;$G$4)</f>
        <v>0</v>
      </c>
      <c r="H48" s="26"/>
    </row>
    <row r="49" customHeight="1" spans="2:8">
      <c r="B49" s="33">
        <v>43</v>
      </c>
      <c r="C49" s="34" t="str">
        <f>IF('基础-商品信息'!C46="","-",'基础-商品信息'!C46)</f>
        <v>-</v>
      </c>
      <c r="D49" s="34" t="str">
        <f>IF('基础-商品信息'!D46="","-",'基础-商品信息'!D46)</f>
        <v>-</v>
      </c>
      <c r="E49" s="34" t="str">
        <f>IF('基础-商品信息'!E46="","-",'基础-商品信息'!E46)</f>
        <v>-</v>
      </c>
      <c r="F49" s="46">
        <f>SUMIFS('销售录入（明细）'!$J:$J,'销售录入（明细）'!$F:$F,C49,'销售录入（明细）'!$C:$C,"&gt;="&amp;$E$4,'销售录入（明细）'!$C:$C,"&lt;="&amp;$G$4)</f>
        <v>0</v>
      </c>
      <c r="G49" s="47">
        <f>SUMIFS('销售录入（明细）'!$K:$K,'销售录入（明细）'!$F:$F,C49,'销售录入（明细）'!$C:$C,"&gt;="&amp;$E$4,'销售录入（明细）'!$C:$C,"&lt;="&amp;$G$4)</f>
        <v>0</v>
      </c>
      <c r="H49" s="26"/>
    </row>
    <row r="50" customHeight="1" spans="2:8">
      <c r="B50" s="33">
        <v>44</v>
      </c>
      <c r="C50" s="34" t="str">
        <f>IF('基础-商品信息'!C47="","-",'基础-商品信息'!C47)</f>
        <v>-</v>
      </c>
      <c r="D50" s="34" t="str">
        <f>IF('基础-商品信息'!D47="","-",'基础-商品信息'!D47)</f>
        <v>-</v>
      </c>
      <c r="E50" s="34" t="str">
        <f>IF('基础-商品信息'!E47="","-",'基础-商品信息'!E47)</f>
        <v>-</v>
      </c>
      <c r="F50" s="46">
        <f>SUMIFS('销售录入（明细）'!$J:$J,'销售录入（明细）'!$F:$F,C50,'销售录入（明细）'!$C:$C,"&gt;="&amp;$E$4,'销售录入（明细）'!$C:$C,"&lt;="&amp;$G$4)</f>
        <v>0</v>
      </c>
      <c r="G50" s="47">
        <f>SUMIFS('销售录入（明细）'!$K:$K,'销售录入（明细）'!$F:$F,C50,'销售录入（明细）'!$C:$C,"&gt;="&amp;$E$4,'销售录入（明细）'!$C:$C,"&lt;="&amp;$G$4)</f>
        <v>0</v>
      </c>
      <c r="H50" s="26"/>
    </row>
    <row r="51" customHeight="1" spans="2:8">
      <c r="B51" s="33">
        <v>45</v>
      </c>
      <c r="C51" s="34" t="str">
        <f>IF('基础-商品信息'!C48="","-",'基础-商品信息'!C48)</f>
        <v>-</v>
      </c>
      <c r="D51" s="34" t="str">
        <f>IF('基础-商品信息'!D48="","-",'基础-商品信息'!D48)</f>
        <v>-</v>
      </c>
      <c r="E51" s="34" t="str">
        <f>IF('基础-商品信息'!E48="","-",'基础-商品信息'!E48)</f>
        <v>-</v>
      </c>
      <c r="F51" s="46">
        <f>SUMIFS('销售录入（明细）'!$J:$J,'销售录入（明细）'!$F:$F,C51,'销售录入（明细）'!$C:$C,"&gt;="&amp;$E$4,'销售录入（明细）'!$C:$C,"&lt;="&amp;$G$4)</f>
        <v>0</v>
      </c>
      <c r="G51" s="47">
        <f>SUMIFS('销售录入（明细）'!$K:$K,'销售录入（明细）'!$F:$F,C51,'销售录入（明细）'!$C:$C,"&gt;="&amp;$E$4,'销售录入（明细）'!$C:$C,"&lt;="&amp;$G$4)</f>
        <v>0</v>
      </c>
      <c r="H51" s="26"/>
    </row>
    <row r="52" customHeight="1" spans="2:8">
      <c r="B52" s="33">
        <v>46</v>
      </c>
      <c r="C52" s="34" t="str">
        <f>IF('基础-商品信息'!C49="","-",'基础-商品信息'!C49)</f>
        <v>-</v>
      </c>
      <c r="D52" s="34" t="str">
        <f>IF('基础-商品信息'!D49="","-",'基础-商品信息'!D49)</f>
        <v>-</v>
      </c>
      <c r="E52" s="34" t="str">
        <f>IF('基础-商品信息'!E49="","-",'基础-商品信息'!E49)</f>
        <v>-</v>
      </c>
      <c r="F52" s="46">
        <f>SUMIFS('销售录入（明细）'!$J:$J,'销售录入（明细）'!$F:$F,C52,'销售录入（明细）'!$C:$C,"&gt;="&amp;$E$4,'销售录入（明细）'!$C:$C,"&lt;="&amp;$G$4)</f>
        <v>0</v>
      </c>
      <c r="G52" s="47">
        <f>SUMIFS('销售录入（明细）'!$K:$K,'销售录入（明细）'!$F:$F,C52,'销售录入（明细）'!$C:$C,"&gt;="&amp;$E$4,'销售录入（明细）'!$C:$C,"&lt;="&amp;$G$4)</f>
        <v>0</v>
      </c>
      <c r="H52" s="26"/>
    </row>
    <row r="53" customHeight="1" spans="2:8">
      <c r="B53" s="33">
        <v>47</v>
      </c>
      <c r="C53" s="34" t="str">
        <f>IF('基础-商品信息'!C50="","-",'基础-商品信息'!C50)</f>
        <v>-</v>
      </c>
      <c r="D53" s="34" t="str">
        <f>IF('基础-商品信息'!D50="","-",'基础-商品信息'!D50)</f>
        <v>-</v>
      </c>
      <c r="E53" s="34" t="str">
        <f>IF('基础-商品信息'!E50="","-",'基础-商品信息'!E50)</f>
        <v>-</v>
      </c>
      <c r="F53" s="46">
        <f>SUMIFS('销售录入（明细）'!$J:$J,'销售录入（明细）'!$F:$F,C53,'销售录入（明细）'!$C:$C,"&gt;="&amp;$E$4,'销售录入（明细）'!$C:$C,"&lt;="&amp;$G$4)</f>
        <v>0</v>
      </c>
      <c r="G53" s="47">
        <f>SUMIFS('销售录入（明细）'!$K:$K,'销售录入（明细）'!$F:$F,C53,'销售录入（明细）'!$C:$C,"&gt;="&amp;$E$4,'销售录入（明细）'!$C:$C,"&lt;="&amp;$G$4)</f>
        <v>0</v>
      </c>
      <c r="H53" s="26"/>
    </row>
    <row r="54" customHeight="1" spans="2:8">
      <c r="B54" s="33">
        <v>48</v>
      </c>
      <c r="C54" s="34" t="str">
        <f>IF('基础-商品信息'!C51="","-",'基础-商品信息'!C51)</f>
        <v>-</v>
      </c>
      <c r="D54" s="34" t="str">
        <f>IF('基础-商品信息'!D51="","-",'基础-商品信息'!D51)</f>
        <v>-</v>
      </c>
      <c r="E54" s="34" t="str">
        <f>IF('基础-商品信息'!E51="","-",'基础-商品信息'!E51)</f>
        <v>-</v>
      </c>
      <c r="F54" s="46">
        <f>SUMIFS('销售录入（明细）'!$J:$J,'销售录入（明细）'!$F:$F,C54,'销售录入（明细）'!$C:$C,"&gt;="&amp;$E$4,'销售录入（明细）'!$C:$C,"&lt;="&amp;$G$4)</f>
        <v>0</v>
      </c>
      <c r="G54" s="47">
        <f>SUMIFS('销售录入（明细）'!$K:$K,'销售录入（明细）'!$F:$F,C54,'销售录入（明细）'!$C:$C,"&gt;="&amp;$E$4,'销售录入（明细）'!$C:$C,"&lt;="&amp;$G$4)</f>
        <v>0</v>
      </c>
      <c r="H54" s="26"/>
    </row>
    <row r="55" customHeight="1" spans="2:8">
      <c r="B55" s="33">
        <v>49</v>
      </c>
      <c r="C55" s="34" t="str">
        <f>IF('基础-商品信息'!C52="","-",'基础-商品信息'!C52)</f>
        <v>-</v>
      </c>
      <c r="D55" s="34" t="str">
        <f>IF('基础-商品信息'!D52="","-",'基础-商品信息'!D52)</f>
        <v>-</v>
      </c>
      <c r="E55" s="34" t="str">
        <f>IF('基础-商品信息'!E52="","-",'基础-商品信息'!E52)</f>
        <v>-</v>
      </c>
      <c r="F55" s="46">
        <f>SUMIFS('销售录入（明细）'!$J:$J,'销售录入（明细）'!$F:$F,C55,'销售录入（明细）'!$C:$C,"&gt;="&amp;$E$4,'销售录入（明细）'!$C:$C,"&lt;="&amp;$G$4)</f>
        <v>0</v>
      </c>
      <c r="G55" s="47">
        <f>SUMIFS('销售录入（明细）'!$K:$K,'销售录入（明细）'!$F:$F,C55,'销售录入（明细）'!$C:$C,"&gt;="&amp;$E$4,'销售录入（明细）'!$C:$C,"&lt;="&amp;$G$4)</f>
        <v>0</v>
      </c>
      <c r="H55" s="26"/>
    </row>
    <row r="56" customHeight="1" spans="2:8">
      <c r="B56" s="33">
        <v>50</v>
      </c>
      <c r="C56" s="34" t="str">
        <f>IF('基础-商品信息'!C53="","-",'基础-商品信息'!C53)</f>
        <v>-</v>
      </c>
      <c r="D56" s="34" t="str">
        <f>IF('基础-商品信息'!D53="","-",'基础-商品信息'!D53)</f>
        <v>-</v>
      </c>
      <c r="E56" s="34" t="str">
        <f>IF('基础-商品信息'!E53="","-",'基础-商品信息'!E53)</f>
        <v>-</v>
      </c>
      <c r="F56" s="46">
        <f>SUMIFS('销售录入（明细）'!$J:$J,'销售录入（明细）'!$F:$F,C56,'销售录入（明细）'!$C:$C,"&gt;="&amp;$E$4,'销售录入（明细）'!$C:$C,"&lt;="&amp;$G$4)</f>
        <v>0</v>
      </c>
      <c r="G56" s="47">
        <f>SUMIFS('销售录入（明细）'!$K:$K,'销售录入（明细）'!$F:$F,C56,'销售录入（明细）'!$C:$C,"&gt;="&amp;$E$4,'销售录入（明细）'!$C:$C,"&lt;="&amp;$G$4)</f>
        <v>0</v>
      </c>
      <c r="H56" s="26"/>
    </row>
    <row r="57" customHeight="1" spans="2:8">
      <c r="B57" s="33">
        <v>51</v>
      </c>
      <c r="C57" s="34" t="str">
        <f>IF('基础-商品信息'!C54="","-",'基础-商品信息'!C54)</f>
        <v>-</v>
      </c>
      <c r="D57" s="34" t="str">
        <f>IF('基础-商品信息'!D54="","-",'基础-商品信息'!D54)</f>
        <v>-</v>
      </c>
      <c r="E57" s="34" t="str">
        <f>IF('基础-商品信息'!E54="","-",'基础-商品信息'!E54)</f>
        <v>-</v>
      </c>
      <c r="F57" s="46">
        <f>SUMIFS('销售录入（明细）'!$J:$J,'销售录入（明细）'!$F:$F,C57,'销售录入（明细）'!$C:$C,"&gt;="&amp;$E$4,'销售录入（明细）'!$C:$C,"&lt;="&amp;$G$4)</f>
        <v>0</v>
      </c>
      <c r="G57" s="47">
        <f>SUMIFS('销售录入（明细）'!$K:$K,'销售录入（明细）'!$F:$F,C57,'销售录入（明细）'!$C:$C,"&gt;="&amp;$E$4,'销售录入（明细）'!$C:$C,"&lt;="&amp;$G$4)</f>
        <v>0</v>
      </c>
      <c r="H57" s="26"/>
    </row>
    <row r="58" customHeight="1" spans="2:8">
      <c r="B58" s="33">
        <v>52</v>
      </c>
      <c r="C58" s="34" t="str">
        <f>IF('基础-商品信息'!C55="","-",'基础-商品信息'!C55)</f>
        <v>-</v>
      </c>
      <c r="D58" s="34" t="str">
        <f>IF('基础-商品信息'!D55="","-",'基础-商品信息'!D55)</f>
        <v>-</v>
      </c>
      <c r="E58" s="34" t="str">
        <f>IF('基础-商品信息'!E55="","-",'基础-商品信息'!E55)</f>
        <v>-</v>
      </c>
      <c r="F58" s="46">
        <f>SUMIFS('销售录入（明细）'!$J:$J,'销售录入（明细）'!$F:$F,C58,'销售录入（明细）'!$C:$C,"&gt;="&amp;$E$4,'销售录入（明细）'!$C:$C,"&lt;="&amp;$G$4)</f>
        <v>0</v>
      </c>
      <c r="G58" s="47">
        <f>SUMIFS('销售录入（明细）'!$K:$K,'销售录入（明细）'!$F:$F,C58,'销售录入（明细）'!$C:$C,"&gt;="&amp;$E$4,'销售录入（明细）'!$C:$C,"&lt;="&amp;$G$4)</f>
        <v>0</v>
      </c>
      <c r="H58" s="26"/>
    </row>
    <row r="59" customHeight="1" spans="2:8">
      <c r="B59" s="33">
        <v>53</v>
      </c>
      <c r="C59" s="34" t="str">
        <f>IF('基础-商品信息'!C56="","-",'基础-商品信息'!C56)</f>
        <v>-</v>
      </c>
      <c r="D59" s="34" t="str">
        <f>IF('基础-商品信息'!D56="","-",'基础-商品信息'!D56)</f>
        <v>-</v>
      </c>
      <c r="E59" s="34" t="str">
        <f>IF('基础-商品信息'!E56="","-",'基础-商品信息'!E56)</f>
        <v>-</v>
      </c>
      <c r="F59" s="46">
        <f>SUMIFS('销售录入（明细）'!$J:$J,'销售录入（明细）'!$F:$F,C59,'销售录入（明细）'!$C:$C,"&gt;="&amp;$E$4,'销售录入（明细）'!$C:$C,"&lt;="&amp;$G$4)</f>
        <v>0</v>
      </c>
      <c r="G59" s="47">
        <f>SUMIFS('销售录入（明细）'!$K:$K,'销售录入（明细）'!$F:$F,C59,'销售录入（明细）'!$C:$C,"&gt;="&amp;$E$4,'销售录入（明细）'!$C:$C,"&lt;="&amp;$G$4)</f>
        <v>0</v>
      </c>
      <c r="H59" s="26"/>
    </row>
    <row r="60" customHeight="1" spans="2:8">
      <c r="B60" s="33">
        <v>54</v>
      </c>
      <c r="C60" s="34" t="str">
        <f>IF('基础-商品信息'!C57="","-",'基础-商品信息'!C57)</f>
        <v>-</v>
      </c>
      <c r="D60" s="34" t="str">
        <f>IF('基础-商品信息'!D57="","-",'基础-商品信息'!D57)</f>
        <v>-</v>
      </c>
      <c r="E60" s="34" t="str">
        <f>IF('基础-商品信息'!E57="","-",'基础-商品信息'!E57)</f>
        <v>-</v>
      </c>
      <c r="F60" s="46">
        <f>SUMIFS('销售录入（明细）'!$J:$J,'销售录入（明细）'!$F:$F,C60,'销售录入（明细）'!$C:$C,"&gt;="&amp;$E$4,'销售录入（明细）'!$C:$C,"&lt;="&amp;$G$4)</f>
        <v>0</v>
      </c>
      <c r="G60" s="47">
        <f>SUMIFS('销售录入（明细）'!$K:$K,'销售录入（明细）'!$F:$F,C60,'销售录入（明细）'!$C:$C,"&gt;="&amp;$E$4,'销售录入（明细）'!$C:$C,"&lt;="&amp;$G$4)</f>
        <v>0</v>
      </c>
      <c r="H60" s="26"/>
    </row>
    <row r="61" customHeight="1" spans="2:8">
      <c r="B61" s="33">
        <v>55</v>
      </c>
      <c r="C61" s="34" t="str">
        <f>IF('基础-商品信息'!C58="","-",'基础-商品信息'!C58)</f>
        <v>-</v>
      </c>
      <c r="D61" s="34" t="str">
        <f>IF('基础-商品信息'!D58="","-",'基础-商品信息'!D58)</f>
        <v>-</v>
      </c>
      <c r="E61" s="34" t="str">
        <f>IF('基础-商品信息'!E58="","-",'基础-商品信息'!E58)</f>
        <v>-</v>
      </c>
      <c r="F61" s="46">
        <f>SUMIFS('销售录入（明细）'!$J:$J,'销售录入（明细）'!$F:$F,C61,'销售录入（明细）'!$C:$C,"&gt;="&amp;$E$4,'销售录入（明细）'!$C:$C,"&lt;="&amp;$G$4)</f>
        <v>0</v>
      </c>
      <c r="G61" s="47">
        <f>SUMIFS('销售录入（明细）'!$K:$K,'销售录入（明细）'!$F:$F,C61,'销售录入（明细）'!$C:$C,"&gt;="&amp;$E$4,'销售录入（明细）'!$C:$C,"&lt;="&amp;$G$4)</f>
        <v>0</v>
      </c>
      <c r="H61" s="26"/>
    </row>
    <row r="62" customHeight="1" spans="2:8">
      <c r="B62" s="33">
        <v>56</v>
      </c>
      <c r="C62" s="34" t="str">
        <f>IF('基础-商品信息'!C59="","-",'基础-商品信息'!C59)</f>
        <v>-</v>
      </c>
      <c r="D62" s="34" t="str">
        <f>IF('基础-商品信息'!D59="","-",'基础-商品信息'!D59)</f>
        <v>-</v>
      </c>
      <c r="E62" s="34" t="str">
        <f>IF('基础-商品信息'!E59="","-",'基础-商品信息'!E59)</f>
        <v>-</v>
      </c>
      <c r="F62" s="46">
        <f>SUMIFS('销售录入（明细）'!$J:$J,'销售录入（明细）'!$F:$F,C62,'销售录入（明细）'!$C:$C,"&gt;="&amp;$E$4,'销售录入（明细）'!$C:$C,"&lt;="&amp;$G$4)</f>
        <v>0</v>
      </c>
      <c r="G62" s="47">
        <f>SUMIFS('销售录入（明细）'!$K:$K,'销售录入（明细）'!$F:$F,C62,'销售录入（明细）'!$C:$C,"&gt;="&amp;$E$4,'销售录入（明细）'!$C:$C,"&lt;="&amp;$G$4)</f>
        <v>0</v>
      </c>
      <c r="H62" s="26"/>
    </row>
    <row r="63" customHeight="1" spans="2:8">
      <c r="B63" s="33">
        <v>57</v>
      </c>
      <c r="C63" s="34" t="str">
        <f>IF('基础-商品信息'!C60="","-",'基础-商品信息'!C60)</f>
        <v>-</v>
      </c>
      <c r="D63" s="34" t="str">
        <f>IF('基础-商品信息'!D60="","-",'基础-商品信息'!D60)</f>
        <v>-</v>
      </c>
      <c r="E63" s="34" t="str">
        <f>IF('基础-商品信息'!E60="","-",'基础-商品信息'!E60)</f>
        <v>-</v>
      </c>
      <c r="F63" s="46">
        <f>SUMIFS('销售录入（明细）'!$J:$J,'销售录入（明细）'!$F:$F,C63,'销售录入（明细）'!$C:$C,"&gt;="&amp;$E$4,'销售录入（明细）'!$C:$C,"&lt;="&amp;$G$4)</f>
        <v>0</v>
      </c>
      <c r="G63" s="47">
        <f>SUMIFS('销售录入（明细）'!$K:$K,'销售录入（明细）'!$F:$F,C63,'销售录入（明细）'!$C:$C,"&gt;="&amp;$E$4,'销售录入（明细）'!$C:$C,"&lt;="&amp;$G$4)</f>
        <v>0</v>
      </c>
      <c r="H63" s="26"/>
    </row>
    <row r="64" customHeight="1" spans="2:8">
      <c r="B64" s="33">
        <v>58</v>
      </c>
      <c r="C64" s="34" t="str">
        <f>IF('基础-商品信息'!C61="","-",'基础-商品信息'!C61)</f>
        <v>-</v>
      </c>
      <c r="D64" s="34" t="str">
        <f>IF('基础-商品信息'!D61="","-",'基础-商品信息'!D61)</f>
        <v>-</v>
      </c>
      <c r="E64" s="34" t="str">
        <f>IF('基础-商品信息'!E61="","-",'基础-商品信息'!E61)</f>
        <v>-</v>
      </c>
      <c r="F64" s="46">
        <f>SUMIFS('销售录入（明细）'!$J:$J,'销售录入（明细）'!$F:$F,C64,'销售录入（明细）'!$C:$C,"&gt;="&amp;$E$4,'销售录入（明细）'!$C:$C,"&lt;="&amp;$G$4)</f>
        <v>0</v>
      </c>
      <c r="G64" s="47">
        <f>SUMIFS('销售录入（明细）'!$K:$K,'销售录入（明细）'!$F:$F,C64,'销售录入（明细）'!$C:$C,"&gt;="&amp;$E$4,'销售录入（明细）'!$C:$C,"&lt;="&amp;$G$4)</f>
        <v>0</v>
      </c>
      <c r="H64" s="26"/>
    </row>
    <row r="65" customHeight="1" spans="2:8">
      <c r="B65" s="33">
        <v>59</v>
      </c>
      <c r="C65" s="34" t="str">
        <f>IF('基础-商品信息'!C62="","-",'基础-商品信息'!C62)</f>
        <v>-</v>
      </c>
      <c r="D65" s="34" t="str">
        <f>IF('基础-商品信息'!D62="","-",'基础-商品信息'!D62)</f>
        <v>-</v>
      </c>
      <c r="E65" s="34" t="str">
        <f>IF('基础-商品信息'!E62="","-",'基础-商品信息'!E62)</f>
        <v>-</v>
      </c>
      <c r="F65" s="46">
        <f>SUMIFS('销售录入（明细）'!$J:$J,'销售录入（明细）'!$F:$F,C65,'销售录入（明细）'!$C:$C,"&gt;="&amp;$E$4,'销售录入（明细）'!$C:$C,"&lt;="&amp;$G$4)</f>
        <v>0</v>
      </c>
      <c r="G65" s="47">
        <f>SUMIFS('销售录入（明细）'!$K:$K,'销售录入（明细）'!$F:$F,C65,'销售录入（明细）'!$C:$C,"&gt;="&amp;$E$4,'销售录入（明细）'!$C:$C,"&lt;="&amp;$G$4)</f>
        <v>0</v>
      </c>
      <c r="H65" s="26"/>
    </row>
    <row r="66" customHeight="1" spans="2:8">
      <c r="B66" s="33">
        <v>60</v>
      </c>
      <c r="C66" s="34" t="str">
        <f>IF('基础-商品信息'!C63="","-",'基础-商品信息'!C63)</f>
        <v>-</v>
      </c>
      <c r="D66" s="34" t="str">
        <f>IF('基础-商品信息'!D63="","-",'基础-商品信息'!D63)</f>
        <v>-</v>
      </c>
      <c r="E66" s="34" t="str">
        <f>IF('基础-商品信息'!E63="","-",'基础-商品信息'!E63)</f>
        <v>-</v>
      </c>
      <c r="F66" s="46">
        <f>SUMIFS('销售录入（明细）'!$J:$J,'销售录入（明细）'!$F:$F,C66,'销售录入（明细）'!$C:$C,"&gt;="&amp;$E$4,'销售录入（明细）'!$C:$C,"&lt;="&amp;$G$4)</f>
        <v>0</v>
      </c>
      <c r="G66" s="47">
        <f>SUMIFS('销售录入（明细）'!$K:$K,'销售录入（明细）'!$F:$F,C66,'销售录入（明细）'!$C:$C,"&gt;="&amp;$E$4,'销售录入（明细）'!$C:$C,"&lt;="&amp;$G$4)</f>
        <v>0</v>
      </c>
      <c r="H66" s="26"/>
    </row>
    <row r="67" customHeight="1" spans="2:8">
      <c r="B67" s="33">
        <v>61</v>
      </c>
      <c r="C67" s="34" t="str">
        <f>IF('基础-商品信息'!C64="","-",'基础-商品信息'!C64)</f>
        <v>-</v>
      </c>
      <c r="D67" s="34" t="str">
        <f>IF('基础-商品信息'!D64="","-",'基础-商品信息'!D64)</f>
        <v>-</v>
      </c>
      <c r="E67" s="34" t="str">
        <f>IF('基础-商品信息'!E64="","-",'基础-商品信息'!E64)</f>
        <v>-</v>
      </c>
      <c r="F67" s="46">
        <f>SUMIFS('销售录入（明细）'!$J:$J,'销售录入（明细）'!$F:$F,C67,'销售录入（明细）'!$C:$C,"&gt;="&amp;$E$4,'销售录入（明细）'!$C:$C,"&lt;="&amp;$G$4)</f>
        <v>0</v>
      </c>
      <c r="G67" s="47">
        <f>SUMIFS('销售录入（明细）'!$K:$K,'销售录入（明细）'!$F:$F,C67,'销售录入（明细）'!$C:$C,"&gt;="&amp;$E$4,'销售录入（明细）'!$C:$C,"&lt;="&amp;$G$4)</f>
        <v>0</v>
      </c>
      <c r="H67" s="26"/>
    </row>
    <row r="68" customHeight="1" spans="2:8">
      <c r="B68" s="33">
        <v>62</v>
      </c>
      <c r="C68" s="34" t="str">
        <f>IF('基础-商品信息'!C65="","-",'基础-商品信息'!C65)</f>
        <v>-</v>
      </c>
      <c r="D68" s="34" t="str">
        <f>IF('基础-商品信息'!D65="","-",'基础-商品信息'!D65)</f>
        <v>-</v>
      </c>
      <c r="E68" s="34" t="str">
        <f>IF('基础-商品信息'!E65="","-",'基础-商品信息'!E65)</f>
        <v>-</v>
      </c>
      <c r="F68" s="46">
        <f>SUMIFS('销售录入（明细）'!$J:$J,'销售录入（明细）'!$F:$F,C68,'销售录入（明细）'!$C:$C,"&gt;="&amp;$E$4,'销售录入（明细）'!$C:$C,"&lt;="&amp;$G$4)</f>
        <v>0</v>
      </c>
      <c r="G68" s="47">
        <f>SUMIFS('销售录入（明细）'!$K:$K,'销售录入（明细）'!$F:$F,C68,'销售录入（明细）'!$C:$C,"&gt;="&amp;$E$4,'销售录入（明细）'!$C:$C,"&lt;="&amp;$G$4)</f>
        <v>0</v>
      </c>
      <c r="H68" s="26"/>
    </row>
    <row r="69" customHeight="1" spans="2:8">
      <c r="B69" s="33">
        <v>63</v>
      </c>
      <c r="C69" s="34" t="str">
        <f>IF('基础-商品信息'!C66="","-",'基础-商品信息'!C66)</f>
        <v>-</v>
      </c>
      <c r="D69" s="34" t="str">
        <f>IF('基础-商品信息'!D66="","-",'基础-商品信息'!D66)</f>
        <v>-</v>
      </c>
      <c r="E69" s="34" t="str">
        <f>IF('基础-商品信息'!E66="","-",'基础-商品信息'!E66)</f>
        <v>-</v>
      </c>
      <c r="F69" s="46">
        <f>SUMIFS('销售录入（明细）'!$J:$J,'销售录入（明细）'!$F:$F,C69,'销售录入（明细）'!$C:$C,"&gt;="&amp;$E$4,'销售录入（明细）'!$C:$C,"&lt;="&amp;$G$4)</f>
        <v>0</v>
      </c>
      <c r="G69" s="47">
        <f>SUMIFS('销售录入（明细）'!$K:$K,'销售录入（明细）'!$F:$F,C69,'销售录入（明细）'!$C:$C,"&gt;="&amp;$E$4,'销售录入（明细）'!$C:$C,"&lt;="&amp;$G$4)</f>
        <v>0</v>
      </c>
      <c r="H69" s="26"/>
    </row>
    <row r="70" customHeight="1" spans="2:8">
      <c r="B70" s="33">
        <v>64</v>
      </c>
      <c r="C70" s="34" t="str">
        <f>IF('基础-商品信息'!C67="","-",'基础-商品信息'!C67)</f>
        <v>-</v>
      </c>
      <c r="D70" s="34" t="str">
        <f>IF('基础-商品信息'!D67="","-",'基础-商品信息'!D67)</f>
        <v>-</v>
      </c>
      <c r="E70" s="34" t="str">
        <f>IF('基础-商品信息'!E67="","-",'基础-商品信息'!E67)</f>
        <v>-</v>
      </c>
      <c r="F70" s="46">
        <f>SUMIFS('销售录入（明细）'!$J:$J,'销售录入（明细）'!$F:$F,C70,'销售录入（明细）'!$C:$C,"&gt;="&amp;$E$4,'销售录入（明细）'!$C:$C,"&lt;="&amp;$G$4)</f>
        <v>0</v>
      </c>
      <c r="G70" s="47">
        <f>SUMIFS('销售录入（明细）'!$K:$K,'销售录入（明细）'!$F:$F,C70,'销售录入（明细）'!$C:$C,"&gt;="&amp;$E$4,'销售录入（明细）'!$C:$C,"&lt;="&amp;$G$4)</f>
        <v>0</v>
      </c>
      <c r="H70" s="26"/>
    </row>
    <row r="71" customHeight="1" spans="2:8">
      <c r="B71" s="33">
        <v>65</v>
      </c>
      <c r="C71" s="34" t="str">
        <f>IF('基础-商品信息'!C68="","-",'基础-商品信息'!C68)</f>
        <v>-</v>
      </c>
      <c r="D71" s="34" t="str">
        <f>IF('基础-商品信息'!D68="","-",'基础-商品信息'!D68)</f>
        <v>-</v>
      </c>
      <c r="E71" s="34" t="str">
        <f>IF('基础-商品信息'!E68="","-",'基础-商品信息'!E68)</f>
        <v>-</v>
      </c>
      <c r="F71" s="46">
        <f>SUMIFS('销售录入（明细）'!$J:$J,'销售录入（明细）'!$F:$F,C71,'销售录入（明细）'!$C:$C,"&gt;="&amp;$E$4,'销售录入（明细）'!$C:$C,"&lt;="&amp;$G$4)</f>
        <v>0</v>
      </c>
      <c r="G71" s="47">
        <f>SUMIFS('销售录入（明细）'!$K:$K,'销售录入（明细）'!$F:$F,C71,'销售录入（明细）'!$C:$C,"&gt;="&amp;$E$4,'销售录入（明细）'!$C:$C,"&lt;="&amp;$G$4)</f>
        <v>0</v>
      </c>
      <c r="H71" s="26"/>
    </row>
    <row r="72" customHeight="1" spans="2:8">
      <c r="B72" s="33">
        <v>66</v>
      </c>
      <c r="C72" s="34" t="str">
        <f>IF('基础-商品信息'!C69="","-",'基础-商品信息'!C69)</f>
        <v>-</v>
      </c>
      <c r="D72" s="34" t="str">
        <f>IF('基础-商品信息'!D69="","-",'基础-商品信息'!D69)</f>
        <v>-</v>
      </c>
      <c r="E72" s="34" t="str">
        <f>IF('基础-商品信息'!E69="","-",'基础-商品信息'!E69)</f>
        <v>-</v>
      </c>
      <c r="F72" s="46">
        <f>SUMIFS('销售录入（明细）'!$J:$J,'销售录入（明细）'!$F:$F,C72,'销售录入（明细）'!$C:$C,"&gt;="&amp;$E$4,'销售录入（明细）'!$C:$C,"&lt;="&amp;$G$4)</f>
        <v>0</v>
      </c>
      <c r="G72" s="47">
        <f>SUMIFS('销售录入（明细）'!$K:$K,'销售录入（明细）'!$F:$F,C72,'销售录入（明细）'!$C:$C,"&gt;="&amp;$E$4,'销售录入（明细）'!$C:$C,"&lt;="&amp;$G$4)</f>
        <v>0</v>
      </c>
      <c r="H72" s="26"/>
    </row>
    <row r="73" customHeight="1" spans="2:8">
      <c r="B73" s="33">
        <v>67</v>
      </c>
      <c r="C73" s="34" t="str">
        <f>IF('基础-商品信息'!C70="","-",'基础-商品信息'!C70)</f>
        <v>-</v>
      </c>
      <c r="D73" s="34" t="str">
        <f>IF('基础-商品信息'!D70="","-",'基础-商品信息'!D70)</f>
        <v>-</v>
      </c>
      <c r="E73" s="34" t="str">
        <f>IF('基础-商品信息'!E70="","-",'基础-商品信息'!E70)</f>
        <v>-</v>
      </c>
      <c r="F73" s="46">
        <f>SUMIFS('销售录入（明细）'!$J:$J,'销售录入（明细）'!$F:$F,C73,'销售录入（明细）'!$C:$C,"&gt;="&amp;$E$4,'销售录入（明细）'!$C:$C,"&lt;="&amp;$G$4)</f>
        <v>0</v>
      </c>
      <c r="G73" s="47">
        <f>SUMIFS('销售录入（明细）'!$K:$K,'销售录入（明细）'!$F:$F,C73,'销售录入（明细）'!$C:$C,"&gt;="&amp;$E$4,'销售录入（明细）'!$C:$C,"&lt;="&amp;$G$4)</f>
        <v>0</v>
      </c>
      <c r="H73" s="26"/>
    </row>
    <row r="74" customHeight="1" spans="2:8">
      <c r="B74" s="33">
        <v>68</v>
      </c>
      <c r="C74" s="34" t="str">
        <f>IF('基础-商品信息'!C71="","-",'基础-商品信息'!C71)</f>
        <v>-</v>
      </c>
      <c r="D74" s="34" t="str">
        <f>IF('基础-商品信息'!D71="","-",'基础-商品信息'!D71)</f>
        <v>-</v>
      </c>
      <c r="E74" s="34" t="str">
        <f>IF('基础-商品信息'!E71="","-",'基础-商品信息'!E71)</f>
        <v>-</v>
      </c>
      <c r="F74" s="46">
        <f>SUMIFS('销售录入（明细）'!$J:$J,'销售录入（明细）'!$F:$F,C74,'销售录入（明细）'!$C:$C,"&gt;="&amp;$E$4,'销售录入（明细）'!$C:$C,"&lt;="&amp;$G$4)</f>
        <v>0</v>
      </c>
      <c r="G74" s="47">
        <f>SUMIFS('销售录入（明细）'!$K:$K,'销售录入（明细）'!$F:$F,C74,'销售录入（明细）'!$C:$C,"&gt;="&amp;$E$4,'销售录入（明细）'!$C:$C,"&lt;="&amp;$G$4)</f>
        <v>0</v>
      </c>
      <c r="H74" s="26"/>
    </row>
    <row r="75" customHeight="1" spans="2:8">
      <c r="B75" s="33">
        <v>69</v>
      </c>
      <c r="C75" s="34" t="str">
        <f>IF('基础-商品信息'!C72="","-",'基础-商品信息'!C72)</f>
        <v>-</v>
      </c>
      <c r="D75" s="34" t="str">
        <f>IF('基础-商品信息'!D72="","-",'基础-商品信息'!D72)</f>
        <v>-</v>
      </c>
      <c r="E75" s="34" t="str">
        <f>IF('基础-商品信息'!E72="","-",'基础-商品信息'!E72)</f>
        <v>-</v>
      </c>
      <c r="F75" s="46">
        <f>SUMIFS('销售录入（明细）'!$J:$J,'销售录入（明细）'!$F:$F,C75,'销售录入（明细）'!$C:$C,"&gt;="&amp;$E$4,'销售录入（明细）'!$C:$C,"&lt;="&amp;$G$4)</f>
        <v>0</v>
      </c>
      <c r="G75" s="47">
        <f>SUMIFS('销售录入（明细）'!$K:$K,'销售录入（明细）'!$F:$F,C75,'销售录入（明细）'!$C:$C,"&gt;="&amp;$E$4,'销售录入（明细）'!$C:$C,"&lt;="&amp;$G$4)</f>
        <v>0</v>
      </c>
      <c r="H75" s="26"/>
    </row>
    <row r="76" customHeight="1" spans="2:8">
      <c r="B76" s="33">
        <v>70</v>
      </c>
      <c r="C76" s="34" t="str">
        <f>IF('基础-商品信息'!C73="","-",'基础-商品信息'!C73)</f>
        <v>-</v>
      </c>
      <c r="D76" s="34" t="str">
        <f>IF('基础-商品信息'!D73="","-",'基础-商品信息'!D73)</f>
        <v>-</v>
      </c>
      <c r="E76" s="34" t="str">
        <f>IF('基础-商品信息'!E73="","-",'基础-商品信息'!E73)</f>
        <v>-</v>
      </c>
      <c r="F76" s="46">
        <f>SUMIFS('销售录入（明细）'!$J:$J,'销售录入（明细）'!$F:$F,C76,'销售录入（明细）'!$C:$C,"&gt;="&amp;$E$4,'销售录入（明细）'!$C:$C,"&lt;="&amp;$G$4)</f>
        <v>0</v>
      </c>
      <c r="G76" s="47">
        <f>SUMIFS('销售录入（明细）'!$K:$K,'销售录入（明细）'!$F:$F,C76,'销售录入（明细）'!$C:$C,"&gt;="&amp;$E$4,'销售录入（明细）'!$C:$C,"&lt;="&amp;$G$4)</f>
        <v>0</v>
      </c>
      <c r="H76" s="26"/>
    </row>
    <row r="77" customHeight="1" spans="2:8">
      <c r="B77" s="33">
        <v>71</v>
      </c>
      <c r="C77" s="34" t="str">
        <f>IF('基础-商品信息'!C74="","-",'基础-商品信息'!C74)</f>
        <v>-</v>
      </c>
      <c r="D77" s="34" t="str">
        <f>IF('基础-商品信息'!D74="","-",'基础-商品信息'!D74)</f>
        <v>-</v>
      </c>
      <c r="E77" s="34" t="str">
        <f>IF('基础-商品信息'!E74="","-",'基础-商品信息'!E74)</f>
        <v>-</v>
      </c>
      <c r="F77" s="46">
        <f>SUMIFS('销售录入（明细）'!$J:$J,'销售录入（明细）'!$F:$F,C77,'销售录入（明细）'!$C:$C,"&gt;="&amp;$E$4,'销售录入（明细）'!$C:$C,"&lt;="&amp;$G$4)</f>
        <v>0</v>
      </c>
      <c r="G77" s="47">
        <f>SUMIFS('销售录入（明细）'!$K:$K,'销售录入（明细）'!$F:$F,C77,'销售录入（明细）'!$C:$C,"&gt;="&amp;$E$4,'销售录入（明细）'!$C:$C,"&lt;="&amp;$G$4)</f>
        <v>0</v>
      </c>
      <c r="H77" s="26"/>
    </row>
    <row r="78" customHeight="1" spans="2:8">
      <c r="B78" s="33">
        <v>72</v>
      </c>
      <c r="C78" s="34" t="str">
        <f>IF('基础-商品信息'!C75="","-",'基础-商品信息'!C75)</f>
        <v>-</v>
      </c>
      <c r="D78" s="34" t="str">
        <f>IF('基础-商品信息'!D75="","-",'基础-商品信息'!D75)</f>
        <v>-</v>
      </c>
      <c r="E78" s="34" t="str">
        <f>IF('基础-商品信息'!E75="","-",'基础-商品信息'!E75)</f>
        <v>-</v>
      </c>
      <c r="F78" s="46">
        <f>SUMIFS('销售录入（明细）'!$J:$J,'销售录入（明细）'!$F:$F,C78,'销售录入（明细）'!$C:$C,"&gt;="&amp;$E$4,'销售录入（明细）'!$C:$C,"&lt;="&amp;$G$4)</f>
        <v>0</v>
      </c>
      <c r="G78" s="47">
        <f>SUMIFS('销售录入（明细）'!$K:$K,'销售录入（明细）'!$F:$F,C78,'销售录入（明细）'!$C:$C,"&gt;="&amp;$E$4,'销售录入（明细）'!$C:$C,"&lt;="&amp;$G$4)</f>
        <v>0</v>
      </c>
      <c r="H78" s="26"/>
    </row>
    <row r="79" customHeight="1" spans="2:8">
      <c r="B79" s="33">
        <v>73</v>
      </c>
      <c r="C79" s="34" t="str">
        <f>IF('基础-商品信息'!C76="","-",'基础-商品信息'!C76)</f>
        <v>-</v>
      </c>
      <c r="D79" s="34" t="str">
        <f>IF('基础-商品信息'!D76="","-",'基础-商品信息'!D76)</f>
        <v>-</v>
      </c>
      <c r="E79" s="34" t="str">
        <f>IF('基础-商品信息'!E76="","-",'基础-商品信息'!E76)</f>
        <v>-</v>
      </c>
      <c r="F79" s="46">
        <f>SUMIFS('销售录入（明细）'!$J:$J,'销售录入（明细）'!$F:$F,C79,'销售录入（明细）'!$C:$C,"&gt;="&amp;$E$4,'销售录入（明细）'!$C:$C,"&lt;="&amp;$G$4)</f>
        <v>0</v>
      </c>
      <c r="G79" s="47">
        <f>SUMIFS('销售录入（明细）'!$K:$K,'销售录入（明细）'!$F:$F,C79,'销售录入（明细）'!$C:$C,"&gt;="&amp;$E$4,'销售录入（明细）'!$C:$C,"&lt;="&amp;$G$4)</f>
        <v>0</v>
      </c>
      <c r="H79" s="26"/>
    </row>
    <row r="80" customHeight="1" spans="2:8">
      <c r="B80" s="33">
        <v>74</v>
      </c>
      <c r="C80" s="34" t="str">
        <f>IF('基础-商品信息'!C77="","-",'基础-商品信息'!C77)</f>
        <v>-</v>
      </c>
      <c r="D80" s="34" t="str">
        <f>IF('基础-商品信息'!D77="","-",'基础-商品信息'!D77)</f>
        <v>-</v>
      </c>
      <c r="E80" s="34" t="str">
        <f>IF('基础-商品信息'!E77="","-",'基础-商品信息'!E77)</f>
        <v>-</v>
      </c>
      <c r="F80" s="46">
        <f>SUMIFS('销售录入（明细）'!$J:$J,'销售录入（明细）'!$F:$F,C80,'销售录入（明细）'!$C:$C,"&gt;="&amp;$E$4,'销售录入（明细）'!$C:$C,"&lt;="&amp;$G$4)</f>
        <v>0</v>
      </c>
      <c r="G80" s="47">
        <f>SUMIFS('销售录入（明细）'!$K:$K,'销售录入（明细）'!$F:$F,C80,'销售录入（明细）'!$C:$C,"&gt;="&amp;$E$4,'销售录入（明细）'!$C:$C,"&lt;="&amp;$G$4)</f>
        <v>0</v>
      </c>
      <c r="H80" s="26"/>
    </row>
    <row r="81" customHeight="1" spans="2:8">
      <c r="B81" s="33">
        <v>75</v>
      </c>
      <c r="C81" s="34" t="str">
        <f>IF('基础-商品信息'!C78="","-",'基础-商品信息'!C78)</f>
        <v>-</v>
      </c>
      <c r="D81" s="34" t="str">
        <f>IF('基础-商品信息'!D78="","-",'基础-商品信息'!D78)</f>
        <v>-</v>
      </c>
      <c r="E81" s="34" t="str">
        <f>IF('基础-商品信息'!E78="","-",'基础-商品信息'!E78)</f>
        <v>-</v>
      </c>
      <c r="F81" s="46">
        <f>SUMIFS('销售录入（明细）'!$J:$J,'销售录入（明细）'!$F:$F,C81,'销售录入（明细）'!$C:$C,"&gt;="&amp;$E$4,'销售录入（明细）'!$C:$C,"&lt;="&amp;$G$4)</f>
        <v>0</v>
      </c>
      <c r="G81" s="47">
        <f>SUMIFS('销售录入（明细）'!$K:$K,'销售录入（明细）'!$F:$F,C81,'销售录入（明细）'!$C:$C,"&gt;="&amp;$E$4,'销售录入（明细）'!$C:$C,"&lt;="&amp;$G$4)</f>
        <v>0</v>
      </c>
      <c r="H81" s="26"/>
    </row>
    <row r="82" customHeight="1" spans="2:8">
      <c r="B82" s="33">
        <v>76</v>
      </c>
      <c r="C82" s="34" t="str">
        <f>IF('基础-商品信息'!C79="","-",'基础-商品信息'!C79)</f>
        <v>-</v>
      </c>
      <c r="D82" s="34" t="str">
        <f>IF('基础-商品信息'!D79="","-",'基础-商品信息'!D79)</f>
        <v>-</v>
      </c>
      <c r="E82" s="34" t="str">
        <f>IF('基础-商品信息'!E79="","-",'基础-商品信息'!E79)</f>
        <v>-</v>
      </c>
      <c r="F82" s="46">
        <f>SUMIFS('销售录入（明细）'!$J:$J,'销售录入（明细）'!$F:$F,C82,'销售录入（明细）'!$C:$C,"&gt;="&amp;$E$4,'销售录入（明细）'!$C:$C,"&lt;="&amp;$G$4)</f>
        <v>0</v>
      </c>
      <c r="G82" s="47">
        <f>SUMIFS('销售录入（明细）'!$K:$K,'销售录入（明细）'!$F:$F,C82,'销售录入（明细）'!$C:$C,"&gt;="&amp;$E$4,'销售录入（明细）'!$C:$C,"&lt;="&amp;$G$4)</f>
        <v>0</v>
      </c>
      <c r="H82" s="26"/>
    </row>
    <row r="83" customHeight="1" spans="2:8">
      <c r="B83" s="33">
        <v>77</v>
      </c>
      <c r="C83" s="34" t="str">
        <f>IF('基础-商品信息'!C80="","-",'基础-商品信息'!C80)</f>
        <v>-</v>
      </c>
      <c r="D83" s="34" t="str">
        <f>IF('基础-商品信息'!D80="","-",'基础-商品信息'!D80)</f>
        <v>-</v>
      </c>
      <c r="E83" s="34" t="str">
        <f>IF('基础-商品信息'!E80="","-",'基础-商品信息'!E80)</f>
        <v>-</v>
      </c>
      <c r="F83" s="46">
        <f>SUMIFS('销售录入（明细）'!$J:$J,'销售录入（明细）'!$F:$F,C83,'销售录入（明细）'!$C:$C,"&gt;="&amp;$E$4,'销售录入（明细）'!$C:$C,"&lt;="&amp;$G$4)</f>
        <v>0</v>
      </c>
      <c r="G83" s="47">
        <f>SUMIFS('销售录入（明细）'!$K:$K,'销售录入（明细）'!$F:$F,C83,'销售录入（明细）'!$C:$C,"&gt;="&amp;$E$4,'销售录入（明细）'!$C:$C,"&lt;="&amp;$G$4)</f>
        <v>0</v>
      </c>
      <c r="H83" s="26"/>
    </row>
    <row r="84" customHeight="1" spans="2:8">
      <c r="B84" s="33">
        <v>78</v>
      </c>
      <c r="C84" s="34" t="str">
        <f>IF('基础-商品信息'!C81="","-",'基础-商品信息'!C81)</f>
        <v>-</v>
      </c>
      <c r="D84" s="34" t="str">
        <f>IF('基础-商品信息'!D81="","-",'基础-商品信息'!D81)</f>
        <v>-</v>
      </c>
      <c r="E84" s="34" t="str">
        <f>IF('基础-商品信息'!E81="","-",'基础-商品信息'!E81)</f>
        <v>-</v>
      </c>
      <c r="F84" s="46">
        <f>SUMIFS('销售录入（明细）'!$J:$J,'销售录入（明细）'!$F:$F,C84,'销售录入（明细）'!$C:$C,"&gt;="&amp;$E$4,'销售录入（明细）'!$C:$C,"&lt;="&amp;$G$4)</f>
        <v>0</v>
      </c>
      <c r="G84" s="47">
        <f>SUMIFS('销售录入（明细）'!$K:$K,'销售录入（明细）'!$F:$F,C84,'销售录入（明细）'!$C:$C,"&gt;="&amp;$E$4,'销售录入（明细）'!$C:$C,"&lt;="&amp;$G$4)</f>
        <v>0</v>
      </c>
      <c r="H84" s="26"/>
    </row>
    <row r="85" customHeight="1" spans="2:8">
      <c r="B85" s="33">
        <v>79</v>
      </c>
      <c r="C85" s="34" t="str">
        <f>IF('基础-商品信息'!C82="","-",'基础-商品信息'!C82)</f>
        <v>-</v>
      </c>
      <c r="D85" s="34" t="str">
        <f>IF('基础-商品信息'!D82="","-",'基础-商品信息'!D82)</f>
        <v>-</v>
      </c>
      <c r="E85" s="34" t="str">
        <f>IF('基础-商品信息'!E82="","-",'基础-商品信息'!E82)</f>
        <v>-</v>
      </c>
      <c r="F85" s="46">
        <f>SUMIFS('销售录入（明细）'!$J:$J,'销售录入（明细）'!$F:$F,C85,'销售录入（明细）'!$C:$C,"&gt;="&amp;$E$4,'销售录入（明细）'!$C:$C,"&lt;="&amp;$G$4)</f>
        <v>0</v>
      </c>
      <c r="G85" s="47">
        <f>SUMIFS('销售录入（明细）'!$K:$K,'销售录入（明细）'!$F:$F,C85,'销售录入（明细）'!$C:$C,"&gt;="&amp;$E$4,'销售录入（明细）'!$C:$C,"&lt;="&amp;$G$4)</f>
        <v>0</v>
      </c>
      <c r="H85" s="26"/>
    </row>
    <row r="86" customHeight="1" spans="2:8">
      <c r="B86" s="33">
        <v>80</v>
      </c>
      <c r="C86" s="34" t="str">
        <f>IF('基础-商品信息'!C83="","-",'基础-商品信息'!C83)</f>
        <v>-</v>
      </c>
      <c r="D86" s="34" t="str">
        <f>IF('基础-商品信息'!D83="","-",'基础-商品信息'!D83)</f>
        <v>-</v>
      </c>
      <c r="E86" s="34" t="str">
        <f>IF('基础-商品信息'!E83="","-",'基础-商品信息'!E83)</f>
        <v>-</v>
      </c>
      <c r="F86" s="46">
        <f>SUMIFS('销售录入（明细）'!$J:$J,'销售录入（明细）'!$F:$F,C86,'销售录入（明细）'!$C:$C,"&gt;="&amp;$E$4,'销售录入（明细）'!$C:$C,"&lt;="&amp;$G$4)</f>
        <v>0</v>
      </c>
      <c r="G86" s="47">
        <f>SUMIFS('销售录入（明细）'!$K:$K,'销售录入（明细）'!$F:$F,C86,'销售录入（明细）'!$C:$C,"&gt;="&amp;$E$4,'销售录入（明细）'!$C:$C,"&lt;="&amp;$G$4)</f>
        <v>0</v>
      </c>
      <c r="H86" s="26"/>
    </row>
    <row r="87" customHeight="1" spans="2:8">
      <c r="B87" s="33">
        <v>81</v>
      </c>
      <c r="C87" s="34" t="str">
        <f>IF('基础-商品信息'!C84="","-",'基础-商品信息'!C84)</f>
        <v>-</v>
      </c>
      <c r="D87" s="34" t="str">
        <f>IF('基础-商品信息'!D84="","-",'基础-商品信息'!D84)</f>
        <v>-</v>
      </c>
      <c r="E87" s="34" t="str">
        <f>IF('基础-商品信息'!E84="","-",'基础-商品信息'!E84)</f>
        <v>-</v>
      </c>
      <c r="F87" s="46">
        <f>SUMIFS('销售录入（明细）'!$J:$J,'销售录入（明细）'!$F:$F,C87,'销售录入（明细）'!$C:$C,"&gt;="&amp;$E$4,'销售录入（明细）'!$C:$C,"&lt;="&amp;$G$4)</f>
        <v>0</v>
      </c>
      <c r="G87" s="47">
        <f>SUMIFS('销售录入（明细）'!$K:$K,'销售录入（明细）'!$F:$F,C87,'销售录入（明细）'!$C:$C,"&gt;="&amp;$E$4,'销售录入（明细）'!$C:$C,"&lt;="&amp;$G$4)</f>
        <v>0</v>
      </c>
      <c r="H87" s="26"/>
    </row>
    <row r="88" customHeight="1" spans="2:8">
      <c r="B88" s="33">
        <v>82</v>
      </c>
      <c r="C88" s="34" t="str">
        <f>IF('基础-商品信息'!C85="","-",'基础-商品信息'!C85)</f>
        <v>-</v>
      </c>
      <c r="D88" s="34" t="str">
        <f>IF('基础-商品信息'!D85="","-",'基础-商品信息'!D85)</f>
        <v>-</v>
      </c>
      <c r="E88" s="34" t="str">
        <f>IF('基础-商品信息'!E85="","-",'基础-商品信息'!E85)</f>
        <v>-</v>
      </c>
      <c r="F88" s="46">
        <f>SUMIFS('销售录入（明细）'!$J:$J,'销售录入（明细）'!$F:$F,C88,'销售录入（明细）'!$C:$C,"&gt;="&amp;$E$4,'销售录入（明细）'!$C:$C,"&lt;="&amp;$G$4)</f>
        <v>0</v>
      </c>
      <c r="G88" s="47">
        <f>SUMIFS('销售录入（明细）'!$K:$K,'销售录入（明细）'!$F:$F,C88,'销售录入（明细）'!$C:$C,"&gt;="&amp;$E$4,'销售录入（明细）'!$C:$C,"&lt;="&amp;$G$4)</f>
        <v>0</v>
      </c>
      <c r="H88" s="26"/>
    </row>
    <row r="89" customHeight="1" spans="2:8">
      <c r="B89" s="33">
        <v>83</v>
      </c>
      <c r="C89" s="34" t="str">
        <f>IF('基础-商品信息'!C86="","-",'基础-商品信息'!C86)</f>
        <v>-</v>
      </c>
      <c r="D89" s="34" t="str">
        <f>IF('基础-商品信息'!D86="","-",'基础-商品信息'!D86)</f>
        <v>-</v>
      </c>
      <c r="E89" s="34" t="str">
        <f>IF('基础-商品信息'!E86="","-",'基础-商品信息'!E86)</f>
        <v>-</v>
      </c>
      <c r="F89" s="46">
        <f>SUMIFS('销售录入（明细）'!$J:$J,'销售录入（明细）'!$F:$F,C89,'销售录入（明细）'!$C:$C,"&gt;="&amp;$E$4,'销售录入（明细）'!$C:$C,"&lt;="&amp;$G$4)</f>
        <v>0</v>
      </c>
      <c r="G89" s="47">
        <f>SUMIFS('销售录入（明细）'!$K:$K,'销售录入（明细）'!$F:$F,C89,'销售录入（明细）'!$C:$C,"&gt;="&amp;$E$4,'销售录入（明细）'!$C:$C,"&lt;="&amp;$G$4)</f>
        <v>0</v>
      </c>
      <c r="H89" s="26"/>
    </row>
    <row r="90" customHeight="1" spans="2:8">
      <c r="B90" s="33">
        <v>84</v>
      </c>
      <c r="C90" s="34" t="str">
        <f>IF('基础-商品信息'!C87="","-",'基础-商品信息'!C87)</f>
        <v>-</v>
      </c>
      <c r="D90" s="34" t="str">
        <f>IF('基础-商品信息'!D87="","-",'基础-商品信息'!D87)</f>
        <v>-</v>
      </c>
      <c r="E90" s="34" t="str">
        <f>IF('基础-商品信息'!E87="","-",'基础-商品信息'!E87)</f>
        <v>-</v>
      </c>
      <c r="F90" s="46">
        <f>SUMIFS('销售录入（明细）'!$J:$J,'销售录入（明细）'!$F:$F,C90,'销售录入（明细）'!$C:$C,"&gt;="&amp;$E$4,'销售录入（明细）'!$C:$C,"&lt;="&amp;$G$4)</f>
        <v>0</v>
      </c>
      <c r="G90" s="47">
        <f>SUMIFS('销售录入（明细）'!$K:$K,'销售录入（明细）'!$F:$F,C90,'销售录入（明细）'!$C:$C,"&gt;="&amp;$E$4,'销售录入（明细）'!$C:$C,"&lt;="&amp;$G$4)</f>
        <v>0</v>
      </c>
      <c r="H90" s="26"/>
    </row>
    <row r="91" customHeight="1" spans="2:8">
      <c r="B91" s="33">
        <v>85</v>
      </c>
      <c r="C91" s="34" t="str">
        <f>IF('基础-商品信息'!C88="","-",'基础-商品信息'!C88)</f>
        <v>-</v>
      </c>
      <c r="D91" s="34" t="str">
        <f>IF('基础-商品信息'!D88="","-",'基础-商品信息'!D88)</f>
        <v>-</v>
      </c>
      <c r="E91" s="34" t="str">
        <f>IF('基础-商品信息'!E88="","-",'基础-商品信息'!E88)</f>
        <v>-</v>
      </c>
      <c r="F91" s="46">
        <f>SUMIFS('销售录入（明细）'!$J:$J,'销售录入（明细）'!$F:$F,C91,'销售录入（明细）'!$C:$C,"&gt;="&amp;$E$4,'销售录入（明细）'!$C:$C,"&lt;="&amp;$G$4)</f>
        <v>0</v>
      </c>
      <c r="G91" s="47">
        <f>SUMIFS('销售录入（明细）'!$K:$K,'销售录入（明细）'!$F:$F,C91,'销售录入（明细）'!$C:$C,"&gt;="&amp;$E$4,'销售录入（明细）'!$C:$C,"&lt;="&amp;$G$4)</f>
        <v>0</v>
      </c>
      <c r="H91" s="26"/>
    </row>
    <row r="92" customHeight="1" spans="2:8">
      <c r="B92" s="33">
        <v>86</v>
      </c>
      <c r="C92" s="34" t="str">
        <f>IF('基础-商品信息'!C89="","-",'基础-商品信息'!C89)</f>
        <v>-</v>
      </c>
      <c r="D92" s="34" t="str">
        <f>IF('基础-商品信息'!D89="","-",'基础-商品信息'!D89)</f>
        <v>-</v>
      </c>
      <c r="E92" s="34" t="str">
        <f>IF('基础-商品信息'!E89="","-",'基础-商品信息'!E89)</f>
        <v>-</v>
      </c>
      <c r="F92" s="46">
        <f>SUMIFS('销售录入（明细）'!$J:$J,'销售录入（明细）'!$F:$F,C92,'销售录入（明细）'!$C:$C,"&gt;="&amp;$E$4,'销售录入（明细）'!$C:$C,"&lt;="&amp;$G$4)</f>
        <v>0</v>
      </c>
      <c r="G92" s="47">
        <f>SUMIFS('销售录入（明细）'!$K:$K,'销售录入（明细）'!$F:$F,C92,'销售录入（明细）'!$C:$C,"&gt;="&amp;$E$4,'销售录入（明细）'!$C:$C,"&lt;="&amp;$G$4)</f>
        <v>0</v>
      </c>
      <c r="H92" s="26"/>
    </row>
    <row r="93" customHeight="1" spans="2:8">
      <c r="B93" s="33">
        <v>87</v>
      </c>
      <c r="C93" s="34" t="str">
        <f>IF('基础-商品信息'!C90="","-",'基础-商品信息'!C90)</f>
        <v>-</v>
      </c>
      <c r="D93" s="34" t="str">
        <f>IF('基础-商品信息'!D90="","-",'基础-商品信息'!D90)</f>
        <v>-</v>
      </c>
      <c r="E93" s="34" t="str">
        <f>IF('基础-商品信息'!E90="","-",'基础-商品信息'!E90)</f>
        <v>-</v>
      </c>
      <c r="F93" s="46">
        <f>SUMIFS('销售录入（明细）'!$J:$J,'销售录入（明细）'!$F:$F,C93,'销售录入（明细）'!$C:$C,"&gt;="&amp;$E$4,'销售录入（明细）'!$C:$C,"&lt;="&amp;$G$4)</f>
        <v>0</v>
      </c>
      <c r="G93" s="47">
        <f>SUMIFS('销售录入（明细）'!$K:$K,'销售录入（明细）'!$F:$F,C93,'销售录入（明细）'!$C:$C,"&gt;="&amp;$E$4,'销售录入（明细）'!$C:$C,"&lt;="&amp;$G$4)</f>
        <v>0</v>
      </c>
      <c r="H93" s="26"/>
    </row>
    <row r="94" customHeight="1" spans="2:8">
      <c r="B94" s="33">
        <v>88</v>
      </c>
      <c r="C94" s="34" t="str">
        <f>IF('基础-商品信息'!C91="","-",'基础-商品信息'!C91)</f>
        <v>-</v>
      </c>
      <c r="D94" s="34" t="str">
        <f>IF('基础-商品信息'!D91="","-",'基础-商品信息'!D91)</f>
        <v>-</v>
      </c>
      <c r="E94" s="34" t="str">
        <f>IF('基础-商品信息'!E91="","-",'基础-商品信息'!E91)</f>
        <v>-</v>
      </c>
      <c r="F94" s="46">
        <f>SUMIFS('销售录入（明细）'!$J:$J,'销售录入（明细）'!$F:$F,C94,'销售录入（明细）'!$C:$C,"&gt;="&amp;$E$4,'销售录入（明细）'!$C:$C,"&lt;="&amp;$G$4)</f>
        <v>0</v>
      </c>
      <c r="G94" s="47">
        <f>SUMIFS('销售录入（明细）'!$K:$K,'销售录入（明细）'!$F:$F,C94,'销售录入（明细）'!$C:$C,"&gt;="&amp;$E$4,'销售录入（明细）'!$C:$C,"&lt;="&amp;$G$4)</f>
        <v>0</v>
      </c>
      <c r="H94" s="26"/>
    </row>
    <row r="95" customHeight="1" spans="2:8">
      <c r="B95" s="33">
        <v>89</v>
      </c>
      <c r="C95" s="34" t="str">
        <f>IF('基础-商品信息'!C92="","-",'基础-商品信息'!C92)</f>
        <v>-</v>
      </c>
      <c r="D95" s="34" t="str">
        <f>IF('基础-商品信息'!D92="","-",'基础-商品信息'!D92)</f>
        <v>-</v>
      </c>
      <c r="E95" s="34" t="str">
        <f>IF('基础-商品信息'!E92="","-",'基础-商品信息'!E92)</f>
        <v>-</v>
      </c>
      <c r="F95" s="46">
        <f>SUMIFS('销售录入（明细）'!$J:$J,'销售录入（明细）'!$F:$F,C95,'销售录入（明细）'!$C:$C,"&gt;="&amp;$E$4,'销售录入（明细）'!$C:$C,"&lt;="&amp;$G$4)</f>
        <v>0</v>
      </c>
      <c r="G95" s="47">
        <f>SUMIFS('销售录入（明细）'!$K:$K,'销售录入（明细）'!$F:$F,C95,'销售录入（明细）'!$C:$C,"&gt;="&amp;$E$4,'销售录入（明细）'!$C:$C,"&lt;="&amp;$G$4)</f>
        <v>0</v>
      </c>
      <c r="H95" s="26"/>
    </row>
    <row r="96" customHeight="1" spans="2:8">
      <c r="B96" s="33">
        <v>90</v>
      </c>
      <c r="C96" s="34" t="str">
        <f>IF('基础-商品信息'!C93="","-",'基础-商品信息'!C93)</f>
        <v>-</v>
      </c>
      <c r="D96" s="34" t="str">
        <f>IF('基础-商品信息'!D93="","-",'基础-商品信息'!D93)</f>
        <v>-</v>
      </c>
      <c r="E96" s="34" t="str">
        <f>IF('基础-商品信息'!E93="","-",'基础-商品信息'!E93)</f>
        <v>-</v>
      </c>
      <c r="F96" s="46">
        <f>SUMIFS('销售录入（明细）'!$J:$J,'销售录入（明细）'!$F:$F,C96,'销售录入（明细）'!$C:$C,"&gt;="&amp;$E$4,'销售录入（明细）'!$C:$C,"&lt;="&amp;$G$4)</f>
        <v>0</v>
      </c>
      <c r="G96" s="47">
        <f>SUMIFS('销售录入（明细）'!$K:$K,'销售录入（明细）'!$F:$F,C96,'销售录入（明细）'!$C:$C,"&gt;="&amp;$E$4,'销售录入（明细）'!$C:$C,"&lt;="&amp;$G$4)</f>
        <v>0</v>
      </c>
      <c r="H96" s="26"/>
    </row>
    <row r="97" customHeight="1" spans="2:8">
      <c r="B97" s="33">
        <v>91</v>
      </c>
      <c r="C97" s="34" t="str">
        <f>IF('基础-商品信息'!C94="","-",'基础-商品信息'!C94)</f>
        <v>-</v>
      </c>
      <c r="D97" s="34" t="str">
        <f>IF('基础-商品信息'!D94="","-",'基础-商品信息'!D94)</f>
        <v>-</v>
      </c>
      <c r="E97" s="34" t="str">
        <f>IF('基础-商品信息'!E94="","-",'基础-商品信息'!E94)</f>
        <v>-</v>
      </c>
      <c r="F97" s="46">
        <f>SUMIFS('销售录入（明细）'!$J:$J,'销售录入（明细）'!$F:$F,C97,'销售录入（明细）'!$C:$C,"&gt;="&amp;$E$4,'销售录入（明细）'!$C:$C,"&lt;="&amp;$G$4)</f>
        <v>0</v>
      </c>
      <c r="G97" s="47">
        <f>SUMIFS('销售录入（明细）'!$K:$K,'销售录入（明细）'!$F:$F,C97,'销售录入（明细）'!$C:$C,"&gt;="&amp;$E$4,'销售录入（明细）'!$C:$C,"&lt;="&amp;$G$4)</f>
        <v>0</v>
      </c>
      <c r="H97" s="26"/>
    </row>
    <row r="98" customHeight="1" spans="2:8">
      <c r="B98" s="33">
        <v>92</v>
      </c>
      <c r="C98" s="34" t="str">
        <f>IF('基础-商品信息'!C95="","-",'基础-商品信息'!C95)</f>
        <v>-</v>
      </c>
      <c r="D98" s="34" t="str">
        <f>IF('基础-商品信息'!D95="","-",'基础-商品信息'!D95)</f>
        <v>-</v>
      </c>
      <c r="E98" s="34" t="str">
        <f>IF('基础-商品信息'!E95="","-",'基础-商品信息'!E95)</f>
        <v>-</v>
      </c>
      <c r="F98" s="46">
        <f>SUMIFS('销售录入（明细）'!$J:$J,'销售录入（明细）'!$F:$F,C98,'销售录入（明细）'!$C:$C,"&gt;="&amp;$E$4,'销售录入（明细）'!$C:$C,"&lt;="&amp;$G$4)</f>
        <v>0</v>
      </c>
      <c r="G98" s="47">
        <f>SUMIFS('销售录入（明细）'!$K:$K,'销售录入（明细）'!$F:$F,C98,'销售录入（明细）'!$C:$C,"&gt;="&amp;$E$4,'销售录入（明细）'!$C:$C,"&lt;="&amp;$G$4)</f>
        <v>0</v>
      </c>
      <c r="H98" s="26"/>
    </row>
    <row r="99" customHeight="1" spans="2:8">
      <c r="B99" s="33">
        <v>93</v>
      </c>
      <c r="C99" s="34" t="str">
        <f>IF('基础-商品信息'!C96="","-",'基础-商品信息'!C96)</f>
        <v>-</v>
      </c>
      <c r="D99" s="34" t="str">
        <f>IF('基础-商品信息'!D96="","-",'基础-商品信息'!D96)</f>
        <v>-</v>
      </c>
      <c r="E99" s="34" t="str">
        <f>IF('基础-商品信息'!E96="","-",'基础-商品信息'!E96)</f>
        <v>-</v>
      </c>
      <c r="F99" s="46">
        <f>SUMIFS('销售录入（明细）'!$J:$J,'销售录入（明细）'!$F:$F,C99,'销售录入（明细）'!$C:$C,"&gt;="&amp;$E$4,'销售录入（明细）'!$C:$C,"&lt;="&amp;$G$4)</f>
        <v>0</v>
      </c>
      <c r="G99" s="47">
        <f>SUMIFS('销售录入（明细）'!$K:$K,'销售录入（明细）'!$F:$F,C99,'销售录入（明细）'!$C:$C,"&gt;="&amp;$E$4,'销售录入（明细）'!$C:$C,"&lt;="&amp;$G$4)</f>
        <v>0</v>
      </c>
      <c r="H99" s="26"/>
    </row>
    <row r="100" customHeight="1" spans="2:8">
      <c r="B100" s="33">
        <v>94</v>
      </c>
      <c r="C100" s="34" t="str">
        <f>IF('基础-商品信息'!C97="","-",'基础-商品信息'!C97)</f>
        <v>-</v>
      </c>
      <c r="D100" s="34" t="str">
        <f>IF('基础-商品信息'!D97="","-",'基础-商品信息'!D97)</f>
        <v>-</v>
      </c>
      <c r="E100" s="34" t="str">
        <f>IF('基础-商品信息'!E97="","-",'基础-商品信息'!E97)</f>
        <v>-</v>
      </c>
      <c r="F100" s="46">
        <f>SUMIFS('销售录入（明细）'!$J:$J,'销售录入（明细）'!$F:$F,C100,'销售录入（明细）'!$C:$C,"&gt;="&amp;$E$4,'销售录入（明细）'!$C:$C,"&lt;="&amp;$G$4)</f>
        <v>0</v>
      </c>
      <c r="G100" s="47">
        <f>SUMIFS('销售录入（明细）'!$K:$K,'销售录入（明细）'!$F:$F,C100,'销售录入（明细）'!$C:$C,"&gt;="&amp;$E$4,'销售录入（明细）'!$C:$C,"&lt;="&amp;$G$4)</f>
        <v>0</v>
      </c>
      <c r="H100" s="26"/>
    </row>
    <row r="101" customHeight="1" spans="2:8">
      <c r="B101" s="33">
        <v>95</v>
      </c>
      <c r="C101" s="34" t="str">
        <f>IF('基础-商品信息'!C98="","-",'基础-商品信息'!C98)</f>
        <v>-</v>
      </c>
      <c r="D101" s="34" t="str">
        <f>IF('基础-商品信息'!D98="","-",'基础-商品信息'!D98)</f>
        <v>-</v>
      </c>
      <c r="E101" s="34" t="str">
        <f>IF('基础-商品信息'!E98="","-",'基础-商品信息'!E98)</f>
        <v>-</v>
      </c>
      <c r="F101" s="46">
        <f>SUMIFS('销售录入（明细）'!$J:$J,'销售录入（明细）'!$F:$F,C101,'销售录入（明细）'!$C:$C,"&gt;="&amp;$E$4,'销售录入（明细）'!$C:$C,"&lt;="&amp;$G$4)</f>
        <v>0</v>
      </c>
      <c r="G101" s="47">
        <f>SUMIFS('销售录入（明细）'!$K:$K,'销售录入（明细）'!$F:$F,C101,'销售录入（明细）'!$C:$C,"&gt;="&amp;$E$4,'销售录入（明细）'!$C:$C,"&lt;="&amp;$G$4)</f>
        <v>0</v>
      </c>
      <c r="H101" s="26"/>
    </row>
    <row r="102" customHeight="1" spans="2:8">
      <c r="B102" s="33">
        <v>96</v>
      </c>
      <c r="C102" s="34" t="str">
        <f>IF('基础-商品信息'!C99="","-",'基础-商品信息'!C99)</f>
        <v>-</v>
      </c>
      <c r="D102" s="34" t="str">
        <f>IF('基础-商品信息'!D99="","-",'基础-商品信息'!D99)</f>
        <v>-</v>
      </c>
      <c r="E102" s="34" t="str">
        <f>IF('基础-商品信息'!E99="","-",'基础-商品信息'!E99)</f>
        <v>-</v>
      </c>
      <c r="F102" s="46">
        <f>SUMIFS('销售录入（明细）'!$J:$J,'销售录入（明细）'!$F:$F,C102,'销售录入（明细）'!$C:$C,"&gt;="&amp;$E$4,'销售录入（明细）'!$C:$C,"&lt;="&amp;$G$4)</f>
        <v>0</v>
      </c>
      <c r="G102" s="47">
        <f>SUMIFS('销售录入（明细）'!$K:$K,'销售录入（明细）'!$F:$F,C102,'销售录入（明细）'!$C:$C,"&gt;="&amp;$E$4,'销售录入（明细）'!$C:$C,"&lt;="&amp;$G$4)</f>
        <v>0</v>
      </c>
      <c r="H102" s="26"/>
    </row>
    <row r="103" customHeight="1" spans="2:8">
      <c r="B103" s="33">
        <v>97</v>
      </c>
      <c r="C103" s="34" t="str">
        <f>IF('基础-商品信息'!C100="","-",'基础-商品信息'!C100)</f>
        <v>-</v>
      </c>
      <c r="D103" s="34" t="str">
        <f>IF('基础-商品信息'!D100="","-",'基础-商品信息'!D100)</f>
        <v>-</v>
      </c>
      <c r="E103" s="34" t="str">
        <f>IF('基础-商品信息'!E100="","-",'基础-商品信息'!E100)</f>
        <v>-</v>
      </c>
      <c r="F103" s="46">
        <f>SUMIFS('销售录入（明细）'!$J:$J,'销售录入（明细）'!$F:$F,C103,'销售录入（明细）'!$C:$C,"&gt;="&amp;$E$4,'销售录入（明细）'!$C:$C,"&lt;="&amp;$G$4)</f>
        <v>0</v>
      </c>
      <c r="G103" s="47">
        <f>SUMIFS('销售录入（明细）'!$K:$K,'销售录入（明细）'!$F:$F,C103,'销售录入（明细）'!$C:$C,"&gt;="&amp;$E$4,'销售录入（明细）'!$C:$C,"&lt;="&amp;$G$4)</f>
        <v>0</v>
      </c>
      <c r="H103" s="26"/>
    </row>
    <row r="104" customHeight="1" spans="2:8">
      <c r="B104" s="33">
        <v>98</v>
      </c>
      <c r="C104" s="34" t="str">
        <f>IF('基础-商品信息'!C101="","-",'基础-商品信息'!C101)</f>
        <v>-</v>
      </c>
      <c r="D104" s="34" t="str">
        <f>IF('基础-商品信息'!D101="","-",'基础-商品信息'!D101)</f>
        <v>-</v>
      </c>
      <c r="E104" s="34" t="str">
        <f>IF('基础-商品信息'!E101="","-",'基础-商品信息'!E101)</f>
        <v>-</v>
      </c>
      <c r="F104" s="46">
        <f>SUMIFS('销售录入（明细）'!$J:$J,'销售录入（明细）'!$F:$F,C104,'销售录入（明细）'!$C:$C,"&gt;="&amp;$E$4,'销售录入（明细）'!$C:$C,"&lt;="&amp;$G$4)</f>
        <v>0</v>
      </c>
      <c r="G104" s="47">
        <f>SUMIFS('销售录入（明细）'!$K:$K,'销售录入（明细）'!$F:$F,C104,'销售录入（明细）'!$C:$C,"&gt;="&amp;$E$4,'销售录入（明细）'!$C:$C,"&lt;="&amp;$G$4)</f>
        <v>0</v>
      </c>
      <c r="H104" s="26"/>
    </row>
    <row r="105" customHeight="1" spans="2:8">
      <c r="B105" s="33">
        <v>99</v>
      </c>
      <c r="C105" s="34" t="str">
        <f>IF('基础-商品信息'!C102="","-",'基础-商品信息'!C102)</f>
        <v>-</v>
      </c>
      <c r="D105" s="34" t="str">
        <f>IF('基础-商品信息'!D102="","-",'基础-商品信息'!D102)</f>
        <v>-</v>
      </c>
      <c r="E105" s="34" t="str">
        <f>IF('基础-商品信息'!E102="","-",'基础-商品信息'!E102)</f>
        <v>-</v>
      </c>
      <c r="F105" s="46">
        <f>SUMIFS('销售录入（明细）'!$J:$J,'销售录入（明细）'!$F:$F,C105,'销售录入（明细）'!$C:$C,"&gt;="&amp;$E$4,'销售录入（明细）'!$C:$C,"&lt;="&amp;$G$4)</f>
        <v>0</v>
      </c>
      <c r="G105" s="47">
        <f>SUMIFS('销售录入（明细）'!$K:$K,'销售录入（明细）'!$F:$F,C105,'销售录入（明细）'!$C:$C,"&gt;="&amp;$E$4,'销售录入（明细）'!$C:$C,"&lt;="&amp;$G$4)</f>
        <v>0</v>
      </c>
      <c r="H105" s="26"/>
    </row>
    <row r="106" customHeight="1" spans="2:8">
      <c r="B106" s="33">
        <v>100</v>
      </c>
      <c r="C106" s="34" t="str">
        <f>IF('基础-商品信息'!C103="","-",'基础-商品信息'!C103)</f>
        <v>-</v>
      </c>
      <c r="D106" s="34" t="str">
        <f>IF('基础-商品信息'!D103="","-",'基础-商品信息'!D103)</f>
        <v>-</v>
      </c>
      <c r="E106" s="34" t="str">
        <f>IF('基础-商品信息'!E103="","-",'基础-商品信息'!E103)</f>
        <v>-</v>
      </c>
      <c r="F106" s="46">
        <f>SUMIFS('销售录入（明细）'!$J:$J,'销售录入（明细）'!$F:$F,C106,'销售录入（明细）'!$C:$C,"&gt;="&amp;$E$4,'销售录入（明细）'!$C:$C,"&lt;="&amp;$G$4)</f>
        <v>0</v>
      </c>
      <c r="G106" s="47">
        <f>SUMIFS('销售录入（明细）'!$K:$K,'销售录入（明细）'!$F:$F,C106,'销售录入（明细）'!$C:$C,"&gt;="&amp;$E$4,'销售录入（明细）'!$C:$C,"&lt;="&amp;$G$4)</f>
        <v>0</v>
      </c>
      <c r="H106" s="26"/>
    </row>
    <row r="107" customHeight="1" spans="2:8">
      <c r="B107" s="33">
        <v>101</v>
      </c>
      <c r="C107" s="34" t="str">
        <f>IF('基础-商品信息'!C104="","-",'基础-商品信息'!C104)</f>
        <v>-</v>
      </c>
      <c r="D107" s="34" t="str">
        <f>IF('基础-商品信息'!D104="","-",'基础-商品信息'!D104)</f>
        <v>-</v>
      </c>
      <c r="E107" s="34" t="str">
        <f>IF('基础-商品信息'!E104="","-",'基础-商品信息'!E104)</f>
        <v>-</v>
      </c>
      <c r="F107" s="46">
        <f>SUMIFS('销售录入（明细）'!$J:$J,'销售录入（明细）'!$F:$F,C107,'销售录入（明细）'!$C:$C,"&gt;="&amp;$E$4,'销售录入（明细）'!$C:$C,"&lt;="&amp;$G$4)</f>
        <v>0</v>
      </c>
      <c r="G107" s="47">
        <f>SUMIFS('销售录入（明细）'!$K:$K,'销售录入（明细）'!$F:$F,C107,'销售录入（明细）'!$C:$C,"&gt;="&amp;$E$4,'销售录入（明细）'!$C:$C,"&lt;="&amp;$G$4)</f>
        <v>0</v>
      </c>
      <c r="H107" s="26"/>
    </row>
    <row r="108" customHeight="1" spans="2:8">
      <c r="B108" s="33">
        <v>102</v>
      </c>
      <c r="C108" s="34" t="str">
        <f>IF('基础-商品信息'!C105="","-",'基础-商品信息'!C105)</f>
        <v>-</v>
      </c>
      <c r="D108" s="34" t="str">
        <f>IF('基础-商品信息'!D105="","-",'基础-商品信息'!D105)</f>
        <v>-</v>
      </c>
      <c r="E108" s="34" t="str">
        <f>IF('基础-商品信息'!E105="","-",'基础-商品信息'!E105)</f>
        <v>-</v>
      </c>
      <c r="F108" s="46">
        <f>SUMIFS('销售录入（明细）'!$J:$J,'销售录入（明细）'!$F:$F,C108,'销售录入（明细）'!$C:$C,"&gt;="&amp;$E$4,'销售录入（明细）'!$C:$C,"&lt;="&amp;$G$4)</f>
        <v>0</v>
      </c>
      <c r="G108" s="47">
        <f>SUMIFS('销售录入（明细）'!$K:$K,'销售录入（明细）'!$F:$F,C108,'销售录入（明细）'!$C:$C,"&gt;="&amp;$E$4,'销售录入（明细）'!$C:$C,"&lt;="&amp;$G$4)</f>
        <v>0</v>
      </c>
      <c r="H108" s="26"/>
    </row>
    <row r="109" customHeight="1" spans="2:8">
      <c r="B109" s="33">
        <v>103</v>
      </c>
      <c r="C109" s="34" t="str">
        <f>IF('基础-商品信息'!C106="","-",'基础-商品信息'!C106)</f>
        <v>-</v>
      </c>
      <c r="D109" s="34" t="str">
        <f>IF('基础-商品信息'!D106="","-",'基础-商品信息'!D106)</f>
        <v>-</v>
      </c>
      <c r="E109" s="34" t="str">
        <f>IF('基础-商品信息'!E106="","-",'基础-商品信息'!E106)</f>
        <v>-</v>
      </c>
      <c r="F109" s="46">
        <f>SUMIFS('销售录入（明细）'!$J:$J,'销售录入（明细）'!$F:$F,C109,'销售录入（明细）'!$C:$C,"&gt;="&amp;$E$4,'销售录入（明细）'!$C:$C,"&lt;="&amp;$G$4)</f>
        <v>0</v>
      </c>
      <c r="G109" s="47">
        <f>SUMIFS('销售录入（明细）'!$K:$K,'销售录入（明细）'!$F:$F,C109,'销售录入（明细）'!$C:$C,"&gt;="&amp;$E$4,'销售录入（明细）'!$C:$C,"&lt;="&amp;$G$4)</f>
        <v>0</v>
      </c>
      <c r="H109" s="26"/>
    </row>
    <row r="110" customHeight="1" spans="2:8">
      <c r="B110" s="33">
        <v>104</v>
      </c>
      <c r="C110" s="34" t="str">
        <f>IF('基础-商品信息'!C107="","-",'基础-商品信息'!C107)</f>
        <v>-</v>
      </c>
      <c r="D110" s="34" t="str">
        <f>IF('基础-商品信息'!D107="","-",'基础-商品信息'!D107)</f>
        <v>-</v>
      </c>
      <c r="E110" s="34" t="str">
        <f>IF('基础-商品信息'!E107="","-",'基础-商品信息'!E107)</f>
        <v>-</v>
      </c>
      <c r="F110" s="46">
        <f>SUMIFS('销售录入（明细）'!$J:$J,'销售录入（明细）'!$F:$F,C110,'销售录入（明细）'!$C:$C,"&gt;="&amp;$E$4,'销售录入（明细）'!$C:$C,"&lt;="&amp;$G$4)</f>
        <v>0</v>
      </c>
      <c r="G110" s="47">
        <f>SUMIFS('销售录入（明细）'!$K:$K,'销售录入（明细）'!$F:$F,C110,'销售录入（明细）'!$C:$C,"&gt;="&amp;$E$4,'销售录入（明细）'!$C:$C,"&lt;="&amp;$G$4)</f>
        <v>0</v>
      </c>
      <c r="H110" s="26"/>
    </row>
    <row r="111" customHeight="1" spans="2:8">
      <c r="B111" s="33">
        <v>105</v>
      </c>
      <c r="C111" s="34" t="str">
        <f>IF('基础-商品信息'!C108="","-",'基础-商品信息'!C108)</f>
        <v>-</v>
      </c>
      <c r="D111" s="34" t="str">
        <f>IF('基础-商品信息'!D108="","-",'基础-商品信息'!D108)</f>
        <v>-</v>
      </c>
      <c r="E111" s="34" t="str">
        <f>IF('基础-商品信息'!E108="","-",'基础-商品信息'!E108)</f>
        <v>-</v>
      </c>
      <c r="F111" s="46">
        <f>SUMIFS('销售录入（明细）'!$J:$J,'销售录入（明细）'!$F:$F,C111,'销售录入（明细）'!$C:$C,"&gt;="&amp;$E$4,'销售录入（明细）'!$C:$C,"&lt;="&amp;$G$4)</f>
        <v>0</v>
      </c>
      <c r="G111" s="47">
        <f>SUMIFS('销售录入（明细）'!$K:$K,'销售录入（明细）'!$F:$F,C111,'销售录入（明细）'!$C:$C,"&gt;="&amp;$E$4,'销售录入（明细）'!$C:$C,"&lt;="&amp;$G$4)</f>
        <v>0</v>
      </c>
      <c r="H111" s="26"/>
    </row>
    <row r="112" customHeight="1" spans="2:8">
      <c r="B112" s="33">
        <v>106</v>
      </c>
      <c r="C112" s="34" t="str">
        <f>IF('基础-商品信息'!C109="","-",'基础-商品信息'!C109)</f>
        <v>-</v>
      </c>
      <c r="D112" s="34" t="str">
        <f>IF('基础-商品信息'!D109="","-",'基础-商品信息'!D109)</f>
        <v>-</v>
      </c>
      <c r="E112" s="34" t="str">
        <f>IF('基础-商品信息'!E109="","-",'基础-商品信息'!E109)</f>
        <v>-</v>
      </c>
      <c r="F112" s="46">
        <f>SUMIFS('销售录入（明细）'!$J:$J,'销售录入（明细）'!$F:$F,C112,'销售录入（明细）'!$C:$C,"&gt;="&amp;$E$4,'销售录入（明细）'!$C:$C,"&lt;="&amp;$G$4)</f>
        <v>0</v>
      </c>
      <c r="G112" s="47">
        <f>SUMIFS('销售录入（明细）'!$K:$K,'销售录入（明细）'!$F:$F,C112,'销售录入（明细）'!$C:$C,"&gt;="&amp;$E$4,'销售录入（明细）'!$C:$C,"&lt;="&amp;$G$4)</f>
        <v>0</v>
      </c>
      <c r="H112" s="26"/>
    </row>
    <row r="113" customHeight="1" spans="2:8">
      <c r="B113" s="33">
        <v>107</v>
      </c>
      <c r="C113" s="34" t="str">
        <f>IF('基础-商品信息'!C110="","-",'基础-商品信息'!C110)</f>
        <v>-</v>
      </c>
      <c r="D113" s="34" t="str">
        <f>IF('基础-商品信息'!D110="","-",'基础-商品信息'!D110)</f>
        <v>-</v>
      </c>
      <c r="E113" s="34" t="str">
        <f>IF('基础-商品信息'!E110="","-",'基础-商品信息'!E110)</f>
        <v>-</v>
      </c>
      <c r="F113" s="46">
        <f>SUMIFS('销售录入（明细）'!$J:$J,'销售录入（明细）'!$F:$F,C113,'销售录入（明细）'!$C:$C,"&gt;="&amp;$E$4,'销售录入（明细）'!$C:$C,"&lt;="&amp;$G$4)</f>
        <v>0</v>
      </c>
      <c r="G113" s="47">
        <f>SUMIFS('销售录入（明细）'!$K:$K,'销售录入（明细）'!$F:$F,C113,'销售录入（明细）'!$C:$C,"&gt;="&amp;$E$4,'销售录入（明细）'!$C:$C,"&lt;="&amp;$G$4)</f>
        <v>0</v>
      </c>
      <c r="H113" s="26"/>
    </row>
    <row r="114" customHeight="1" spans="2:8">
      <c r="B114" s="33">
        <v>108</v>
      </c>
      <c r="C114" s="34" t="str">
        <f>IF('基础-商品信息'!C111="","-",'基础-商品信息'!C111)</f>
        <v>-</v>
      </c>
      <c r="D114" s="34" t="str">
        <f>IF('基础-商品信息'!D111="","-",'基础-商品信息'!D111)</f>
        <v>-</v>
      </c>
      <c r="E114" s="34" t="str">
        <f>IF('基础-商品信息'!E111="","-",'基础-商品信息'!E111)</f>
        <v>-</v>
      </c>
      <c r="F114" s="46">
        <f>SUMIFS('销售录入（明细）'!$J:$J,'销售录入（明细）'!$F:$F,C114,'销售录入（明细）'!$C:$C,"&gt;="&amp;$E$4,'销售录入（明细）'!$C:$C,"&lt;="&amp;$G$4)</f>
        <v>0</v>
      </c>
      <c r="G114" s="47">
        <f>SUMIFS('销售录入（明细）'!$K:$K,'销售录入（明细）'!$F:$F,C114,'销售录入（明细）'!$C:$C,"&gt;="&amp;$E$4,'销售录入（明细）'!$C:$C,"&lt;="&amp;$G$4)</f>
        <v>0</v>
      </c>
      <c r="H114" s="26"/>
    </row>
    <row r="115" customHeight="1" spans="2:8">
      <c r="B115" s="33">
        <v>109</v>
      </c>
      <c r="C115" s="34" t="str">
        <f>IF('基础-商品信息'!C112="","-",'基础-商品信息'!C112)</f>
        <v>-</v>
      </c>
      <c r="D115" s="34" t="str">
        <f>IF('基础-商品信息'!D112="","-",'基础-商品信息'!D112)</f>
        <v>-</v>
      </c>
      <c r="E115" s="34" t="str">
        <f>IF('基础-商品信息'!E112="","-",'基础-商品信息'!E112)</f>
        <v>-</v>
      </c>
      <c r="F115" s="46">
        <f>SUMIFS('销售录入（明细）'!$J:$J,'销售录入（明细）'!$F:$F,C115,'销售录入（明细）'!$C:$C,"&gt;="&amp;$E$4,'销售录入（明细）'!$C:$C,"&lt;="&amp;$G$4)</f>
        <v>0</v>
      </c>
      <c r="G115" s="47">
        <f>SUMIFS('销售录入（明细）'!$K:$K,'销售录入（明细）'!$F:$F,C115,'销售录入（明细）'!$C:$C,"&gt;="&amp;$E$4,'销售录入（明细）'!$C:$C,"&lt;="&amp;$G$4)</f>
        <v>0</v>
      </c>
      <c r="H115" s="26"/>
    </row>
    <row r="116" customHeight="1" spans="2:8">
      <c r="B116" s="33">
        <v>110</v>
      </c>
      <c r="C116" s="34" t="str">
        <f>IF('基础-商品信息'!C113="","-",'基础-商品信息'!C113)</f>
        <v>-</v>
      </c>
      <c r="D116" s="34" t="str">
        <f>IF('基础-商品信息'!D113="","-",'基础-商品信息'!D113)</f>
        <v>-</v>
      </c>
      <c r="E116" s="34" t="str">
        <f>IF('基础-商品信息'!E113="","-",'基础-商品信息'!E113)</f>
        <v>-</v>
      </c>
      <c r="F116" s="46">
        <f>SUMIFS('销售录入（明细）'!$J:$J,'销售录入（明细）'!$F:$F,C116,'销售录入（明细）'!$C:$C,"&gt;="&amp;$E$4,'销售录入（明细）'!$C:$C,"&lt;="&amp;$G$4)</f>
        <v>0</v>
      </c>
      <c r="G116" s="47">
        <f>SUMIFS('销售录入（明细）'!$K:$K,'销售录入（明细）'!$F:$F,C116,'销售录入（明细）'!$C:$C,"&gt;="&amp;$E$4,'销售录入（明细）'!$C:$C,"&lt;="&amp;$G$4)</f>
        <v>0</v>
      </c>
      <c r="H116" s="26"/>
    </row>
    <row r="117" customHeight="1" spans="2:8">
      <c r="B117" s="33">
        <v>111</v>
      </c>
      <c r="C117" s="34" t="str">
        <f>IF('基础-商品信息'!C114="","-",'基础-商品信息'!C114)</f>
        <v>-</v>
      </c>
      <c r="D117" s="34" t="str">
        <f>IF('基础-商品信息'!D114="","-",'基础-商品信息'!D114)</f>
        <v>-</v>
      </c>
      <c r="E117" s="34" t="str">
        <f>IF('基础-商品信息'!E114="","-",'基础-商品信息'!E114)</f>
        <v>-</v>
      </c>
      <c r="F117" s="46">
        <f>SUMIFS('销售录入（明细）'!$J:$J,'销售录入（明细）'!$F:$F,C117,'销售录入（明细）'!$C:$C,"&gt;="&amp;$E$4,'销售录入（明细）'!$C:$C,"&lt;="&amp;$G$4)</f>
        <v>0</v>
      </c>
      <c r="G117" s="47">
        <f>SUMIFS('销售录入（明细）'!$K:$K,'销售录入（明细）'!$F:$F,C117,'销售录入（明细）'!$C:$C,"&gt;="&amp;$E$4,'销售录入（明细）'!$C:$C,"&lt;="&amp;$G$4)</f>
        <v>0</v>
      </c>
      <c r="H117" s="26"/>
    </row>
    <row r="118" customHeight="1" spans="2:8">
      <c r="B118" s="33">
        <v>112</v>
      </c>
      <c r="C118" s="34" t="str">
        <f>IF('基础-商品信息'!C115="","-",'基础-商品信息'!C115)</f>
        <v>-</v>
      </c>
      <c r="D118" s="34" t="str">
        <f>IF('基础-商品信息'!D115="","-",'基础-商品信息'!D115)</f>
        <v>-</v>
      </c>
      <c r="E118" s="34" t="str">
        <f>IF('基础-商品信息'!E115="","-",'基础-商品信息'!E115)</f>
        <v>-</v>
      </c>
      <c r="F118" s="46">
        <f>SUMIFS('销售录入（明细）'!$J:$J,'销售录入（明细）'!$F:$F,C118,'销售录入（明细）'!$C:$C,"&gt;="&amp;$E$4,'销售录入（明细）'!$C:$C,"&lt;="&amp;$G$4)</f>
        <v>0</v>
      </c>
      <c r="G118" s="47">
        <f>SUMIFS('销售录入（明细）'!$K:$K,'销售录入（明细）'!$F:$F,C118,'销售录入（明细）'!$C:$C,"&gt;="&amp;$E$4,'销售录入（明细）'!$C:$C,"&lt;="&amp;$G$4)</f>
        <v>0</v>
      </c>
      <c r="H118" s="26"/>
    </row>
    <row r="119" customHeight="1" spans="2:8">
      <c r="B119" s="33">
        <v>113</v>
      </c>
      <c r="C119" s="34" t="str">
        <f>IF('基础-商品信息'!C116="","-",'基础-商品信息'!C116)</f>
        <v>-</v>
      </c>
      <c r="D119" s="34" t="str">
        <f>IF('基础-商品信息'!D116="","-",'基础-商品信息'!D116)</f>
        <v>-</v>
      </c>
      <c r="E119" s="34" t="str">
        <f>IF('基础-商品信息'!E116="","-",'基础-商品信息'!E116)</f>
        <v>-</v>
      </c>
      <c r="F119" s="46">
        <f>SUMIFS('销售录入（明细）'!$J:$J,'销售录入（明细）'!$F:$F,C119,'销售录入（明细）'!$C:$C,"&gt;="&amp;$E$4,'销售录入（明细）'!$C:$C,"&lt;="&amp;$G$4)</f>
        <v>0</v>
      </c>
      <c r="G119" s="47">
        <f>SUMIFS('销售录入（明细）'!$K:$K,'销售录入（明细）'!$F:$F,C119,'销售录入（明细）'!$C:$C,"&gt;="&amp;$E$4,'销售录入（明细）'!$C:$C,"&lt;="&amp;$G$4)</f>
        <v>0</v>
      </c>
      <c r="H119" s="26"/>
    </row>
    <row r="120" customHeight="1" spans="2:8">
      <c r="B120" s="33">
        <v>114</v>
      </c>
      <c r="C120" s="34" t="str">
        <f>IF('基础-商品信息'!C117="","-",'基础-商品信息'!C117)</f>
        <v>-</v>
      </c>
      <c r="D120" s="34" t="str">
        <f>IF('基础-商品信息'!D117="","-",'基础-商品信息'!D117)</f>
        <v>-</v>
      </c>
      <c r="E120" s="34" t="str">
        <f>IF('基础-商品信息'!E117="","-",'基础-商品信息'!E117)</f>
        <v>-</v>
      </c>
      <c r="F120" s="46">
        <f>SUMIFS('销售录入（明细）'!$J:$J,'销售录入（明细）'!$F:$F,C120,'销售录入（明细）'!$C:$C,"&gt;="&amp;$E$4,'销售录入（明细）'!$C:$C,"&lt;="&amp;$G$4)</f>
        <v>0</v>
      </c>
      <c r="G120" s="47">
        <f>SUMIFS('销售录入（明细）'!$K:$K,'销售录入（明细）'!$F:$F,C120,'销售录入（明细）'!$C:$C,"&gt;="&amp;$E$4,'销售录入（明细）'!$C:$C,"&lt;="&amp;$G$4)</f>
        <v>0</v>
      </c>
      <c r="H120" s="26"/>
    </row>
    <row r="121" customHeight="1" spans="2:8">
      <c r="B121" s="33">
        <v>115</v>
      </c>
      <c r="C121" s="34" t="str">
        <f>IF('基础-商品信息'!C118="","-",'基础-商品信息'!C118)</f>
        <v>-</v>
      </c>
      <c r="D121" s="34" t="str">
        <f>IF('基础-商品信息'!D118="","-",'基础-商品信息'!D118)</f>
        <v>-</v>
      </c>
      <c r="E121" s="34" t="str">
        <f>IF('基础-商品信息'!E118="","-",'基础-商品信息'!E118)</f>
        <v>-</v>
      </c>
      <c r="F121" s="46">
        <f>SUMIFS('销售录入（明细）'!$J:$J,'销售录入（明细）'!$F:$F,C121,'销售录入（明细）'!$C:$C,"&gt;="&amp;$E$4,'销售录入（明细）'!$C:$C,"&lt;="&amp;$G$4)</f>
        <v>0</v>
      </c>
      <c r="G121" s="47">
        <f>SUMIFS('销售录入（明细）'!$K:$K,'销售录入（明细）'!$F:$F,C121,'销售录入（明细）'!$C:$C,"&gt;="&amp;$E$4,'销售录入（明细）'!$C:$C,"&lt;="&amp;$G$4)</f>
        <v>0</v>
      </c>
      <c r="H121" s="26"/>
    </row>
    <row r="122" customHeight="1" spans="2:8">
      <c r="B122" s="33">
        <v>116</v>
      </c>
      <c r="C122" s="34" t="str">
        <f>IF('基础-商品信息'!C119="","-",'基础-商品信息'!C119)</f>
        <v>-</v>
      </c>
      <c r="D122" s="34" t="str">
        <f>IF('基础-商品信息'!D119="","-",'基础-商品信息'!D119)</f>
        <v>-</v>
      </c>
      <c r="E122" s="34" t="str">
        <f>IF('基础-商品信息'!E119="","-",'基础-商品信息'!E119)</f>
        <v>-</v>
      </c>
      <c r="F122" s="46">
        <f>SUMIFS('销售录入（明细）'!$J:$J,'销售录入（明细）'!$F:$F,C122,'销售录入（明细）'!$C:$C,"&gt;="&amp;$E$4,'销售录入（明细）'!$C:$C,"&lt;="&amp;$G$4)</f>
        <v>0</v>
      </c>
      <c r="G122" s="47">
        <f>SUMIFS('销售录入（明细）'!$K:$K,'销售录入（明细）'!$F:$F,C122,'销售录入（明细）'!$C:$C,"&gt;="&amp;$E$4,'销售录入（明细）'!$C:$C,"&lt;="&amp;$G$4)</f>
        <v>0</v>
      </c>
      <c r="H122" s="26"/>
    </row>
    <row r="123" customHeight="1" spans="2:8">
      <c r="B123" s="33">
        <v>117</v>
      </c>
      <c r="C123" s="34" t="str">
        <f>IF('基础-商品信息'!C120="","-",'基础-商品信息'!C120)</f>
        <v>-</v>
      </c>
      <c r="D123" s="34" t="str">
        <f>IF('基础-商品信息'!D120="","-",'基础-商品信息'!D120)</f>
        <v>-</v>
      </c>
      <c r="E123" s="34" t="str">
        <f>IF('基础-商品信息'!E120="","-",'基础-商品信息'!E120)</f>
        <v>-</v>
      </c>
      <c r="F123" s="46">
        <f>SUMIFS('销售录入（明细）'!$J:$J,'销售录入（明细）'!$F:$F,C123,'销售录入（明细）'!$C:$C,"&gt;="&amp;$E$4,'销售录入（明细）'!$C:$C,"&lt;="&amp;$G$4)</f>
        <v>0</v>
      </c>
      <c r="G123" s="47">
        <f>SUMIFS('销售录入（明细）'!$K:$K,'销售录入（明细）'!$F:$F,C123,'销售录入（明细）'!$C:$C,"&gt;="&amp;$E$4,'销售录入（明细）'!$C:$C,"&lt;="&amp;$G$4)</f>
        <v>0</v>
      </c>
      <c r="H123" s="26"/>
    </row>
    <row r="124" customHeight="1" spans="2:8">
      <c r="B124" s="33">
        <v>118</v>
      </c>
      <c r="C124" s="34" t="str">
        <f>IF('基础-商品信息'!C121="","-",'基础-商品信息'!C121)</f>
        <v>-</v>
      </c>
      <c r="D124" s="34" t="str">
        <f>IF('基础-商品信息'!D121="","-",'基础-商品信息'!D121)</f>
        <v>-</v>
      </c>
      <c r="E124" s="34" t="str">
        <f>IF('基础-商品信息'!E121="","-",'基础-商品信息'!E121)</f>
        <v>-</v>
      </c>
      <c r="F124" s="46">
        <f>SUMIFS('销售录入（明细）'!$J:$J,'销售录入（明细）'!$F:$F,C124,'销售录入（明细）'!$C:$C,"&gt;="&amp;$E$4,'销售录入（明细）'!$C:$C,"&lt;="&amp;$G$4)</f>
        <v>0</v>
      </c>
      <c r="G124" s="47">
        <f>SUMIFS('销售录入（明细）'!$K:$K,'销售录入（明细）'!$F:$F,C124,'销售录入（明细）'!$C:$C,"&gt;="&amp;$E$4,'销售录入（明细）'!$C:$C,"&lt;="&amp;$G$4)</f>
        <v>0</v>
      </c>
      <c r="H124" s="26"/>
    </row>
    <row r="125" customHeight="1" spans="2:8">
      <c r="B125" s="33">
        <v>119</v>
      </c>
      <c r="C125" s="34" t="str">
        <f>IF('基础-商品信息'!C122="","-",'基础-商品信息'!C122)</f>
        <v>-</v>
      </c>
      <c r="D125" s="34" t="str">
        <f>IF('基础-商品信息'!D122="","-",'基础-商品信息'!D122)</f>
        <v>-</v>
      </c>
      <c r="E125" s="34" t="str">
        <f>IF('基础-商品信息'!E122="","-",'基础-商品信息'!E122)</f>
        <v>-</v>
      </c>
      <c r="F125" s="46">
        <f>SUMIFS('销售录入（明细）'!$J:$J,'销售录入（明细）'!$F:$F,C125,'销售录入（明细）'!$C:$C,"&gt;="&amp;$E$4,'销售录入（明细）'!$C:$C,"&lt;="&amp;$G$4)</f>
        <v>0</v>
      </c>
      <c r="G125" s="47">
        <f>SUMIFS('销售录入（明细）'!$K:$K,'销售录入（明细）'!$F:$F,C125,'销售录入（明细）'!$C:$C,"&gt;="&amp;$E$4,'销售录入（明细）'!$C:$C,"&lt;="&amp;$G$4)</f>
        <v>0</v>
      </c>
      <c r="H125" s="26"/>
    </row>
    <row r="126" customHeight="1" spans="2:8">
      <c r="B126" s="33">
        <v>120</v>
      </c>
      <c r="C126" s="34" t="str">
        <f>IF('基础-商品信息'!C123="","-",'基础-商品信息'!C123)</f>
        <v>-</v>
      </c>
      <c r="D126" s="34" t="str">
        <f>IF('基础-商品信息'!D123="","-",'基础-商品信息'!D123)</f>
        <v>-</v>
      </c>
      <c r="E126" s="34" t="str">
        <f>IF('基础-商品信息'!E123="","-",'基础-商品信息'!E123)</f>
        <v>-</v>
      </c>
      <c r="F126" s="46">
        <f>SUMIFS('销售录入（明细）'!$J:$J,'销售录入（明细）'!$F:$F,C126,'销售录入（明细）'!$C:$C,"&gt;="&amp;$E$4,'销售录入（明细）'!$C:$C,"&lt;="&amp;$G$4)</f>
        <v>0</v>
      </c>
      <c r="G126" s="47">
        <f>SUMIFS('销售录入（明细）'!$K:$K,'销售录入（明细）'!$F:$F,C126,'销售录入（明细）'!$C:$C,"&gt;="&amp;$E$4,'销售录入（明细）'!$C:$C,"&lt;="&amp;$G$4)</f>
        <v>0</v>
      </c>
      <c r="H126" s="26"/>
    </row>
    <row r="127" customHeight="1" spans="2:8">
      <c r="B127" s="33">
        <v>121</v>
      </c>
      <c r="C127" s="34" t="str">
        <f>IF('基础-商品信息'!C124="","-",'基础-商品信息'!C124)</f>
        <v>-</v>
      </c>
      <c r="D127" s="34" t="str">
        <f>IF('基础-商品信息'!D124="","-",'基础-商品信息'!D124)</f>
        <v>-</v>
      </c>
      <c r="E127" s="34" t="str">
        <f>IF('基础-商品信息'!E124="","-",'基础-商品信息'!E124)</f>
        <v>-</v>
      </c>
      <c r="F127" s="46">
        <f>SUMIFS('销售录入（明细）'!$J:$J,'销售录入（明细）'!$F:$F,C127,'销售录入（明细）'!$C:$C,"&gt;="&amp;$E$4,'销售录入（明细）'!$C:$C,"&lt;="&amp;$G$4)</f>
        <v>0</v>
      </c>
      <c r="G127" s="47">
        <f>SUMIFS('销售录入（明细）'!$K:$K,'销售录入（明细）'!$F:$F,C127,'销售录入（明细）'!$C:$C,"&gt;="&amp;$E$4,'销售录入（明细）'!$C:$C,"&lt;="&amp;$G$4)</f>
        <v>0</v>
      </c>
      <c r="H127" s="26"/>
    </row>
    <row r="128" customHeight="1" spans="2:8">
      <c r="B128" s="33">
        <v>122</v>
      </c>
      <c r="C128" s="34" t="str">
        <f>IF('基础-商品信息'!C125="","-",'基础-商品信息'!C125)</f>
        <v>-</v>
      </c>
      <c r="D128" s="34" t="str">
        <f>IF('基础-商品信息'!D125="","-",'基础-商品信息'!D125)</f>
        <v>-</v>
      </c>
      <c r="E128" s="34" t="str">
        <f>IF('基础-商品信息'!E125="","-",'基础-商品信息'!E125)</f>
        <v>-</v>
      </c>
      <c r="F128" s="46">
        <f>SUMIFS('销售录入（明细）'!$J:$J,'销售录入（明细）'!$F:$F,C128,'销售录入（明细）'!$C:$C,"&gt;="&amp;$E$4,'销售录入（明细）'!$C:$C,"&lt;="&amp;$G$4)</f>
        <v>0</v>
      </c>
      <c r="G128" s="47">
        <f>SUMIFS('销售录入（明细）'!$K:$K,'销售录入（明细）'!$F:$F,C128,'销售录入（明细）'!$C:$C,"&gt;="&amp;$E$4,'销售录入（明细）'!$C:$C,"&lt;="&amp;$G$4)</f>
        <v>0</v>
      </c>
      <c r="H128" s="26"/>
    </row>
    <row r="129" customHeight="1" spans="2:8">
      <c r="B129" s="33">
        <v>123</v>
      </c>
      <c r="C129" s="34" t="str">
        <f>IF('基础-商品信息'!C126="","-",'基础-商品信息'!C126)</f>
        <v>-</v>
      </c>
      <c r="D129" s="34" t="str">
        <f>IF('基础-商品信息'!D126="","-",'基础-商品信息'!D126)</f>
        <v>-</v>
      </c>
      <c r="E129" s="34" t="str">
        <f>IF('基础-商品信息'!E126="","-",'基础-商品信息'!E126)</f>
        <v>-</v>
      </c>
      <c r="F129" s="46">
        <f>SUMIFS('销售录入（明细）'!$J:$J,'销售录入（明细）'!$F:$F,C129,'销售录入（明细）'!$C:$C,"&gt;="&amp;$E$4,'销售录入（明细）'!$C:$C,"&lt;="&amp;$G$4)</f>
        <v>0</v>
      </c>
      <c r="G129" s="47">
        <f>SUMIFS('销售录入（明细）'!$K:$K,'销售录入（明细）'!$F:$F,C129,'销售录入（明细）'!$C:$C,"&gt;="&amp;$E$4,'销售录入（明细）'!$C:$C,"&lt;="&amp;$G$4)</f>
        <v>0</v>
      </c>
      <c r="H129" s="26"/>
    </row>
    <row r="130" customHeight="1" spans="2:8">
      <c r="B130" s="33">
        <v>124</v>
      </c>
      <c r="C130" s="34" t="str">
        <f>IF('基础-商品信息'!C127="","-",'基础-商品信息'!C127)</f>
        <v>-</v>
      </c>
      <c r="D130" s="34" t="str">
        <f>IF('基础-商品信息'!D127="","-",'基础-商品信息'!D127)</f>
        <v>-</v>
      </c>
      <c r="E130" s="34" t="str">
        <f>IF('基础-商品信息'!E127="","-",'基础-商品信息'!E127)</f>
        <v>-</v>
      </c>
      <c r="F130" s="46">
        <f>SUMIFS('销售录入（明细）'!$J:$J,'销售录入（明细）'!$F:$F,C130,'销售录入（明细）'!$C:$C,"&gt;="&amp;$E$4,'销售录入（明细）'!$C:$C,"&lt;="&amp;$G$4)</f>
        <v>0</v>
      </c>
      <c r="G130" s="47">
        <f>SUMIFS('销售录入（明细）'!$K:$K,'销售录入（明细）'!$F:$F,C130,'销售录入（明细）'!$C:$C,"&gt;="&amp;$E$4,'销售录入（明细）'!$C:$C,"&lt;="&amp;$G$4)</f>
        <v>0</v>
      </c>
      <c r="H130" s="26"/>
    </row>
    <row r="131" customHeight="1" spans="2:8">
      <c r="B131" s="33">
        <v>125</v>
      </c>
      <c r="C131" s="34" t="str">
        <f>IF('基础-商品信息'!C128="","-",'基础-商品信息'!C128)</f>
        <v>-</v>
      </c>
      <c r="D131" s="34" t="str">
        <f>IF('基础-商品信息'!D128="","-",'基础-商品信息'!D128)</f>
        <v>-</v>
      </c>
      <c r="E131" s="34" t="str">
        <f>IF('基础-商品信息'!E128="","-",'基础-商品信息'!E128)</f>
        <v>-</v>
      </c>
      <c r="F131" s="46">
        <f>SUMIFS('销售录入（明细）'!$J:$J,'销售录入（明细）'!$F:$F,C131,'销售录入（明细）'!$C:$C,"&gt;="&amp;$E$4,'销售录入（明细）'!$C:$C,"&lt;="&amp;$G$4)</f>
        <v>0</v>
      </c>
      <c r="G131" s="47">
        <f>SUMIFS('销售录入（明细）'!$K:$K,'销售录入（明细）'!$F:$F,C131,'销售录入（明细）'!$C:$C,"&gt;="&amp;$E$4,'销售录入（明细）'!$C:$C,"&lt;="&amp;$G$4)</f>
        <v>0</v>
      </c>
      <c r="H131" s="26"/>
    </row>
    <row r="132" customHeight="1" spans="2:8">
      <c r="B132" s="33">
        <v>126</v>
      </c>
      <c r="C132" s="34" t="str">
        <f>IF('基础-商品信息'!C129="","-",'基础-商品信息'!C129)</f>
        <v>-</v>
      </c>
      <c r="D132" s="34" t="str">
        <f>IF('基础-商品信息'!D129="","-",'基础-商品信息'!D129)</f>
        <v>-</v>
      </c>
      <c r="E132" s="34" t="str">
        <f>IF('基础-商品信息'!E129="","-",'基础-商品信息'!E129)</f>
        <v>-</v>
      </c>
      <c r="F132" s="46">
        <f>SUMIFS('销售录入（明细）'!$J:$J,'销售录入（明细）'!$F:$F,C132,'销售录入（明细）'!$C:$C,"&gt;="&amp;$E$4,'销售录入（明细）'!$C:$C,"&lt;="&amp;$G$4)</f>
        <v>0</v>
      </c>
      <c r="G132" s="47">
        <f>SUMIFS('销售录入（明细）'!$K:$K,'销售录入（明细）'!$F:$F,C132,'销售录入（明细）'!$C:$C,"&gt;="&amp;$E$4,'销售录入（明细）'!$C:$C,"&lt;="&amp;$G$4)</f>
        <v>0</v>
      </c>
      <c r="H132" s="26"/>
    </row>
    <row r="133" customHeight="1" spans="2:8">
      <c r="B133" s="33">
        <v>127</v>
      </c>
      <c r="C133" s="34" t="str">
        <f>IF('基础-商品信息'!C130="","-",'基础-商品信息'!C130)</f>
        <v>-</v>
      </c>
      <c r="D133" s="34" t="str">
        <f>IF('基础-商品信息'!D130="","-",'基础-商品信息'!D130)</f>
        <v>-</v>
      </c>
      <c r="E133" s="34" t="str">
        <f>IF('基础-商品信息'!E130="","-",'基础-商品信息'!E130)</f>
        <v>-</v>
      </c>
      <c r="F133" s="46">
        <f>SUMIFS('销售录入（明细）'!$J:$J,'销售录入（明细）'!$F:$F,C133,'销售录入（明细）'!$C:$C,"&gt;="&amp;$E$4,'销售录入（明细）'!$C:$C,"&lt;="&amp;$G$4)</f>
        <v>0</v>
      </c>
      <c r="G133" s="47">
        <f>SUMIFS('销售录入（明细）'!$K:$K,'销售录入（明细）'!$F:$F,C133,'销售录入（明细）'!$C:$C,"&gt;="&amp;$E$4,'销售录入（明细）'!$C:$C,"&lt;="&amp;$G$4)</f>
        <v>0</v>
      </c>
      <c r="H133" s="26"/>
    </row>
    <row r="134" customHeight="1" spans="2:8">
      <c r="B134" s="33">
        <v>128</v>
      </c>
      <c r="C134" s="34" t="str">
        <f>IF('基础-商品信息'!C131="","-",'基础-商品信息'!C131)</f>
        <v>-</v>
      </c>
      <c r="D134" s="34" t="str">
        <f>IF('基础-商品信息'!D131="","-",'基础-商品信息'!D131)</f>
        <v>-</v>
      </c>
      <c r="E134" s="34" t="str">
        <f>IF('基础-商品信息'!E131="","-",'基础-商品信息'!E131)</f>
        <v>-</v>
      </c>
      <c r="F134" s="46">
        <f>SUMIFS('销售录入（明细）'!$J:$J,'销售录入（明细）'!$F:$F,C134,'销售录入（明细）'!$C:$C,"&gt;="&amp;$E$4,'销售录入（明细）'!$C:$C,"&lt;="&amp;$G$4)</f>
        <v>0</v>
      </c>
      <c r="G134" s="47">
        <f>SUMIFS('销售录入（明细）'!$K:$K,'销售录入（明细）'!$F:$F,C134,'销售录入（明细）'!$C:$C,"&gt;="&amp;$E$4,'销售录入（明细）'!$C:$C,"&lt;="&amp;$G$4)</f>
        <v>0</v>
      </c>
      <c r="H134" s="26"/>
    </row>
    <row r="135" customHeight="1" spans="2:8">
      <c r="B135" s="33">
        <v>129</v>
      </c>
      <c r="C135" s="34" t="str">
        <f>IF('基础-商品信息'!C132="","-",'基础-商品信息'!C132)</f>
        <v>-</v>
      </c>
      <c r="D135" s="34" t="str">
        <f>IF('基础-商品信息'!D132="","-",'基础-商品信息'!D132)</f>
        <v>-</v>
      </c>
      <c r="E135" s="34" t="str">
        <f>IF('基础-商品信息'!E132="","-",'基础-商品信息'!E132)</f>
        <v>-</v>
      </c>
      <c r="F135" s="46">
        <f>SUMIFS('销售录入（明细）'!$J:$J,'销售录入（明细）'!$F:$F,C135,'销售录入（明细）'!$C:$C,"&gt;="&amp;$E$4,'销售录入（明细）'!$C:$C,"&lt;="&amp;$G$4)</f>
        <v>0</v>
      </c>
      <c r="G135" s="47">
        <f>SUMIFS('销售录入（明细）'!$K:$K,'销售录入（明细）'!$F:$F,C135,'销售录入（明细）'!$C:$C,"&gt;="&amp;$E$4,'销售录入（明细）'!$C:$C,"&lt;="&amp;$G$4)</f>
        <v>0</v>
      </c>
      <c r="H135" s="26"/>
    </row>
    <row r="136" customHeight="1" spans="2:8">
      <c r="B136" s="33">
        <v>130</v>
      </c>
      <c r="C136" s="34" t="str">
        <f>IF('基础-商品信息'!C133="","-",'基础-商品信息'!C133)</f>
        <v>-</v>
      </c>
      <c r="D136" s="34" t="str">
        <f>IF('基础-商品信息'!D133="","-",'基础-商品信息'!D133)</f>
        <v>-</v>
      </c>
      <c r="E136" s="34" t="str">
        <f>IF('基础-商品信息'!E133="","-",'基础-商品信息'!E133)</f>
        <v>-</v>
      </c>
      <c r="F136" s="46">
        <f>SUMIFS('销售录入（明细）'!$J:$J,'销售录入（明细）'!$F:$F,C136,'销售录入（明细）'!$C:$C,"&gt;="&amp;$E$4,'销售录入（明细）'!$C:$C,"&lt;="&amp;$G$4)</f>
        <v>0</v>
      </c>
      <c r="G136" s="47">
        <f>SUMIFS('销售录入（明细）'!$K:$K,'销售录入（明细）'!$F:$F,C136,'销售录入（明细）'!$C:$C,"&gt;="&amp;$E$4,'销售录入（明细）'!$C:$C,"&lt;="&amp;$G$4)</f>
        <v>0</v>
      </c>
      <c r="H136" s="26"/>
    </row>
    <row r="137" customHeight="1" spans="2:8">
      <c r="B137" s="33">
        <v>131</v>
      </c>
      <c r="C137" s="34" t="str">
        <f>IF('基础-商品信息'!C134="","-",'基础-商品信息'!C134)</f>
        <v>-</v>
      </c>
      <c r="D137" s="34" t="str">
        <f>IF('基础-商品信息'!D134="","-",'基础-商品信息'!D134)</f>
        <v>-</v>
      </c>
      <c r="E137" s="34" t="str">
        <f>IF('基础-商品信息'!E134="","-",'基础-商品信息'!E134)</f>
        <v>-</v>
      </c>
      <c r="F137" s="46">
        <f>SUMIFS('销售录入（明细）'!$J:$J,'销售录入（明细）'!$F:$F,C137,'销售录入（明细）'!$C:$C,"&gt;="&amp;$E$4,'销售录入（明细）'!$C:$C,"&lt;="&amp;$G$4)</f>
        <v>0</v>
      </c>
      <c r="G137" s="47">
        <f>SUMIFS('销售录入（明细）'!$K:$K,'销售录入（明细）'!$F:$F,C137,'销售录入（明细）'!$C:$C,"&gt;="&amp;$E$4,'销售录入（明细）'!$C:$C,"&lt;="&amp;$G$4)</f>
        <v>0</v>
      </c>
      <c r="H137" s="26"/>
    </row>
    <row r="138" customHeight="1" spans="2:8">
      <c r="B138" s="33">
        <v>132</v>
      </c>
      <c r="C138" s="34" t="str">
        <f>IF('基础-商品信息'!C135="","-",'基础-商品信息'!C135)</f>
        <v>-</v>
      </c>
      <c r="D138" s="34" t="str">
        <f>IF('基础-商品信息'!D135="","-",'基础-商品信息'!D135)</f>
        <v>-</v>
      </c>
      <c r="E138" s="34" t="str">
        <f>IF('基础-商品信息'!E135="","-",'基础-商品信息'!E135)</f>
        <v>-</v>
      </c>
      <c r="F138" s="46">
        <f>SUMIFS('销售录入（明细）'!$J:$J,'销售录入（明细）'!$F:$F,C138,'销售录入（明细）'!$C:$C,"&gt;="&amp;$E$4,'销售录入（明细）'!$C:$C,"&lt;="&amp;$G$4)</f>
        <v>0</v>
      </c>
      <c r="G138" s="47">
        <f>SUMIFS('销售录入（明细）'!$K:$K,'销售录入（明细）'!$F:$F,C138,'销售录入（明细）'!$C:$C,"&gt;="&amp;$E$4,'销售录入（明细）'!$C:$C,"&lt;="&amp;$G$4)</f>
        <v>0</v>
      </c>
      <c r="H138" s="26"/>
    </row>
    <row r="139" customHeight="1" spans="2:8">
      <c r="B139" s="33">
        <v>133</v>
      </c>
      <c r="C139" s="34" t="str">
        <f>IF('基础-商品信息'!C136="","-",'基础-商品信息'!C136)</f>
        <v>-</v>
      </c>
      <c r="D139" s="34" t="str">
        <f>IF('基础-商品信息'!D136="","-",'基础-商品信息'!D136)</f>
        <v>-</v>
      </c>
      <c r="E139" s="34" t="str">
        <f>IF('基础-商品信息'!E136="","-",'基础-商品信息'!E136)</f>
        <v>-</v>
      </c>
      <c r="F139" s="46">
        <f>SUMIFS('销售录入（明细）'!$J:$J,'销售录入（明细）'!$F:$F,C139,'销售录入（明细）'!$C:$C,"&gt;="&amp;$E$4,'销售录入（明细）'!$C:$C,"&lt;="&amp;$G$4)</f>
        <v>0</v>
      </c>
      <c r="G139" s="47">
        <f>SUMIFS('销售录入（明细）'!$K:$K,'销售录入（明细）'!$F:$F,C139,'销售录入（明细）'!$C:$C,"&gt;="&amp;$E$4,'销售录入（明细）'!$C:$C,"&lt;="&amp;$G$4)</f>
        <v>0</v>
      </c>
      <c r="H139" s="26"/>
    </row>
    <row r="140" customHeight="1" spans="2:8">
      <c r="B140" s="33">
        <v>134</v>
      </c>
      <c r="C140" s="34" t="str">
        <f>IF('基础-商品信息'!C137="","-",'基础-商品信息'!C137)</f>
        <v>-</v>
      </c>
      <c r="D140" s="34" t="str">
        <f>IF('基础-商品信息'!D137="","-",'基础-商品信息'!D137)</f>
        <v>-</v>
      </c>
      <c r="E140" s="34" t="str">
        <f>IF('基础-商品信息'!E137="","-",'基础-商品信息'!E137)</f>
        <v>-</v>
      </c>
      <c r="F140" s="46">
        <f>SUMIFS('销售录入（明细）'!$J:$J,'销售录入（明细）'!$F:$F,C140,'销售录入（明细）'!$C:$C,"&gt;="&amp;$E$4,'销售录入（明细）'!$C:$C,"&lt;="&amp;$G$4)</f>
        <v>0</v>
      </c>
      <c r="G140" s="47">
        <f>SUMIFS('销售录入（明细）'!$K:$K,'销售录入（明细）'!$F:$F,C140,'销售录入（明细）'!$C:$C,"&gt;="&amp;$E$4,'销售录入（明细）'!$C:$C,"&lt;="&amp;$G$4)</f>
        <v>0</v>
      </c>
      <c r="H140" s="26"/>
    </row>
    <row r="141" customHeight="1" spans="2:8">
      <c r="B141" s="33">
        <v>135</v>
      </c>
      <c r="C141" s="34" t="str">
        <f>IF('基础-商品信息'!C138="","-",'基础-商品信息'!C138)</f>
        <v>-</v>
      </c>
      <c r="D141" s="34" t="str">
        <f>IF('基础-商品信息'!D138="","-",'基础-商品信息'!D138)</f>
        <v>-</v>
      </c>
      <c r="E141" s="34" t="str">
        <f>IF('基础-商品信息'!E138="","-",'基础-商品信息'!E138)</f>
        <v>-</v>
      </c>
      <c r="F141" s="46">
        <f>SUMIFS('销售录入（明细）'!$J:$J,'销售录入（明细）'!$F:$F,C141,'销售录入（明细）'!$C:$C,"&gt;="&amp;$E$4,'销售录入（明细）'!$C:$C,"&lt;="&amp;$G$4)</f>
        <v>0</v>
      </c>
      <c r="G141" s="47">
        <f>SUMIFS('销售录入（明细）'!$K:$K,'销售录入（明细）'!$F:$F,C141,'销售录入（明细）'!$C:$C,"&gt;="&amp;$E$4,'销售录入（明细）'!$C:$C,"&lt;="&amp;$G$4)</f>
        <v>0</v>
      </c>
      <c r="H141" s="26"/>
    </row>
    <row r="142" customHeight="1" spans="2:8">
      <c r="B142" s="33">
        <v>136</v>
      </c>
      <c r="C142" s="34" t="str">
        <f>IF('基础-商品信息'!C139="","-",'基础-商品信息'!C139)</f>
        <v>-</v>
      </c>
      <c r="D142" s="34" t="str">
        <f>IF('基础-商品信息'!D139="","-",'基础-商品信息'!D139)</f>
        <v>-</v>
      </c>
      <c r="E142" s="34" t="str">
        <f>IF('基础-商品信息'!E139="","-",'基础-商品信息'!E139)</f>
        <v>-</v>
      </c>
      <c r="F142" s="46">
        <f>SUMIFS('销售录入（明细）'!$J:$J,'销售录入（明细）'!$F:$F,C142,'销售录入（明细）'!$C:$C,"&gt;="&amp;$E$4,'销售录入（明细）'!$C:$C,"&lt;="&amp;$G$4)</f>
        <v>0</v>
      </c>
      <c r="G142" s="47">
        <f>SUMIFS('销售录入（明细）'!$K:$K,'销售录入（明细）'!$F:$F,C142,'销售录入（明细）'!$C:$C,"&gt;="&amp;$E$4,'销售录入（明细）'!$C:$C,"&lt;="&amp;$G$4)</f>
        <v>0</v>
      </c>
      <c r="H142" s="26"/>
    </row>
    <row r="143" customHeight="1" spans="2:8">
      <c r="B143" s="33">
        <v>137</v>
      </c>
      <c r="C143" s="34" t="str">
        <f>IF('基础-商品信息'!C140="","-",'基础-商品信息'!C140)</f>
        <v>-</v>
      </c>
      <c r="D143" s="34" t="str">
        <f>IF('基础-商品信息'!D140="","-",'基础-商品信息'!D140)</f>
        <v>-</v>
      </c>
      <c r="E143" s="34" t="str">
        <f>IF('基础-商品信息'!E140="","-",'基础-商品信息'!E140)</f>
        <v>-</v>
      </c>
      <c r="F143" s="46">
        <f>SUMIFS('销售录入（明细）'!$J:$J,'销售录入（明细）'!$F:$F,C143,'销售录入（明细）'!$C:$C,"&gt;="&amp;$E$4,'销售录入（明细）'!$C:$C,"&lt;="&amp;$G$4)</f>
        <v>0</v>
      </c>
      <c r="G143" s="47">
        <f>SUMIFS('销售录入（明细）'!$K:$K,'销售录入（明细）'!$F:$F,C143,'销售录入（明细）'!$C:$C,"&gt;="&amp;$E$4,'销售录入（明细）'!$C:$C,"&lt;="&amp;$G$4)</f>
        <v>0</v>
      </c>
      <c r="H143" s="26"/>
    </row>
    <row r="144" customHeight="1" spans="2:8">
      <c r="B144" s="33">
        <v>138</v>
      </c>
      <c r="C144" s="34" t="str">
        <f>IF('基础-商品信息'!C141="","-",'基础-商品信息'!C141)</f>
        <v>-</v>
      </c>
      <c r="D144" s="34" t="str">
        <f>IF('基础-商品信息'!D141="","-",'基础-商品信息'!D141)</f>
        <v>-</v>
      </c>
      <c r="E144" s="34" t="str">
        <f>IF('基础-商品信息'!E141="","-",'基础-商品信息'!E141)</f>
        <v>-</v>
      </c>
      <c r="F144" s="46">
        <f>SUMIFS('销售录入（明细）'!$J:$J,'销售录入（明细）'!$F:$F,C144,'销售录入（明细）'!$C:$C,"&gt;="&amp;$E$4,'销售录入（明细）'!$C:$C,"&lt;="&amp;$G$4)</f>
        <v>0</v>
      </c>
      <c r="G144" s="47">
        <f>SUMIFS('销售录入（明细）'!$K:$K,'销售录入（明细）'!$F:$F,C144,'销售录入（明细）'!$C:$C,"&gt;="&amp;$E$4,'销售录入（明细）'!$C:$C,"&lt;="&amp;$G$4)</f>
        <v>0</v>
      </c>
      <c r="H144" s="26"/>
    </row>
    <row r="145" customHeight="1" spans="2:8">
      <c r="B145" s="33">
        <v>139</v>
      </c>
      <c r="C145" s="34" t="str">
        <f>IF('基础-商品信息'!C142="","-",'基础-商品信息'!C142)</f>
        <v>-</v>
      </c>
      <c r="D145" s="34" t="str">
        <f>IF('基础-商品信息'!D142="","-",'基础-商品信息'!D142)</f>
        <v>-</v>
      </c>
      <c r="E145" s="34" t="str">
        <f>IF('基础-商品信息'!E142="","-",'基础-商品信息'!E142)</f>
        <v>-</v>
      </c>
      <c r="F145" s="46">
        <f>SUMIFS('销售录入（明细）'!$J:$J,'销售录入（明细）'!$F:$F,C145,'销售录入（明细）'!$C:$C,"&gt;="&amp;$E$4,'销售录入（明细）'!$C:$C,"&lt;="&amp;$G$4)</f>
        <v>0</v>
      </c>
      <c r="G145" s="47">
        <f>SUMIFS('销售录入（明细）'!$K:$K,'销售录入（明细）'!$F:$F,C145,'销售录入（明细）'!$C:$C,"&gt;="&amp;$E$4,'销售录入（明细）'!$C:$C,"&lt;="&amp;$G$4)</f>
        <v>0</v>
      </c>
      <c r="H145" s="26"/>
    </row>
    <row r="146" customHeight="1" spans="2:8">
      <c r="B146" s="33">
        <v>140</v>
      </c>
      <c r="C146" s="34" t="str">
        <f>IF('基础-商品信息'!C143="","-",'基础-商品信息'!C143)</f>
        <v>-</v>
      </c>
      <c r="D146" s="34" t="str">
        <f>IF('基础-商品信息'!D143="","-",'基础-商品信息'!D143)</f>
        <v>-</v>
      </c>
      <c r="E146" s="34" t="str">
        <f>IF('基础-商品信息'!E143="","-",'基础-商品信息'!E143)</f>
        <v>-</v>
      </c>
      <c r="F146" s="46">
        <f>SUMIFS('销售录入（明细）'!$J:$J,'销售录入（明细）'!$F:$F,C146,'销售录入（明细）'!$C:$C,"&gt;="&amp;$E$4,'销售录入（明细）'!$C:$C,"&lt;="&amp;$G$4)</f>
        <v>0</v>
      </c>
      <c r="G146" s="47">
        <f>SUMIFS('销售录入（明细）'!$K:$K,'销售录入（明细）'!$F:$F,C146,'销售录入（明细）'!$C:$C,"&gt;="&amp;$E$4,'销售录入（明细）'!$C:$C,"&lt;="&amp;$G$4)</f>
        <v>0</v>
      </c>
      <c r="H146" s="26"/>
    </row>
    <row r="147" customHeight="1" spans="2:8">
      <c r="B147" s="33">
        <v>141</v>
      </c>
      <c r="C147" s="34" t="str">
        <f>IF('基础-商品信息'!C144="","-",'基础-商品信息'!C144)</f>
        <v>-</v>
      </c>
      <c r="D147" s="34" t="str">
        <f>IF('基础-商品信息'!D144="","-",'基础-商品信息'!D144)</f>
        <v>-</v>
      </c>
      <c r="E147" s="34" t="str">
        <f>IF('基础-商品信息'!E144="","-",'基础-商品信息'!E144)</f>
        <v>-</v>
      </c>
      <c r="F147" s="46">
        <f>SUMIFS('销售录入（明细）'!$J:$J,'销售录入（明细）'!$F:$F,C147,'销售录入（明细）'!$C:$C,"&gt;="&amp;$E$4,'销售录入（明细）'!$C:$C,"&lt;="&amp;$G$4)</f>
        <v>0</v>
      </c>
      <c r="G147" s="47">
        <f>SUMIFS('销售录入（明细）'!$K:$K,'销售录入（明细）'!$F:$F,C147,'销售录入（明细）'!$C:$C,"&gt;="&amp;$E$4,'销售录入（明细）'!$C:$C,"&lt;="&amp;$G$4)</f>
        <v>0</v>
      </c>
      <c r="H147" s="26"/>
    </row>
    <row r="148" customHeight="1" spans="2:8">
      <c r="B148" s="33">
        <v>142</v>
      </c>
      <c r="C148" s="34" t="str">
        <f>IF('基础-商品信息'!C145="","-",'基础-商品信息'!C145)</f>
        <v>-</v>
      </c>
      <c r="D148" s="34" t="str">
        <f>IF('基础-商品信息'!D145="","-",'基础-商品信息'!D145)</f>
        <v>-</v>
      </c>
      <c r="E148" s="34" t="str">
        <f>IF('基础-商品信息'!E145="","-",'基础-商品信息'!E145)</f>
        <v>-</v>
      </c>
      <c r="F148" s="46">
        <f>SUMIFS('销售录入（明细）'!$J:$J,'销售录入（明细）'!$F:$F,C148,'销售录入（明细）'!$C:$C,"&gt;="&amp;$E$4,'销售录入（明细）'!$C:$C,"&lt;="&amp;$G$4)</f>
        <v>0</v>
      </c>
      <c r="G148" s="47">
        <f>SUMIFS('销售录入（明细）'!$K:$K,'销售录入（明细）'!$F:$F,C148,'销售录入（明细）'!$C:$C,"&gt;="&amp;$E$4,'销售录入（明细）'!$C:$C,"&lt;="&amp;$G$4)</f>
        <v>0</v>
      </c>
      <c r="H148" s="26"/>
    </row>
    <row r="149" customHeight="1" spans="2:8">
      <c r="B149" s="33">
        <v>143</v>
      </c>
      <c r="C149" s="34" t="str">
        <f>IF('基础-商品信息'!C146="","-",'基础-商品信息'!C146)</f>
        <v>-</v>
      </c>
      <c r="D149" s="34" t="str">
        <f>IF('基础-商品信息'!D146="","-",'基础-商品信息'!D146)</f>
        <v>-</v>
      </c>
      <c r="E149" s="34" t="str">
        <f>IF('基础-商品信息'!E146="","-",'基础-商品信息'!E146)</f>
        <v>-</v>
      </c>
      <c r="F149" s="46">
        <f>SUMIFS('销售录入（明细）'!$J:$J,'销售录入（明细）'!$F:$F,C149,'销售录入（明细）'!$C:$C,"&gt;="&amp;$E$4,'销售录入（明细）'!$C:$C,"&lt;="&amp;$G$4)</f>
        <v>0</v>
      </c>
      <c r="G149" s="47">
        <f>SUMIFS('销售录入（明细）'!$K:$K,'销售录入（明细）'!$F:$F,C149,'销售录入（明细）'!$C:$C,"&gt;="&amp;$E$4,'销售录入（明细）'!$C:$C,"&lt;="&amp;$G$4)</f>
        <v>0</v>
      </c>
      <c r="H149" s="26"/>
    </row>
    <row r="150" customHeight="1" spans="2:8">
      <c r="B150" s="33">
        <v>144</v>
      </c>
      <c r="C150" s="34" t="str">
        <f>IF('基础-商品信息'!C147="","-",'基础-商品信息'!C147)</f>
        <v>-</v>
      </c>
      <c r="D150" s="34" t="str">
        <f>IF('基础-商品信息'!D147="","-",'基础-商品信息'!D147)</f>
        <v>-</v>
      </c>
      <c r="E150" s="34" t="str">
        <f>IF('基础-商品信息'!E147="","-",'基础-商品信息'!E147)</f>
        <v>-</v>
      </c>
      <c r="F150" s="46">
        <f>SUMIFS('销售录入（明细）'!$J:$J,'销售录入（明细）'!$F:$F,C150,'销售录入（明细）'!$C:$C,"&gt;="&amp;$E$4,'销售录入（明细）'!$C:$C,"&lt;="&amp;$G$4)</f>
        <v>0</v>
      </c>
      <c r="G150" s="47">
        <f>SUMIFS('销售录入（明细）'!$K:$K,'销售录入（明细）'!$F:$F,C150,'销售录入（明细）'!$C:$C,"&gt;="&amp;$E$4,'销售录入（明细）'!$C:$C,"&lt;="&amp;$G$4)</f>
        <v>0</v>
      </c>
      <c r="H150" s="26"/>
    </row>
    <row r="151" customHeight="1" spans="2:8">
      <c r="B151" s="33">
        <v>145</v>
      </c>
      <c r="C151" s="34" t="str">
        <f>IF('基础-商品信息'!C148="","-",'基础-商品信息'!C148)</f>
        <v>-</v>
      </c>
      <c r="D151" s="34" t="str">
        <f>IF('基础-商品信息'!D148="","-",'基础-商品信息'!D148)</f>
        <v>-</v>
      </c>
      <c r="E151" s="34" t="str">
        <f>IF('基础-商品信息'!E148="","-",'基础-商品信息'!E148)</f>
        <v>-</v>
      </c>
      <c r="F151" s="46">
        <f>SUMIFS('销售录入（明细）'!$J:$J,'销售录入（明细）'!$F:$F,C151,'销售录入（明细）'!$C:$C,"&gt;="&amp;$E$4,'销售录入（明细）'!$C:$C,"&lt;="&amp;$G$4)</f>
        <v>0</v>
      </c>
      <c r="G151" s="47">
        <f>SUMIFS('销售录入（明细）'!$K:$K,'销售录入（明细）'!$F:$F,C151,'销售录入（明细）'!$C:$C,"&gt;="&amp;$E$4,'销售录入（明细）'!$C:$C,"&lt;="&amp;$G$4)</f>
        <v>0</v>
      </c>
      <c r="H151" s="26"/>
    </row>
    <row r="152" customHeight="1" spans="2:8">
      <c r="B152" s="33">
        <v>146</v>
      </c>
      <c r="C152" s="34" t="str">
        <f>IF('基础-商品信息'!C149="","-",'基础-商品信息'!C149)</f>
        <v>-</v>
      </c>
      <c r="D152" s="34" t="str">
        <f>IF('基础-商品信息'!D149="","-",'基础-商品信息'!D149)</f>
        <v>-</v>
      </c>
      <c r="E152" s="34" t="str">
        <f>IF('基础-商品信息'!E149="","-",'基础-商品信息'!E149)</f>
        <v>-</v>
      </c>
      <c r="F152" s="46">
        <f>SUMIFS('销售录入（明细）'!$J:$J,'销售录入（明细）'!$F:$F,C152,'销售录入（明细）'!$C:$C,"&gt;="&amp;$E$4,'销售录入（明细）'!$C:$C,"&lt;="&amp;$G$4)</f>
        <v>0</v>
      </c>
      <c r="G152" s="47">
        <f>SUMIFS('销售录入（明细）'!$K:$K,'销售录入（明细）'!$F:$F,C152,'销售录入（明细）'!$C:$C,"&gt;="&amp;$E$4,'销售录入（明细）'!$C:$C,"&lt;="&amp;$G$4)</f>
        <v>0</v>
      </c>
      <c r="H152" s="26"/>
    </row>
    <row r="153" customHeight="1" spans="2:8">
      <c r="B153" s="33">
        <v>147</v>
      </c>
      <c r="C153" s="34" t="str">
        <f>IF('基础-商品信息'!C150="","-",'基础-商品信息'!C150)</f>
        <v>-</v>
      </c>
      <c r="D153" s="34" t="str">
        <f>IF('基础-商品信息'!D150="","-",'基础-商品信息'!D150)</f>
        <v>-</v>
      </c>
      <c r="E153" s="34" t="str">
        <f>IF('基础-商品信息'!E150="","-",'基础-商品信息'!E150)</f>
        <v>-</v>
      </c>
      <c r="F153" s="46">
        <f>SUMIFS('销售录入（明细）'!$J:$J,'销售录入（明细）'!$F:$F,C153,'销售录入（明细）'!$C:$C,"&gt;="&amp;$E$4,'销售录入（明细）'!$C:$C,"&lt;="&amp;$G$4)</f>
        <v>0</v>
      </c>
      <c r="G153" s="47">
        <f>SUMIFS('销售录入（明细）'!$K:$K,'销售录入（明细）'!$F:$F,C153,'销售录入（明细）'!$C:$C,"&gt;="&amp;$E$4,'销售录入（明细）'!$C:$C,"&lt;="&amp;$G$4)</f>
        <v>0</v>
      </c>
      <c r="H153" s="26"/>
    </row>
    <row r="154" customHeight="1" spans="2:8">
      <c r="B154" s="33">
        <v>148</v>
      </c>
      <c r="C154" s="34" t="str">
        <f>IF('基础-商品信息'!C151="","-",'基础-商品信息'!C151)</f>
        <v>-</v>
      </c>
      <c r="D154" s="34" t="str">
        <f>IF('基础-商品信息'!D151="","-",'基础-商品信息'!D151)</f>
        <v>-</v>
      </c>
      <c r="E154" s="34" t="str">
        <f>IF('基础-商品信息'!E151="","-",'基础-商品信息'!E151)</f>
        <v>-</v>
      </c>
      <c r="F154" s="46">
        <f>SUMIFS('销售录入（明细）'!$J:$J,'销售录入（明细）'!$F:$F,C154,'销售录入（明细）'!$C:$C,"&gt;="&amp;$E$4,'销售录入（明细）'!$C:$C,"&lt;="&amp;$G$4)</f>
        <v>0</v>
      </c>
      <c r="G154" s="47">
        <f>SUMIFS('销售录入（明细）'!$K:$K,'销售录入（明细）'!$F:$F,C154,'销售录入（明细）'!$C:$C,"&gt;="&amp;$E$4,'销售录入（明细）'!$C:$C,"&lt;="&amp;$G$4)</f>
        <v>0</v>
      </c>
      <c r="H154" s="26"/>
    </row>
    <row r="155" customHeight="1" spans="2:8">
      <c r="B155" s="33">
        <v>149</v>
      </c>
      <c r="C155" s="34" t="str">
        <f>IF('基础-商品信息'!C152="","-",'基础-商品信息'!C152)</f>
        <v>-</v>
      </c>
      <c r="D155" s="34" t="str">
        <f>IF('基础-商品信息'!D152="","-",'基础-商品信息'!D152)</f>
        <v>-</v>
      </c>
      <c r="E155" s="34" t="str">
        <f>IF('基础-商品信息'!E152="","-",'基础-商品信息'!E152)</f>
        <v>-</v>
      </c>
      <c r="F155" s="46">
        <f>SUMIFS('销售录入（明细）'!$J:$J,'销售录入（明细）'!$F:$F,C155,'销售录入（明细）'!$C:$C,"&gt;="&amp;$E$4,'销售录入（明细）'!$C:$C,"&lt;="&amp;$G$4)</f>
        <v>0</v>
      </c>
      <c r="G155" s="47">
        <f>SUMIFS('销售录入（明细）'!$K:$K,'销售录入（明细）'!$F:$F,C155,'销售录入（明细）'!$C:$C,"&gt;="&amp;$E$4,'销售录入（明细）'!$C:$C,"&lt;="&amp;$G$4)</f>
        <v>0</v>
      </c>
      <c r="H155" s="26"/>
    </row>
    <row r="156" customHeight="1" spans="2:8">
      <c r="B156" s="33">
        <v>150</v>
      </c>
      <c r="C156" s="34" t="str">
        <f>IF('基础-商品信息'!C153="","-",'基础-商品信息'!C153)</f>
        <v>-</v>
      </c>
      <c r="D156" s="34" t="str">
        <f>IF('基础-商品信息'!D153="","-",'基础-商品信息'!D153)</f>
        <v>-</v>
      </c>
      <c r="E156" s="34" t="str">
        <f>IF('基础-商品信息'!E153="","-",'基础-商品信息'!E153)</f>
        <v>-</v>
      </c>
      <c r="F156" s="46">
        <f>SUMIFS('销售录入（明细）'!$J:$J,'销售录入（明细）'!$F:$F,C156,'销售录入（明细）'!$C:$C,"&gt;="&amp;$E$4,'销售录入（明细）'!$C:$C,"&lt;="&amp;$G$4)</f>
        <v>0</v>
      </c>
      <c r="G156" s="47">
        <f>SUMIFS('销售录入（明细）'!$K:$K,'销售录入（明细）'!$F:$F,C156,'销售录入（明细）'!$C:$C,"&gt;="&amp;$E$4,'销售录入（明细）'!$C:$C,"&lt;="&amp;$G$4)</f>
        <v>0</v>
      </c>
      <c r="H156" s="26"/>
    </row>
    <row r="157" customHeight="1" spans="2:8">
      <c r="B157" s="33">
        <v>151</v>
      </c>
      <c r="C157" s="34" t="str">
        <f>IF('基础-商品信息'!C154="","-",'基础-商品信息'!C154)</f>
        <v>-</v>
      </c>
      <c r="D157" s="34" t="str">
        <f>IF('基础-商品信息'!D154="","-",'基础-商品信息'!D154)</f>
        <v>-</v>
      </c>
      <c r="E157" s="34" t="str">
        <f>IF('基础-商品信息'!E154="","-",'基础-商品信息'!E154)</f>
        <v>-</v>
      </c>
      <c r="F157" s="46">
        <f>SUMIFS('销售录入（明细）'!$J:$J,'销售录入（明细）'!$F:$F,C157,'销售录入（明细）'!$C:$C,"&gt;="&amp;$E$4,'销售录入（明细）'!$C:$C,"&lt;="&amp;$G$4)</f>
        <v>0</v>
      </c>
      <c r="G157" s="47">
        <f>SUMIFS('销售录入（明细）'!$K:$K,'销售录入（明细）'!$F:$F,C157,'销售录入（明细）'!$C:$C,"&gt;="&amp;$E$4,'销售录入（明细）'!$C:$C,"&lt;="&amp;$G$4)</f>
        <v>0</v>
      </c>
      <c r="H157" s="26"/>
    </row>
    <row r="158" customHeight="1" spans="2:8">
      <c r="B158" s="33">
        <v>152</v>
      </c>
      <c r="C158" s="34" t="str">
        <f>IF('基础-商品信息'!C155="","-",'基础-商品信息'!C155)</f>
        <v>-</v>
      </c>
      <c r="D158" s="34" t="str">
        <f>IF('基础-商品信息'!D155="","-",'基础-商品信息'!D155)</f>
        <v>-</v>
      </c>
      <c r="E158" s="34" t="str">
        <f>IF('基础-商品信息'!E155="","-",'基础-商品信息'!E155)</f>
        <v>-</v>
      </c>
      <c r="F158" s="46">
        <f>SUMIFS('销售录入（明细）'!$J:$J,'销售录入（明细）'!$F:$F,C158,'销售录入（明细）'!$C:$C,"&gt;="&amp;$E$4,'销售录入（明细）'!$C:$C,"&lt;="&amp;$G$4)</f>
        <v>0</v>
      </c>
      <c r="G158" s="47">
        <f>SUMIFS('销售录入（明细）'!$K:$K,'销售录入（明细）'!$F:$F,C158,'销售录入（明细）'!$C:$C,"&gt;="&amp;$E$4,'销售录入（明细）'!$C:$C,"&lt;="&amp;$G$4)</f>
        <v>0</v>
      </c>
      <c r="H158" s="26"/>
    </row>
    <row r="159" customHeight="1" spans="2:8">
      <c r="B159" s="33">
        <v>153</v>
      </c>
      <c r="C159" s="34" t="str">
        <f>IF('基础-商品信息'!C156="","-",'基础-商品信息'!C156)</f>
        <v>-</v>
      </c>
      <c r="D159" s="34" t="str">
        <f>IF('基础-商品信息'!D156="","-",'基础-商品信息'!D156)</f>
        <v>-</v>
      </c>
      <c r="E159" s="34" t="str">
        <f>IF('基础-商品信息'!E156="","-",'基础-商品信息'!E156)</f>
        <v>-</v>
      </c>
      <c r="F159" s="46">
        <f>SUMIFS('销售录入（明细）'!$J:$J,'销售录入（明细）'!$F:$F,C159,'销售录入（明细）'!$C:$C,"&gt;="&amp;$E$4,'销售录入（明细）'!$C:$C,"&lt;="&amp;$G$4)</f>
        <v>0</v>
      </c>
      <c r="G159" s="47">
        <f>SUMIFS('销售录入（明细）'!$K:$K,'销售录入（明细）'!$F:$F,C159,'销售录入（明细）'!$C:$C,"&gt;="&amp;$E$4,'销售录入（明细）'!$C:$C,"&lt;="&amp;$G$4)</f>
        <v>0</v>
      </c>
      <c r="H159" s="26"/>
    </row>
    <row r="160" customHeight="1" spans="2:8">
      <c r="B160" s="33">
        <v>154</v>
      </c>
      <c r="C160" s="34" t="str">
        <f>IF('基础-商品信息'!C157="","-",'基础-商品信息'!C157)</f>
        <v>-</v>
      </c>
      <c r="D160" s="34" t="str">
        <f>IF('基础-商品信息'!D157="","-",'基础-商品信息'!D157)</f>
        <v>-</v>
      </c>
      <c r="E160" s="34" t="str">
        <f>IF('基础-商品信息'!E157="","-",'基础-商品信息'!E157)</f>
        <v>-</v>
      </c>
      <c r="F160" s="46">
        <f>SUMIFS('销售录入（明细）'!$J:$J,'销售录入（明细）'!$F:$F,C160,'销售录入（明细）'!$C:$C,"&gt;="&amp;$E$4,'销售录入（明细）'!$C:$C,"&lt;="&amp;$G$4)</f>
        <v>0</v>
      </c>
      <c r="G160" s="47">
        <f>SUMIFS('销售录入（明细）'!$K:$K,'销售录入（明细）'!$F:$F,C160,'销售录入（明细）'!$C:$C,"&gt;="&amp;$E$4,'销售录入（明细）'!$C:$C,"&lt;="&amp;$G$4)</f>
        <v>0</v>
      </c>
      <c r="H160" s="26"/>
    </row>
    <row r="161" customHeight="1" spans="2:8">
      <c r="B161" s="33">
        <v>155</v>
      </c>
      <c r="C161" s="34" t="str">
        <f>IF('基础-商品信息'!C158="","-",'基础-商品信息'!C158)</f>
        <v>-</v>
      </c>
      <c r="D161" s="34" t="str">
        <f>IF('基础-商品信息'!D158="","-",'基础-商品信息'!D158)</f>
        <v>-</v>
      </c>
      <c r="E161" s="34" t="str">
        <f>IF('基础-商品信息'!E158="","-",'基础-商品信息'!E158)</f>
        <v>-</v>
      </c>
      <c r="F161" s="46">
        <f>SUMIFS('销售录入（明细）'!$J:$J,'销售录入（明细）'!$F:$F,C161,'销售录入（明细）'!$C:$C,"&gt;="&amp;$E$4,'销售录入（明细）'!$C:$C,"&lt;="&amp;$G$4)</f>
        <v>0</v>
      </c>
      <c r="G161" s="47">
        <f>SUMIFS('销售录入（明细）'!$K:$K,'销售录入（明细）'!$F:$F,C161,'销售录入（明细）'!$C:$C,"&gt;="&amp;$E$4,'销售录入（明细）'!$C:$C,"&lt;="&amp;$G$4)</f>
        <v>0</v>
      </c>
      <c r="H161" s="26"/>
    </row>
    <row r="162" customHeight="1" spans="2:8">
      <c r="B162" s="33">
        <v>156</v>
      </c>
      <c r="C162" s="34" t="str">
        <f>IF('基础-商品信息'!C159="","-",'基础-商品信息'!C159)</f>
        <v>-</v>
      </c>
      <c r="D162" s="34" t="str">
        <f>IF('基础-商品信息'!D159="","-",'基础-商品信息'!D159)</f>
        <v>-</v>
      </c>
      <c r="E162" s="34" t="str">
        <f>IF('基础-商品信息'!E159="","-",'基础-商品信息'!E159)</f>
        <v>-</v>
      </c>
      <c r="F162" s="46">
        <f>SUMIFS('销售录入（明细）'!$J:$J,'销售录入（明细）'!$F:$F,C162,'销售录入（明细）'!$C:$C,"&gt;="&amp;$E$4,'销售录入（明细）'!$C:$C,"&lt;="&amp;$G$4)</f>
        <v>0</v>
      </c>
      <c r="G162" s="47">
        <f>SUMIFS('销售录入（明细）'!$K:$K,'销售录入（明细）'!$F:$F,C162,'销售录入（明细）'!$C:$C,"&gt;="&amp;$E$4,'销售录入（明细）'!$C:$C,"&lt;="&amp;$G$4)</f>
        <v>0</v>
      </c>
      <c r="H162" s="26"/>
    </row>
    <row r="163" customHeight="1" spans="2:8">
      <c r="B163" s="33">
        <v>157</v>
      </c>
      <c r="C163" s="34" t="str">
        <f>IF('基础-商品信息'!C160="","-",'基础-商品信息'!C160)</f>
        <v>-</v>
      </c>
      <c r="D163" s="34" t="str">
        <f>IF('基础-商品信息'!D160="","-",'基础-商品信息'!D160)</f>
        <v>-</v>
      </c>
      <c r="E163" s="34" t="str">
        <f>IF('基础-商品信息'!E160="","-",'基础-商品信息'!E160)</f>
        <v>-</v>
      </c>
      <c r="F163" s="46">
        <f>SUMIFS('销售录入（明细）'!$J:$J,'销售录入（明细）'!$F:$F,C163,'销售录入（明细）'!$C:$C,"&gt;="&amp;$E$4,'销售录入（明细）'!$C:$C,"&lt;="&amp;$G$4)</f>
        <v>0</v>
      </c>
      <c r="G163" s="47">
        <f>SUMIFS('销售录入（明细）'!$K:$K,'销售录入（明细）'!$F:$F,C163,'销售录入（明细）'!$C:$C,"&gt;="&amp;$E$4,'销售录入（明细）'!$C:$C,"&lt;="&amp;$G$4)</f>
        <v>0</v>
      </c>
      <c r="H163" s="26"/>
    </row>
    <row r="164" customHeight="1" spans="2:8">
      <c r="B164" s="33">
        <v>158</v>
      </c>
      <c r="C164" s="34" t="str">
        <f>IF('基础-商品信息'!C161="","-",'基础-商品信息'!C161)</f>
        <v>-</v>
      </c>
      <c r="D164" s="34" t="str">
        <f>IF('基础-商品信息'!D161="","-",'基础-商品信息'!D161)</f>
        <v>-</v>
      </c>
      <c r="E164" s="34" t="str">
        <f>IF('基础-商品信息'!E161="","-",'基础-商品信息'!E161)</f>
        <v>-</v>
      </c>
      <c r="F164" s="46">
        <f>SUMIFS('销售录入（明细）'!$J:$J,'销售录入（明细）'!$F:$F,C164,'销售录入（明细）'!$C:$C,"&gt;="&amp;$E$4,'销售录入（明细）'!$C:$C,"&lt;="&amp;$G$4)</f>
        <v>0</v>
      </c>
      <c r="G164" s="47">
        <f>SUMIFS('销售录入（明细）'!$K:$K,'销售录入（明细）'!$F:$F,C164,'销售录入（明细）'!$C:$C,"&gt;="&amp;$E$4,'销售录入（明细）'!$C:$C,"&lt;="&amp;$G$4)</f>
        <v>0</v>
      </c>
      <c r="H164" s="26"/>
    </row>
    <row r="165" customHeight="1" spans="2:8">
      <c r="B165" s="33">
        <v>159</v>
      </c>
      <c r="C165" s="34" t="str">
        <f>IF('基础-商品信息'!C162="","-",'基础-商品信息'!C162)</f>
        <v>-</v>
      </c>
      <c r="D165" s="34" t="str">
        <f>IF('基础-商品信息'!D162="","-",'基础-商品信息'!D162)</f>
        <v>-</v>
      </c>
      <c r="E165" s="34" t="str">
        <f>IF('基础-商品信息'!E162="","-",'基础-商品信息'!E162)</f>
        <v>-</v>
      </c>
      <c r="F165" s="46">
        <f>SUMIFS('销售录入（明细）'!$J:$J,'销售录入（明细）'!$F:$F,C165,'销售录入（明细）'!$C:$C,"&gt;="&amp;$E$4,'销售录入（明细）'!$C:$C,"&lt;="&amp;$G$4)</f>
        <v>0</v>
      </c>
      <c r="G165" s="47">
        <f>SUMIFS('销售录入（明细）'!$K:$K,'销售录入（明细）'!$F:$F,C165,'销售录入（明细）'!$C:$C,"&gt;="&amp;$E$4,'销售录入（明细）'!$C:$C,"&lt;="&amp;$G$4)</f>
        <v>0</v>
      </c>
      <c r="H165" s="26"/>
    </row>
    <row r="166" customHeight="1" spans="2:8">
      <c r="B166" s="33">
        <v>160</v>
      </c>
      <c r="C166" s="34" t="str">
        <f>IF('基础-商品信息'!C163="","-",'基础-商品信息'!C163)</f>
        <v>-</v>
      </c>
      <c r="D166" s="34" t="str">
        <f>IF('基础-商品信息'!D163="","-",'基础-商品信息'!D163)</f>
        <v>-</v>
      </c>
      <c r="E166" s="34" t="str">
        <f>IF('基础-商品信息'!E163="","-",'基础-商品信息'!E163)</f>
        <v>-</v>
      </c>
      <c r="F166" s="46">
        <f>SUMIFS('销售录入（明细）'!$J:$J,'销售录入（明细）'!$F:$F,C166,'销售录入（明细）'!$C:$C,"&gt;="&amp;$E$4,'销售录入（明细）'!$C:$C,"&lt;="&amp;$G$4)</f>
        <v>0</v>
      </c>
      <c r="G166" s="47">
        <f>SUMIFS('销售录入（明细）'!$K:$K,'销售录入（明细）'!$F:$F,C166,'销售录入（明细）'!$C:$C,"&gt;="&amp;$E$4,'销售录入（明细）'!$C:$C,"&lt;="&amp;$G$4)</f>
        <v>0</v>
      </c>
      <c r="H166" s="26"/>
    </row>
    <row r="167" customHeight="1" spans="2:8">
      <c r="B167" s="33">
        <v>161</v>
      </c>
      <c r="C167" s="34" t="str">
        <f>IF('基础-商品信息'!C164="","-",'基础-商品信息'!C164)</f>
        <v>-</v>
      </c>
      <c r="D167" s="34" t="str">
        <f>IF('基础-商品信息'!D164="","-",'基础-商品信息'!D164)</f>
        <v>-</v>
      </c>
      <c r="E167" s="34" t="str">
        <f>IF('基础-商品信息'!E164="","-",'基础-商品信息'!E164)</f>
        <v>-</v>
      </c>
      <c r="F167" s="46">
        <f>SUMIFS('销售录入（明细）'!$J:$J,'销售录入（明细）'!$F:$F,C167,'销售录入（明细）'!$C:$C,"&gt;="&amp;$E$4,'销售录入（明细）'!$C:$C,"&lt;="&amp;$G$4)</f>
        <v>0</v>
      </c>
      <c r="G167" s="47">
        <f>SUMIFS('销售录入（明细）'!$K:$K,'销售录入（明细）'!$F:$F,C167,'销售录入（明细）'!$C:$C,"&gt;="&amp;$E$4,'销售录入（明细）'!$C:$C,"&lt;="&amp;$G$4)</f>
        <v>0</v>
      </c>
      <c r="H167" s="26"/>
    </row>
    <row r="168" customHeight="1" spans="2:8">
      <c r="B168" s="33">
        <v>162</v>
      </c>
      <c r="C168" s="34" t="str">
        <f>IF('基础-商品信息'!C165="","-",'基础-商品信息'!C165)</f>
        <v>-</v>
      </c>
      <c r="D168" s="34" t="str">
        <f>IF('基础-商品信息'!D165="","-",'基础-商品信息'!D165)</f>
        <v>-</v>
      </c>
      <c r="E168" s="34" t="str">
        <f>IF('基础-商品信息'!E165="","-",'基础-商品信息'!E165)</f>
        <v>-</v>
      </c>
      <c r="F168" s="46">
        <f>SUMIFS('销售录入（明细）'!$J:$J,'销售录入（明细）'!$F:$F,C168,'销售录入（明细）'!$C:$C,"&gt;="&amp;$E$4,'销售录入（明细）'!$C:$C,"&lt;="&amp;$G$4)</f>
        <v>0</v>
      </c>
      <c r="G168" s="47">
        <f>SUMIFS('销售录入（明细）'!$K:$K,'销售录入（明细）'!$F:$F,C168,'销售录入（明细）'!$C:$C,"&gt;="&amp;$E$4,'销售录入（明细）'!$C:$C,"&lt;="&amp;$G$4)</f>
        <v>0</v>
      </c>
      <c r="H168" s="26"/>
    </row>
    <row r="169" customHeight="1" spans="2:8">
      <c r="B169" s="33">
        <v>163</v>
      </c>
      <c r="C169" s="34" t="str">
        <f>IF('基础-商品信息'!C166="","-",'基础-商品信息'!C166)</f>
        <v>-</v>
      </c>
      <c r="D169" s="34" t="str">
        <f>IF('基础-商品信息'!D166="","-",'基础-商品信息'!D166)</f>
        <v>-</v>
      </c>
      <c r="E169" s="34" t="str">
        <f>IF('基础-商品信息'!E166="","-",'基础-商品信息'!E166)</f>
        <v>-</v>
      </c>
      <c r="F169" s="46">
        <f>SUMIFS('销售录入（明细）'!$J:$J,'销售录入（明细）'!$F:$F,C169,'销售录入（明细）'!$C:$C,"&gt;="&amp;$E$4,'销售录入（明细）'!$C:$C,"&lt;="&amp;$G$4)</f>
        <v>0</v>
      </c>
      <c r="G169" s="47">
        <f>SUMIFS('销售录入（明细）'!$K:$K,'销售录入（明细）'!$F:$F,C169,'销售录入（明细）'!$C:$C,"&gt;="&amp;$E$4,'销售录入（明细）'!$C:$C,"&lt;="&amp;$G$4)</f>
        <v>0</v>
      </c>
      <c r="H169" s="26"/>
    </row>
    <row r="170" customHeight="1" spans="2:8">
      <c r="B170" s="33">
        <v>164</v>
      </c>
      <c r="C170" s="34" t="str">
        <f>IF('基础-商品信息'!C167="","-",'基础-商品信息'!C167)</f>
        <v>-</v>
      </c>
      <c r="D170" s="34" t="str">
        <f>IF('基础-商品信息'!D167="","-",'基础-商品信息'!D167)</f>
        <v>-</v>
      </c>
      <c r="E170" s="34" t="str">
        <f>IF('基础-商品信息'!E167="","-",'基础-商品信息'!E167)</f>
        <v>-</v>
      </c>
      <c r="F170" s="46">
        <f>SUMIFS('销售录入（明细）'!$J:$J,'销售录入（明细）'!$F:$F,C170,'销售录入（明细）'!$C:$C,"&gt;="&amp;$E$4,'销售录入（明细）'!$C:$C,"&lt;="&amp;$G$4)</f>
        <v>0</v>
      </c>
      <c r="G170" s="47">
        <f>SUMIFS('销售录入（明细）'!$K:$K,'销售录入（明细）'!$F:$F,C170,'销售录入（明细）'!$C:$C,"&gt;="&amp;$E$4,'销售录入（明细）'!$C:$C,"&lt;="&amp;$G$4)</f>
        <v>0</v>
      </c>
      <c r="H170" s="26"/>
    </row>
    <row r="171" customHeight="1" spans="2:8">
      <c r="B171" s="33">
        <v>165</v>
      </c>
      <c r="C171" s="34" t="str">
        <f>IF('基础-商品信息'!C168="","-",'基础-商品信息'!C168)</f>
        <v>-</v>
      </c>
      <c r="D171" s="34" t="str">
        <f>IF('基础-商品信息'!D168="","-",'基础-商品信息'!D168)</f>
        <v>-</v>
      </c>
      <c r="E171" s="34" t="str">
        <f>IF('基础-商品信息'!E168="","-",'基础-商品信息'!E168)</f>
        <v>-</v>
      </c>
      <c r="F171" s="46">
        <f>SUMIFS('销售录入（明细）'!$J:$J,'销售录入（明细）'!$F:$F,C171,'销售录入（明细）'!$C:$C,"&gt;="&amp;$E$4,'销售录入（明细）'!$C:$C,"&lt;="&amp;$G$4)</f>
        <v>0</v>
      </c>
      <c r="G171" s="47">
        <f>SUMIFS('销售录入（明细）'!$K:$K,'销售录入（明细）'!$F:$F,C171,'销售录入（明细）'!$C:$C,"&gt;="&amp;$E$4,'销售录入（明细）'!$C:$C,"&lt;="&amp;$G$4)</f>
        <v>0</v>
      </c>
      <c r="H171" s="26"/>
    </row>
    <row r="172" customHeight="1" spans="2:8">
      <c r="B172" s="33">
        <v>166</v>
      </c>
      <c r="C172" s="34" t="str">
        <f>IF('基础-商品信息'!C169="","-",'基础-商品信息'!C169)</f>
        <v>-</v>
      </c>
      <c r="D172" s="34" t="str">
        <f>IF('基础-商品信息'!D169="","-",'基础-商品信息'!D169)</f>
        <v>-</v>
      </c>
      <c r="E172" s="34" t="str">
        <f>IF('基础-商品信息'!E169="","-",'基础-商品信息'!E169)</f>
        <v>-</v>
      </c>
      <c r="F172" s="46">
        <f>SUMIFS('销售录入（明细）'!$J:$J,'销售录入（明细）'!$F:$F,C172,'销售录入（明细）'!$C:$C,"&gt;="&amp;$E$4,'销售录入（明细）'!$C:$C,"&lt;="&amp;$G$4)</f>
        <v>0</v>
      </c>
      <c r="G172" s="47">
        <f>SUMIFS('销售录入（明细）'!$K:$K,'销售录入（明细）'!$F:$F,C172,'销售录入（明细）'!$C:$C,"&gt;="&amp;$E$4,'销售录入（明细）'!$C:$C,"&lt;="&amp;$G$4)</f>
        <v>0</v>
      </c>
      <c r="H172" s="26"/>
    </row>
    <row r="173" customHeight="1" spans="2:8">
      <c r="B173" s="33">
        <v>167</v>
      </c>
      <c r="C173" s="34" t="str">
        <f>IF('基础-商品信息'!C170="","-",'基础-商品信息'!C170)</f>
        <v>-</v>
      </c>
      <c r="D173" s="34" t="str">
        <f>IF('基础-商品信息'!D170="","-",'基础-商品信息'!D170)</f>
        <v>-</v>
      </c>
      <c r="E173" s="34" t="str">
        <f>IF('基础-商品信息'!E170="","-",'基础-商品信息'!E170)</f>
        <v>-</v>
      </c>
      <c r="F173" s="46">
        <f>SUMIFS('销售录入（明细）'!$J:$J,'销售录入（明细）'!$F:$F,C173,'销售录入（明细）'!$C:$C,"&gt;="&amp;$E$4,'销售录入（明细）'!$C:$C,"&lt;="&amp;$G$4)</f>
        <v>0</v>
      </c>
      <c r="G173" s="47">
        <f>SUMIFS('销售录入（明细）'!$K:$K,'销售录入（明细）'!$F:$F,C173,'销售录入（明细）'!$C:$C,"&gt;="&amp;$E$4,'销售录入（明细）'!$C:$C,"&lt;="&amp;$G$4)</f>
        <v>0</v>
      </c>
      <c r="H173" s="26"/>
    </row>
    <row r="174" customHeight="1" spans="2:8">
      <c r="B174" s="33">
        <v>168</v>
      </c>
      <c r="C174" s="34" t="str">
        <f>IF('基础-商品信息'!C171="","-",'基础-商品信息'!C171)</f>
        <v>-</v>
      </c>
      <c r="D174" s="34" t="str">
        <f>IF('基础-商品信息'!D171="","-",'基础-商品信息'!D171)</f>
        <v>-</v>
      </c>
      <c r="E174" s="34" t="str">
        <f>IF('基础-商品信息'!E171="","-",'基础-商品信息'!E171)</f>
        <v>-</v>
      </c>
      <c r="F174" s="46">
        <f>SUMIFS('销售录入（明细）'!$J:$J,'销售录入（明细）'!$F:$F,C174,'销售录入（明细）'!$C:$C,"&gt;="&amp;$E$4,'销售录入（明细）'!$C:$C,"&lt;="&amp;$G$4)</f>
        <v>0</v>
      </c>
      <c r="G174" s="47">
        <f>SUMIFS('销售录入（明细）'!$K:$K,'销售录入（明细）'!$F:$F,C174,'销售录入（明细）'!$C:$C,"&gt;="&amp;$E$4,'销售录入（明细）'!$C:$C,"&lt;="&amp;$G$4)</f>
        <v>0</v>
      </c>
      <c r="H174" s="26"/>
    </row>
    <row r="175" customHeight="1" spans="2:8">
      <c r="B175" s="33">
        <v>169</v>
      </c>
      <c r="C175" s="34" t="str">
        <f>IF('基础-商品信息'!C172="","-",'基础-商品信息'!C172)</f>
        <v>-</v>
      </c>
      <c r="D175" s="34" t="str">
        <f>IF('基础-商品信息'!D172="","-",'基础-商品信息'!D172)</f>
        <v>-</v>
      </c>
      <c r="E175" s="34" t="str">
        <f>IF('基础-商品信息'!E172="","-",'基础-商品信息'!E172)</f>
        <v>-</v>
      </c>
      <c r="F175" s="46">
        <f>SUMIFS('销售录入（明细）'!$J:$J,'销售录入（明细）'!$F:$F,C175,'销售录入（明细）'!$C:$C,"&gt;="&amp;$E$4,'销售录入（明细）'!$C:$C,"&lt;="&amp;$G$4)</f>
        <v>0</v>
      </c>
      <c r="G175" s="47">
        <f>SUMIFS('销售录入（明细）'!$K:$K,'销售录入（明细）'!$F:$F,C175,'销售录入（明细）'!$C:$C,"&gt;="&amp;$E$4,'销售录入（明细）'!$C:$C,"&lt;="&amp;$G$4)</f>
        <v>0</v>
      </c>
      <c r="H175" s="26"/>
    </row>
    <row r="176" customHeight="1" spans="2:8">
      <c r="B176" s="33">
        <v>170</v>
      </c>
      <c r="C176" s="34" t="str">
        <f>IF('基础-商品信息'!C173="","-",'基础-商品信息'!C173)</f>
        <v>-</v>
      </c>
      <c r="D176" s="34" t="str">
        <f>IF('基础-商品信息'!D173="","-",'基础-商品信息'!D173)</f>
        <v>-</v>
      </c>
      <c r="E176" s="34" t="str">
        <f>IF('基础-商品信息'!E173="","-",'基础-商品信息'!E173)</f>
        <v>-</v>
      </c>
      <c r="F176" s="46">
        <f>SUMIFS('销售录入（明细）'!$J:$J,'销售录入（明细）'!$F:$F,C176,'销售录入（明细）'!$C:$C,"&gt;="&amp;$E$4,'销售录入（明细）'!$C:$C,"&lt;="&amp;$G$4)</f>
        <v>0</v>
      </c>
      <c r="G176" s="47">
        <f>SUMIFS('销售录入（明细）'!$K:$K,'销售录入（明细）'!$F:$F,C176,'销售录入（明细）'!$C:$C,"&gt;="&amp;$E$4,'销售录入（明细）'!$C:$C,"&lt;="&amp;$G$4)</f>
        <v>0</v>
      </c>
      <c r="H176" s="26"/>
    </row>
    <row r="177" customHeight="1" spans="2:8">
      <c r="B177" s="33">
        <v>171</v>
      </c>
      <c r="C177" s="34" t="str">
        <f>IF('基础-商品信息'!C174="","-",'基础-商品信息'!C174)</f>
        <v>-</v>
      </c>
      <c r="D177" s="34" t="str">
        <f>IF('基础-商品信息'!D174="","-",'基础-商品信息'!D174)</f>
        <v>-</v>
      </c>
      <c r="E177" s="34" t="str">
        <f>IF('基础-商品信息'!E174="","-",'基础-商品信息'!E174)</f>
        <v>-</v>
      </c>
      <c r="F177" s="46">
        <f>SUMIFS('销售录入（明细）'!$J:$J,'销售录入（明细）'!$F:$F,C177,'销售录入（明细）'!$C:$C,"&gt;="&amp;$E$4,'销售录入（明细）'!$C:$C,"&lt;="&amp;$G$4)</f>
        <v>0</v>
      </c>
      <c r="G177" s="47">
        <f>SUMIFS('销售录入（明细）'!$K:$K,'销售录入（明细）'!$F:$F,C177,'销售录入（明细）'!$C:$C,"&gt;="&amp;$E$4,'销售录入（明细）'!$C:$C,"&lt;="&amp;$G$4)</f>
        <v>0</v>
      </c>
      <c r="H177" s="26"/>
    </row>
    <row r="178" customHeight="1" spans="2:8">
      <c r="B178" s="33">
        <v>172</v>
      </c>
      <c r="C178" s="34" t="str">
        <f>IF('基础-商品信息'!C175="","-",'基础-商品信息'!C175)</f>
        <v>-</v>
      </c>
      <c r="D178" s="34" t="str">
        <f>IF('基础-商品信息'!D175="","-",'基础-商品信息'!D175)</f>
        <v>-</v>
      </c>
      <c r="E178" s="34" t="str">
        <f>IF('基础-商品信息'!E175="","-",'基础-商品信息'!E175)</f>
        <v>-</v>
      </c>
      <c r="F178" s="46">
        <f>SUMIFS('销售录入（明细）'!$J:$J,'销售录入（明细）'!$F:$F,C178,'销售录入（明细）'!$C:$C,"&gt;="&amp;$E$4,'销售录入（明细）'!$C:$C,"&lt;="&amp;$G$4)</f>
        <v>0</v>
      </c>
      <c r="G178" s="47">
        <f>SUMIFS('销售录入（明细）'!$K:$K,'销售录入（明细）'!$F:$F,C178,'销售录入（明细）'!$C:$C,"&gt;="&amp;$E$4,'销售录入（明细）'!$C:$C,"&lt;="&amp;$G$4)</f>
        <v>0</v>
      </c>
      <c r="H178" s="26"/>
    </row>
    <row r="179" customHeight="1" spans="2:8">
      <c r="B179" s="33">
        <v>173</v>
      </c>
      <c r="C179" s="34" t="str">
        <f>IF('基础-商品信息'!C176="","-",'基础-商品信息'!C176)</f>
        <v>-</v>
      </c>
      <c r="D179" s="34" t="str">
        <f>IF('基础-商品信息'!D176="","-",'基础-商品信息'!D176)</f>
        <v>-</v>
      </c>
      <c r="E179" s="34" t="str">
        <f>IF('基础-商品信息'!E176="","-",'基础-商品信息'!E176)</f>
        <v>-</v>
      </c>
      <c r="F179" s="46">
        <f>SUMIFS('销售录入（明细）'!$J:$J,'销售录入（明细）'!$F:$F,C179,'销售录入（明细）'!$C:$C,"&gt;="&amp;$E$4,'销售录入（明细）'!$C:$C,"&lt;="&amp;$G$4)</f>
        <v>0</v>
      </c>
      <c r="G179" s="47">
        <f>SUMIFS('销售录入（明细）'!$K:$K,'销售录入（明细）'!$F:$F,C179,'销售录入（明细）'!$C:$C,"&gt;="&amp;$E$4,'销售录入（明细）'!$C:$C,"&lt;="&amp;$G$4)</f>
        <v>0</v>
      </c>
      <c r="H179" s="26"/>
    </row>
    <row r="180" customHeight="1" spans="2:8">
      <c r="B180" s="33">
        <v>174</v>
      </c>
      <c r="C180" s="34" t="str">
        <f>IF('基础-商品信息'!C177="","-",'基础-商品信息'!C177)</f>
        <v>-</v>
      </c>
      <c r="D180" s="34" t="str">
        <f>IF('基础-商品信息'!D177="","-",'基础-商品信息'!D177)</f>
        <v>-</v>
      </c>
      <c r="E180" s="34" t="str">
        <f>IF('基础-商品信息'!E177="","-",'基础-商品信息'!E177)</f>
        <v>-</v>
      </c>
      <c r="F180" s="46">
        <f>SUMIFS('销售录入（明细）'!$J:$J,'销售录入（明细）'!$F:$F,C180,'销售录入（明细）'!$C:$C,"&gt;="&amp;$E$4,'销售录入（明细）'!$C:$C,"&lt;="&amp;$G$4)</f>
        <v>0</v>
      </c>
      <c r="G180" s="47">
        <f>SUMIFS('销售录入（明细）'!$K:$K,'销售录入（明细）'!$F:$F,C180,'销售录入（明细）'!$C:$C,"&gt;="&amp;$E$4,'销售录入（明细）'!$C:$C,"&lt;="&amp;$G$4)</f>
        <v>0</v>
      </c>
      <c r="H180" s="26"/>
    </row>
    <row r="181" customHeight="1" spans="2:8">
      <c r="B181" s="33">
        <v>175</v>
      </c>
      <c r="C181" s="34" t="str">
        <f>IF('基础-商品信息'!C178="","-",'基础-商品信息'!C178)</f>
        <v>-</v>
      </c>
      <c r="D181" s="34" t="str">
        <f>IF('基础-商品信息'!D178="","-",'基础-商品信息'!D178)</f>
        <v>-</v>
      </c>
      <c r="E181" s="34" t="str">
        <f>IF('基础-商品信息'!E178="","-",'基础-商品信息'!E178)</f>
        <v>-</v>
      </c>
      <c r="F181" s="46">
        <f>SUMIFS('销售录入（明细）'!$J:$J,'销售录入（明细）'!$F:$F,C181,'销售录入（明细）'!$C:$C,"&gt;="&amp;$E$4,'销售录入（明细）'!$C:$C,"&lt;="&amp;$G$4)</f>
        <v>0</v>
      </c>
      <c r="G181" s="47">
        <f>SUMIFS('销售录入（明细）'!$K:$K,'销售录入（明细）'!$F:$F,C181,'销售录入（明细）'!$C:$C,"&gt;="&amp;$E$4,'销售录入（明细）'!$C:$C,"&lt;="&amp;$G$4)</f>
        <v>0</v>
      </c>
      <c r="H181" s="26"/>
    </row>
    <row r="182" customHeight="1" spans="2:8">
      <c r="B182" s="33">
        <v>176</v>
      </c>
      <c r="C182" s="34" t="str">
        <f>IF('基础-商品信息'!C179="","-",'基础-商品信息'!C179)</f>
        <v>-</v>
      </c>
      <c r="D182" s="34" t="str">
        <f>IF('基础-商品信息'!D179="","-",'基础-商品信息'!D179)</f>
        <v>-</v>
      </c>
      <c r="E182" s="34" t="str">
        <f>IF('基础-商品信息'!E179="","-",'基础-商品信息'!E179)</f>
        <v>-</v>
      </c>
      <c r="F182" s="46">
        <f>SUMIFS('销售录入（明细）'!$J:$J,'销售录入（明细）'!$F:$F,C182,'销售录入（明细）'!$C:$C,"&gt;="&amp;$E$4,'销售录入（明细）'!$C:$C,"&lt;="&amp;$G$4)</f>
        <v>0</v>
      </c>
      <c r="G182" s="47">
        <f>SUMIFS('销售录入（明细）'!$K:$K,'销售录入（明细）'!$F:$F,C182,'销售录入（明细）'!$C:$C,"&gt;="&amp;$E$4,'销售录入（明细）'!$C:$C,"&lt;="&amp;$G$4)</f>
        <v>0</v>
      </c>
      <c r="H182" s="26"/>
    </row>
    <row r="183" customHeight="1" spans="2:8">
      <c r="B183" s="33">
        <v>177</v>
      </c>
      <c r="C183" s="34" t="str">
        <f>IF('基础-商品信息'!C180="","-",'基础-商品信息'!C180)</f>
        <v>-</v>
      </c>
      <c r="D183" s="34" t="str">
        <f>IF('基础-商品信息'!D180="","-",'基础-商品信息'!D180)</f>
        <v>-</v>
      </c>
      <c r="E183" s="34" t="str">
        <f>IF('基础-商品信息'!E180="","-",'基础-商品信息'!E180)</f>
        <v>-</v>
      </c>
      <c r="F183" s="46">
        <f>SUMIFS('销售录入（明细）'!$J:$J,'销售录入（明细）'!$F:$F,C183,'销售录入（明细）'!$C:$C,"&gt;="&amp;$E$4,'销售录入（明细）'!$C:$C,"&lt;="&amp;$G$4)</f>
        <v>0</v>
      </c>
      <c r="G183" s="47">
        <f>SUMIFS('销售录入（明细）'!$K:$K,'销售录入（明细）'!$F:$F,C183,'销售录入（明细）'!$C:$C,"&gt;="&amp;$E$4,'销售录入（明细）'!$C:$C,"&lt;="&amp;$G$4)</f>
        <v>0</v>
      </c>
      <c r="H183" s="26"/>
    </row>
    <row r="184" customHeight="1" spans="2:8">
      <c r="B184" s="33">
        <v>178</v>
      </c>
      <c r="C184" s="34" t="str">
        <f>IF('基础-商品信息'!C181="","-",'基础-商品信息'!C181)</f>
        <v>-</v>
      </c>
      <c r="D184" s="34" t="str">
        <f>IF('基础-商品信息'!D181="","-",'基础-商品信息'!D181)</f>
        <v>-</v>
      </c>
      <c r="E184" s="34" t="str">
        <f>IF('基础-商品信息'!E181="","-",'基础-商品信息'!E181)</f>
        <v>-</v>
      </c>
      <c r="F184" s="46">
        <f>SUMIFS('销售录入（明细）'!$J:$J,'销售录入（明细）'!$F:$F,C184,'销售录入（明细）'!$C:$C,"&gt;="&amp;$E$4,'销售录入（明细）'!$C:$C,"&lt;="&amp;$G$4)</f>
        <v>0</v>
      </c>
      <c r="G184" s="47">
        <f>SUMIFS('销售录入（明细）'!$K:$K,'销售录入（明细）'!$F:$F,C184,'销售录入（明细）'!$C:$C,"&gt;="&amp;$E$4,'销售录入（明细）'!$C:$C,"&lt;="&amp;$G$4)</f>
        <v>0</v>
      </c>
      <c r="H184" s="26"/>
    </row>
    <row r="185" customHeight="1" spans="2:8">
      <c r="B185" s="33">
        <v>179</v>
      </c>
      <c r="C185" s="34" t="str">
        <f>IF('基础-商品信息'!C182="","-",'基础-商品信息'!C182)</f>
        <v>-</v>
      </c>
      <c r="D185" s="34" t="str">
        <f>IF('基础-商品信息'!D182="","-",'基础-商品信息'!D182)</f>
        <v>-</v>
      </c>
      <c r="E185" s="34" t="str">
        <f>IF('基础-商品信息'!E182="","-",'基础-商品信息'!E182)</f>
        <v>-</v>
      </c>
      <c r="F185" s="46">
        <f>SUMIFS('销售录入（明细）'!$J:$J,'销售录入（明细）'!$F:$F,C185,'销售录入（明细）'!$C:$C,"&gt;="&amp;$E$4,'销售录入（明细）'!$C:$C,"&lt;="&amp;$G$4)</f>
        <v>0</v>
      </c>
      <c r="G185" s="47">
        <f>SUMIFS('销售录入（明细）'!$K:$K,'销售录入（明细）'!$F:$F,C185,'销售录入（明细）'!$C:$C,"&gt;="&amp;$E$4,'销售录入（明细）'!$C:$C,"&lt;="&amp;$G$4)</f>
        <v>0</v>
      </c>
      <c r="H185" s="26"/>
    </row>
    <row r="186" customHeight="1" spans="2:8">
      <c r="B186" s="33">
        <v>180</v>
      </c>
      <c r="C186" s="34" t="str">
        <f>IF('基础-商品信息'!C183="","-",'基础-商品信息'!C183)</f>
        <v>-</v>
      </c>
      <c r="D186" s="34" t="str">
        <f>IF('基础-商品信息'!D183="","-",'基础-商品信息'!D183)</f>
        <v>-</v>
      </c>
      <c r="E186" s="34" t="str">
        <f>IF('基础-商品信息'!E183="","-",'基础-商品信息'!E183)</f>
        <v>-</v>
      </c>
      <c r="F186" s="46">
        <f>SUMIFS('销售录入（明细）'!$J:$J,'销售录入（明细）'!$F:$F,C186,'销售录入（明细）'!$C:$C,"&gt;="&amp;$E$4,'销售录入（明细）'!$C:$C,"&lt;="&amp;$G$4)</f>
        <v>0</v>
      </c>
      <c r="G186" s="47">
        <f>SUMIFS('销售录入（明细）'!$K:$K,'销售录入（明细）'!$F:$F,C186,'销售录入（明细）'!$C:$C,"&gt;="&amp;$E$4,'销售录入（明细）'!$C:$C,"&lt;="&amp;$G$4)</f>
        <v>0</v>
      </c>
      <c r="H186" s="26"/>
    </row>
    <row r="187" customHeight="1" spans="2:8">
      <c r="B187" s="33">
        <v>181</v>
      </c>
      <c r="C187" s="34" t="str">
        <f>IF('基础-商品信息'!C184="","-",'基础-商品信息'!C184)</f>
        <v>-</v>
      </c>
      <c r="D187" s="34" t="str">
        <f>IF('基础-商品信息'!D184="","-",'基础-商品信息'!D184)</f>
        <v>-</v>
      </c>
      <c r="E187" s="34" t="str">
        <f>IF('基础-商品信息'!E184="","-",'基础-商品信息'!E184)</f>
        <v>-</v>
      </c>
      <c r="F187" s="46">
        <f>SUMIFS('销售录入（明细）'!$J:$J,'销售录入（明细）'!$F:$F,C187,'销售录入（明细）'!$C:$C,"&gt;="&amp;$E$4,'销售录入（明细）'!$C:$C,"&lt;="&amp;$G$4)</f>
        <v>0</v>
      </c>
      <c r="G187" s="47">
        <f>SUMIFS('销售录入（明细）'!$K:$K,'销售录入（明细）'!$F:$F,C187,'销售录入（明细）'!$C:$C,"&gt;="&amp;$E$4,'销售录入（明细）'!$C:$C,"&lt;="&amp;$G$4)</f>
        <v>0</v>
      </c>
      <c r="H187" s="26"/>
    </row>
    <row r="188" customHeight="1" spans="2:8">
      <c r="B188" s="33">
        <v>182</v>
      </c>
      <c r="C188" s="34" t="str">
        <f>IF('基础-商品信息'!C185="","-",'基础-商品信息'!C185)</f>
        <v>-</v>
      </c>
      <c r="D188" s="34" t="str">
        <f>IF('基础-商品信息'!D185="","-",'基础-商品信息'!D185)</f>
        <v>-</v>
      </c>
      <c r="E188" s="34" t="str">
        <f>IF('基础-商品信息'!E185="","-",'基础-商品信息'!E185)</f>
        <v>-</v>
      </c>
      <c r="F188" s="46">
        <f>SUMIFS('销售录入（明细）'!$J:$J,'销售录入（明细）'!$F:$F,C188,'销售录入（明细）'!$C:$C,"&gt;="&amp;$E$4,'销售录入（明细）'!$C:$C,"&lt;="&amp;$G$4)</f>
        <v>0</v>
      </c>
      <c r="G188" s="47">
        <f>SUMIFS('销售录入（明细）'!$K:$K,'销售录入（明细）'!$F:$F,C188,'销售录入（明细）'!$C:$C,"&gt;="&amp;$E$4,'销售录入（明细）'!$C:$C,"&lt;="&amp;$G$4)</f>
        <v>0</v>
      </c>
      <c r="H188" s="26"/>
    </row>
    <row r="189" customHeight="1" spans="2:8">
      <c r="B189" s="33">
        <v>183</v>
      </c>
      <c r="C189" s="34" t="str">
        <f>IF('基础-商品信息'!C186="","-",'基础-商品信息'!C186)</f>
        <v>-</v>
      </c>
      <c r="D189" s="34" t="str">
        <f>IF('基础-商品信息'!D186="","-",'基础-商品信息'!D186)</f>
        <v>-</v>
      </c>
      <c r="E189" s="34" t="str">
        <f>IF('基础-商品信息'!E186="","-",'基础-商品信息'!E186)</f>
        <v>-</v>
      </c>
      <c r="F189" s="46">
        <f>SUMIFS('销售录入（明细）'!$J:$J,'销售录入（明细）'!$F:$F,C189,'销售录入（明细）'!$C:$C,"&gt;="&amp;$E$4,'销售录入（明细）'!$C:$C,"&lt;="&amp;$G$4)</f>
        <v>0</v>
      </c>
      <c r="G189" s="47">
        <f>SUMIFS('销售录入（明细）'!$K:$K,'销售录入（明细）'!$F:$F,C189,'销售录入（明细）'!$C:$C,"&gt;="&amp;$E$4,'销售录入（明细）'!$C:$C,"&lt;="&amp;$G$4)</f>
        <v>0</v>
      </c>
      <c r="H189" s="26"/>
    </row>
    <row r="190" customHeight="1" spans="2:8">
      <c r="B190" s="33">
        <v>184</v>
      </c>
      <c r="C190" s="34" t="str">
        <f>IF('基础-商品信息'!C187="","-",'基础-商品信息'!C187)</f>
        <v>-</v>
      </c>
      <c r="D190" s="34" t="str">
        <f>IF('基础-商品信息'!D187="","-",'基础-商品信息'!D187)</f>
        <v>-</v>
      </c>
      <c r="E190" s="34" t="str">
        <f>IF('基础-商品信息'!E187="","-",'基础-商品信息'!E187)</f>
        <v>-</v>
      </c>
      <c r="F190" s="46">
        <f>SUMIFS('销售录入（明细）'!$J:$J,'销售录入（明细）'!$F:$F,C190,'销售录入（明细）'!$C:$C,"&gt;="&amp;$E$4,'销售录入（明细）'!$C:$C,"&lt;="&amp;$G$4)</f>
        <v>0</v>
      </c>
      <c r="G190" s="47">
        <f>SUMIFS('销售录入（明细）'!$K:$K,'销售录入（明细）'!$F:$F,C190,'销售录入（明细）'!$C:$C,"&gt;="&amp;$E$4,'销售录入（明细）'!$C:$C,"&lt;="&amp;$G$4)</f>
        <v>0</v>
      </c>
      <c r="H190" s="26"/>
    </row>
    <row r="191" customHeight="1" spans="2:8">
      <c r="B191" s="33">
        <v>185</v>
      </c>
      <c r="C191" s="34" t="str">
        <f>IF('基础-商品信息'!C188="","-",'基础-商品信息'!C188)</f>
        <v>-</v>
      </c>
      <c r="D191" s="34" t="str">
        <f>IF('基础-商品信息'!D188="","-",'基础-商品信息'!D188)</f>
        <v>-</v>
      </c>
      <c r="E191" s="34" t="str">
        <f>IF('基础-商品信息'!E188="","-",'基础-商品信息'!E188)</f>
        <v>-</v>
      </c>
      <c r="F191" s="46">
        <f>SUMIFS('销售录入（明细）'!$J:$J,'销售录入（明细）'!$F:$F,C191,'销售录入（明细）'!$C:$C,"&gt;="&amp;$E$4,'销售录入（明细）'!$C:$C,"&lt;="&amp;$G$4)</f>
        <v>0</v>
      </c>
      <c r="G191" s="47">
        <f>SUMIFS('销售录入（明细）'!$K:$K,'销售录入（明细）'!$F:$F,C191,'销售录入（明细）'!$C:$C,"&gt;="&amp;$E$4,'销售录入（明细）'!$C:$C,"&lt;="&amp;$G$4)</f>
        <v>0</v>
      </c>
      <c r="H191" s="26"/>
    </row>
    <row r="192" customHeight="1" spans="2:8">
      <c r="B192" s="33">
        <v>186</v>
      </c>
      <c r="C192" s="34" t="str">
        <f>IF('基础-商品信息'!C189="","-",'基础-商品信息'!C189)</f>
        <v>-</v>
      </c>
      <c r="D192" s="34" t="str">
        <f>IF('基础-商品信息'!D189="","-",'基础-商品信息'!D189)</f>
        <v>-</v>
      </c>
      <c r="E192" s="34" t="str">
        <f>IF('基础-商品信息'!E189="","-",'基础-商品信息'!E189)</f>
        <v>-</v>
      </c>
      <c r="F192" s="46">
        <f>SUMIFS('销售录入（明细）'!$J:$J,'销售录入（明细）'!$F:$F,C192,'销售录入（明细）'!$C:$C,"&gt;="&amp;$E$4,'销售录入（明细）'!$C:$C,"&lt;="&amp;$G$4)</f>
        <v>0</v>
      </c>
      <c r="G192" s="47">
        <f>SUMIFS('销售录入（明细）'!$K:$K,'销售录入（明细）'!$F:$F,C192,'销售录入（明细）'!$C:$C,"&gt;="&amp;$E$4,'销售录入（明细）'!$C:$C,"&lt;="&amp;$G$4)</f>
        <v>0</v>
      </c>
      <c r="H192" s="26"/>
    </row>
    <row r="193" customHeight="1" spans="2:8">
      <c r="B193" s="33">
        <v>187</v>
      </c>
      <c r="C193" s="34" t="str">
        <f>IF('基础-商品信息'!C190="","-",'基础-商品信息'!C190)</f>
        <v>-</v>
      </c>
      <c r="D193" s="34" t="str">
        <f>IF('基础-商品信息'!D190="","-",'基础-商品信息'!D190)</f>
        <v>-</v>
      </c>
      <c r="E193" s="34" t="str">
        <f>IF('基础-商品信息'!E190="","-",'基础-商品信息'!E190)</f>
        <v>-</v>
      </c>
      <c r="F193" s="46">
        <f>SUMIFS('销售录入（明细）'!$J:$J,'销售录入（明细）'!$F:$F,C193,'销售录入（明细）'!$C:$C,"&gt;="&amp;$E$4,'销售录入（明细）'!$C:$C,"&lt;="&amp;$G$4)</f>
        <v>0</v>
      </c>
      <c r="G193" s="47">
        <f>SUMIFS('销售录入（明细）'!$K:$K,'销售录入（明细）'!$F:$F,C193,'销售录入（明细）'!$C:$C,"&gt;="&amp;$E$4,'销售录入（明细）'!$C:$C,"&lt;="&amp;$G$4)</f>
        <v>0</v>
      </c>
      <c r="H193" s="26"/>
    </row>
    <row r="194" customHeight="1" spans="2:8">
      <c r="B194" s="33">
        <v>188</v>
      </c>
      <c r="C194" s="34" t="str">
        <f>IF('基础-商品信息'!C191="","-",'基础-商品信息'!C191)</f>
        <v>-</v>
      </c>
      <c r="D194" s="34" t="str">
        <f>IF('基础-商品信息'!D191="","-",'基础-商品信息'!D191)</f>
        <v>-</v>
      </c>
      <c r="E194" s="34" t="str">
        <f>IF('基础-商品信息'!E191="","-",'基础-商品信息'!E191)</f>
        <v>-</v>
      </c>
      <c r="F194" s="46">
        <f>SUMIFS('销售录入（明细）'!$J:$J,'销售录入（明细）'!$F:$F,C194,'销售录入（明细）'!$C:$C,"&gt;="&amp;$E$4,'销售录入（明细）'!$C:$C,"&lt;="&amp;$G$4)</f>
        <v>0</v>
      </c>
      <c r="G194" s="47">
        <f>SUMIFS('销售录入（明细）'!$K:$K,'销售录入（明细）'!$F:$F,C194,'销售录入（明细）'!$C:$C,"&gt;="&amp;$E$4,'销售录入（明细）'!$C:$C,"&lt;="&amp;$G$4)</f>
        <v>0</v>
      </c>
      <c r="H194" s="26"/>
    </row>
    <row r="195" customHeight="1" spans="2:8">
      <c r="B195" s="33">
        <v>189</v>
      </c>
      <c r="C195" s="34" t="str">
        <f>IF('基础-商品信息'!C192="","-",'基础-商品信息'!C192)</f>
        <v>-</v>
      </c>
      <c r="D195" s="34" t="str">
        <f>IF('基础-商品信息'!D192="","-",'基础-商品信息'!D192)</f>
        <v>-</v>
      </c>
      <c r="E195" s="34" t="str">
        <f>IF('基础-商品信息'!E192="","-",'基础-商品信息'!E192)</f>
        <v>-</v>
      </c>
      <c r="F195" s="46">
        <f>SUMIFS('销售录入（明细）'!$J:$J,'销售录入（明细）'!$F:$F,C195,'销售录入（明细）'!$C:$C,"&gt;="&amp;$E$4,'销售录入（明细）'!$C:$C,"&lt;="&amp;$G$4)</f>
        <v>0</v>
      </c>
      <c r="G195" s="47">
        <f>SUMIFS('销售录入（明细）'!$K:$K,'销售录入（明细）'!$F:$F,C195,'销售录入（明细）'!$C:$C,"&gt;="&amp;$E$4,'销售录入（明细）'!$C:$C,"&lt;="&amp;$G$4)</f>
        <v>0</v>
      </c>
      <c r="H195" s="26"/>
    </row>
    <row r="196" customHeight="1" spans="2:8">
      <c r="B196" s="33">
        <v>190</v>
      </c>
      <c r="C196" s="34" t="str">
        <f>IF('基础-商品信息'!C193="","-",'基础-商品信息'!C193)</f>
        <v>-</v>
      </c>
      <c r="D196" s="34" t="str">
        <f>IF('基础-商品信息'!D193="","-",'基础-商品信息'!D193)</f>
        <v>-</v>
      </c>
      <c r="E196" s="34" t="str">
        <f>IF('基础-商品信息'!E193="","-",'基础-商品信息'!E193)</f>
        <v>-</v>
      </c>
      <c r="F196" s="46">
        <f>SUMIFS('销售录入（明细）'!$J:$J,'销售录入（明细）'!$F:$F,C196,'销售录入（明细）'!$C:$C,"&gt;="&amp;$E$4,'销售录入（明细）'!$C:$C,"&lt;="&amp;$G$4)</f>
        <v>0</v>
      </c>
      <c r="G196" s="47">
        <f>SUMIFS('销售录入（明细）'!$K:$K,'销售录入（明细）'!$F:$F,C196,'销售录入（明细）'!$C:$C,"&gt;="&amp;$E$4,'销售录入（明细）'!$C:$C,"&lt;="&amp;$G$4)</f>
        <v>0</v>
      </c>
      <c r="H196" s="26"/>
    </row>
    <row r="197" customHeight="1" spans="2:8">
      <c r="B197" s="33">
        <v>191</v>
      </c>
      <c r="C197" s="34" t="str">
        <f>IF('基础-商品信息'!C194="","-",'基础-商品信息'!C194)</f>
        <v>-</v>
      </c>
      <c r="D197" s="34" t="str">
        <f>IF('基础-商品信息'!D194="","-",'基础-商品信息'!D194)</f>
        <v>-</v>
      </c>
      <c r="E197" s="34" t="str">
        <f>IF('基础-商品信息'!E194="","-",'基础-商品信息'!E194)</f>
        <v>-</v>
      </c>
      <c r="F197" s="46">
        <f>SUMIFS('销售录入（明细）'!$J:$J,'销售录入（明细）'!$F:$F,C197,'销售录入（明细）'!$C:$C,"&gt;="&amp;$E$4,'销售录入（明细）'!$C:$C,"&lt;="&amp;$G$4)</f>
        <v>0</v>
      </c>
      <c r="G197" s="47">
        <f>SUMIFS('销售录入（明细）'!$K:$K,'销售录入（明细）'!$F:$F,C197,'销售录入（明细）'!$C:$C,"&gt;="&amp;$E$4,'销售录入（明细）'!$C:$C,"&lt;="&amp;$G$4)</f>
        <v>0</v>
      </c>
      <c r="H197" s="26"/>
    </row>
    <row r="198" customHeight="1" spans="2:8">
      <c r="B198" s="33">
        <v>192</v>
      </c>
      <c r="C198" s="34" t="str">
        <f>IF('基础-商品信息'!C195="","-",'基础-商品信息'!C195)</f>
        <v>-</v>
      </c>
      <c r="D198" s="34" t="str">
        <f>IF('基础-商品信息'!D195="","-",'基础-商品信息'!D195)</f>
        <v>-</v>
      </c>
      <c r="E198" s="34" t="str">
        <f>IF('基础-商品信息'!E195="","-",'基础-商品信息'!E195)</f>
        <v>-</v>
      </c>
      <c r="F198" s="46">
        <f>SUMIFS('销售录入（明细）'!$J:$J,'销售录入（明细）'!$F:$F,C198,'销售录入（明细）'!$C:$C,"&gt;="&amp;$E$4,'销售录入（明细）'!$C:$C,"&lt;="&amp;$G$4)</f>
        <v>0</v>
      </c>
      <c r="G198" s="47">
        <f>SUMIFS('销售录入（明细）'!$K:$K,'销售录入（明细）'!$F:$F,C198,'销售录入（明细）'!$C:$C,"&gt;="&amp;$E$4,'销售录入（明细）'!$C:$C,"&lt;="&amp;$G$4)</f>
        <v>0</v>
      </c>
      <c r="H198" s="26"/>
    </row>
    <row r="199" customHeight="1" spans="2:8">
      <c r="B199" s="33">
        <v>193</v>
      </c>
      <c r="C199" s="34" t="str">
        <f>IF('基础-商品信息'!C196="","-",'基础-商品信息'!C196)</f>
        <v>-</v>
      </c>
      <c r="D199" s="34" t="str">
        <f>IF('基础-商品信息'!D196="","-",'基础-商品信息'!D196)</f>
        <v>-</v>
      </c>
      <c r="E199" s="34" t="str">
        <f>IF('基础-商品信息'!E196="","-",'基础-商品信息'!E196)</f>
        <v>-</v>
      </c>
      <c r="F199" s="46">
        <f>SUMIFS('销售录入（明细）'!$J:$J,'销售录入（明细）'!$F:$F,C199,'销售录入（明细）'!$C:$C,"&gt;="&amp;$E$4,'销售录入（明细）'!$C:$C,"&lt;="&amp;$G$4)</f>
        <v>0</v>
      </c>
      <c r="G199" s="47">
        <f>SUMIFS('销售录入（明细）'!$K:$K,'销售录入（明细）'!$F:$F,C199,'销售录入（明细）'!$C:$C,"&gt;="&amp;$E$4,'销售录入（明细）'!$C:$C,"&lt;="&amp;$G$4)</f>
        <v>0</v>
      </c>
      <c r="H199" s="26"/>
    </row>
    <row r="200" customHeight="1" spans="2:8">
      <c r="B200" s="33">
        <v>194</v>
      </c>
      <c r="C200" s="34" t="str">
        <f>IF('基础-商品信息'!C197="","-",'基础-商品信息'!C197)</f>
        <v>-</v>
      </c>
      <c r="D200" s="34" t="str">
        <f>IF('基础-商品信息'!D197="","-",'基础-商品信息'!D197)</f>
        <v>-</v>
      </c>
      <c r="E200" s="34" t="str">
        <f>IF('基础-商品信息'!E197="","-",'基础-商品信息'!E197)</f>
        <v>-</v>
      </c>
      <c r="F200" s="46">
        <f>SUMIFS('销售录入（明细）'!$J:$J,'销售录入（明细）'!$F:$F,C200,'销售录入（明细）'!$C:$C,"&gt;="&amp;$E$4,'销售录入（明细）'!$C:$C,"&lt;="&amp;$G$4)</f>
        <v>0</v>
      </c>
      <c r="G200" s="47">
        <f>SUMIFS('销售录入（明细）'!$K:$K,'销售录入（明细）'!$F:$F,C200,'销售录入（明细）'!$C:$C,"&gt;="&amp;$E$4,'销售录入（明细）'!$C:$C,"&lt;="&amp;$G$4)</f>
        <v>0</v>
      </c>
      <c r="H200" s="26"/>
    </row>
    <row r="201" customHeight="1" spans="2:8">
      <c r="B201" s="33">
        <v>195</v>
      </c>
      <c r="C201" s="34" t="str">
        <f>IF('基础-商品信息'!C198="","-",'基础-商品信息'!C198)</f>
        <v>-</v>
      </c>
      <c r="D201" s="34" t="str">
        <f>IF('基础-商品信息'!D198="","-",'基础-商品信息'!D198)</f>
        <v>-</v>
      </c>
      <c r="E201" s="34" t="str">
        <f>IF('基础-商品信息'!E198="","-",'基础-商品信息'!E198)</f>
        <v>-</v>
      </c>
      <c r="F201" s="46">
        <f>SUMIFS('销售录入（明细）'!$J:$J,'销售录入（明细）'!$F:$F,C201,'销售录入（明细）'!$C:$C,"&gt;="&amp;$E$4,'销售录入（明细）'!$C:$C,"&lt;="&amp;$G$4)</f>
        <v>0</v>
      </c>
      <c r="G201" s="47">
        <f>SUMIFS('销售录入（明细）'!$K:$K,'销售录入（明细）'!$F:$F,C201,'销售录入（明细）'!$C:$C,"&gt;="&amp;$E$4,'销售录入（明细）'!$C:$C,"&lt;="&amp;$G$4)</f>
        <v>0</v>
      </c>
      <c r="H201" s="26"/>
    </row>
    <row r="202" customHeight="1" spans="2:8">
      <c r="B202" s="33">
        <v>196</v>
      </c>
      <c r="C202" s="34" t="str">
        <f>IF('基础-商品信息'!C199="","-",'基础-商品信息'!C199)</f>
        <v>-</v>
      </c>
      <c r="D202" s="34" t="str">
        <f>IF('基础-商品信息'!D199="","-",'基础-商品信息'!D199)</f>
        <v>-</v>
      </c>
      <c r="E202" s="34" t="str">
        <f>IF('基础-商品信息'!E199="","-",'基础-商品信息'!E199)</f>
        <v>-</v>
      </c>
      <c r="F202" s="46">
        <f>SUMIFS('销售录入（明细）'!$J:$J,'销售录入（明细）'!$F:$F,C202,'销售录入（明细）'!$C:$C,"&gt;="&amp;$E$4,'销售录入（明细）'!$C:$C,"&lt;="&amp;$G$4)</f>
        <v>0</v>
      </c>
      <c r="G202" s="47">
        <f>SUMIFS('销售录入（明细）'!$K:$K,'销售录入（明细）'!$F:$F,C202,'销售录入（明细）'!$C:$C,"&gt;="&amp;$E$4,'销售录入（明细）'!$C:$C,"&lt;="&amp;$G$4)</f>
        <v>0</v>
      </c>
      <c r="H202" s="26"/>
    </row>
    <row r="203" customHeight="1" spans="2:8">
      <c r="B203" s="33">
        <v>197</v>
      </c>
      <c r="C203" s="34" t="str">
        <f>IF('基础-商品信息'!C200="","-",'基础-商品信息'!C200)</f>
        <v>-</v>
      </c>
      <c r="D203" s="34" t="str">
        <f>IF('基础-商品信息'!D200="","-",'基础-商品信息'!D200)</f>
        <v>-</v>
      </c>
      <c r="E203" s="34" t="str">
        <f>IF('基础-商品信息'!E200="","-",'基础-商品信息'!E200)</f>
        <v>-</v>
      </c>
      <c r="F203" s="46">
        <f>SUMIFS('销售录入（明细）'!$J:$J,'销售录入（明细）'!$F:$F,C203,'销售录入（明细）'!$C:$C,"&gt;="&amp;$E$4,'销售录入（明细）'!$C:$C,"&lt;="&amp;$G$4)</f>
        <v>0</v>
      </c>
      <c r="G203" s="47">
        <f>SUMIFS('销售录入（明细）'!$K:$K,'销售录入（明细）'!$F:$F,C203,'销售录入（明细）'!$C:$C,"&gt;="&amp;$E$4,'销售录入（明细）'!$C:$C,"&lt;="&amp;$G$4)</f>
        <v>0</v>
      </c>
      <c r="H203" s="26"/>
    </row>
    <row r="204" customHeight="1" spans="2:8">
      <c r="B204" s="33">
        <v>198</v>
      </c>
      <c r="C204" s="34" t="str">
        <f>IF('基础-商品信息'!C201="","-",'基础-商品信息'!C201)</f>
        <v>-</v>
      </c>
      <c r="D204" s="34" t="str">
        <f>IF('基础-商品信息'!D201="","-",'基础-商品信息'!D201)</f>
        <v>-</v>
      </c>
      <c r="E204" s="34" t="str">
        <f>IF('基础-商品信息'!E201="","-",'基础-商品信息'!E201)</f>
        <v>-</v>
      </c>
      <c r="F204" s="46">
        <f>SUMIFS('销售录入（明细）'!$J:$J,'销售录入（明细）'!$F:$F,C204,'销售录入（明细）'!$C:$C,"&gt;="&amp;$E$4,'销售录入（明细）'!$C:$C,"&lt;="&amp;$G$4)</f>
        <v>0</v>
      </c>
      <c r="G204" s="47">
        <f>SUMIFS('销售录入（明细）'!$K:$K,'销售录入（明细）'!$F:$F,C204,'销售录入（明细）'!$C:$C,"&gt;="&amp;$E$4,'销售录入（明细）'!$C:$C,"&lt;="&amp;$G$4)</f>
        <v>0</v>
      </c>
      <c r="H204" s="26"/>
    </row>
    <row r="205" customHeight="1" spans="2:8">
      <c r="B205" s="33">
        <v>199</v>
      </c>
      <c r="C205" s="34" t="str">
        <f>IF('基础-商品信息'!C202="","-",'基础-商品信息'!C202)</f>
        <v>-</v>
      </c>
      <c r="D205" s="34" t="str">
        <f>IF('基础-商品信息'!D202="","-",'基础-商品信息'!D202)</f>
        <v>-</v>
      </c>
      <c r="E205" s="34" t="str">
        <f>IF('基础-商品信息'!E202="","-",'基础-商品信息'!E202)</f>
        <v>-</v>
      </c>
      <c r="F205" s="46">
        <f>SUMIFS('销售录入（明细）'!$J:$J,'销售录入（明细）'!$F:$F,C205,'销售录入（明细）'!$C:$C,"&gt;="&amp;$E$4,'销售录入（明细）'!$C:$C,"&lt;="&amp;$G$4)</f>
        <v>0</v>
      </c>
      <c r="G205" s="47">
        <f>SUMIFS('销售录入（明细）'!$K:$K,'销售录入（明细）'!$F:$F,C205,'销售录入（明细）'!$C:$C,"&gt;="&amp;$E$4,'销售录入（明细）'!$C:$C,"&lt;="&amp;$G$4)</f>
        <v>0</v>
      </c>
      <c r="H205" s="26"/>
    </row>
    <row r="206" customHeight="1" spans="2:8">
      <c r="B206" s="33">
        <v>200</v>
      </c>
      <c r="C206" s="34" t="str">
        <f>IF('基础-商品信息'!C203="","-",'基础-商品信息'!C203)</f>
        <v>-</v>
      </c>
      <c r="D206" s="34" t="str">
        <f>IF('基础-商品信息'!D203="","-",'基础-商品信息'!D203)</f>
        <v>-</v>
      </c>
      <c r="E206" s="34" t="str">
        <f>IF('基础-商品信息'!E203="","-",'基础-商品信息'!E203)</f>
        <v>-</v>
      </c>
      <c r="F206" s="46">
        <f>SUMIFS('销售录入（明细）'!$J:$J,'销售录入（明细）'!$F:$F,C206,'销售录入（明细）'!$C:$C,"&gt;="&amp;$E$4,'销售录入（明细）'!$C:$C,"&lt;="&amp;$G$4)</f>
        <v>0</v>
      </c>
      <c r="G206" s="47">
        <f>SUMIFS('销售录入（明细）'!$K:$K,'销售录入（明细）'!$F:$F,C206,'销售录入（明细）'!$C:$C,"&gt;="&amp;$E$4,'销售录入（明细）'!$C:$C,"&lt;="&amp;$G$4)</f>
        <v>0</v>
      </c>
      <c r="H206" s="26"/>
    </row>
  </sheetData>
  <mergeCells count="2">
    <mergeCell ref="B2:G2"/>
    <mergeCell ref="B4:C4"/>
  </mergeCells>
  <dataValidations count="2">
    <dataValidation type="date" operator="greaterThan" allowBlank="1" showInputMessage="1" showErrorMessage="1" sqref="E4">
      <formula1>5397</formula1>
    </dataValidation>
    <dataValidation type="whole" operator="greaterThan" allowBlank="1" showInputMessage="1" showErrorMessage="1" sqref="G4">
      <formula1>E4</formula1>
    </dataValidation>
  </dataValidations>
  <pageMargins left="0.699305555555556" right="0.699305555555556" top="0.75" bottom="0.75" header="0.3" footer="0.3"/>
  <pageSetup paperSize="9" orientation="portrait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B1:F203"/>
  <sheetViews>
    <sheetView showGridLines="0" workbookViewId="0">
      <pane ySplit="3" topLeftCell="A4" activePane="bottomLeft" state="frozen"/>
      <selection/>
      <selection pane="bottomLeft" activeCell="M9" sqref="M9"/>
    </sheetView>
  </sheetViews>
  <sheetFormatPr defaultColWidth="9" defaultRowHeight="18.95" customHeight="1" outlineLevelCol="5"/>
  <cols>
    <col min="1" max="1" width="9" style="23"/>
    <col min="2" max="2" width="9.12962962962963" style="24" customWidth="1"/>
    <col min="3" max="3" width="23.6296296296296" style="24" customWidth="1"/>
    <col min="4" max="4" width="14.5" style="24" customWidth="1"/>
    <col min="5" max="5" width="16.25" style="25" customWidth="1"/>
    <col min="6" max="6" width="18.25" style="25" customWidth="1"/>
    <col min="7" max="8" width="9" style="23"/>
    <col min="9" max="16384" width="9" style="26"/>
  </cols>
  <sheetData>
    <row r="1" ht="9" customHeight="1"/>
    <row r="2" ht="24" customHeight="1" spans="2:6">
      <c r="B2" s="7" t="s">
        <v>96</v>
      </c>
      <c r="C2" s="8"/>
      <c r="D2" s="8"/>
      <c r="E2" s="8"/>
      <c r="F2" s="9"/>
    </row>
    <row r="3" customHeight="1" spans="2:6">
      <c r="B3" s="33" t="s">
        <v>10</v>
      </c>
      <c r="C3" s="33" t="s">
        <v>43</v>
      </c>
      <c r="D3" s="33" t="s">
        <v>44</v>
      </c>
      <c r="E3" s="33" t="s">
        <v>45</v>
      </c>
      <c r="F3" s="33" t="s">
        <v>97</v>
      </c>
    </row>
    <row r="4" customHeight="1" spans="2:6">
      <c r="B4" s="33">
        <v>1</v>
      </c>
      <c r="C4" s="34" t="str">
        <f>IF('基础-商品信息'!C4="","-",'基础-商品信息'!C4)</f>
        <v>联想笔记本</v>
      </c>
      <c r="D4" s="34" t="str">
        <f>IF('基础-商品信息'!D4="","-",'基础-商品信息'!D4)</f>
        <v>台</v>
      </c>
      <c r="E4" s="34" t="str">
        <f>IF('基础-商品信息'!E4="","-",'基础-商品信息'!E4)</f>
        <v>S-897</v>
      </c>
      <c r="F4" s="45">
        <v>0</v>
      </c>
    </row>
    <row r="5" customHeight="1" spans="2:6">
      <c r="B5" s="33">
        <v>2</v>
      </c>
      <c r="C5" s="34" t="str">
        <f>IF('基础-商品信息'!C5="","-",'基础-商品信息'!C5)</f>
        <v>联想台式机</v>
      </c>
      <c r="D5" s="34" t="str">
        <f>IF('基础-商品信息'!D5="","-",'基础-商品信息'!D5)</f>
        <v>台</v>
      </c>
      <c r="E5" s="34" t="str">
        <f>IF('基础-商品信息'!E5="","-",'基础-商品信息'!E5)</f>
        <v>S-898</v>
      </c>
      <c r="F5" s="45">
        <v>0</v>
      </c>
    </row>
    <row r="6" customHeight="1" spans="2:6">
      <c r="B6" s="33">
        <v>3</v>
      </c>
      <c r="C6" s="34" t="str">
        <f>IF('基础-商品信息'!C6="","-",'基础-商品信息'!C6)</f>
        <v>联想手机</v>
      </c>
      <c r="D6" s="34" t="str">
        <f>IF('基础-商品信息'!D6="","-",'基础-商品信息'!D6)</f>
        <v>台</v>
      </c>
      <c r="E6" s="34" t="str">
        <f>IF('基础-商品信息'!E6="","-",'基础-商品信息'!E6)</f>
        <v>S-899</v>
      </c>
      <c r="F6" s="45">
        <v>0</v>
      </c>
    </row>
    <row r="7" customHeight="1" spans="2:6">
      <c r="B7" s="33">
        <v>4</v>
      </c>
      <c r="C7" s="34" t="str">
        <f>IF('基础-商品信息'!C7="","-",'基础-商品信息'!C7)</f>
        <v>华为笔记本</v>
      </c>
      <c r="D7" s="34" t="str">
        <f>IF('基础-商品信息'!D7="","-",'基础-商品信息'!D7)</f>
        <v>台</v>
      </c>
      <c r="E7" s="34" t="str">
        <f>IF('基础-商品信息'!E7="","-",'基础-商品信息'!E7)</f>
        <v>S-900</v>
      </c>
      <c r="F7" s="45">
        <v>0</v>
      </c>
    </row>
    <row r="8" customHeight="1" spans="2:6">
      <c r="B8" s="33">
        <v>5</v>
      </c>
      <c r="C8" s="34" t="str">
        <f>IF('基础-商品信息'!C8="","-",'基础-商品信息'!C8)</f>
        <v>华为台式机</v>
      </c>
      <c r="D8" s="34" t="str">
        <f>IF('基础-商品信息'!D8="","-",'基础-商品信息'!D8)</f>
        <v>台</v>
      </c>
      <c r="E8" s="34" t="str">
        <f>IF('基础-商品信息'!E8="","-",'基础-商品信息'!E8)</f>
        <v>S-901</v>
      </c>
      <c r="F8" s="45">
        <v>0</v>
      </c>
    </row>
    <row r="9" customHeight="1" spans="2:6">
      <c r="B9" s="33">
        <v>6</v>
      </c>
      <c r="C9" s="34" t="str">
        <f>IF('基础-商品信息'!C9="","-",'基础-商品信息'!C9)</f>
        <v>华为手机</v>
      </c>
      <c r="D9" s="34" t="str">
        <f>IF('基础-商品信息'!D9="","-",'基础-商品信息'!D9)</f>
        <v>台</v>
      </c>
      <c r="E9" s="34" t="str">
        <f>IF('基础-商品信息'!E9="","-",'基础-商品信息'!E9)</f>
        <v>S-902</v>
      </c>
      <c r="F9" s="45">
        <v>0</v>
      </c>
    </row>
    <row r="10" customHeight="1" spans="2:6">
      <c r="B10" s="33">
        <v>7</v>
      </c>
      <c r="C10" s="34" t="str">
        <f>IF('基础-商品信息'!C10="","-",'基础-商品信息'!C10)</f>
        <v>苹果电脑</v>
      </c>
      <c r="D10" s="34" t="str">
        <f>IF('基础-商品信息'!D10="","-",'基础-商品信息'!D10)</f>
        <v>台</v>
      </c>
      <c r="E10" s="34" t="str">
        <f>IF('基础-商品信息'!E10="","-",'基础-商品信息'!E10)</f>
        <v>S-903</v>
      </c>
      <c r="F10" s="45">
        <v>0</v>
      </c>
    </row>
    <row r="11" customHeight="1" spans="2:6">
      <c r="B11" s="33">
        <v>8</v>
      </c>
      <c r="C11" s="34" t="str">
        <f>IF('基础-商品信息'!C11="","-",'基础-商品信息'!C11)</f>
        <v>苹果手机</v>
      </c>
      <c r="D11" s="34" t="str">
        <f>IF('基础-商品信息'!D11="","-",'基础-商品信息'!D11)</f>
        <v>台</v>
      </c>
      <c r="E11" s="34" t="str">
        <f>IF('基础-商品信息'!E11="","-",'基础-商品信息'!E11)</f>
        <v>S-904</v>
      </c>
      <c r="F11" s="45">
        <v>0</v>
      </c>
    </row>
    <row r="12" customHeight="1" spans="2:6">
      <c r="B12" s="33">
        <v>9</v>
      </c>
      <c r="C12" s="34" t="str">
        <f>IF('基础-商品信息'!C12="","-",'基础-商品信息'!C12)</f>
        <v>财务软件</v>
      </c>
      <c r="D12" s="34" t="str">
        <f>IF('基础-商品信息'!D12="","-",'基础-商品信息'!D12)</f>
        <v>套</v>
      </c>
      <c r="E12" s="34" t="str">
        <f>IF('基础-商品信息'!E12="","-",'基础-商品信息'!E12)</f>
        <v>S-905</v>
      </c>
      <c r="F12" s="45">
        <v>0</v>
      </c>
    </row>
    <row r="13" customHeight="1" spans="2:6">
      <c r="B13" s="33">
        <v>10</v>
      </c>
      <c r="C13" s="34" t="str">
        <f>IF('基础-商品信息'!C13="","-",'基础-商品信息'!C13)</f>
        <v>-</v>
      </c>
      <c r="D13" s="34" t="str">
        <f>IF('基础-商品信息'!D13="","-",'基础-商品信息'!D13)</f>
        <v>-</v>
      </c>
      <c r="E13" s="34" t="str">
        <f>IF('基础-商品信息'!E13="","-",'基础-商品信息'!E13)</f>
        <v>-</v>
      </c>
      <c r="F13" s="45"/>
    </row>
    <row r="14" customHeight="1" spans="2:6">
      <c r="B14" s="33">
        <v>11</v>
      </c>
      <c r="C14" s="34" t="str">
        <f>IF('基础-商品信息'!C14="","-",'基础-商品信息'!C14)</f>
        <v>-</v>
      </c>
      <c r="D14" s="34" t="str">
        <f>IF('基础-商品信息'!D14="","-",'基础-商品信息'!D14)</f>
        <v>-</v>
      </c>
      <c r="E14" s="34" t="str">
        <f>IF('基础-商品信息'!E14="","-",'基础-商品信息'!E14)</f>
        <v>-</v>
      </c>
      <c r="F14" s="45"/>
    </row>
    <row r="15" customHeight="1" spans="2:6">
      <c r="B15" s="33">
        <v>12</v>
      </c>
      <c r="C15" s="34" t="str">
        <f>IF('基础-商品信息'!C15="","-",'基础-商品信息'!C15)</f>
        <v>-</v>
      </c>
      <c r="D15" s="34" t="str">
        <f>IF('基础-商品信息'!D15="","-",'基础-商品信息'!D15)</f>
        <v>-</v>
      </c>
      <c r="E15" s="34" t="str">
        <f>IF('基础-商品信息'!E15="","-",'基础-商品信息'!E15)</f>
        <v>-</v>
      </c>
      <c r="F15" s="45"/>
    </row>
    <row r="16" customHeight="1" spans="2:6">
      <c r="B16" s="33">
        <v>13</v>
      </c>
      <c r="C16" s="34" t="str">
        <f>IF('基础-商品信息'!C16="","-",'基础-商品信息'!C16)</f>
        <v>-</v>
      </c>
      <c r="D16" s="34" t="str">
        <f>IF('基础-商品信息'!D16="","-",'基础-商品信息'!D16)</f>
        <v>-</v>
      </c>
      <c r="E16" s="34" t="str">
        <f>IF('基础-商品信息'!E16="","-",'基础-商品信息'!E16)</f>
        <v>-</v>
      </c>
      <c r="F16" s="45"/>
    </row>
    <row r="17" customHeight="1" spans="2:6">
      <c r="B17" s="33">
        <v>14</v>
      </c>
      <c r="C17" s="34" t="str">
        <f>IF('基础-商品信息'!C17="","-",'基础-商品信息'!C17)</f>
        <v>-</v>
      </c>
      <c r="D17" s="34" t="str">
        <f>IF('基础-商品信息'!D17="","-",'基础-商品信息'!D17)</f>
        <v>-</v>
      </c>
      <c r="E17" s="34" t="str">
        <f>IF('基础-商品信息'!E17="","-",'基础-商品信息'!E17)</f>
        <v>-</v>
      </c>
      <c r="F17" s="45"/>
    </row>
    <row r="18" customHeight="1" spans="2:6">
      <c r="B18" s="33">
        <v>15</v>
      </c>
      <c r="C18" s="34" t="str">
        <f>IF('基础-商品信息'!C18="","-",'基础-商品信息'!C18)</f>
        <v>-</v>
      </c>
      <c r="D18" s="34" t="str">
        <f>IF('基础-商品信息'!D18="","-",'基础-商品信息'!D18)</f>
        <v>-</v>
      </c>
      <c r="E18" s="34" t="str">
        <f>IF('基础-商品信息'!E18="","-",'基础-商品信息'!E18)</f>
        <v>-</v>
      </c>
      <c r="F18" s="45"/>
    </row>
    <row r="19" customHeight="1" spans="2:6">
      <c r="B19" s="33">
        <v>16</v>
      </c>
      <c r="C19" s="34" t="str">
        <f>IF('基础-商品信息'!C19="","-",'基础-商品信息'!C19)</f>
        <v>-</v>
      </c>
      <c r="D19" s="34" t="str">
        <f>IF('基础-商品信息'!D19="","-",'基础-商品信息'!D19)</f>
        <v>-</v>
      </c>
      <c r="E19" s="34" t="str">
        <f>IF('基础-商品信息'!E19="","-",'基础-商品信息'!E19)</f>
        <v>-</v>
      </c>
      <c r="F19" s="45"/>
    </row>
    <row r="20" customHeight="1" spans="2:6">
      <c r="B20" s="33">
        <v>17</v>
      </c>
      <c r="C20" s="34" t="str">
        <f>IF('基础-商品信息'!C20="","-",'基础-商品信息'!C20)</f>
        <v>-</v>
      </c>
      <c r="D20" s="34" t="str">
        <f>IF('基础-商品信息'!D20="","-",'基础-商品信息'!D20)</f>
        <v>-</v>
      </c>
      <c r="E20" s="34" t="str">
        <f>IF('基础-商品信息'!E20="","-",'基础-商品信息'!E20)</f>
        <v>-</v>
      </c>
      <c r="F20" s="45"/>
    </row>
    <row r="21" customHeight="1" spans="2:6">
      <c r="B21" s="33">
        <v>18</v>
      </c>
      <c r="C21" s="34" t="str">
        <f>IF('基础-商品信息'!C21="","-",'基础-商品信息'!C21)</f>
        <v>-</v>
      </c>
      <c r="D21" s="34" t="str">
        <f>IF('基础-商品信息'!D21="","-",'基础-商品信息'!D21)</f>
        <v>-</v>
      </c>
      <c r="E21" s="34" t="str">
        <f>IF('基础-商品信息'!E21="","-",'基础-商品信息'!E21)</f>
        <v>-</v>
      </c>
      <c r="F21" s="45"/>
    </row>
    <row r="22" customHeight="1" spans="2:6">
      <c r="B22" s="33">
        <v>19</v>
      </c>
      <c r="C22" s="34" t="str">
        <f>IF('基础-商品信息'!C22="","-",'基础-商品信息'!C22)</f>
        <v>-</v>
      </c>
      <c r="D22" s="34" t="str">
        <f>IF('基础-商品信息'!D22="","-",'基础-商品信息'!D22)</f>
        <v>-</v>
      </c>
      <c r="E22" s="34" t="str">
        <f>IF('基础-商品信息'!E22="","-",'基础-商品信息'!E22)</f>
        <v>-</v>
      </c>
      <c r="F22" s="45"/>
    </row>
    <row r="23" customHeight="1" spans="2:6">
      <c r="B23" s="33">
        <v>20</v>
      </c>
      <c r="C23" s="34" t="str">
        <f>IF('基础-商品信息'!C23="","-",'基础-商品信息'!C23)</f>
        <v>-</v>
      </c>
      <c r="D23" s="34" t="str">
        <f>IF('基础-商品信息'!D23="","-",'基础-商品信息'!D23)</f>
        <v>-</v>
      </c>
      <c r="E23" s="34" t="str">
        <f>IF('基础-商品信息'!E23="","-",'基础-商品信息'!E23)</f>
        <v>-</v>
      </c>
      <c r="F23" s="45"/>
    </row>
    <row r="24" customHeight="1" spans="2:6">
      <c r="B24" s="33">
        <v>21</v>
      </c>
      <c r="C24" s="34" t="str">
        <f>IF('基础-商品信息'!C24="","-",'基础-商品信息'!C24)</f>
        <v>-</v>
      </c>
      <c r="D24" s="34" t="str">
        <f>IF('基础-商品信息'!D24="","-",'基础-商品信息'!D24)</f>
        <v>-</v>
      </c>
      <c r="E24" s="34" t="str">
        <f>IF('基础-商品信息'!E24="","-",'基础-商品信息'!E24)</f>
        <v>-</v>
      </c>
      <c r="F24" s="45"/>
    </row>
    <row r="25" customHeight="1" spans="2:6">
      <c r="B25" s="33">
        <v>22</v>
      </c>
      <c r="C25" s="34" t="str">
        <f>IF('基础-商品信息'!C25="","-",'基础-商品信息'!C25)</f>
        <v>-</v>
      </c>
      <c r="D25" s="34" t="str">
        <f>IF('基础-商品信息'!D25="","-",'基础-商品信息'!D25)</f>
        <v>-</v>
      </c>
      <c r="E25" s="34" t="str">
        <f>IF('基础-商品信息'!E25="","-",'基础-商品信息'!E25)</f>
        <v>-</v>
      </c>
      <c r="F25" s="45"/>
    </row>
    <row r="26" customHeight="1" spans="2:6">
      <c r="B26" s="33">
        <v>23</v>
      </c>
      <c r="C26" s="34" t="str">
        <f>IF('基础-商品信息'!C26="","-",'基础-商品信息'!C26)</f>
        <v>-</v>
      </c>
      <c r="D26" s="34" t="str">
        <f>IF('基础-商品信息'!D26="","-",'基础-商品信息'!D26)</f>
        <v>-</v>
      </c>
      <c r="E26" s="34" t="str">
        <f>IF('基础-商品信息'!E26="","-",'基础-商品信息'!E26)</f>
        <v>-</v>
      </c>
      <c r="F26" s="45"/>
    </row>
    <row r="27" customHeight="1" spans="2:6">
      <c r="B27" s="33">
        <v>24</v>
      </c>
      <c r="C27" s="34" t="str">
        <f>IF('基础-商品信息'!C27="","-",'基础-商品信息'!C27)</f>
        <v>-</v>
      </c>
      <c r="D27" s="34" t="str">
        <f>IF('基础-商品信息'!D27="","-",'基础-商品信息'!D27)</f>
        <v>-</v>
      </c>
      <c r="E27" s="34" t="str">
        <f>IF('基础-商品信息'!E27="","-",'基础-商品信息'!E27)</f>
        <v>-</v>
      </c>
      <c r="F27" s="45"/>
    </row>
    <row r="28" customHeight="1" spans="2:6">
      <c r="B28" s="33">
        <v>25</v>
      </c>
      <c r="C28" s="34" t="str">
        <f>IF('基础-商品信息'!C28="","-",'基础-商品信息'!C28)</f>
        <v>-</v>
      </c>
      <c r="D28" s="34" t="str">
        <f>IF('基础-商品信息'!D28="","-",'基础-商品信息'!D28)</f>
        <v>-</v>
      </c>
      <c r="E28" s="34" t="str">
        <f>IF('基础-商品信息'!E28="","-",'基础-商品信息'!E28)</f>
        <v>-</v>
      </c>
      <c r="F28" s="45"/>
    </row>
    <row r="29" customHeight="1" spans="2:6">
      <c r="B29" s="33">
        <v>26</v>
      </c>
      <c r="C29" s="34" t="str">
        <f>IF('基础-商品信息'!C29="","-",'基础-商品信息'!C29)</f>
        <v>-</v>
      </c>
      <c r="D29" s="34" t="str">
        <f>IF('基础-商品信息'!D29="","-",'基础-商品信息'!D29)</f>
        <v>-</v>
      </c>
      <c r="E29" s="34" t="str">
        <f>IF('基础-商品信息'!E29="","-",'基础-商品信息'!E29)</f>
        <v>-</v>
      </c>
      <c r="F29" s="45"/>
    </row>
    <row r="30" customHeight="1" spans="2:6">
      <c r="B30" s="33">
        <v>27</v>
      </c>
      <c r="C30" s="34" t="str">
        <f>IF('基础-商品信息'!C30="","-",'基础-商品信息'!C30)</f>
        <v>-</v>
      </c>
      <c r="D30" s="34" t="str">
        <f>IF('基础-商品信息'!D30="","-",'基础-商品信息'!D30)</f>
        <v>-</v>
      </c>
      <c r="E30" s="34" t="str">
        <f>IF('基础-商品信息'!E30="","-",'基础-商品信息'!E30)</f>
        <v>-</v>
      </c>
      <c r="F30" s="45"/>
    </row>
    <row r="31" customHeight="1" spans="2:6">
      <c r="B31" s="33">
        <v>28</v>
      </c>
      <c r="C31" s="34" t="str">
        <f>IF('基础-商品信息'!C31="","-",'基础-商品信息'!C31)</f>
        <v>-</v>
      </c>
      <c r="D31" s="34" t="str">
        <f>IF('基础-商品信息'!D31="","-",'基础-商品信息'!D31)</f>
        <v>-</v>
      </c>
      <c r="E31" s="34" t="str">
        <f>IF('基础-商品信息'!E31="","-",'基础-商品信息'!E31)</f>
        <v>-</v>
      </c>
      <c r="F31" s="45"/>
    </row>
    <row r="32" customHeight="1" spans="2:6">
      <c r="B32" s="33">
        <v>29</v>
      </c>
      <c r="C32" s="34" t="str">
        <f>IF('基础-商品信息'!C32="","-",'基础-商品信息'!C32)</f>
        <v>-</v>
      </c>
      <c r="D32" s="34" t="str">
        <f>IF('基础-商品信息'!D32="","-",'基础-商品信息'!D32)</f>
        <v>-</v>
      </c>
      <c r="E32" s="34" t="str">
        <f>IF('基础-商品信息'!E32="","-",'基础-商品信息'!E32)</f>
        <v>-</v>
      </c>
      <c r="F32" s="45"/>
    </row>
    <row r="33" customHeight="1" spans="2:6">
      <c r="B33" s="33">
        <v>30</v>
      </c>
      <c r="C33" s="34" t="str">
        <f>IF('基础-商品信息'!C33="","-",'基础-商品信息'!C33)</f>
        <v>-</v>
      </c>
      <c r="D33" s="34" t="str">
        <f>IF('基础-商品信息'!D33="","-",'基础-商品信息'!D33)</f>
        <v>-</v>
      </c>
      <c r="E33" s="34" t="str">
        <f>IF('基础-商品信息'!E33="","-",'基础-商品信息'!E33)</f>
        <v>-</v>
      </c>
      <c r="F33" s="45"/>
    </row>
    <row r="34" customHeight="1" spans="2:6">
      <c r="B34" s="33">
        <v>31</v>
      </c>
      <c r="C34" s="34" t="str">
        <f>IF('基础-商品信息'!C34="","-",'基础-商品信息'!C34)</f>
        <v>-</v>
      </c>
      <c r="D34" s="34" t="str">
        <f>IF('基础-商品信息'!D34="","-",'基础-商品信息'!D34)</f>
        <v>-</v>
      </c>
      <c r="E34" s="34" t="str">
        <f>IF('基础-商品信息'!E34="","-",'基础-商品信息'!E34)</f>
        <v>-</v>
      </c>
      <c r="F34" s="45"/>
    </row>
    <row r="35" customHeight="1" spans="2:6">
      <c r="B35" s="33">
        <v>32</v>
      </c>
      <c r="C35" s="34" t="str">
        <f>IF('基础-商品信息'!C35="","-",'基础-商品信息'!C35)</f>
        <v>-</v>
      </c>
      <c r="D35" s="34" t="str">
        <f>IF('基础-商品信息'!D35="","-",'基础-商品信息'!D35)</f>
        <v>-</v>
      </c>
      <c r="E35" s="34" t="str">
        <f>IF('基础-商品信息'!E35="","-",'基础-商品信息'!E35)</f>
        <v>-</v>
      </c>
      <c r="F35" s="45"/>
    </row>
    <row r="36" customHeight="1" spans="2:6">
      <c r="B36" s="33">
        <v>33</v>
      </c>
      <c r="C36" s="34" t="str">
        <f>IF('基础-商品信息'!C36="","-",'基础-商品信息'!C36)</f>
        <v>-</v>
      </c>
      <c r="D36" s="34" t="str">
        <f>IF('基础-商品信息'!D36="","-",'基础-商品信息'!D36)</f>
        <v>-</v>
      </c>
      <c r="E36" s="34" t="str">
        <f>IF('基础-商品信息'!E36="","-",'基础-商品信息'!E36)</f>
        <v>-</v>
      </c>
      <c r="F36" s="45"/>
    </row>
    <row r="37" customHeight="1" spans="2:6">
      <c r="B37" s="33">
        <v>34</v>
      </c>
      <c r="C37" s="34" t="str">
        <f>IF('基础-商品信息'!C37="","-",'基础-商品信息'!C37)</f>
        <v>-</v>
      </c>
      <c r="D37" s="34" t="str">
        <f>IF('基础-商品信息'!D37="","-",'基础-商品信息'!D37)</f>
        <v>-</v>
      </c>
      <c r="E37" s="34" t="str">
        <f>IF('基础-商品信息'!E37="","-",'基础-商品信息'!E37)</f>
        <v>-</v>
      </c>
      <c r="F37" s="45"/>
    </row>
    <row r="38" customHeight="1" spans="2:6">
      <c r="B38" s="33">
        <v>35</v>
      </c>
      <c r="C38" s="34" t="str">
        <f>IF('基础-商品信息'!C38="","-",'基础-商品信息'!C38)</f>
        <v>-</v>
      </c>
      <c r="D38" s="34" t="str">
        <f>IF('基础-商品信息'!D38="","-",'基础-商品信息'!D38)</f>
        <v>-</v>
      </c>
      <c r="E38" s="34" t="str">
        <f>IF('基础-商品信息'!E38="","-",'基础-商品信息'!E38)</f>
        <v>-</v>
      </c>
      <c r="F38" s="45"/>
    </row>
    <row r="39" customHeight="1" spans="2:6">
      <c r="B39" s="33">
        <v>36</v>
      </c>
      <c r="C39" s="34" t="str">
        <f>IF('基础-商品信息'!C39="","-",'基础-商品信息'!C39)</f>
        <v>-</v>
      </c>
      <c r="D39" s="34" t="str">
        <f>IF('基础-商品信息'!D39="","-",'基础-商品信息'!D39)</f>
        <v>-</v>
      </c>
      <c r="E39" s="34" t="str">
        <f>IF('基础-商品信息'!E39="","-",'基础-商品信息'!E39)</f>
        <v>-</v>
      </c>
      <c r="F39" s="45"/>
    </row>
    <row r="40" customHeight="1" spans="2:6">
      <c r="B40" s="33">
        <v>37</v>
      </c>
      <c r="C40" s="34" t="str">
        <f>IF('基础-商品信息'!C40="","-",'基础-商品信息'!C40)</f>
        <v>-</v>
      </c>
      <c r="D40" s="34" t="str">
        <f>IF('基础-商品信息'!D40="","-",'基础-商品信息'!D40)</f>
        <v>-</v>
      </c>
      <c r="E40" s="34" t="str">
        <f>IF('基础-商品信息'!E40="","-",'基础-商品信息'!E40)</f>
        <v>-</v>
      </c>
      <c r="F40" s="45"/>
    </row>
    <row r="41" customHeight="1" spans="2:6">
      <c r="B41" s="33">
        <v>38</v>
      </c>
      <c r="C41" s="34" t="str">
        <f>IF('基础-商品信息'!C41="","-",'基础-商品信息'!C41)</f>
        <v>-</v>
      </c>
      <c r="D41" s="34" t="str">
        <f>IF('基础-商品信息'!D41="","-",'基础-商品信息'!D41)</f>
        <v>-</v>
      </c>
      <c r="E41" s="34" t="str">
        <f>IF('基础-商品信息'!E41="","-",'基础-商品信息'!E41)</f>
        <v>-</v>
      </c>
      <c r="F41" s="45"/>
    </row>
    <row r="42" customHeight="1" spans="2:6">
      <c r="B42" s="33">
        <v>39</v>
      </c>
      <c r="C42" s="34" t="str">
        <f>IF('基础-商品信息'!C42="","-",'基础-商品信息'!C42)</f>
        <v>-</v>
      </c>
      <c r="D42" s="34" t="str">
        <f>IF('基础-商品信息'!D42="","-",'基础-商品信息'!D42)</f>
        <v>-</v>
      </c>
      <c r="E42" s="34" t="str">
        <f>IF('基础-商品信息'!E42="","-",'基础-商品信息'!E42)</f>
        <v>-</v>
      </c>
      <c r="F42" s="45"/>
    </row>
    <row r="43" customHeight="1" spans="2:6">
      <c r="B43" s="33">
        <v>40</v>
      </c>
      <c r="C43" s="34" t="str">
        <f>IF('基础-商品信息'!C43="","-",'基础-商品信息'!C43)</f>
        <v>-</v>
      </c>
      <c r="D43" s="34" t="str">
        <f>IF('基础-商品信息'!D43="","-",'基础-商品信息'!D43)</f>
        <v>-</v>
      </c>
      <c r="E43" s="34" t="str">
        <f>IF('基础-商品信息'!E43="","-",'基础-商品信息'!E43)</f>
        <v>-</v>
      </c>
      <c r="F43" s="45"/>
    </row>
    <row r="44" customHeight="1" spans="2:6">
      <c r="B44" s="33">
        <v>41</v>
      </c>
      <c r="C44" s="34" t="str">
        <f>IF('基础-商品信息'!C44="","-",'基础-商品信息'!C44)</f>
        <v>-</v>
      </c>
      <c r="D44" s="34" t="str">
        <f>IF('基础-商品信息'!D44="","-",'基础-商品信息'!D44)</f>
        <v>-</v>
      </c>
      <c r="E44" s="34" t="str">
        <f>IF('基础-商品信息'!E44="","-",'基础-商品信息'!E44)</f>
        <v>-</v>
      </c>
      <c r="F44" s="45"/>
    </row>
    <row r="45" customHeight="1" spans="2:6">
      <c r="B45" s="33">
        <v>42</v>
      </c>
      <c r="C45" s="34" t="str">
        <f>IF('基础-商品信息'!C45="","-",'基础-商品信息'!C45)</f>
        <v>-</v>
      </c>
      <c r="D45" s="34" t="str">
        <f>IF('基础-商品信息'!D45="","-",'基础-商品信息'!D45)</f>
        <v>-</v>
      </c>
      <c r="E45" s="34" t="str">
        <f>IF('基础-商品信息'!E45="","-",'基础-商品信息'!E45)</f>
        <v>-</v>
      </c>
      <c r="F45" s="45"/>
    </row>
    <row r="46" customHeight="1" spans="2:6">
      <c r="B46" s="33">
        <v>43</v>
      </c>
      <c r="C46" s="34" t="str">
        <f>IF('基础-商品信息'!C46="","-",'基础-商品信息'!C46)</f>
        <v>-</v>
      </c>
      <c r="D46" s="34" t="str">
        <f>IF('基础-商品信息'!D46="","-",'基础-商品信息'!D46)</f>
        <v>-</v>
      </c>
      <c r="E46" s="34" t="str">
        <f>IF('基础-商品信息'!E46="","-",'基础-商品信息'!E46)</f>
        <v>-</v>
      </c>
      <c r="F46" s="45"/>
    </row>
    <row r="47" customHeight="1" spans="2:6">
      <c r="B47" s="33">
        <v>44</v>
      </c>
      <c r="C47" s="34" t="str">
        <f>IF('基础-商品信息'!C47="","-",'基础-商品信息'!C47)</f>
        <v>-</v>
      </c>
      <c r="D47" s="34" t="str">
        <f>IF('基础-商品信息'!D47="","-",'基础-商品信息'!D47)</f>
        <v>-</v>
      </c>
      <c r="E47" s="34" t="str">
        <f>IF('基础-商品信息'!E47="","-",'基础-商品信息'!E47)</f>
        <v>-</v>
      </c>
      <c r="F47" s="45"/>
    </row>
    <row r="48" customHeight="1" spans="2:6">
      <c r="B48" s="33">
        <v>45</v>
      </c>
      <c r="C48" s="34" t="str">
        <f>IF('基础-商品信息'!C48="","-",'基础-商品信息'!C48)</f>
        <v>-</v>
      </c>
      <c r="D48" s="34" t="str">
        <f>IF('基础-商品信息'!D48="","-",'基础-商品信息'!D48)</f>
        <v>-</v>
      </c>
      <c r="E48" s="34" t="str">
        <f>IF('基础-商品信息'!E48="","-",'基础-商品信息'!E48)</f>
        <v>-</v>
      </c>
      <c r="F48" s="45"/>
    </row>
    <row r="49" customHeight="1" spans="2:6">
      <c r="B49" s="33">
        <v>46</v>
      </c>
      <c r="C49" s="34" t="str">
        <f>IF('基础-商品信息'!C49="","-",'基础-商品信息'!C49)</f>
        <v>-</v>
      </c>
      <c r="D49" s="34" t="str">
        <f>IF('基础-商品信息'!D49="","-",'基础-商品信息'!D49)</f>
        <v>-</v>
      </c>
      <c r="E49" s="34" t="str">
        <f>IF('基础-商品信息'!E49="","-",'基础-商品信息'!E49)</f>
        <v>-</v>
      </c>
      <c r="F49" s="45"/>
    </row>
    <row r="50" customHeight="1" spans="2:6">
      <c r="B50" s="33">
        <v>47</v>
      </c>
      <c r="C50" s="34" t="str">
        <f>IF('基础-商品信息'!C50="","-",'基础-商品信息'!C50)</f>
        <v>-</v>
      </c>
      <c r="D50" s="34" t="str">
        <f>IF('基础-商品信息'!D50="","-",'基础-商品信息'!D50)</f>
        <v>-</v>
      </c>
      <c r="E50" s="34" t="str">
        <f>IF('基础-商品信息'!E50="","-",'基础-商品信息'!E50)</f>
        <v>-</v>
      </c>
      <c r="F50" s="45"/>
    </row>
    <row r="51" customHeight="1" spans="2:6">
      <c r="B51" s="33">
        <v>48</v>
      </c>
      <c r="C51" s="34" t="str">
        <f>IF('基础-商品信息'!C51="","-",'基础-商品信息'!C51)</f>
        <v>-</v>
      </c>
      <c r="D51" s="34" t="str">
        <f>IF('基础-商品信息'!D51="","-",'基础-商品信息'!D51)</f>
        <v>-</v>
      </c>
      <c r="E51" s="34" t="str">
        <f>IF('基础-商品信息'!E51="","-",'基础-商品信息'!E51)</f>
        <v>-</v>
      </c>
      <c r="F51" s="45"/>
    </row>
    <row r="52" customHeight="1" spans="2:6">
      <c r="B52" s="33">
        <v>49</v>
      </c>
      <c r="C52" s="34" t="str">
        <f>IF('基础-商品信息'!C52="","-",'基础-商品信息'!C52)</f>
        <v>-</v>
      </c>
      <c r="D52" s="34" t="str">
        <f>IF('基础-商品信息'!D52="","-",'基础-商品信息'!D52)</f>
        <v>-</v>
      </c>
      <c r="E52" s="34" t="str">
        <f>IF('基础-商品信息'!E52="","-",'基础-商品信息'!E52)</f>
        <v>-</v>
      </c>
      <c r="F52" s="45"/>
    </row>
    <row r="53" customHeight="1" spans="2:6">
      <c r="B53" s="33">
        <v>50</v>
      </c>
      <c r="C53" s="34" t="str">
        <f>IF('基础-商品信息'!C53="","-",'基础-商品信息'!C53)</f>
        <v>-</v>
      </c>
      <c r="D53" s="34" t="str">
        <f>IF('基础-商品信息'!D53="","-",'基础-商品信息'!D53)</f>
        <v>-</v>
      </c>
      <c r="E53" s="34" t="str">
        <f>IF('基础-商品信息'!E53="","-",'基础-商品信息'!E53)</f>
        <v>-</v>
      </c>
      <c r="F53" s="45"/>
    </row>
    <row r="54" customHeight="1" spans="2:6">
      <c r="B54" s="33">
        <v>51</v>
      </c>
      <c r="C54" s="34" t="str">
        <f>IF('基础-商品信息'!C54="","-",'基础-商品信息'!C54)</f>
        <v>-</v>
      </c>
      <c r="D54" s="34" t="str">
        <f>IF('基础-商品信息'!D54="","-",'基础-商品信息'!D54)</f>
        <v>-</v>
      </c>
      <c r="E54" s="34" t="str">
        <f>IF('基础-商品信息'!E54="","-",'基础-商品信息'!E54)</f>
        <v>-</v>
      </c>
      <c r="F54" s="45"/>
    </row>
    <row r="55" customHeight="1" spans="2:6">
      <c r="B55" s="33">
        <v>52</v>
      </c>
      <c r="C55" s="34" t="str">
        <f>IF('基础-商品信息'!C55="","-",'基础-商品信息'!C55)</f>
        <v>-</v>
      </c>
      <c r="D55" s="34" t="str">
        <f>IF('基础-商品信息'!D55="","-",'基础-商品信息'!D55)</f>
        <v>-</v>
      </c>
      <c r="E55" s="34" t="str">
        <f>IF('基础-商品信息'!E55="","-",'基础-商品信息'!E55)</f>
        <v>-</v>
      </c>
      <c r="F55" s="45"/>
    </row>
    <row r="56" customHeight="1" spans="2:6">
      <c r="B56" s="33">
        <v>53</v>
      </c>
      <c r="C56" s="34" t="str">
        <f>IF('基础-商品信息'!C56="","-",'基础-商品信息'!C56)</f>
        <v>-</v>
      </c>
      <c r="D56" s="34" t="str">
        <f>IF('基础-商品信息'!D56="","-",'基础-商品信息'!D56)</f>
        <v>-</v>
      </c>
      <c r="E56" s="34" t="str">
        <f>IF('基础-商品信息'!E56="","-",'基础-商品信息'!E56)</f>
        <v>-</v>
      </c>
      <c r="F56" s="45"/>
    </row>
    <row r="57" customHeight="1" spans="2:6">
      <c r="B57" s="33">
        <v>54</v>
      </c>
      <c r="C57" s="34" t="str">
        <f>IF('基础-商品信息'!C57="","-",'基础-商品信息'!C57)</f>
        <v>-</v>
      </c>
      <c r="D57" s="34" t="str">
        <f>IF('基础-商品信息'!D57="","-",'基础-商品信息'!D57)</f>
        <v>-</v>
      </c>
      <c r="E57" s="34" t="str">
        <f>IF('基础-商品信息'!E57="","-",'基础-商品信息'!E57)</f>
        <v>-</v>
      </c>
      <c r="F57" s="45"/>
    </row>
    <row r="58" customHeight="1" spans="2:6">
      <c r="B58" s="33">
        <v>55</v>
      </c>
      <c r="C58" s="34" t="str">
        <f>IF('基础-商品信息'!C58="","-",'基础-商品信息'!C58)</f>
        <v>-</v>
      </c>
      <c r="D58" s="34" t="str">
        <f>IF('基础-商品信息'!D58="","-",'基础-商品信息'!D58)</f>
        <v>-</v>
      </c>
      <c r="E58" s="34" t="str">
        <f>IF('基础-商品信息'!E58="","-",'基础-商品信息'!E58)</f>
        <v>-</v>
      </c>
      <c r="F58" s="45"/>
    </row>
    <row r="59" customHeight="1" spans="2:6">
      <c r="B59" s="33">
        <v>56</v>
      </c>
      <c r="C59" s="34" t="str">
        <f>IF('基础-商品信息'!C59="","-",'基础-商品信息'!C59)</f>
        <v>-</v>
      </c>
      <c r="D59" s="34" t="str">
        <f>IF('基础-商品信息'!D59="","-",'基础-商品信息'!D59)</f>
        <v>-</v>
      </c>
      <c r="E59" s="34" t="str">
        <f>IF('基础-商品信息'!E59="","-",'基础-商品信息'!E59)</f>
        <v>-</v>
      </c>
      <c r="F59" s="45"/>
    </row>
    <row r="60" customHeight="1" spans="2:6">
      <c r="B60" s="33">
        <v>57</v>
      </c>
      <c r="C60" s="34" t="str">
        <f>IF('基础-商品信息'!C60="","-",'基础-商品信息'!C60)</f>
        <v>-</v>
      </c>
      <c r="D60" s="34" t="str">
        <f>IF('基础-商品信息'!D60="","-",'基础-商品信息'!D60)</f>
        <v>-</v>
      </c>
      <c r="E60" s="34" t="str">
        <f>IF('基础-商品信息'!E60="","-",'基础-商品信息'!E60)</f>
        <v>-</v>
      </c>
      <c r="F60" s="45"/>
    </row>
    <row r="61" customHeight="1" spans="2:6">
      <c r="B61" s="33">
        <v>58</v>
      </c>
      <c r="C61" s="34" t="str">
        <f>IF('基础-商品信息'!C61="","-",'基础-商品信息'!C61)</f>
        <v>-</v>
      </c>
      <c r="D61" s="34" t="str">
        <f>IF('基础-商品信息'!D61="","-",'基础-商品信息'!D61)</f>
        <v>-</v>
      </c>
      <c r="E61" s="34" t="str">
        <f>IF('基础-商品信息'!E61="","-",'基础-商品信息'!E61)</f>
        <v>-</v>
      </c>
      <c r="F61" s="45"/>
    </row>
    <row r="62" customHeight="1" spans="2:6">
      <c r="B62" s="33">
        <v>59</v>
      </c>
      <c r="C62" s="34" t="str">
        <f>IF('基础-商品信息'!C62="","-",'基础-商品信息'!C62)</f>
        <v>-</v>
      </c>
      <c r="D62" s="34" t="str">
        <f>IF('基础-商品信息'!D62="","-",'基础-商品信息'!D62)</f>
        <v>-</v>
      </c>
      <c r="E62" s="34" t="str">
        <f>IF('基础-商品信息'!E62="","-",'基础-商品信息'!E62)</f>
        <v>-</v>
      </c>
      <c r="F62" s="45"/>
    </row>
    <row r="63" customHeight="1" spans="2:6">
      <c r="B63" s="33">
        <v>60</v>
      </c>
      <c r="C63" s="34" t="str">
        <f>IF('基础-商品信息'!C63="","-",'基础-商品信息'!C63)</f>
        <v>-</v>
      </c>
      <c r="D63" s="34" t="str">
        <f>IF('基础-商品信息'!D63="","-",'基础-商品信息'!D63)</f>
        <v>-</v>
      </c>
      <c r="E63" s="34" t="str">
        <f>IF('基础-商品信息'!E63="","-",'基础-商品信息'!E63)</f>
        <v>-</v>
      </c>
      <c r="F63" s="45"/>
    </row>
    <row r="64" customHeight="1" spans="2:6">
      <c r="B64" s="33">
        <v>61</v>
      </c>
      <c r="C64" s="34" t="str">
        <f>IF('基础-商品信息'!C64="","-",'基础-商品信息'!C64)</f>
        <v>-</v>
      </c>
      <c r="D64" s="34" t="str">
        <f>IF('基础-商品信息'!D64="","-",'基础-商品信息'!D64)</f>
        <v>-</v>
      </c>
      <c r="E64" s="34" t="str">
        <f>IF('基础-商品信息'!E64="","-",'基础-商品信息'!E64)</f>
        <v>-</v>
      </c>
      <c r="F64" s="45"/>
    </row>
    <row r="65" customHeight="1" spans="2:6">
      <c r="B65" s="33">
        <v>62</v>
      </c>
      <c r="C65" s="34" t="str">
        <f>IF('基础-商品信息'!C65="","-",'基础-商品信息'!C65)</f>
        <v>-</v>
      </c>
      <c r="D65" s="34" t="str">
        <f>IF('基础-商品信息'!D65="","-",'基础-商品信息'!D65)</f>
        <v>-</v>
      </c>
      <c r="E65" s="34" t="str">
        <f>IF('基础-商品信息'!E65="","-",'基础-商品信息'!E65)</f>
        <v>-</v>
      </c>
      <c r="F65" s="45"/>
    </row>
    <row r="66" customHeight="1" spans="2:6">
      <c r="B66" s="33">
        <v>63</v>
      </c>
      <c r="C66" s="34" t="str">
        <f>IF('基础-商品信息'!C66="","-",'基础-商品信息'!C66)</f>
        <v>-</v>
      </c>
      <c r="D66" s="34" t="str">
        <f>IF('基础-商品信息'!D66="","-",'基础-商品信息'!D66)</f>
        <v>-</v>
      </c>
      <c r="E66" s="34" t="str">
        <f>IF('基础-商品信息'!E66="","-",'基础-商品信息'!E66)</f>
        <v>-</v>
      </c>
      <c r="F66" s="45"/>
    </row>
    <row r="67" customHeight="1" spans="2:6">
      <c r="B67" s="33">
        <v>64</v>
      </c>
      <c r="C67" s="34" t="str">
        <f>IF('基础-商品信息'!C67="","-",'基础-商品信息'!C67)</f>
        <v>-</v>
      </c>
      <c r="D67" s="34" t="str">
        <f>IF('基础-商品信息'!D67="","-",'基础-商品信息'!D67)</f>
        <v>-</v>
      </c>
      <c r="E67" s="34" t="str">
        <f>IF('基础-商品信息'!E67="","-",'基础-商品信息'!E67)</f>
        <v>-</v>
      </c>
      <c r="F67" s="45"/>
    </row>
    <row r="68" customHeight="1" spans="2:6">
      <c r="B68" s="33">
        <v>65</v>
      </c>
      <c r="C68" s="34" t="str">
        <f>IF('基础-商品信息'!C68="","-",'基础-商品信息'!C68)</f>
        <v>-</v>
      </c>
      <c r="D68" s="34" t="str">
        <f>IF('基础-商品信息'!D68="","-",'基础-商品信息'!D68)</f>
        <v>-</v>
      </c>
      <c r="E68" s="34" t="str">
        <f>IF('基础-商品信息'!E68="","-",'基础-商品信息'!E68)</f>
        <v>-</v>
      </c>
      <c r="F68" s="45"/>
    </row>
    <row r="69" customHeight="1" spans="2:6">
      <c r="B69" s="33">
        <v>66</v>
      </c>
      <c r="C69" s="34" t="str">
        <f>IF('基础-商品信息'!C69="","-",'基础-商品信息'!C69)</f>
        <v>-</v>
      </c>
      <c r="D69" s="34" t="str">
        <f>IF('基础-商品信息'!D69="","-",'基础-商品信息'!D69)</f>
        <v>-</v>
      </c>
      <c r="E69" s="34" t="str">
        <f>IF('基础-商品信息'!E69="","-",'基础-商品信息'!E69)</f>
        <v>-</v>
      </c>
      <c r="F69" s="45"/>
    </row>
    <row r="70" customHeight="1" spans="2:6">
      <c r="B70" s="33">
        <v>67</v>
      </c>
      <c r="C70" s="34" t="str">
        <f>IF('基础-商品信息'!C70="","-",'基础-商品信息'!C70)</f>
        <v>-</v>
      </c>
      <c r="D70" s="34" t="str">
        <f>IF('基础-商品信息'!D70="","-",'基础-商品信息'!D70)</f>
        <v>-</v>
      </c>
      <c r="E70" s="34" t="str">
        <f>IF('基础-商品信息'!E70="","-",'基础-商品信息'!E70)</f>
        <v>-</v>
      </c>
      <c r="F70" s="45"/>
    </row>
    <row r="71" customHeight="1" spans="2:6">
      <c r="B71" s="33">
        <v>68</v>
      </c>
      <c r="C71" s="34" t="str">
        <f>IF('基础-商品信息'!C71="","-",'基础-商品信息'!C71)</f>
        <v>-</v>
      </c>
      <c r="D71" s="34" t="str">
        <f>IF('基础-商品信息'!D71="","-",'基础-商品信息'!D71)</f>
        <v>-</v>
      </c>
      <c r="E71" s="34" t="str">
        <f>IF('基础-商品信息'!E71="","-",'基础-商品信息'!E71)</f>
        <v>-</v>
      </c>
      <c r="F71" s="45"/>
    </row>
    <row r="72" customHeight="1" spans="2:6">
      <c r="B72" s="33">
        <v>69</v>
      </c>
      <c r="C72" s="34" t="str">
        <f>IF('基础-商品信息'!C72="","-",'基础-商品信息'!C72)</f>
        <v>-</v>
      </c>
      <c r="D72" s="34" t="str">
        <f>IF('基础-商品信息'!D72="","-",'基础-商品信息'!D72)</f>
        <v>-</v>
      </c>
      <c r="E72" s="34" t="str">
        <f>IF('基础-商品信息'!E72="","-",'基础-商品信息'!E72)</f>
        <v>-</v>
      </c>
      <c r="F72" s="45"/>
    </row>
    <row r="73" customHeight="1" spans="2:6">
      <c r="B73" s="33">
        <v>70</v>
      </c>
      <c r="C73" s="34" t="str">
        <f>IF('基础-商品信息'!C73="","-",'基础-商品信息'!C73)</f>
        <v>-</v>
      </c>
      <c r="D73" s="34" t="str">
        <f>IF('基础-商品信息'!D73="","-",'基础-商品信息'!D73)</f>
        <v>-</v>
      </c>
      <c r="E73" s="34" t="str">
        <f>IF('基础-商品信息'!E73="","-",'基础-商品信息'!E73)</f>
        <v>-</v>
      </c>
      <c r="F73" s="45"/>
    </row>
    <row r="74" customHeight="1" spans="2:6">
      <c r="B74" s="33">
        <v>71</v>
      </c>
      <c r="C74" s="34" t="str">
        <f>IF('基础-商品信息'!C74="","-",'基础-商品信息'!C74)</f>
        <v>-</v>
      </c>
      <c r="D74" s="34" t="str">
        <f>IF('基础-商品信息'!D74="","-",'基础-商品信息'!D74)</f>
        <v>-</v>
      </c>
      <c r="E74" s="34" t="str">
        <f>IF('基础-商品信息'!E74="","-",'基础-商品信息'!E74)</f>
        <v>-</v>
      </c>
      <c r="F74" s="45"/>
    </row>
    <row r="75" customHeight="1" spans="2:6">
      <c r="B75" s="33">
        <v>72</v>
      </c>
      <c r="C75" s="34" t="str">
        <f>IF('基础-商品信息'!C75="","-",'基础-商品信息'!C75)</f>
        <v>-</v>
      </c>
      <c r="D75" s="34" t="str">
        <f>IF('基础-商品信息'!D75="","-",'基础-商品信息'!D75)</f>
        <v>-</v>
      </c>
      <c r="E75" s="34" t="str">
        <f>IF('基础-商品信息'!E75="","-",'基础-商品信息'!E75)</f>
        <v>-</v>
      </c>
      <c r="F75" s="45"/>
    </row>
    <row r="76" customHeight="1" spans="2:6">
      <c r="B76" s="33">
        <v>73</v>
      </c>
      <c r="C76" s="34" t="str">
        <f>IF('基础-商品信息'!C76="","-",'基础-商品信息'!C76)</f>
        <v>-</v>
      </c>
      <c r="D76" s="34" t="str">
        <f>IF('基础-商品信息'!D76="","-",'基础-商品信息'!D76)</f>
        <v>-</v>
      </c>
      <c r="E76" s="34" t="str">
        <f>IF('基础-商品信息'!E76="","-",'基础-商品信息'!E76)</f>
        <v>-</v>
      </c>
      <c r="F76" s="45"/>
    </row>
    <row r="77" customHeight="1" spans="2:6">
      <c r="B77" s="33">
        <v>74</v>
      </c>
      <c r="C77" s="34" t="str">
        <f>IF('基础-商品信息'!C77="","-",'基础-商品信息'!C77)</f>
        <v>-</v>
      </c>
      <c r="D77" s="34" t="str">
        <f>IF('基础-商品信息'!D77="","-",'基础-商品信息'!D77)</f>
        <v>-</v>
      </c>
      <c r="E77" s="34" t="str">
        <f>IF('基础-商品信息'!E77="","-",'基础-商品信息'!E77)</f>
        <v>-</v>
      </c>
      <c r="F77" s="45"/>
    </row>
    <row r="78" customHeight="1" spans="2:6">
      <c r="B78" s="33">
        <v>75</v>
      </c>
      <c r="C78" s="34" t="str">
        <f>IF('基础-商品信息'!C78="","-",'基础-商品信息'!C78)</f>
        <v>-</v>
      </c>
      <c r="D78" s="34" t="str">
        <f>IF('基础-商品信息'!D78="","-",'基础-商品信息'!D78)</f>
        <v>-</v>
      </c>
      <c r="E78" s="34" t="str">
        <f>IF('基础-商品信息'!E78="","-",'基础-商品信息'!E78)</f>
        <v>-</v>
      </c>
      <c r="F78" s="45"/>
    </row>
    <row r="79" customHeight="1" spans="2:6">
      <c r="B79" s="33">
        <v>76</v>
      </c>
      <c r="C79" s="34" t="str">
        <f>IF('基础-商品信息'!C79="","-",'基础-商品信息'!C79)</f>
        <v>-</v>
      </c>
      <c r="D79" s="34" t="str">
        <f>IF('基础-商品信息'!D79="","-",'基础-商品信息'!D79)</f>
        <v>-</v>
      </c>
      <c r="E79" s="34" t="str">
        <f>IF('基础-商品信息'!E79="","-",'基础-商品信息'!E79)</f>
        <v>-</v>
      </c>
      <c r="F79" s="45"/>
    </row>
    <row r="80" customHeight="1" spans="2:6">
      <c r="B80" s="33">
        <v>77</v>
      </c>
      <c r="C80" s="34" t="str">
        <f>IF('基础-商品信息'!C80="","-",'基础-商品信息'!C80)</f>
        <v>-</v>
      </c>
      <c r="D80" s="34" t="str">
        <f>IF('基础-商品信息'!D80="","-",'基础-商品信息'!D80)</f>
        <v>-</v>
      </c>
      <c r="E80" s="34" t="str">
        <f>IF('基础-商品信息'!E80="","-",'基础-商品信息'!E80)</f>
        <v>-</v>
      </c>
      <c r="F80" s="45"/>
    </row>
    <row r="81" customHeight="1" spans="2:6">
      <c r="B81" s="33">
        <v>78</v>
      </c>
      <c r="C81" s="34" t="str">
        <f>IF('基础-商品信息'!C81="","-",'基础-商品信息'!C81)</f>
        <v>-</v>
      </c>
      <c r="D81" s="34" t="str">
        <f>IF('基础-商品信息'!D81="","-",'基础-商品信息'!D81)</f>
        <v>-</v>
      </c>
      <c r="E81" s="34" t="str">
        <f>IF('基础-商品信息'!E81="","-",'基础-商品信息'!E81)</f>
        <v>-</v>
      </c>
      <c r="F81" s="45"/>
    </row>
    <row r="82" customHeight="1" spans="2:6">
      <c r="B82" s="33">
        <v>79</v>
      </c>
      <c r="C82" s="34" t="str">
        <f>IF('基础-商品信息'!C82="","-",'基础-商品信息'!C82)</f>
        <v>-</v>
      </c>
      <c r="D82" s="34" t="str">
        <f>IF('基础-商品信息'!D82="","-",'基础-商品信息'!D82)</f>
        <v>-</v>
      </c>
      <c r="E82" s="34" t="str">
        <f>IF('基础-商品信息'!E82="","-",'基础-商品信息'!E82)</f>
        <v>-</v>
      </c>
      <c r="F82" s="45"/>
    </row>
    <row r="83" customHeight="1" spans="2:6">
      <c r="B83" s="33">
        <v>80</v>
      </c>
      <c r="C83" s="34" t="str">
        <f>IF('基础-商品信息'!C83="","-",'基础-商品信息'!C83)</f>
        <v>-</v>
      </c>
      <c r="D83" s="34" t="str">
        <f>IF('基础-商品信息'!D83="","-",'基础-商品信息'!D83)</f>
        <v>-</v>
      </c>
      <c r="E83" s="34" t="str">
        <f>IF('基础-商品信息'!E83="","-",'基础-商品信息'!E83)</f>
        <v>-</v>
      </c>
      <c r="F83" s="45"/>
    </row>
    <row r="84" customHeight="1" spans="2:6">
      <c r="B84" s="33">
        <v>81</v>
      </c>
      <c r="C84" s="34" t="str">
        <f>IF('基础-商品信息'!C84="","-",'基础-商品信息'!C84)</f>
        <v>-</v>
      </c>
      <c r="D84" s="34" t="str">
        <f>IF('基础-商品信息'!D84="","-",'基础-商品信息'!D84)</f>
        <v>-</v>
      </c>
      <c r="E84" s="34" t="str">
        <f>IF('基础-商品信息'!E84="","-",'基础-商品信息'!E84)</f>
        <v>-</v>
      </c>
      <c r="F84" s="45"/>
    </row>
    <row r="85" customHeight="1" spans="2:6">
      <c r="B85" s="33">
        <v>82</v>
      </c>
      <c r="C85" s="34" t="str">
        <f>IF('基础-商品信息'!C85="","-",'基础-商品信息'!C85)</f>
        <v>-</v>
      </c>
      <c r="D85" s="34" t="str">
        <f>IF('基础-商品信息'!D85="","-",'基础-商品信息'!D85)</f>
        <v>-</v>
      </c>
      <c r="E85" s="34" t="str">
        <f>IF('基础-商品信息'!E85="","-",'基础-商品信息'!E85)</f>
        <v>-</v>
      </c>
      <c r="F85" s="45"/>
    </row>
    <row r="86" customHeight="1" spans="2:6">
      <c r="B86" s="33">
        <v>83</v>
      </c>
      <c r="C86" s="34" t="str">
        <f>IF('基础-商品信息'!C86="","-",'基础-商品信息'!C86)</f>
        <v>-</v>
      </c>
      <c r="D86" s="34" t="str">
        <f>IF('基础-商品信息'!D86="","-",'基础-商品信息'!D86)</f>
        <v>-</v>
      </c>
      <c r="E86" s="34" t="str">
        <f>IF('基础-商品信息'!E86="","-",'基础-商品信息'!E86)</f>
        <v>-</v>
      </c>
      <c r="F86" s="45"/>
    </row>
    <row r="87" customHeight="1" spans="2:6">
      <c r="B87" s="33">
        <v>84</v>
      </c>
      <c r="C87" s="34" t="str">
        <f>IF('基础-商品信息'!C87="","-",'基础-商品信息'!C87)</f>
        <v>-</v>
      </c>
      <c r="D87" s="34" t="str">
        <f>IF('基础-商品信息'!D87="","-",'基础-商品信息'!D87)</f>
        <v>-</v>
      </c>
      <c r="E87" s="34" t="str">
        <f>IF('基础-商品信息'!E87="","-",'基础-商品信息'!E87)</f>
        <v>-</v>
      </c>
      <c r="F87" s="45"/>
    </row>
    <row r="88" customHeight="1" spans="2:6">
      <c r="B88" s="33">
        <v>85</v>
      </c>
      <c r="C88" s="34" t="str">
        <f>IF('基础-商品信息'!C88="","-",'基础-商品信息'!C88)</f>
        <v>-</v>
      </c>
      <c r="D88" s="34" t="str">
        <f>IF('基础-商品信息'!D88="","-",'基础-商品信息'!D88)</f>
        <v>-</v>
      </c>
      <c r="E88" s="34" t="str">
        <f>IF('基础-商品信息'!E88="","-",'基础-商品信息'!E88)</f>
        <v>-</v>
      </c>
      <c r="F88" s="45"/>
    </row>
    <row r="89" customHeight="1" spans="2:6">
      <c r="B89" s="33">
        <v>86</v>
      </c>
      <c r="C89" s="34" t="str">
        <f>IF('基础-商品信息'!C89="","-",'基础-商品信息'!C89)</f>
        <v>-</v>
      </c>
      <c r="D89" s="34" t="str">
        <f>IF('基础-商品信息'!D89="","-",'基础-商品信息'!D89)</f>
        <v>-</v>
      </c>
      <c r="E89" s="34" t="str">
        <f>IF('基础-商品信息'!E89="","-",'基础-商品信息'!E89)</f>
        <v>-</v>
      </c>
      <c r="F89" s="45"/>
    </row>
    <row r="90" customHeight="1" spans="2:6">
      <c r="B90" s="33">
        <v>87</v>
      </c>
      <c r="C90" s="34" t="str">
        <f>IF('基础-商品信息'!C90="","-",'基础-商品信息'!C90)</f>
        <v>-</v>
      </c>
      <c r="D90" s="34" t="str">
        <f>IF('基础-商品信息'!D90="","-",'基础-商品信息'!D90)</f>
        <v>-</v>
      </c>
      <c r="E90" s="34" t="str">
        <f>IF('基础-商品信息'!E90="","-",'基础-商品信息'!E90)</f>
        <v>-</v>
      </c>
      <c r="F90" s="45"/>
    </row>
    <row r="91" customHeight="1" spans="2:6">
      <c r="B91" s="33">
        <v>88</v>
      </c>
      <c r="C91" s="34" t="str">
        <f>IF('基础-商品信息'!C91="","-",'基础-商品信息'!C91)</f>
        <v>-</v>
      </c>
      <c r="D91" s="34" t="str">
        <f>IF('基础-商品信息'!D91="","-",'基础-商品信息'!D91)</f>
        <v>-</v>
      </c>
      <c r="E91" s="34" t="str">
        <f>IF('基础-商品信息'!E91="","-",'基础-商品信息'!E91)</f>
        <v>-</v>
      </c>
      <c r="F91" s="45"/>
    </row>
    <row r="92" customHeight="1" spans="2:6">
      <c r="B92" s="33">
        <v>89</v>
      </c>
      <c r="C92" s="34" t="str">
        <f>IF('基础-商品信息'!C92="","-",'基础-商品信息'!C92)</f>
        <v>-</v>
      </c>
      <c r="D92" s="34" t="str">
        <f>IF('基础-商品信息'!D92="","-",'基础-商品信息'!D92)</f>
        <v>-</v>
      </c>
      <c r="E92" s="34" t="str">
        <f>IF('基础-商品信息'!E92="","-",'基础-商品信息'!E92)</f>
        <v>-</v>
      </c>
      <c r="F92" s="45"/>
    </row>
    <row r="93" customHeight="1" spans="2:6">
      <c r="B93" s="33">
        <v>90</v>
      </c>
      <c r="C93" s="34" t="str">
        <f>IF('基础-商品信息'!C93="","-",'基础-商品信息'!C93)</f>
        <v>-</v>
      </c>
      <c r="D93" s="34" t="str">
        <f>IF('基础-商品信息'!D93="","-",'基础-商品信息'!D93)</f>
        <v>-</v>
      </c>
      <c r="E93" s="34" t="str">
        <f>IF('基础-商品信息'!E93="","-",'基础-商品信息'!E93)</f>
        <v>-</v>
      </c>
      <c r="F93" s="45"/>
    </row>
    <row r="94" customHeight="1" spans="2:6">
      <c r="B94" s="33">
        <v>91</v>
      </c>
      <c r="C94" s="34" t="str">
        <f>IF('基础-商品信息'!C94="","-",'基础-商品信息'!C94)</f>
        <v>-</v>
      </c>
      <c r="D94" s="34" t="str">
        <f>IF('基础-商品信息'!D94="","-",'基础-商品信息'!D94)</f>
        <v>-</v>
      </c>
      <c r="E94" s="34" t="str">
        <f>IF('基础-商品信息'!E94="","-",'基础-商品信息'!E94)</f>
        <v>-</v>
      </c>
      <c r="F94" s="45"/>
    </row>
    <row r="95" customHeight="1" spans="2:6">
      <c r="B95" s="33">
        <v>92</v>
      </c>
      <c r="C95" s="34" t="str">
        <f>IF('基础-商品信息'!C95="","-",'基础-商品信息'!C95)</f>
        <v>-</v>
      </c>
      <c r="D95" s="34" t="str">
        <f>IF('基础-商品信息'!D95="","-",'基础-商品信息'!D95)</f>
        <v>-</v>
      </c>
      <c r="E95" s="34" t="str">
        <f>IF('基础-商品信息'!E95="","-",'基础-商品信息'!E95)</f>
        <v>-</v>
      </c>
      <c r="F95" s="45"/>
    </row>
    <row r="96" customHeight="1" spans="2:6">
      <c r="B96" s="33">
        <v>93</v>
      </c>
      <c r="C96" s="34" t="str">
        <f>IF('基础-商品信息'!C96="","-",'基础-商品信息'!C96)</f>
        <v>-</v>
      </c>
      <c r="D96" s="34" t="str">
        <f>IF('基础-商品信息'!D96="","-",'基础-商品信息'!D96)</f>
        <v>-</v>
      </c>
      <c r="E96" s="34" t="str">
        <f>IF('基础-商品信息'!E96="","-",'基础-商品信息'!E96)</f>
        <v>-</v>
      </c>
      <c r="F96" s="45"/>
    </row>
    <row r="97" customHeight="1" spans="2:6">
      <c r="B97" s="33">
        <v>94</v>
      </c>
      <c r="C97" s="34" t="str">
        <f>IF('基础-商品信息'!C97="","-",'基础-商品信息'!C97)</f>
        <v>-</v>
      </c>
      <c r="D97" s="34" t="str">
        <f>IF('基础-商品信息'!D97="","-",'基础-商品信息'!D97)</f>
        <v>-</v>
      </c>
      <c r="E97" s="34" t="str">
        <f>IF('基础-商品信息'!E97="","-",'基础-商品信息'!E97)</f>
        <v>-</v>
      </c>
      <c r="F97" s="45"/>
    </row>
    <row r="98" customHeight="1" spans="2:6">
      <c r="B98" s="33">
        <v>95</v>
      </c>
      <c r="C98" s="34" t="str">
        <f>IF('基础-商品信息'!C98="","-",'基础-商品信息'!C98)</f>
        <v>-</v>
      </c>
      <c r="D98" s="34" t="str">
        <f>IF('基础-商品信息'!D98="","-",'基础-商品信息'!D98)</f>
        <v>-</v>
      </c>
      <c r="E98" s="34" t="str">
        <f>IF('基础-商品信息'!E98="","-",'基础-商品信息'!E98)</f>
        <v>-</v>
      </c>
      <c r="F98" s="45"/>
    </row>
    <row r="99" customHeight="1" spans="2:6">
      <c r="B99" s="33">
        <v>96</v>
      </c>
      <c r="C99" s="34" t="str">
        <f>IF('基础-商品信息'!C99="","-",'基础-商品信息'!C99)</f>
        <v>-</v>
      </c>
      <c r="D99" s="34" t="str">
        <f>IF('基础-商品信息'!D99="","-",'基础-商品信息'!D99)</f>
        <v>-</v>
      </c>
      <c r="E99" s="34" t="str">
        <f>IF('基础-商品信息'!E99="","-",'基础-商品信息'!E99)</f>
        <v>-</v>
      </c>
      <c r="F99" s="45"/>
    </row>
    <row r="100" customHeight="1" spans="2:6">
      <c r="B100" s="33">
        <v>97</v>
      </c>
      <c r="C100" s="34" t="str">
        <f>IF('基础-商品信息'!C100="","-",'基础-商品信息'!C100)</f>
        <v>-</v>
      </c>
      <c r="D100" s="34" t="str">
        <f>IF('基础-商品信息'!D100="","-",'基础-商品信息'!D100)</f>
        <v>-</v>
      </c>
      <c r="E100" s="34" t="str">
        <f>IF('基础-商品信息'!E100="","-",'基础-商品信息'!E100)</f>
        <v>-</v>
      </c>
      <c r="F100" s="45"/>
    </row>
    <row r="101" customHeight="1" spans="2:6">
      <c r="B101" s="33">
        <v>98</v>
      </c>
      <c r="C101" s="34" t="str">
        <f>IF('基础-商品信息'!C101="","-",'基础-商品信息'!C101)</f>
        <v>-</v>
      </c>
      <c r="D101" s="34" t="str">
        <f>IF('基础-商品信息'!D101="","-",'基础-商品信息'!D101)</f>
        <v>-</v>
      </c>
      <c r="E101" s="34" t="str">
        <f>IF('基础-商品信息'!E101="","-",'基础-商品信息'!E101)</f>
        <v>-</v>
      </c>
      <c r="F101" s="45"/>
    </row>
    <row r="102" customHeight="1" spans="2:6">
      <c r="B102" s="33">
        <v>99</v>
      </c>
      <c r="C102" s="34" t="str">
        <f>IF('基础-商品信息'!C102="","-",'基础-商品信息'!C102)</f>
        <v>-</v>
      </c>
      <c r="D102" s="34" t="str">
        <f>IF('基础-商品信息'!D102="","-",'基础-商品信息'!D102)</f>
        <v>-</v>
      </c>
      <c r="E102" s="34" t="str">
        <f>IF('基础-商品信息'!E102="","-",'基础-商品信息'!E102)</f>
        <v>-</v>
      </c>
      <c r="F102" s="45"/>
    </row>
    <row r="103" customHeight="1" spans="2:6">
      <c r="B103" s="33">
        <v>100</v>
      </c>
      <c r="C103" s="34" t="str">
        <f>IF('基础-商品信息'!C103="","-",'基础-商品信息'!C103)</f>
        <v>-</v>
      </c>
      <c r="D103" s="34" t="str">
        <f>IF('基础-商品信息'!D103="","-",'基础-商品信息'!D103)</f>
        <v>-</v>
      </c>
      <c r="E103" s="34" t="str">
        <f>IF('基础-商品信息'!E103="","-",'基础-商品信息'!E103)</f>
        <v>-</v>
      </c>
      <c r="F103" s="45"/>
    </row>
    <row r="104" customHeight="1" spans="2:6">
      <c r="B104" s="33">
        <v>101</v>
      </c>
      <c r="C104" s="34" t="str">
        <f>IF('基础-商品信息'!C104="","-",'基础-商品信息'!C104)</f>
        <v>-</v>
      </c>
      <c r="D104" s="34" t="str">
        <f>IF('基础-商品信息'!D104="","-",'基础-商品信息'!D104)</f>
        <v>-</v>
      </c>
      <c r="E104" s="34" t="str">
        <f>IF('基础-商品信息'!E104="","-",'基础-商品信息'!E104)</f>
        <v>-</v>
      </c>
      <c r="F104" s="45"/>
    </row>
    <row r="105" customHeight="1" spans="2:6">
      <c r="B105" s="33">
        <v>102</v>
      </c>
      <c r="C105" s="34" t="str">
        <f>IF('基础-商品信息'!C105="","-",'基础-商品信息'!C105)</f>
        <v>-</v>
      </c>
      <c r="D105" s="34" t="str">
        <f>IF('基础-商品信息'!D105="","-",'基础-商品信息'!D105)</f>
        <v>-</v>
      </c>
      <c r="E105" s="34" t="str">
        <f>IF('基础-商品信息'!E105="","-",'基础-商品信息'!E105)</f>
        <v>-</v>
      </c>
      <c r="F105" s="45"/>
    </row>
    <row r="106" customHeight="1" spans="2:6">
      <c r="B106" s="33">
        <v>103</v>
      </c>
      <c r="C106" s="34" t="str">
        <f>IF('基础-商品信息'!C106="","-",'基础-商品信息'!C106)</f>
        <v>-</v>
      </c>
      <c r="D106" s="34" t="str">
        <f>IF('基础-商品信息'!D106="","-",'基础-商品信息'!D106)</f>
        <v>-</v>
      </c>
      <c r="E106" s="34" t="str">
        <f>IF('基础-商品信息'!E106="","-",'基础-商品信息'!E106)</f>
        <v>-</v>
      </c>
      <c r="F106" s="45"/>
    </row>
    <row r="107" customHeight="1" spans="2:6">
      <c r="B107" s="33">
        <v>104</v>
      </c>
      <c r="C107" s="34" t="str">
        <f>IF('基础-商品信息'!C107="","-",'基础-商品信息'!C107)</f>
        <v>-</v>
      </c>
      <c r="D107" s="34" t="str">
        <f>IF('基础-商品信息'!D107="","-",'基础-商品信息'!D107)</f>
        <v>-</v>
      </c>
      <c r="E107" s="34" t="str">
        <f>IF('基础-商品信息'!E107="","-",'基础-商品信息'!E107)</f>
        <v>-</v>
      </c>
      <c r="F107" s="45"/>
    </row>
    <row r="108" customHeight="1" spans="2:6">
      <c r="B108" s="33">
        <v>105</v>
      </c>
      <c r="C108" s="34" t="str">
        <f>IF('基础-商品信息'!C108="","-",'基础-商品信息'!C108)</f>
        <v>-</v>
      </c>
      <c r="D108" s="34" t="str">
        <f>IF('基础-商品信息'!D108="","-",'基础-商品信息'!D108)</f>
        <v>-</v>
      </c>
      <c r="E108" s="34" t="str">
        <f>IF('基础-商品信息'!E108="","-",'基础-商品信息'!E108)</f>
        <v>-</v>
      </c>
      <c r="F108" s="45"/>
    </row>
    <row r="109" customHeight="1" spans="2:6">
      <c r="B109" s="33">
        <v>106</v>
      </c>
      <c r="C109" s="34" t="str">
        <f>IF('基础-商品信息'!C109="","-",'基础-商品信息'!C109)</f>
        <v>-</v>
      </c>
      <c r="D109" s="34" t="str">
        <f>IF('基础-商品信息'!D109="","-",'基础-商品信息'!D109)</f>
        <v>-</v>
      </c>
      <c r="E109" s="34" t="str">
        <f>IF('基础-商品信息'!E109="","-",'基础-商品信息'!E109)</f>
        <v>-</v>
      </c>
      <c r="F109" s="45"/>
    </row>
    <row r="110" customHeight="1" spans="2:6">
      <c r="B110" s="33">
        <v>107</v>
      </c>
      <c r="C110" s="34" t="str">
        <f>IF('基础-商品信息'!C110="","-",'基础-商品信息'!C110)</f>
        <v>-</v>
      </c>
      <c r="D110" s="34" t="str">
        <f>IF('基础-商品信息'!D110="","-",'基础-商品信息'!D110)</f>
        <v>-</v>
      </c>
      <c r="E110" s="34" t="str">
        <f>IF('基础-商品信息'!E110="","-",'基础-商品信息'!E110)</f>
        <v>-</v>
      </c>
      <c r="F110" s="45"/>
    </row>
    <row r="111" customHeight="1" spans="2:6">
      <c r="B111" s="33">
        <v>108</v>
      </c>
      <c r="C111" s="34" t="str">
        <f>IF('基础-商品信息'!C111="","-",'基础-商品信息'!C111)</f>
        <v>-</v>
      </c>
      <c r="D111" s="34" t="str">
        <f>IF('基础-商品信息'!D111="","-",'基础-商品信息'!D111)</f>
        <v>-</v>
      </c>
      <c r="E111" s="34" t="str">
        <f>IF('基础-商品信息'!E111="","-",'基础-商品信息'!E111)</f>
        <v>-</v>
      </c>
      <c r="F111" s="45"/>
    </row>
    <row r="112" customHeight="1" spans="2:6">
      <c r="B112" s="33">
        <v>109</v>
      </c>
      <c r="C112" s="34" t="str">
        <f>IF('基础-商品信息'!C112="","-",'基础-商品信息'!C112)</f>
        <v>-</v>
      </c>
      <c r="D112" s="34" t="str">
        <f>IF('基础-商品信息'!D112="","-",'基础-商品信息'!D112)</f>
        <v>-</v>
      </c>
      <c r="E112" s="34" t="str">
        <f>IF('基础-商品信息'!E112="","-",'基础-商品信息'!E112)</f>
        <v>-</v>
      </c>
      <c r="F112" s="45"/>
    </row>
    <row r="113" customHeight="1" spans="2:6">
      <c r="B113" s="33">
        <v>110</v>
      </c>
      <c r="C113" s="34" t="str">
        <f>IF('基础-商品信息'!C113="","-",'基础-商品信息'!C113)</f>
        <v>-</v>
      </c>
      <c r="D113" s="34" t="str">
        <f>IF('基础-商品信息'!D113="","-",'基础-商品信息'!D113)</f>
        <v>-</v>
      </c>
      <c r="E113" s="34" t="str">
        <f>IF('基础-商品信息'!E113="","-",'基础-商品信息'!E113)</f>
        <v>-</v>
      </c>
      <c r="F113" s="45"/>
    </row>
    <row r="114" customHeight="1" spans="2:6">
      <c r="B114" s="33">
        <v>111</v>
      </c>
      <c r="C114" s="34" t="str">
        <f>IF('基础-商品信息'!C114="","-",'基础-商品信息'!C114)</f>
        <v>-</v>
      </c>
      <c r="D114" s="34" t="str">
        <f>IF('基础-商品信息'!D114="","-",'基础-商品信息'!D114)</f>
        <v>-</v>
      </c>
      <c r="E114" s="34" t="str">
        <f>IF('基础-商品信息'!E114="","-",'基础-商品信息'!E114)</f>
        <v>-</v>
      </c>
      <c r="F114" s="45"/>
    </row>
    <row r="115" customHeight="1" spans="2:6">
      <c r="B115" s="33">
        <v>112</v>
      </c>
      <c r="C115" s="34" t="str">
        <f>IF('基础-商品信息'!C115="","-",'基础-商品信息'!C115)</f>
        <v>-</v>
      </c>
      <c r="D115" s="34" t="str">
        <f>IF('基础-商品信息'!D115="","-",'基础-商品信息'!D115)</f>
        <v>-</v>
      </c>
      <c r="E115" s="34" t="str">
        <f>IF('基础-商品信息'!E115="","-",'基础-商品信息'!E115)</f>
        <v>-</v>
      </c>
      <c r="F115" s="45"/>
    </row>
    <row r="116" customHeight="1" spans="2:6">
      <c r="B116" s="33">
        <v>113</v>
      </c>
      <c r="C116" s="34" t="str">
        <f>IF('基础-商品信息'!C116="","-",'基础-商品信息'!C116)</f>
        <v>-</v>
      </c>
      <c r="D116" s="34" t="str">
        <f>IF('基础-商品信息'!D116="","-",'基础-商品信息'!D116)</f>
        <v>-</v>
      </c>
      <c r="E116" s="34" t="str">
        <f>IF('基础-商品信息'!E116="","-",'基础-商品信息'!E116)</f>
        <v>-</v>
      </c>
      <c r="F116" s="45"/>
    </row>
    <row r="117" customHeight="1" spans="2:6">
      <c r="B117" s="33">
        <v>114</v>
      </c>
      <c r="C117" s="34" t="str">
        <f>IF('基础-商品信息'!C117="","-",'基础-商品信息'!C117)</f>
        <v>-</v>
      </c>
      <c r="D117" s="34" t="str">
        <f>IF('基础-商品信息'!D117="","-",'基础-商品信息'!D117)</f>
        <v>-</v>
      </c>
      <c r="E117" s="34" t="str">
        <f>IF('基础-商品信息'!E117="","-",'基础-商品信息'!E117)</f>
        <v>-</v>
      </c>
      <c r="F117" s="45"/>
    </row>
    <row r="118" customHeight="1" spans="2:6">
      <c r="B118" s="33">
        <v>115</v>
      </c>
      <c r="C118" s="34" t="str">
        <f>IF('基础-商品信息'!C118="","-",'基础-商品信息'!C118)</f>
        <v>-</v>
      </c>
      <c r="D118" s="34" t="str">
        <f>IF('基础-商品信息'!D118="","-",'基础-商品信息'!D118)</f>
        <v>-</v>
      </c>
      <c r="E118" s="34" t="str">
        <f>IF('基础-商品信息'!E118="","-",'基础-商品信息'!E118)</f>
        <v>-</v>
      </c>
      <c r="F118" s="45"/>
    </row>
    <row r="119" customHeight="1" spans="2:6">
      <c r="B119" s="33">
        <v>116</v>
      </c>
      <c r="C119" s="34" t="str">
        <f>IF('基础-商品信息'!C119="","-",'基础-商品信息'!C119)</f>
        <v>-</v>
      </c>
      <c r="D119" s="34" t="str">
        <f>IF('基础-商品信息'!D119="","-",'基础-商品信息'!D119)</f>
        <v>-</v>
      </c>
      <c r="E119" s="34" t="str">
        <f>IF('基础-商品信息'!E119="","-",'基础-商品信息'!E119)</f>
        <v>-</v>
      </c>
      <c r="F119" s="45"/>
    </row>
    <row r="120" customHeight="1" spans="2:6">
      <c r="B120" s="33">
        <v>117</v>
      </c>
      <c r="C120" s="34" t="str">
        <f>IF('基础-商品信息'!C120="","-",'基础-商品信息'!C120)</f>
        <v>-</v>
      </c>
      <c r="D120" s="34" t="str">
        <f>IF('基础-商品信息'!D120="","-",'基础-商品信息'!D120)</f>
        <v>-</v>
      </c>
      <c r="E120" s="34" t="str">
        <f>IF('基础-商品信息'!E120="","-",'基础-商品信息'!E120)</f>
        <v>-</v>
      </c>
      <c r="F120" s="45"/>
    </row>
    <row r="121" customHeight="1" spans="2:6">
      <c r="B121" s="33">
        <v>118</v>
      </c>
      <c r="C121" s="34" t="str">
        <f>IF('基础-商品信息'!C121="","-",'基础-商品信息'!C121)</f>
        <v>-</v>
      </c>
      <c r="D121" s="34" t="str">
        <f>IF('基础-商品信息'!D121="","-",'基础-商品信息'!D121)</f>
        <v>-</v>
      </c>
      <c r="E121" s="34" t="str">
        <f>IF('基础-商品信息'!E121="","-",'基础-商品信息'!E121)</f>
        <v>-</v>
      </c>
      <c r="F121" s="45"/>
    </row>
    <row r="122" customHeight="1" spans="2:6">
      <c r="B122" s="33">
        <v>119</v>
      </c>
      <c r="C122" s="34" t="str">
        <f>IF('基础-商品信息'!C122="","-",'基础-商品信息'!C122)</f>
        <v>-</v>
      </c>
      <c r="D122" s="34" t="str">
        <f>IF('基础-商品信息'!D122="","-",'基础-商品信息'!D122)</f>
        <v>-</v>
      </c>
      <c r="E122" s="34" t="str">
        <f>IF('基础-商品信息'!E122="","-",'基础-商品信息'!E122)</f>
        <v>-</v>
      </c>
      <c r="F122" s="45"/>
    </row>
    <row r="123" customHeight="1" spans="2:6">
      <c r="B123" s="33">
        <v>120</v>
      </c>
      <c r="C123" s="34" t="str">
        <f>IF('基础-商品信息'!C123="","-",'基础-商品信息'!C123)</f>
        <v>-</v>
      </c>
      <c r="D123" s="34" t="str">
        <f>IF('基础-商品信息'!D123="","-",'基础-商品信息'!D123)</f>
        <v>-</v>
      </c>
      <c r="E123" s="34" t="str">
        <f>IF('基础-商品信息'!E123="","-",'基础-商品信息'!E123)</f>
        <v>-</v>
      </c>
      <c r="F123" s="45"/>
    </row>
    <row r="124" customHeight="1" spans="2:6">
      <c r="B124" s="33">
        <v>121</v>
      </c>
      <c r="C124" s="34" t="str">
        <f>IF('基础-商品信息'!C124="","-",'基础-商品信息'!C124)</f>
        <v>-</v>
      </c>
      <c r="D124" s="34" t="str">
        <f>IF('基础-商品信息'!D124="","-",'基础-商品信息'!D124)</f>
        <v>-</v>
      </c>
      <c r="E124" s="34" t="str">
        <f>IF('基础-商品信息'!E124="","-",'基础-商品信息'!E124)</f>
        <v>-</v>
      </c>
      <c r="F124" s="45"/>
    </row>
    <row r="125" customHeight="1" spans="2:6">
      <c r="B125" s="33">
        <v>122</v>
      </c>
      <c r="C125" s="34" t="str">
        <f>IF('基础-商品信息'!C125="","-",'基础-商品信息'!C125)</f>
        <v>-</v>
      </c>
      <c r="D125" s="34" t="str">
        <f>IF('基础-商品信息'!D125="","-",'基础-商品信息'!D125)</f>
        <v>-</v>
      </c>
      <c r="E125" s="34" t="str">
        <f>IF('基础-商品信息'!E125="","-",'基础-商品信息'!E125)</f>
        <v>-</v>
      </c>
      <c r="F125" s="45"/>
    </row>
    <row r="126" customHeight="1" spans="2:6">
      <c r="B126" s="33">
        <v>123</v>
      </c>
      <c r="C126" s="34" t="str">
        <f>IF('基础-商品信息'!C126="","-",'基础-商品信息'!C126)</f>
        <v>-</v>
      </c>
      <c r="D126" s="34" t="str">
        <f>IF('基础-商品信息'!D126="","-",'基础-商品信息'!D126)</f>
        <v>-</v>
      </c>
      <c r="E126" s="34" t="str">
        <f>IF('基础-商品信息'!E126="","-",'基础-商品信息'!E126)</f>
        <v>-</v>
      </c>
      <c r="F126" s="45"/>
    </row>
    <row r="127" customHeight="1" spans="2:6">
      <c r="B127" s="33">
        <v>124</v>
      </c>
      <c r="C127" s="34" t="str">
        <f>IF('基础-商品信息'!C127="","-",'基础-商品信息'!C127)</f>
        <v>-</v>
      </c>
      <c r="D127" s="34" t="str">
        <f>IF('基础-商品信息'!D127="","-",'基础-商品信息'!D127)</f>
        <v>-</v>
      </c>
      <c r="E127" s="34" t="str">
        <f>IF('基础-商品信息'!E127="","-",'基础-商品信息'!E127)</f>
        <v>-</v>
      </c>
      <c r="F127" s="45"/>
    </row>
    <row r="128" customHeight="1" spans="2:6">
      <c r="B128" s="33">
        <v>125</v>
      </c>
      <c r="C128" s="34" t="str">
        <f>IF('基础-商品信息'!C128="","-",'基础-商品信息'!C128)</f>
        <v>-</v>
      </c>
      <c r="D128" s="34" t="str">
        <f>IF('基础-商品信息'!D128="","-",'基础-商品信息'!D128)</f>
        <v>-</v>
      </c>
      <c r="E128" s="34" t="str">
        <f>IF('基础-商品信息'!E128="","-",'基础-商品信息'!E128)</f>
        <v>-</v>
      </c>
      <c r="F128" s="45"/>
    </row>
    <row r="129" customHeight="1" spans="2:6">
      <c r="B129" s="33">
        <v>126</v>
      </c>
      <c r="C129" s="34" t="str">
        <f>IF('基础-商品信息'!C129="","-",'基础-商品信息'!C129)</f>
        <v>-</v>
      </c>
      <c r="D129" s="34" t="str">
        <f>IF('基础-商品信息'!D129="","-",'基础-商品信息'!D129)</f>
        <v>-</v>
      </c>
      <c r="E129" s="34" t="str">
        <f>IF('基础-商品信息'!E129="","-",'基础-商品信息'!E129)</f>
        <v>-</v>
      </c>
      <c r="F129" s="45"/>
    </row>
    <row r="130" customHeight="1" spans="2:6">
      <c r="B130" s="33">
        <v>127</v>
      </c>
      <c r="C130" s="34" t="str">
        <f>IF('基础-商品信息'!C130="","-",'基础-商品信息'!C130)</f>
        <v>-</v>
      </c>
      <c r="D130" s="34" t="str">
        <f>IF('基础-商品信息'!D130="","-",'基础-商品信息'!D130)</f>
        <v>-</v>
      </c>
      <c r="E130" s="34" t="str">
        <f>IF('基础-商品信息'!E130="","-",'基础-商品信息'!E130)</f>
        <v>-</v>
      </c>
      <c r="F130" s="45"/>
    </row>
    <row r="131" customHeight="1" spans="2:6">
      <c r="B131" s="33">
        <v>128</v>
      </c>
      <c r="C131" s="34" t="str">
        <f>IF('基础-商品信息'!C131="","-",'基础-商品信息'!C131)</f>
        <v>-</v>
      </c>
      <c r="D131" s="34" t="str">
        <f>IF('基础-商品信息'!D131="","-",'基础-商品信息'!D131)</f>
        <v>-</v>
      </c>
      <c r="E131" s="34" t="str">
        <f>IF('基础-商品信息'!E131="","-",'基础-商品信息'!E131)</f>
        <v>-</v>
      </c>
      <c r="F131" s="45"/>
    </row>
    <row r="132" customHeight="1" spans="2:6">
      <c r="B132" s="33">
        <v>129</v>
      </c>
      <c r="C132" s="34" t="str">
        <f>IF('基础-商品信息'!C132="","-",'基础-商品信息'!C132)</f>
        <v>-</v>
      </c>
      <c r="D132" s="34" t="str">
        <f>IF('基础-商品信息'!D132="","-",'基础-商品信息'!D132)</f>
        <v>-</v>
      </c>
      <c r="E132" s="34" t="str">
        <f>IF('基础-商品信息'!E132="","-",'基础-商品信息'!E132)</f>
        <v>-</v>
      </c>
      <c r="F132" s="45"/>
    </row>
    <row r="133" customHeight="1" spans="2:6">
      <c r="B133" s="33">
        <v>130</v>
      </c>
      <c r="C133" s="34" t="str">
        <f>IF('基础-商品信息'!C133="","-",'基础-商品信息'!C133)</f>
        <v>-</v>
      </c>
      <c r="D133" s="34" t="str">
        <f>IF('基础-商品信息'!D133="","-",'基础-商品信息'!D133)</f>
        <v>-</v>
      </c>
      <c r="E133" s="34" t="str">
        <f>IF('基础-商品信息'!E133="","-",'基础-商品信息'!E133)</f>
        <v>-</v>
      </c>
      <c r="F133" s="45"/>
    </row>
    <row r="134" customHeight="1" spans="2:6">
      <c r="B134" s="33">
        <v>131</v>
      </c>
      <c r="C134" s="34" t="str">
        <f>IF('基础-商品信息'!C134="","-",'基础-商品信息'!C134)</f>
        <v>-</v>
      </c>
      <c r="D134" s="34" t="str">
        <f>IF('基础-商品信息'!D134="","-",'基础-商品信息'!D134)</f>
        <v>-</v>
      </c>
      <c r="E134" s="34" t="str">
        <f>IF('基础-商品信息'!E134="","-",'基础-商品信息'!E134)</f>
        <v>-</v>
      </c>
      <c r="F134" s="45"/>
    </row>
    <row r="135" customHeight="1" spans="2:6">
      <c r="B135" s="33">
        <v>132</v>
      </c>
      <c r="C135" s="34" t="str">
        <f>IF('基础-商品信息'!C135="","-",'基础-商品信息'!C135)</f>
        <v>-</v>
      </c>
      <c r="D135" s="34" t="str">
        <f>IF('基础-商品信息'!D135="","-",'基础-商品信息'!D135)</f>
        <v>-</v>
      </c>
      <c r="E135" s="34" t="str">
        <f>IF('基础-商品信息'!E135="","-",'基础-商品信息'!E135)</f>
        <v>-</v>
      </c>
      <c r="F135" s="45"/>
    </row>
    <row r="136" customHeight="1" spans="2:6">
      <c r="B136" s="33">
        <v>133</v>
      </c>
      <c r="C136" s="34" t="str">
        <f>IF('基础-商品信息'!C136="","-",'基础-商品信息'!C136)</f>
        <v>-</v>
      </c>
      <c r="D136" s="34" t="str">
        <f>IF('基础-商品信息'!D136="","-",'基础-商品信息'!D136)</f>
        <v>-</v>
      </c>
      <c r="E136" s="34" t="str">
        <f>IF('基础-商品信息'!E136="","-",'基础-商品信息'!E136)</f>
        <v>-</v>
      </c>
      <c r="F136" s="45"/>
    </row>
    <row r="137" customHeight="1" spans="2:6">
      <c r="B137" s="33">
        <v>134</v>
      </c>
      <c r="C137" s="34" t="str">
        <f>IF('基础-商品信息'!C137="","-",'基础-商品信息'!C137)</f>
        <v>-</v>
      </c>
      <c r="D137" s="34" t="str">
        <f>IF('基础-商品信息'!D137="","-",'基础-商品信息'!D137)</f>
        <v>-</v>
      </c>
      <c r="E137" s="34" t="str">
        <f>IF('基础-商品信息'!E137="","-",'基础-商品信息'!E137)</f>
        <v>-</v>
      </c>
      <c r="F137" s="45"/>
    </row>
    <row r="138" customHeight="1" spans="2:6">
      <c r="B138" s="33">
        <v>135</v>
      </c>
      <c r="C138" s="34" t="str">
        <f>IF('基础-商品信息'!C138="","-",'基础-商品信息'!C138)</f>
        <v>-</v>
      </c>
      <c r="D138" s="34" t="str">
        <f>IF('基础-商品信息'!D138="","-",'基础-商品信息'!D138)</f>
        <v>-</v>
      </c>
      <c r="E138" s="34" t="str">
        <f>IF('基础-商品信息'!E138="","-",'基础-商品信息'!E138)</f>
        <v>-</v>
      </c>
      <c r="F138" s="45"/>
    </row>
    <row r="139" customHeight="1" spans="2:6">
      <c r="B139" s="33">
        <v>136</v>
      </c>
      <c r="C139" s="34" t="str">
        <f>IF('基础-商品信息'!C139="","-",'基础-商品信息'!C139)</f>
        <v>-</v>
      </c>
      <c r="D139" s="34" t="str">
        <f>IF('基础-商品信息'!D139="","-",'基础-商品信息'!D139)</f>
        <v>-</v>
      </c>
      <c r="E139" s="34" t="str">
        <f>IF('基础-商品信息'!E139="","-",'基础-商品信息'!E139)</f>
        <v>-</v>
      </c>
      <c r="F139" s="45"/>
    </row>
    <row r="140" customHeight="1" spans="2:6">
      <c r="B140" s="33">
        <v>137</v>
      </c>
      <c r="C140" s="34" t="str">
        <f>IF('基础-商品信息'!C140="","-",'基础-商品信息'!C140)</f>
        <v>-</v>
      </c>
      <c r="D140" s="34" t="str">
        <f>IF('基础-商品信息'!D140="","-",'基础-商品信息'!D140)</f>
        <v>-</v>
      </c>
      <c r="E140" s="34" t="str">
        <f>IF('基础-商品信息'!E140="","-",'基础-商品信息'!E140)</f>
        <v>-</v>
      </c>
      <c r="F140" s="45"/>
    </row>
    <row r="141" customHeight="1" spans="2:6">
      <c r="B141" s="33">
        <v>138</v>
      </c>
      <c r="C141" s="34" t="str">
        <f>IF('基础-商品信息'!C141="","-",'基础-商品信息'!C141)</f>
        <v>-</v>
      </c>
      <c r="D141" s="34" t="str">
        <f>IF('基础-商品信息'!D141="","-",'基础-商品信息'!D141)</f>
        <v>-</v>
      </c>
      <c r="E141" s="34" t="str">
        <f>IF('基础-商品信息'!E141="","-",'基础-商品信息'!E141)</f>
        <v>-</v>
      </c>
      <c r="F141" s="45"/>
    </row>
    <row r="142" customHeight="1" spans="2:6">
      <c r="B142" s="33">
        <v>139</v>
      </c>
      <c r="C142" s="34" t="str">
        <f>IF('基础-商品信息'!C142="","-",'基础-商品信息'!C142)</f>
        <v>-</v>
      </c>
      <c r="D142" s="34" t="str">
        <f>IF('基础-商品信息'!D142="","-",'基础-商品信息'!D142)</f>
        <v>-</v>
      </c>
      <c r="E142" s="34" t="str">
        <f>IF('基础-商品信息'!E142="","-",'基础-商品信息'!E142)</f>
        <v>-</v>
      </c>
      <c r="F142" s="45"/>
    </row>
    <row r="143" customHeight="1" spans="2:6">
      <c r="B143" s="33">
        <v>140</v>
      </c>
      <c r="C143" s="34" t="str">
        <f>IF('基础-商品信息'!C143="","-",'基础-商品信息'!C143)</f>
        <v>-</v>
      </c>
      <c r="D143" s="34" t="str">
        <f>IF('基础-商品信息'!D143="","-",'基础-商品信息'!D143)</f>
        <v>-</v>
      </c>
      <c r="E143" s="34" t="str">
        <f>IF('基础-商品信息'!E143="","-",'基础-商品信息'!E143)</f>
        <v>-</v>
      </c>
      <c r="F143" s="45"/>
    </row>
    <row r="144" customHeight="1" spans="2:6">
      <c r="B144" s="33">
        <v>141</v>
      </c>
      <c r="C144" s="34" t="str">
        <f>IF('基础-商品信息'!C144="","-",'基础-商品信息'!C144)</f>
        <v>-</v>
      </c>
      <c r="D144" s="34" t="str">
        <f>IF('基础-商品信息'!D144="","-",'基础-商品信息'!D144)</f>
        <v>-</v>
      </c>
      <c r="E144" s="34" t="str">
        <f>IF('基础-商品信息'!E144="","-",'基础-商品信息'!E144)</f>
        <v>-</v>
      </c>
      <c r="F144" s="45"/>
    </row>
    <row r="145" customHeight="1" spans="2:6">
      <c r="B145" s="33">
        <v>142</v>
      </c>
      <c r="C145" s="34" t="str">
        <f>IF('基础-商品信息'!C145="","-",'基础-商品信息'!C145)</f>
        <v>-</v>
      </c>
      <c r="D145" s="34" t="str">
        <f>IF('基础-商品信息'!D145="","-",'基础-商品信息'!D145)</f>
        <v>-</v>
      </c>
      <c r="E145" s="34" t="str">
        <f>IF('基础-商品信息'!E145="","-",'基础-商品信息'!E145)</f>
        <v>-</v>
      </c>
      <c r="F145" s="45"/>
    </row>
    <row r="146" customHeight="1" spans="2:6">
      <c r="B146" s="33">
        <v>143</v>
      </c>
      <c r="C146" s="34" t="str">
        <f>IF('基础-商品信息'!C146="","-",'基础-商品信息'!C146)</f>
        <v>-</v>
      </c>
      <c r="D146" s="34" t="str">
        <f>IF('基础-商品信息'!D146="","-",'基础-商品信息'!D146)</f>
        <v>-</v>
      </c>
      <c r="E146" s="34" t="str">
        <f>IF('基础-商品信息'!E146="","-",'基础-商品信息'!E146)</f>
        <v>-</v>
      </c>
      <c r="F146" s="45"/>
    </row>
    <row r="147" customHeight="1" spans="2:6">
      <c r="B147" s="33">
        <v>144</v>
      </c>
      <c r="C147" s="34" t="str">
        <f>IF('基础-商品信息'!C147="","-",'基础-商品信息'!C147)</f>
        <v>-</v>
      </c>
      <c r="D147" s="34" t="str">
        <f>IF('基础-商品信息'!D147="","-",'基础-商品信息'!D147)</f>
        <v>-</v>
      </c>
      <c r="E147" s="34" t="str">
        <f>IF('基础-商品信息'!E147="","-",'基础-商品信息'!E147)</f>
        <v>-</v>
      </c>
      <c r="F147" s="45"/>
    </row>
    <row r="148" customHeight="1" spans="2:6">
      <c r="B148" s="33">
        <v>145</v>
      </c>
      <c r="C148" s="34" t="str">
        <f>IF('基础-商品信息'!C148="","-",'基础-商品信息'!C148)</f>
        <v>-</v>
      </c>
      <c r="D148" s="34" t="str">
        <f>IF('基础-商品信息'!D148="","-",'基础-商品信息'!D148)</f>
        <v>-</v>
      </c>
      <c r="E148" s="34" t="str">
        <f>IF('基础-商品信息'!E148="","-",'基础-商品信息'!E148)</f>
        <v>-</v>
      </c>
      <c r="F148" s="45"/>
    </row>
    <row r="149" customHeight="1" spans="2:6">
      <c r="B149" s="33">
        <v>146</v>
      </c>
      <c r="C149" s="34" t="str">
        <f>IF('基础-商品信息'!C149="","-",'基础-商品信息'!C149)</f>
        <v>-</v>
      </c>
      <c r="D149" s="34" t="str">
        <f>IF('基础-商品信息'!D149="","-",'基础-商品信息'!D149)</f>
        <v>-</v>
      </c>
      <c r="E149" s="34" t="str">
        <f>IF('基础-商品信息'!E149="","-",'基础-商品信息'!E149)</f>
        <v>-</v>
      </c>
      <c r="F149" s="45"/>
    </row>
    <row r="150" customHeight="1" spans="2:6">
      <c r="B150" s="33">
        <v>147</v>
      </c>
      <c r="C150" s="34" t="str">
        <f>IF('基础-商品信息'!C150="","-",'基础-商品信息'!C150)</f>
        <v>-</v>
      </c>
      <c r="D150" s="34" t="str">
        <f>IF('基础-商品信息'!D150="","-",'基础-商品信息'!D150)</f>
        <v>-</v>
      </c>
      <c r="E150" s="34" t="str">
        <f>IF('基础-商品信息'!E150="","-",'基础-商品信息'!E150)</f>
        <v>-</v>
      </c>
      <c r="F150" s="45"/>
    </row>
    <row r="151" customHeight="1" spans="2:6">
      <c r="B151" s="33">
        <v>148</v>
      </c>
      <c r="C151" s="34" t="str">
        <f>IF('基础-商品信息'!C151="","-",'基础-商品信息'!C151)</f>
        <v>-</v>
      </c>
      <c r="D151" s="34" t="str">
        <f>IF('基础-商品信息'!D151="","-",'基础-商品信息'!D151)</f>
        <v>-</v>
      </c>
      <c r="E151" s="34" t="str">
        <f>IF('基础-商品信息'!E151="","-",'基础-商品信息'!E151)</f>
        <v>-</v>
      </c>
      <c r="F151" s="45"/>
    </row>
    <row r="152" customHeight="1" spans="2:6">
      <c r="B152" s="33">
        <v>149</v>
      </c>
      <c r="C152" s="34" t="str">
        <f>IF('基础-商品信息'!C152="","-",'基础-商品信息'!C152)</f>
        <v>-</v>
      </c>
      <c r="D152" s="34" t="str">
        <f>IF('基础-商品信息'!D152="","-",'基础-商品信息'!D152)</f>
        <v>-</v>
      </c>
      <c r="E152" s="34" t="str">
        <f>IF('基础-商品信息'!E152="","-",'基础-商品信息'!E152)</f>
        <v>-</v>
      </c>
      <c r="F152" s="45"/>
    </row>
    <row r="153" customHeight="1" spans="2:6">
      <c r="B153" s="33">
        <v>150</v>
      </c>
      <c r="C153" s="34" t="str">
        <f>IF('基础-商品信息'!C153="","-",'基础-商品信息'!C153)</f>
        <v>-</v>
      </c>
      <c r="D153" s="34" t="str">
        <f>IF('基础-商品信息'!D153="","-",'基础-商品信息'!D153)</f>
        <v>-</v>
      </c>
      <c r="E153" s="34" t="str">
        <f>IF('基础-商品信息'!E153="","-",'基础-商品信息'!E153)</f>
        <v>-</v>
      </c>
      <c r="F153" s="45"/>
    </row>
    <row r="154" customHeight="1" spans="2:6">
      <c r="B154" s="33">
        <v>151</v>
      </c>
      <c r="C154" s="34" t="str">
        <f>IF('基础-商品信息'!C154="","-",'基础-商品信息'!C154)</f>
        <v>-</v>
      </c>
      <c r="D154" s="34" t="str">
        <f>IF('基础-商品信息'!D154="","-",'基础-商品信息'!D154)</f>
        <v>-</v>
      </c>
      <c r="E154" s="34" t="str">
        <f>IF('基础-商品信息'!E154="","-",'基础-商品信息'!E154)</f>
        <v>-</v>
      </c>
      <c r="F154" s="45"/>
    </row>
    <row r="155" customHeight="1" spans="2:6">
      <c r="B155" s="33">
        <v>152</v>
      </c>
      <c r="C155" s="34" t="str">
        <f>IF('基础-商品信息'!C155="","-",'基础-商品信息'!C155)</f>
        <v>-</v>
      </c>
      <c r="D155" s="34" t="str">
        <f>IF('基础-商品信息'!D155="","-",'基础-商品信息'!D155)</f>
        <v>-</v>
      </c>
      <c r="E155" s="34" t="str">
        <f>IF('基础-商品信息'!E155="","-",'基础-商品信息'!E155)</f>
        <v>-</v>
      </c>
      <c r="F155" s="45"/>
    </row>
    <row r="156" customHeight="1" spans="2:6">
      <c r="B156" s="33">
        <v>153</v>
      </c>
      <c r="C156" s="34" t="str">
        <f>IF('基础-商品信息'!C156="","-",'基础-商品信息'!C156)</f>
        <v>-</v>
      </c>
      <c r="D156" s="34" t="str">
        <f>IF('基础-商品信息'!D156="","-",'基础-商品信息'!D156)</f>
        <v>-</v>
      </c>
      <c r="E156" s="34" t="str">
        <f>IF('基础-商品信息'!E156="","-",'基础-商品信息'!E156)</f>
        <v>-</v>
      </c>
      <c r="F156" s="45"/>
    </row>
    <row r="157" customHeight="1" spans="2:6">
      <c r="B157" s="33">
        <v>154</v>
      </c>
      <c r="C157" s="34" t="str">
        <f>IF('基础-商品信息'!C157="","-",'基础-商品信息'!C157)</f>
        <v>-</v>
      </c>
      <c r="D157" s="34" t="str">
        <f>IF('基础-商品信息'!D157="","-",'基础-商品信息'!D157)</f>
        <v>-</v>
      </c>
      <c r="E157" s="34" t="str">
        <f>IF('基础-商品信息'!E157="","-",'基础-商品信息'!E157)</f>
        <v>-</v>
      </c>
      <c r="F157" s="45"/>
    </row>
    <row r="158" customHeight="1" spans="2:6">
      <c r="B158" s="33">
        <v>155</v>
      </c>
      <c r="C158" s="34" t="str">
        <f>IF('基础-商品信息'!C158="","-",'基础-商品信息'!C158)</f>
        <v>-</v>
      </c>
      <c r="D158" s="34" t="str">
        <f>IF('基础-商品信息'!D158="","-",'基础-商品信息'!D158)</f>
        <v>-</v>
      </c>
      <c r="E158" s="34" t="str">
        <f>IF('基础-商品信息'!E158="","-",'基础-商品信息'!E158)</f>
        <v>-</v>
      </c>
      <c r="F158" s="45"/>
    </row>
    <row r="159" customHeight="1" spans="2:6">
      <c r="B159" s="33">
        <v>156</v>
      </c>
      <c r="C159" s="34" t="str">
        <f>IF('基础-商品信息'!C159="","-",'基础-商品信息'!C159)</f>
        <v>-</v>
      </c>
      <c r="D159" s="34" t="str">
        <f>IF('基础-商品信息'!D159="","-",'基础-商品信息'!D159)</f>
        <v>-</v>
      </c>
      <c r="E159" s="34" t="str">
        <f>IF('基础-商品信息'!E159="","-",'基础-商品信息'!E159)</f>
        <v>-</v>
      </c>
      <c r="F159" s="45"/>
    </row>
    <row r="160" customHeight="1" spans="2:6">
      <c r="B160" s="33">
        <v>157</v>
      </c>
      <c r="C160" s="34" t="str">
        <f>IF('基础-商品信息'!C160="","-",'基础-商品信息'!C160)</f>
        <v>-</v>
      </c>
      <c r="D160" s="34" t="str">
        <f>IF('基础-商品信息'!D160="","-",'基础-商品信息'!D160)</f>
        <v>-</v>
      </c>
      <c r="E160" s="34" t="str">
        <f>IF('基础-商品信息'!E160="","-",'基础-商品信息'!E160)</f>
        <v>-</v>
      </c>
      <c r="F160" s="45"/>
    </row>
    <row r="161" customHeight="1" spans="2:6">
      <c r="B161" s="33">
        <v>158</v>
      </c>
      <c r="C161" s="34" t="str">
        <f>IF('基础-商品信息'!C161="","-",'基础-商品信息'!C161)</f>
        <v>-</v>
      </c>
      <c r="D161" s="34" t="str">
        <f>IF('基础-商品信息'!D161="","-",'基础-商品信息'!D161)</f>
        <v>-</v>
      </c>
      <c r="E161" s="34" t="str">
        <f>IF('基础-商品信息'!E161="","-",'基础-商品信息'!E161)</f>
        <v>-</v>
      </c>
      <c r="F161" s="45"/>
    </row>
    <row r="162" customHeight="1" spans="2:6">
      <c r="B162" s="33">
        <v>159</v>
      </c>
      <c r="C162" s="34" t="str">
        <f>IF('基础-商品信息'!C162="","-",'基础-商品信息'!C162)</f>
        <v>-</v>
      </c>
      <c r="D162" s="34" t="str">
        <f>IF('基础-商品信息'!D162="","-",'基础-商品信息'!D162)</f>
        <v>-</v>
      </c>
      <c r="E162" s="34" t="str">
        <f>IF('基础-商品信息'!E162="","-",'基础-商品信息'!E162)</f>
        <v>-</v>
      </c>
      <c r="F162" s="45"/>
    </row>
    <row r="163" customHeight="1" spans="2:6">
      <c r="B163" s="33">
        <v>160</v>
      </c>
      <c r="C163" s="34" t="str">
        <f>IF('基础-商品信息'!C163="","-",'基础-商品信息'!C163)</f>
        <v>-</v>
      </c>
      <c r="D163" s="34" t="str">
        <f>IF('基础-商品信息'!D163="","-",'基础-商品信息'!D163)</f>
        <v>-</v>
      </c>
      <c r="E163" s="34" t="str">
        <f>IF('基础-商品信息'!E163="","-",'基础-商品信息'!E163)</f>
        <v>-</v>
      </c>
      <c r="F163" s="45"/>
    </row>
    <row r="164" customHeight="1" spans="2:6">
      <c r="B164" s="33">
        <v>161</v>
      </c>
      <c r="C164" s="34" t="str">
        <f>IF('基础-商品信息'!C164="","-",'基础-商品信息'!C164)</f>
        <v>-</v>
      </c>
      <c r="D164" s="34" t="str">
        <f>IF('基础-商品信息'!D164="","-",'基础-商品信息'!D164)</f>
        <v>-</v>
      </c>
      <c r="E164" s="34" t="str">
        <f>IF('基础-商品信息'!E164="","-",'基础-商品信息'!E164)</f>
        <v>-</v>
      </c>
      <c r="F164" s="45"/>
    </row>
    <row r="165" customHeight="1" spans="2:6">
      <c r="B165" s="33">
        <v>162</v>
      </c>
      <c r="C165" s="34" t="str">
        <f>IF('基础-商品信息'!C165="","-",'基础-商品信息'!C165)</f>
        <v>-</v>
      </c>
      <c r="D165" s="34" t="str">
        <f>IF('基础-商品信息'!D165="","-",'基础-商品信息'!D165)</f>
        <v>-</v>
      </c>
      <c r="E165" s="34" t="str">
        <f>IF('基础-商品信息'!E165="","-",'基础-商品信息'!E165)</f>
        <v>-</v>
      </c>
      <c r="F165" s="45"/>
    </row>
    <row r="166" customHeight="1" spans="2:6">
      <c r="B166" s="33">
        <v>163</v>
      </c>
      <c r="C166" s="34" t="str">
        <f>IF('基础-商品信息'!C166="","-",'基础-商品信息'!C166)</f>
        <v>-</v>
      </c>
      <c r="D166" s="34" t="str">
        <f>IF('基础-商品信息'!D166="","-",'基础-商品信息'!D166)</f>
        <v>-</v>
      </c>
      <c r="E166" s="34" t="str">
        <f>IF('基础-商品信息'!E166="","-",'基础-商品信息'!E166)</f>
        <v>-</v>
      </c>
      <c r="F166" s="45"/>
    </row>
    <row r="167" customHeight="1" spans="2:6">
      <c r="B167" s="33">
        <v>164</v>
      </c>
      <c r="C167" s="34" t="str">
        <f>IF('基础-商品信息'!C167="","-",'基础-商品信息'!C167)</f>
        <v>-</v>
      </c>
      <c r="D167" s="34" t="str">
        <f>IF('基础-商品信息'!D167="","-",'基础-商品信息'!D167)</f>
        <v>-</v>
      </c>
      <c r="E167" s="34" t="str">
        <f>IF('基础-商品信息'!E167="","-",'基础-商品信息'!E167)</f>
        <v>-</v>
      </c>
      <c r="F167" s="45"/>
    </row>
    <row r="168" customHeight="1" spans="2:6">
      <c r="B168" s="33">
        <v>165</v>
      </c>
      <c r="C168" s="34" t="str">
        <f>IF('基础-商品信息'!C168="","-",'基础-商品信息'!C168)</f>
        <v>-</v>
      </c>
      <c r="D168" s="34" t="str">
        <f>IF('基础-商品信息'!D168="","-",'基础-商品信息'!D168)</f>
        <v>-</v>
      </c>
      <c r="E168" s="34" t="str">
        <f>IF('基础-商品信息'!E168="","-",'基础-商品信息'!E168)</f>
        <v>-</v>
      </c>
      <c r="F168" s="45"/>
    </row>
    <row r="169" customHeight="1" spans="2:6">
      <c r="B169" s="33">
        <v>166</v>
      </c>
      <c r="C169" s="34" t="str">
        <f>IF('基础-商品信息'!C169="","-",'基础-商品信息'!C169)</f>
        <v>-</v>
      </c>
      <c r="D169" s="34" t="str">
        <f>IF('基础-商品信息'!D169="","-",'基础-商品信息'!D169)</f>
        <v>-</v>
      </c>
      <c r="E169" s="34" t="str">
        <f>IF('基础-商品信息'!E169="","-",'基础-商品信息'!E169)</f>
        <v>-</v>
      </c>
      <c r="F169" s="45"/>
    </row>
    <row r="170" customHeight="1" spans="2:6">
      <c r="B170" s="33">
        <v>167</v>
      </c>
      <c r="C170" s="34" t="str">
        <f>IF('基础-商品信息'!C170="","-",'基础-商品信息'!C170)</f>
        <v>-</v>
      </c>
      <c r="D170" s="34" t="str">
        <f>IF('基础-商品信息'!D170="","-",'基础-商品信息'!D170)</f>
        <v>-</v>
      </c>
      <c r="E170" s="34" t="str">
        <f>IF('基础-商品信息'!E170="","-",'基础-商品信息'!E170)</f>
        <v>-</v>
      </c>
      <c r="F170" s="45"/>
    </row>
    <row r="171" customHeight="1" spans="2:6">
      <c r="B171" s="33">
        <v>168</v>
      </c>
      <c r="C171" s="34" t="str">
        <f>IF('基础-商品信息'!C171="","-",'基础-商品信息'!C171)</f>
        <v>-</v>
      </c>
      <c r="D171" s="34" t="str">
        <f>IF('基础-商品信息'!D171="","-",'基础-商品信息'!D171)</f>
        <v>-</v>
      </c>
      <c r="E171" s="34" t="str">
        <f>IF('基础-商品信息'!E171="","-",'基础-商品信息'!E171)</f>
        <v>-</v>
      </c>
      <c r="F171" s="45"/>
    </row>
    <row r="172" customHeight="1" spans="2:6">
      <c r="B172" s="33">
        <v>169</v>
      </c>
      <c r="C172" s="34" t="str">
        <f>IF('基础-商品信息'!C172="","-",'基础-商品信息'!C172)</f>
        <v>-</v>
      </c>
      <c r="D172" s="34" t="str">
        <f>IF('基础-商品信息'!D172="","-",'基础-商品信息'!D172)</f>
        <v>-</v>
      </c>
      <c r="E172" s="34" t="str">
        <f>IF('基础-商品信息'!E172="","-",'基础-商品信息'!E172)</f>
        <v>-</v>
      </c>
      <c r="F172" s="45"/>
    </row>
    <row r="173" customHeight="1" spans="2:6">
      <c r="B173" s="33">
        <v>170</v>
      </c>
      <c r="C173" s="34" t="str">
        <f>IF('基础-商品信息'!C173="","-",'基础-商品信息'!C173)</f>
        <v>-</v>
      </c>
      <c r="D173" s="34" t="str">
        <f>IF('基础-商品信息'!D173="","-",'基础-商品信息'!D173)</f>
        <v>-</v>
      </c>
      <c r="E173" s="34" t="str">
        <f>IF('基础-商品信息'!E173="","-",'基础-商品信息'!E173)</f>
        <v>-</v>
      </c>
      <c r="F173" s="45"/>
    </row>
    <row r="174" customHeight="1" spans="2:6">
      <c r="B174" s="33">
        <v>171</v>
      </c>
      <c r="C174" s="34" t="str">
        <f>IF('基础-商品信息'!C174="","-",'基础-商品信息'!C174)</f>
        <v>-</v>
      </c>
      <c r="D174" s="34" t="str">
        <f>IF('基础-商品信息'!D174="","-",'基础-商品信息'!D174)</f>
        <v>-</v>
      </c>
      <c r="E174" s="34" t="str">
        <f>IF('基础-商品信息'!E174="","-",'基础-商品信息'!E174)</f>
        <v>-</v>
      </c>
      <c r="F174" s="45"/>
    </row>
    <row r="175" customHeight="1" spans="2:6">
      <c r="B175" s="33">
        <v>172</v>
      </c>
      <c r="C175" s="34" t="str">
        <f>IF('基础-商品信息'!C175="","-",'基础-商品信息'!C175)</f>
        <v>-</v>
      </c>
      <c r="D175" s="34" t="str">
        <f>IF('基础-商品信息'!D175="","-",'基础-商品信息'!D175)</f>
        <v>-</v>
      </c>
      <c r="E175" s="34" t="str">
        <f>IF('基础-商品信息'!E175="","-",'基础-商品信息'!E175)</f>
        <v>-</v>
      </c>
      <c r="F175" s="45"/>
    </row>
    <row r="176" customHeight="1" spans="2:6">
      <c r="B176" s="33">
        <v>173</v>
      </c>
      <c r="C176" s="34" t="str">
        <f>IF('基础-商品信息'!C176="","-",'基础-商品信息'!C176)</f>
        <v>-</v>
      </c>
      <c r="D176" s="34" t="str">
        <f>IF('基础-商品信息'!D176="","-",'基础-商品信息'!D176)</f>
        <v>-</v>
      </c>
      <c r="E176" s="34" t="str">
        <f>IF('基础-商品信息'!E176="","-",'基础-商品信息'!E176)</f>
        <v>-</v>
      </c>
      <c r="F176" s="45"/>
    </row>
    <row r="177" customHeight="1" spans="2:6">
      <c r="B177" s="33">
        <v>174</v>
      </c>
      <c r="C177" s="34" t="str">
        <f>IF('基础-商品信息'!C177="","-",'基础-商品信息'!C177)</f>
        <v>-</v>
      </c>
      <c r="D177" s="34" t="str">
        <f>IF('基础-商品信息'!D177="","-",'基础-商品信息'!D177)</f>
        <v>-</v>
      </c>
      <c r="E177" s="34" t="str">
        <f>IF('基础-商品信息'!E177="","-",'基础-商品信息'!E177)</f>
        <v>-</v>
      </c>
      <c r="F177" s="45"/>
    </row>
    <row r="178" customHeight="1" spans="2:6">
      <c r="B178" s="33">
        <v>175</v>
      </c>
      <c r="C178" s="34" t="str">
        <f>IF('基础-商品信息'!C178="","-",'基础-商品信息'!C178)</f>
        <v>-</v>
      </c>
      <c r="D178" s="34" t="str">
        <f>IF('基础-商品信息'!D178="","-",'基础-商品信息'!D178)</f>
        <v>-</v>
      </c>
      <c r="E178" s="34" t="str">
        <f>IF('基础-商品信息'!E178="","-",'基础-商品信息'!E178)</f>
        <v>-</v>
      </c>
      <c r="F178" s="45"/>
    </row>
    <row r="179" customHeight="1" spans="2:6">
      <c r="B179" s="33">
        <v>176</v>
      </c>
      <c r="C179" s="34" t="str">
        <f>IF('基础-商品信息'!C179="","-",'基础-商品信息'!C179)</f>
        <v>-</v>
      </c>
      <c r="D179" s="34" t="str">
        <f>IF('基础-商品信息'!D179="","-",'基础-商品信息'!D179)</f>
        <v>-</v>
      </c>
      <c r="E179" s="34" t="str">
        <f>IF('基础-商品信息'!E179="","-",'基础-商品信息'!E179)</f>
        <v>-</v>
      </c>
      <c r="F179" s="45"/>
    </row>
    <row r="180" customHeight="1" spans="2:6">
      <c r="B180" s="33">
        <v>177</v>
      </c>
      <c r="C180" s="34" t="str">
        <f>IF('基础-商品信息'!C180="","-",'基础-商品信息'!C180)</f>
        <v>-</v>
      </c>
      <c r="D180" s="34" t="str">
        <f>IF('基础-商品信息'!D180="","-",'基础-商品信息'!D180)</f>
        <v>-</v>
      </c>
      <c r="E180" s="34" t="str">
        <f>IF('基础-商品信息'!E180="","-",'基础-商品信息'!E180)</f>
        <v>-</v>
      </c>
      <c r="F180" s="45"/>
    </row>
    <row r="181" customHeight="1" spans="2:6">
      <c r="B181" s="33">
        <v>178</v>
      </c>
      <c r="C181" s="34" t="str">
        <f>IF('基础-商品信息'!C181="","-",'基础-商品信息'!C181)</f>
        <v>-</v>
      </c>
      <c r="D181" s="34" t="str">
        <f>IF('基础-商品信息'!D181="","-",'基础-商品信息'!D181)</f>
        <v>-</v>
      </c>
      <c r="E181" s="34" t="str">
        <f>IF('基础-商品信息'!E181="","-",'基础-商品信息'!E181)</f>
        <v>-</v>
      </c>
      <c r="F181" s="45"/>
    </row>
    <row r="182" customHeight="1" spans="2:6">
      <c r="B182" s="33">
        <v>179</v>
      </c>
      <c r="C182" s="34" t="str">
        <f>IF('基础-商品信息'!C182="","-",'基础-商品信息'!C182)</f>
        <v>-</v>
      </c>
      <c r="D182" s="34" t="str">
        <f>IF('基础-商品信息'!D182="","-",'基础-商品信息'!D182)</f>
        <v>-</v>
      </c>
      <c r="E182" s="34" t="str">
        <f>IF('基础-商品信息'!E182="","-",'基础-商品信息'!E182)</f>
        <v>-</v>
      </c>
      <c r="F182" s="45"/>
    </row>
    <row r="183" customHeight="1" spans="2:6">
      <c r="B183" s="33">
        <v>180</v>
      </c>
      <c r="C183" s="34" t="str">
        <f>IF('基础-商品信息'!C183="","-",'基础-商品信息'!C183)</f>
        <v>-</v>
      </c>
      <c r="D183" s="34" t="str">
        <f>IF('基础-商品信息'!D183="","-",'基础-商品信息'!D183)</f>
        <v>-</v>
      </c>
      <c r="E183" s="34" t="str">
        <f>IF('基础-商品信息'!E183="","-",'基础-商品信息'!E183)</f>
        <v>-</v>
      </c>
      <c r="F183" s="45"/>
    </row>
    <row r="184" customHeight="1" spans="2:6">
      <c r="B184" s="33">
        <v>181</v>
      </c>
      <c r="C184" s="34" t="str">
        <f>IF('基础-商品信息'!C184="","-",'基础-商品信息'!C184)</f>
        <v>-</v>
      </c>
      <c r="D184" s="34" t="str">
        <f>IF('基础-商品信息'!D184="","-",'基础-商品信息'!D184)</f>
        <v>-</v>
      </c>
      <c r="E184" s="34" t="str">
        <f>IF('基础-商品信息'!E184="","-",'基础-商品信息'!E184)</f>
        <v>-</v>
      </c>
      <c r="F184" s="45"/>
    </row>
    <row r="185" customHeight="1" spans="2:6">
      <c r="B185" s="33">
        <v>182</v>
      </c>
      <c r="C185" s="34" t="str">
        <f>IF('基础-商品信息'!C185="","-",'基础-商品信息'!C185)</f>
        <v>-</v>
      </c>
      <c r="D185" s="34" t="str">
        <f>IF('基础-商品信息'!D185="","-",'基础-商品信息'!D185)</f>
        <v>-</v>
      </c>
      <c r="E185" s="34" t="str">
        <f>IF('基础-商品信息'!E185="","-",'基础-商品信息'!E185)</f>
        <v>-</v>
      </c>
      <c r="F185" s="45"/>
    </row>
    <row r="186" customHeight="1" spans="2:6">
      <c r="B186" s="33">
        <v>183</v>
      </c>
      <c r="C186" s="34" t="str">
        <f>IF('基础-商品信息'!C186="","-",'基础-商品信息'!C186)</f>
        <v>-</v>
      </c>
      <c r="D186" s="34" t="str">
        <f>IF('基础-商品信息'!D186="","-",'基础-商品信息'!D186)</f>
        <v>-</v>
      </c>
      <c r="E186" s="34" t="str">
        <f>IF('基础-商品信息'!E186="","-",'基础-商品信息'!E186)</f>
        <v>-</v>
      </c>
      <c r="F186" s="45"/>
    </row>
    <row r="187" customHeight="1" spans="2:6">
      <c r="B187" s="33">
        <v>184</v>
      </c>
      <c r="C187" s="34" t="str">
        <f>IF('基础-商品信息'!C187="","-",'基础-商品信息'!C187)</f>
        <v>-</v>
      </c>
      <c r="D187" s="34" t="str">
        <f>IF('基础-商品信息'!D187="","-",'基础-商品信息'!D187)</f>
        <v>-</v>
      </c>
      <c r="E187" s="34" t="str">
        <f>IF('基础-商品信息'!E187="","-",'基础-商品信息'!E187)</f>
        <v>-</v>
      </c>
      <c r="F187" s="45"/>
    </row>
    <row r="188" customHeight="1" spans="2:6">
      <c r="B188" s="33">
        <v>185</v>
      </c>
      <c r="C188" s="34" t="str">
        <f>IF('基础-商品信息'!C188="","-",'基础-商品信息'!C188)</f>
        <v>-</v>
      </c>
      <c r="D188" s="34" t="str">
        <f>IF('基础-商品信息'!D188="","-",'基础-商品信息'!D188)</f>
        <v>-</v>
      </c>
      <c r="E188" s="34" t="str">
        <f>IF('基础-商品信息'!E188="","-",'基础-商品信息'!E188)</f>
        <v>-</v>
      </c>
      <c r="F188" s="45"/>
    </row>
    <row r="189" customHeight="1" spans="2:6">
      <c r="B189" s="33">
        <v>186</v>
      </c>
      <c r="C189" s="34" t="str">
        <f>IF('基础-商品信息'!C189="","-",'基础-商品信息'!C189)</f>
        <v>-</v>
      </c>
      <c r="D189" s="34" t="str">
        <f>IF('基础-商品信息'!D189="","-",'基础-商品信息'!D189)</f>
        <v>-</v>
      </c>
      <c r="E189" s="34" t="str">
        <f>IF('基础-商品信息'!E189="","-",'基础-商品信息'!E189)</f>
        <v>-</v>
      </c>
      <c r="F189" s="45"/>
    </row>
    <row r="190" customHeight="1" spans="2:6">
      <c r="B190" s="33">
        <v>187</v>
      </c>
      <c r="C190" s="34" t="str">
        <f>IF('基础-商品信息'!C190="","-",'基础-商品信息'!C190)</f>
        <v>-</v>
      </c>
      <c r="D190" s="34" t="str">
        <f>IF('基础-商品信息'!D190="","-",'基础-商品信息'!D190)</f>
        <v>-</v>
      </c>
      <c r="E190" s="34" t="str">
        <f>IF('基础-商品信息'!E190="","-",'基础-商品信息'!E190)</f>
        <v>-</v>
      </c>
      <c r="F190" s="45"/>
    </row>
    <row r="191" customHeight="1" spans="2:6">
      <c r="B191" s="33">
        <v>188</v>
      </c>
      <c r="C191" s="34" t="str">
        <f>IF('基础-商品信息'!C191="","-",'基础-商品信息'!C191)</f>
        <v>-</v>
      </c>
      <c r="D191" s="34" t="str">
        <f>IF('基础-商品信息'!D191="","-",'基础-商品信息'!D191)</f>
        <v>-</v>
      </c>
      <c r="E191" s="34" t="str">
        <f>IF('基础-商品信息'!E191="","-",'基础-商品信息'!E191)</f>
        <v>-</v>
      </c>
      <c r="F191" s="45"/>
    </row>
    <row r="192" customHeight="1" spans="2:6">
      <c r="B192" s="33">
        <v>189</v>
      </c>
      <c r="C192" s="34" t="str">
        <f>IF('基础-商品信息'!C192="","-",'基础-商品信息'!C192)</f>
        <v>-</v>
      </c>
      <c r="D192" s="34" t="str">
        <f>IF('基础-商品信息'!D192="","-",'基础-商品信息'!D192)</f>
        <v>-</v>
      </c>
      <c r="E192" s="34" t="str">
        <f>IF('基础-商品信息'!E192="","-",'基础-商品信息'!E192)</f>
        <v>-</v>
      </c>
      <c r="F192" s="45"/>
    </row>
    <row r="193" customHeight="1" spans="2:6">
      <c r="B193" s="33">
        <v>190</v>
      </c>
      <c r="C193" s="34" t="str">
        <f>IF('基础-商品信息'!C193="","-",'基础-商品信息'!C193)</f>
        <v>-</v>
      </c>
      <c r="D193" s="34" t="str">
        <f>IF('基础-商品信息'!D193="","-",'基础-商品信息'!D193)</f>
        <v>-</v>
      </c>
      <c r="E193" s="34" t="str">
        <f>IF('基础-商品信息'!E193="","-",'基础-商品信息'!E193)</f>
        <v>-</v>
      </c>
      <c r="F193" s="45"/>
    </row>
    <row r="194" customHeight="1" spans="2:6">
      <c r="B194" s="33">
        <v>191</v>
      </c>
      <c r="C194" s="34" t="str">
        <f>IF('基础-商品信息'!C194="","-",'基础-商品信息'!C194)</f>
        <v>-</v>
      </c>
      <c r="D194" s="34" t="str">
        <f>IF('基础-商品信息'!D194="","-",'基础-商品信息'!D194)</f>
        <v>-</v>
      </c>
      <c r="E194" s="34" t="str">
        <f>IF('基础-商品信息'!E194="","-",'基础-商品信息'!E194)</f>
        <v>-</v>
      </c>
      <c r="F194" s="45"/>
    </row>
    <row r="195" customHeight="1" spans="2:6">
      <c r="B195" s="33">
        <v>192</v>
      </c>
      <c r="C195" s="34" t="str">
        <f>IF('基础-商品信息'!C195="","-",'基础-商品信息'!C195)</f>
        <v>-</v>
      </c>
      <c r="D195" s="34" t="str">
        <f>IF('基础-商品信息'!D195="","-",'基础-商品信息'!D195)</f>
        <v>-</v>
      </c>
      <c r="E195" s="34" t="str">
        <f>IF('基础-商品信息'!E195="","-",'基础-商品信息'!E195)</f>
        <v>-</v>
      </c>
      <c r="F195" s="45"/>
    </row>
    <row r="196" customHeight="1" spans="2:6">
      <c r="B196" s="33">
        <v>193</v>
      </c>
      <c r="C196" s="34" t="str">
        <f>IF('基础-商品信息'!C196="","-",'基础-商品信息'!C196)</f>
        <v>-</v>
      </c>
      <c r="D196" s="34" t="str">
        <f>IF('基础-商品信息'!D196="","-",'基础-商品信息'!D196)</f>
        <v>-</v>
      </c>
      <c r="E196" s="34" t="str">
        <f>IF('基础-商品信息'!E196="","-",'基础-商品信息'!E196)</f>
        <v>-</v>
      </c>
      <c r="F196" s="45"/>
    </row>
    <row r="197" customHeight="1" spans="2:6">
      <c r="B197" s="33">
        <v>194</v>
      </c>
      <c r="C197" s="34" t="str">
        <f>IF('基础-商品信息'!C197="","-",'基础-商品信息'!C197)</f>
        <v>-</v>
      </c>
      <c r="D197" s="34" t="str">
        <f>IF('基础-商品信息'!D197="","-",'基础-商品信息'!D197)</f>
        <v>-</v>
      </c>
      <c r="E197" s="34" t="str">
        <f>IF('基础-商品信息'!E197="","-",'基础-商品信息'!E197)</f>
        <v>-</v>
      </c>
      <c r="F197" s="45"/>
    </row>
    <row r="198" customHeight="1" spans="2:6">
      <c r="B198" s="33">
        <v>195</v>
      </c>
      <c r="C198" s="34" t="str">
        <f>IF('基础-商品信息'!C198="","-",'基础-商品信息'!C198)</f>
        <v>-</v>
      </c>
      <c r="D198" s="34" t="str">
        <f>IF('基础-商品信息'!D198="","-",'基础-商品信息'!D198)</f>
        <v>-</v>
      </c>
      <c r="E198" s="34" t="str">
        <f>IF('基础-商品信息'!E198="","-",'基础-商品信息'!E198)</f>
        <v>-</v>
      </c>
      <c r="F198" s="45"/>
    </row>
    <row r="199" customHeight="1" spans="2:6">
      <c r="B199" s="33">
        <v>196</v>
      </c>
      <c r="C199" s="34" t="str">
        <f>IF('基础-商品信息'!C199="","-",'基础-商品信息'!C199)</f>
        <v>-</v>
      </c>
      <c r="D199" s="34" t="str">
        <f>IF('基础-商品信息'!D199="","-",'基础-商品信息'!D199)</f>
        <v>-</v>
      </c>
      <c r="E199" s="34" t="str">
        <f>IF('基础-商品信息'!E199="","-",'基础-商品信息'!E199)</f>
        <v>-</v>
      </c>
      <c r="F199" s="45"/>
    </row>
    <row r="200" customHeight="1" spans="2:6">
      <c r="B200" s="33">
        <v>197</v>
      </c>
      <c r="C200" s="34" t="str">
        <f>IF('基础-商品信息'!C200="","-",'基础-商品信息'!C200)</f>
        <v>-</v>
      </c>
      <c r="D200" s="34" t="str">
        <f>IF('基础-商品信息'!D200="","-",'基础-商品信息'!D200)</f>
        <v>-</v>
      </c>
      <c r="E200" s="34" t="str">
        <f>IF('基础-商品信息'!E200="","-",'基础-商品信息'!E200)</f>
        <v>-</v>
      </c>
      <c r="F200" s="45"/>
    </row>
    <row r="201" customHeight="1" spans="2:6">
      <c r="B201" s="33">
        <v>198</v>
      </c>
      <c r="C201" s="34" t="str">
        <f>IF('基础-商品信息'!C201="","-",'基础-商品信息'!C201)</f>
        <v>-</v>
      </c>
      <c r="D201" s="34" t="str">
        <f>IF('基础-商品信息'!D201="","-",'基础-商品信息'!D201)</f>
        <v>-</v>
      </c>
      <c r="E201" s="34" t="str">
        <f>IF('基础-商品信息'!E201="","-",'基础-商品信息'!E201)</f>
        <v>-</v>
      </c>
      <c r="F201" s="45"/>
    </row>
    <row r="202" customHeight="1" spans="2:6">
      <c r="B202" s="33">
        <v>199</v>
      </c>
      <c r="C202" s="34" t="str">
        <f>IF('基础-商品信息'!C202="","-",'基础-商品信息'!C202)</f>
        <v>-</v>
      </c>
      <c r="D202" s="34" t="str">
        <f>IF('基础-商品信息'!D202="","-",'基础-商品信息'!D202)</f>
        <v>-</v>
      </c>
      <c r="E202" s="34" t="str">
        <f>IF('基础-商品信息'!E202="","-",'基础-商品信息'!E202)</f>
        <v>-</v>
      </c>
      <c r="F202" s="45"/>
    </row>
    <row r="203" customHeight="1" spans="2:6">
      <c r="B203" s="33">
        <v>200</v>
      </c>
      <c r="C203" s="34" t="str">
        <f>IF('基础-商品信息'!C203="","-",'基础-商品信息'!C203)</f>
        <v>-</v>
      </c>
      <c r="D203" s="34" t="str">
        <f>IF('基础-商品信息'!D203="","-",'基础-商品信息'!D203)</f>
        <v>-</v>
      </c>
      <c r="E203" s="34" t="str">
        <f>IF('基础-商品信息'!E203="","-",'基础-商品信息'!E203)</f>
        <v>-</v>
      </c>
      <c r="F203" s="45">
        <v>1</v>
      </c>
    </row>
  </sheetData>
  <mergeCells count="1">
    <mergeCell ref="B2:F2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B1:H203"/>
  <sheetViews>
    <sheetView showGridLines="0" zoomScale="115" zoomScaleNormal="115" workbookViewId="0">
      <pane ySplit="3" topLeftCell="A4" activePane="bottomLeft" state="frozen"/>
      <selection/>
      <selection pane="bottomLeft" activeCell="L10" sqref="L10"/>
    </sheetView>
  </sheetViews>
  <sheetFormatPr defaultColWidth="9" defaultRowHeight="18.95" customHeight="1" outlineLevelCol="7"/>
  <cols>
    <col min="1" max="1" width="9" style="23"/>
    <col min="2" max="2" width="9.12962962962963" style="24" customWidth="1"/>
    <col min="3" max="3" width="19" style="24" customWidth="1"/>
    <col min="4" max="4" width="14.5" style="24" customWidth="1"/>
    <col min="5" max="5" width="16.25" style="25" customWidth="1"/>
    <col min="6" max="6" width="14" style="25" customWidth="1"/>
    <col min="7" max="7" width="16.75" style="25" customWidth="1"/>
    <col min="8" max="8" width="14" style="24" customWidth="1"/>
    <col min="9" max="10" width="9" style="23"/>
    <col min="11" max="16384" width="9" style="26"/>
  </cols>
  <sheetData>
    <row r="1" ht="9" customHeight="1"/>
    <row r="2" ht="24" customHeight="1" spans="2:8">
      <c r="B2" s="29" t="str">
        <f ca="1">"当前库存  "&amp;TEXT(NOW(),"e/m/d 上午/下午 hh:mm")</f>
        <v>当前库存  2023/2/2 下午 05:30</v>
      </c>
      <c r="C2" s="37"/>
      <c r="D2" s="37"/>
      <c r="E2" s="37"/>
      <c r="F2" s="37"/>
      <c r="G2" s="37"/>
      <c r="H2" s="30"/>
    </row>
    <row r="3" ht="21.95" customHeight="1" spans="2:8">
      <c r="B3" s="33" t="s">
        <v>10</v>
      </c>
      <c r="C3" s="33" t="s">
        <v>43</v>
      </c>
      <c r="D3" s="33" t="s">
        <v>44</v>
      </c>
      <c r="E3" s="33" t="s">
        <v>45</v>
      </c>
      <c r="F3" s="33" t="s">
        <v>98</v>
      </c>
      <c r="G3" s="41" t="s">
        <v>99</v>
      </c>
      <c r="H3" s="33" t="s">
        <v>100</v>
      </c>
    </row>
    <row r="4" customHeight="1" spans="2:8">
      <c r="B4" s="33">
        <v>1</v>
      </c>
      <c r="C4" s="34" t="str">
        <f>IF('基础-商品信息'!C4="","-",'基础-商品信息'!C4)</f>
        <v>联想笔记本</v>
      </c>
      <c r="D4" s="34" t="str">
        <f>IF('基础-商品信息'!D4="","-",'基础-商品信息'!D4)</f>
        <v>台</v>
      </c>
      <c r="E4" s="34" t="str">
        <f>IF('基础-商品信息'!E4="","-",'基础-商品信息'!E4)</f>
        <v>S-897</v>
      </c>
      <c r="F4" s="42">
        <f>SUMIFS(期初库存!F:F,期初库存!C:C,C4)+SUMIFS('采购录入（明细）'!J:J,'采购录入（明细）'!F:F,C4)-SUMIFS('销售录入（明细）'!J:J,'销售录入（明细）'!F:F,C4)</f>
        <v>10</v>
      </c>
      <c r="G4" s="43">
        <v>12</v>
      </c>
      <c r="H4" s="44" t="str">
        <f>IF(G4&gt;F4,"采购","否")</f>
        <v>采购</v>
      </c>
    </row>
    <row r="5" customHeight="1" spans="2:8">
      <c r="B5" s="33">
        <v>2</v>
      </c>
      <c r="C5" s="34" t="str">
        <f>IF('基础-商品信息'!C5="","-",'基础-商品信息'!C5)</f>
        <v>联想台式机</v>
      </c>
      <c r="D5" s="34" t="str">
        <f>IF('基础-商品信息'!D5="","-",'基础-商品信息'!D5)</f>
        <v>台</v>
      </c>
      <c r="E5" s="34" t="str">
        <f>IF('基础-商品信息'!E5="","-",'基础-商品信息'!E5)</f>
        <v>S-898</v>
      </c>
      <c r="F5" s="42">
        <f>SUMIFS(期初库存!F:F,期初库存!C:C,C5)+SUMIFS('采购录入（明细）'!J:J,'采购录入（明细）'!F:F,C5)-SUMIFS('销售录入（明细）'!J:J,'销售录入（明细）'!F:F,C5)</f>
        <v>0</v>
      </c>
      <c r="G5" s="43">
        <v>12</v>
      </c>
      <c r="H5" s="44" t="str">
        <f t="shared" ref="H5:H36" si="0">IF(G5&gt;F5,"采购","否")</f>
        <v>采购</v>
      </c>
    </row>
    <row r="6" customHeight="1" spans="2:8">
      <c r="B6" s="33">
        <v>3</v>
      </c>
      <c r="C6" s="34" t="str">
        <f>IF('基础-商品信息'!C6="","-",'基础-商品信息'!C6)</f>
        <v>联想手机</v>
      </c>
      <c r="D6" s="34" t="str">
        <f>IF('基础-商品信息'!D6="","-",'基础-商品信息'!D6)</f>
        <v>台</v>
      </c>
      <c r="E6" s="34" t="str">
        <f>IF('基础-商品信息'!E6="","-",'基础-商品信息'!E6)</f>
        <v>S-899</v>
      </c>
      <c r="F6" s="42">
        <f>SUMIFS(期初库存!F:F,期初库存!C:C,C6)+SUMIFS('采购录入（明细）'!J:J,'采购录入（明细）'!F:F,C6)-SUMIFS('销售录入（明细）'!J:J,'销售录入（明细）'!F:F,C6)</f>
        <v>2</v>
      </c>
      <c r="G6" s="43">
        <v>12</v>
      </c>
      <c r="H6" s="44" t="str">
        <f t="shared" si="0"/>
        <v>采购</v>
      </c>
    </row>
    <row r="7" customHeight="1" spans="2:8">
      <c r="B7" s="33">
        <v>4</v>
      </c>
      <c r="C7" s="34" t="str">
        <f>IF('基础-商品信息'!C7="","-",'基础-商品信息'!C7)</f>
        <v>华为笔记本</v>
      </c>
      <c r="D7" s="34" t="str">
        <f>IF('基础-商品信息'!D7="","-",'基础-商品信息'!D7)</f>
        <v>台</v>
      </c>
      <c r="E7" s="34" t="str">
        <f>IF('基础-商品信息'!E7="","-",'基础-商品信息'!E7)</f>
        <v>S-900</v>
      </c>
      <c r="F7" s="42">
        <f>SUMIFS(期初库存!F:F,期初库存!C:C,C7)+SUMIFS('采购录入（明细）'!J:J,'采购录入（明细）'!F:F,C7)-SUMIFS('销售录入（明细）'!J:J,'销售录入（明细）'!F:F,C7)</f>
        <v>30</v>
      </c>
      <c r="G7" s="43">
        <v>12</v>
      </c>
      <c r="H7" s="44" t="str">
        <f t="shared" si="0"/>
        <v>否</v>
      </c>
    </row>
    <row r="8" customHeight="1" spans="2:8">
      <c r="B8" s="33">
        <v>5</v>
      </c>
      <c r="C8" s="34" t="str">
        <f>IF('基础-商品信息'!C8="","-",'基础-商品信息'!C8)</f>
        <v>华为台式机</v>
      </c>
      <c r="D8" s="34" t="str">
        <f>IF('基础-商品信息'!D8="","-",'基础-商品信息'!D8)</f>
        <v>台</v>
      </c>
      <c r="E8" s="34" t="str">
        <f>IF('基础-商品信息'!E8="","-",'基础-商品信息'!E8)</f>
        <v>S-901</v>
      </c>
      <c r="F8" s="42">
        <f>SUMIFS(期初库存!F:F,期初库存!C:C,C8)+SUMIFS('采购录入（明细）'!J:J,'采购录入（明细）'!F:F,C8)-SUMIFS('销售录入（明细）'!J:J,'销售录入（明细）'!F:F,C8)</f>
        <v>0</v>
      </c>
      <c r="G8" s="43">
        <v>12</v>
      </c>
      <c r="H8" s="44" t="str">
        <f t="shared" si="0"/>
        <v>采购</v>
      </c>
    </row>
    <row r="9" customHeight="1" spans="2:8">
      <c r="B9" s="33">
        <v>6</v>
      </c>
      <c r="C9" s="34" t="str">
        <f>IF('基础-商品信息'!C9="","-",'基础-商品信息'!C9)</f>
        <v>华为手机</v>
      </c>
      <c r="D9" s="34" t="str">
        <f>IF('基础-商品信息'!D9="","-",'基础-商品信息'!D9)</f>
        <v>台</v>
      </c>
      <c r="E9" s="34" t="str">
        <f>IF('基础-商品信息'!E9="","-",'基础-商品信息'!E9)</f>
        <v>S-902</v>
      </c>
      <c r="F9" s="42">
        <f>SUMIFS(期初库存!F:F,期初库存!C:C,C9)+SUMIFS('采购录入（明细）'!J:J,'采购录入（明细）'!F:F,C9)-SUMIFS('销售录入（明细）'!J:J,'销售录入（明细）'!F:F,C9)</f>
        <v>28</v>
      </c>
      <c r="G9" s="43">
        <v>12</v>
      </c>
      <c r="H9" s="44" t="str">
        <f t="shared" si="0"/>
        <v>否</v>
      </c>
    </row>
    <row r="10" customHeight="1" spans="2:8">
      <c r="B10" s="33">
        <v>7</v>
      </c>
      <c r="C10" s="34" t="str">
        <f>IF('基础-商品信息'!C10="","-",'基础-商品信息'!C10)</f>
        <v>苹果电脑</v>
      </c>
      <c r="D10" s="34" t="str">
        <f>IF('基础-商品信息'!D10="","-",'基础-商品信息'!D10)</f>
        <v>台</v>
      </c>
      <c r="E10" s="34" t="str">
        <f>IF('基础-商品信息'!E10="","-",'基础-商品信息'!E10)</f>
        <v>S-903</v>
      </c>
      <c r="F10" s="42">
        <f>SUMIFS(期初库存!F:F,期初库存!C:C,C10)+SUMIFS('采购录入（明细）'!J:J,'采购录入（明细）'!F:F,C10)-SUMIFS('销售录入（明细）'!J:J,'销售录入（明细）'!F:F,C10)</f>
        <v>0</v>
      </c>
      <c r="G10" s="43">
        <v>12</v>
      </c>
      <c r="H10" s="44" t="str">
        <f t="shared" si="0"/>
        <v>采购</v>
      </c>
    </row>
    <row r="11" customHeight="1" spans="2:8">
      <c r="B11" s="33">
        <v>8</v>
      </c>
      <c r="C11" s="34" t="str">
        <f>IF('基础-商品信息'!C11="","-",'基础-商品信息'!C11)</f>
        <v>苹果手机</v>
      </c>
      <c r="D11" s="34" t="str">
        <f>IF('基础-商品信息'!D11="","-",'基础-商品信息'!D11)</f>
        <v>台</v>
      </c>
      <c r="E11" s="34" t="str">
        <f>IF('基础-商品信息'!E11="","-",'基础-商品信息'!E11)</f>
        <v>S-904</v>
      </c>
      <c r="F11" s="42">
        <f>SUMIFS(期初库存!F:F,期初库存!C:C,C11)+SUMIFS('采购录入（明细）'!J:J,'采购录入（明细）'!F:F,C11)-SUMIFS('销售录入（明细）'!J:J,'销售录入（明细）'!F:F,C11)</f>
        <v>0</v>
      </c>
      <c r="G11" s="43">
        <v>12</v>
      </c>
      <c r="H11" s="44" t="str">
        <f t="shared" si="0"/>
        <v>采购</v>
      </c>
    </row>
    <row r="12" customHeight="1" spans="2:8">
      <c r="B12" s="33">
        <v>9</v>
      </c>
      <c r="C12" s="34" t="str">
        <f>IF('基础-商品信息'!C12="","-",'基础-商品信息'!C12)</f>
        <v>财务软件</v>
      </c>
      <c r="D12" s="34" t="str">
        <f>IF('基础-商品信息'!D12="","-",'基础-商品信息'!D12)</f>
        <v>套</v>
      </c>
      <c r="E12" s="34" t="str">
        <f>IF('基础-商品信息'!E12="","-",'基础-商品信息'!E12)</f>
        <v>S-905</v>
      </c>
      <c r="F12" s="42">
        <f>SUMIFS(期初库存!F:F,期初库存!C:C,C12)+SUMIFS('采购录入（明细）'!J:J,'采购录入（明细）'!F:F,C12)-SUMIFS('销售录入（明细）'!J:J,'销售录入（明细）'!F:F,C12)</f>
        <v>20</v>
      </c>
      <c r="G12" s="43">
        <v>12</v>
      </c>
      <c r="H12" s="44" t="str">
        <f t="shared" si="0"/>
        <v>否</v>
      </c>
    </row>
    <row r="13" customHeight="1" spans="2:8">
      <c r="B13" s="33">
        <v>10</v>
      </c>
      <c r="C13" s="34" t="str">
        <f>IF('基础-商品信息'!C13="","-",'基础-商品信息'!C13)</f>
        <v>-</v>
      </c>
      <c r="D13" s="34" t="str">
        <f>IF('基础-商品信息'!D13="","-",'基础-商品信息'!D13)</f>
        <v>-</v>
      </c>
      <c r="E13" s="34" t="str">
        <f>IF('基础-商品信息'!E13="","-",'基础-商品信息'!E13)</f>
        <v>-</v>
      </c>
      <c r="F13" s="42">
        <f>SUMIFS(期初库存!F:F,期初库存!C:C,C13)+SUMIFS('采购录入（明细）'!J:J,'采购录入（明细）'!F:F,C13)-SUMIFS('销售录入（明细）'!J:J,'销售录入（明细）'!F:F,C13)</f>
        <v>1</v>
      </c>
      <c r="G13" s="43"/>
      <c r="H13" s="44" t="str">
        <f t="shared" si="0"/>
        <v>否</v>
      </c>
    </row>
    <row r="14" customHeight="1" spans="2:8">
      <c r="B14" s="33">
        <v>11</v>
      </c>
      <c r="C14" s="34" t="str">
        <f>IF('基础-商品信息'!C14="","-",'基础-商品信息'!C14)</f>
        <v>-</v>
      </c>
      <c r="D14" s="34" t="str">
        <f>IF('基础-商品信息'!D14="","-",'基础-商品信息'!D14)</f>
        <v>-</v>
      </c>
      <c r="E14" s="34" t="str">
        <f>IF('基础-商品信息'!E14="","-",'基础-商品信息'!E14)</f>
        <v>-</v>
      </c>
      <c r="F14" s="42">
        <f>SUMIFS(期初库存!F:F,期初库存!C:C,C14)+SUMIFS('采购录入（明细）'!J:J,'采购录入（明细）'!F:F,C14)-SUMIFS('销售录入（明细）'!J:J,'销售录入（明细）'!F:F,C14)</f>
        <v>1</v>
      </c>
      <c r="G14" s="43"/>
      <c r="H14" s="44" t="str">
        <f t="shared" si="0"/>
        <v>否</v>
      </c>
    </row>
    <row r="15" customHeight="1" spans="2:8">
      <c r="B15" s="33">
        <v>12</v>
      </c>
      <c r="C15" s="34" t="str">
        <f>IF('基础-商品信息'!C15="","-",'基础-商品信息'!C15)</f>
        <v>-</v>
      </c>
      <c r="D15" s="34" t="str">
        <f>IF('基础-商品信息'!D15="","-",'基础-商品信息'!D15)</f>
        <v>-</v>
      </c>
      <c r="E15" s="34" t="str">
        <f>IF('基础-商品信息'!E15="","-",'基础-商品信息'!E15)</f>
        <v>-</v>
      </c>
      <c r="F15" s="42">
        <f>SUMIFS(期初库存!F:F,期初库存!C:C,C15)+SUMIFS('采购录入（明细）'!J:J,'采购录入（明细）'!F:F,C15)-SUMIFS('销售录入（明细）'!J:J,'销售录入（明细）'!F:F,C15)</f>
        <v>1</v>
      </c>
      <c r="G15" s="43"/>
      <c r="H15" s="44" t="str">
        <f t="shared" si="0"/>
        <v>否</v>
      </c>
    </row>
    <row r="16" customHeight="1" spans="2:8">
      <c r="B16" s="33">
        <v>13</v>
      </c>
      <c r="C16" s="34" t="str">
        <f>IF('基础-商品信息'!C16="","-",'基础-商品信息'!C16)</f>
        <v>-</v>
      </c>
      <c r="D16" s="34" t="str">
        <f>IF('基础-商品信息'!D16="","-",'基础-商品信息'!D16)</f>
        <v>-</v>
      </c>
      <c r="E16" s="34" t="str">
        <f>IF('基础-商品信息'!E16="","-",'基础-商品信息'!E16)</f>
        <v>-</v>
      </c>
      <c r="F16" s="42">
        <f>SUMIFS(期初库存!F:F,期初库存!C:C,C16)+SUMIFS('采购录入（明细）'!J:J,'采购录入（明细）'!F:F,C16)-SUMIFS('销售录入（明细）'!J:J,'销售录入（明细）'!F:F,C16)</f>
        <v>1</v>
      </c>
      <c r="G16" s="43"/>
      <c r="H16" s="44" t="str">
        <f t="shared" si="0"/>
        <v>否</v>
      </c>
    </row>
    <row r="17" customHeight="1" spans="2:8">
      <c r="B17" s="33">
        <v>14</v>
      </c>
      <c r="C17" s="34" t="str">
        <f>IF('基础-商品信息'!C17="","-",'基础-商品信息'!C17)</f>
        <v>-</v>
      </c>
      <c r="D17" s="34" t="str">
        <f>IF('基础-商品信息'!D17="","-",'基础-商品信息'!D17)</f>
        <v>-</v>
      </c>
      <c r="E17" s="34" t="str">
        <f>IF('基础-商品信息'!E17="","-",'基础-商品信息'!E17)</f>
        <v>-</v>
      </c>
      <c r="F17" s="42">
        <f>SUMIFS(期初库存!F:F,期初库存!C:C,C17)+SUMIFS('采购录入（明细）'!J:J,'采购录入（明细）'!F:F,C17)-SUMIFS('销售录入（明细）'!J:J,'销售录入（明细）'!F:F,C17)</f>
        <v>1</v>
      </c>
      <c r="G17" s="43"/>
      <c r="H17" s="44" t="str">
        <f t="shared" si="0"/>
        <v>否</v>
      </c>
    </row>
    <row r="18" customHeight="1" spans="2:8">
      <c r="B18" s="33">
        <v>15</v>
      </c>
      <c r="C18" s="34" t="str">
        <f>IF('基础-商品信息'!C18="","-",'基础-商品信息'!C18)</f>
        <v>-</v>
      </c>
      <c r="D18" s="34" t="str">
        <f>IF('基础-商品信息'!D18="","-",'基础-商品信息'!D18)</f>
        <v>-</v>
      </c>
      <c r="E18" s="34" t="str">
        <f>IF('基础-商品信息'!E18="","-",'基础-商品信息'!E18)</f>
        <v>-</v>
      </c>
      <c r="F18" s="42">
        <f>SUMIFS(期初库存!F:F,期初库存!C:C,C18)+SUMIFS('采购录入（明细）'!J:J,'采购录入（明细）'!F:F,C18)-SUMIFS('销售录入（明细）'!J:J,'销售录入（明细）'!F:F,C18)</f>
        <v>1</v>
      </c>
      <c r="G18" s="43"/>
      <c r="H18" s="44" t="str">
        <f t="shared" si="0"/>
        <v>否</v>
      </c>
    </row>
    <row r="19" customHeight="1" spans="2:8">
      <c r="B19" s="33">
        <v>16</v>
      </c>
      <c r="C19" s="34" t="str">
        <f>IF('基础-商品信息'!C19="","-",'基础-商品信息'!C19)</f>
        <v>-</v>
      </c>
      <c r="D19" s="34" t="str">
        <f>IF('基础-商品信息'!D19="","-",'基础-商品信息'!D19)</f>
        <v>-</v>
      </c>
      <c r="E19" s="34" t="str">
        <f>IF('基础-商品信息'!E19="","-",'基础-商品信息'!E19)</f>
        <v>-</v>
      </c>
      <c r="F19" s="42">
        <f>SUMIFS(期初库存!F:F,期初库存!C:C,C19)+SUMIFS('采购录入（明细）'!J:J,'采购录入（明细）'!F:F,C19)-SUMIFS('销售录入（明细）'!J:J,'销售录入（明细）'!F:F,C19)</f>
        <v>1</v>
      </c>
      <c r="G19" s="43"/>
      <c r="H19" s="44" t="str">
        <f t="shared" si="0"/>
        <v>否</v>
      </c>
    </row>
    <row r="20" customHeight="1" spans="2:8">
      <c r="B20" s="33">
        <v>17</v>
      </c>
      <c r="C20" s="34" t="str">
        <f>IF('基础-商品信息'!C20="","-",'基础-商品信息'!C20)</f>
        <v>-</v>
      </c>
      <c r="D20" s="34" t="str">
        <f>IF('基础-商品信息'!D20="","-",'基础-商品信息'!D20)</f>
        <v>-</v>
      </c>
      <c r="E20" s="34" t="str">
        <f>IF('基础-商品信息'!E20="","-",'基础-商品信息'!E20)</f>
        <v>-</v>
      </c>
      <c r="F20" s="42">
        <f>SUMIFS(期初库存!F:F,期初库存!C:C,C20)+SUMIFS('采购录入（明细）'!J:J,'采购录入（明细）'!F:F,C20)-SUMIFS('销售录入（明细）'!J:J,'销售录入（明细）'!F:F,C20)</f>
        <v>1</v>
      </c>
      <c r="G20" s="43"/>
      <c r="H20" s="44" t="str">
        <f t="shared" si="0"/>
        <v>否</v>
      </c>
    </row>
    <row r="21" customHeight="1" spans="2:8">
      <c r="B21" s="33">
        <v>18</v>
      </c>
      <c r="C21" s="34" t="str">
        <f>IF('基础-商品信息'!C21="","-",'基础-商品信息'!C21)</f>
        <v>-</v>
      </c>
      <c r="D21" s="34" t="str">
        <f>IF('基础-商品信息'!D21="","-",'基础-商品信息'!D21)</f>
        <v>-</v>
      </c>
      <c r="E21" s="34" t="str">
        <f>IF('基础-商品信息'!E21="","-",'基础-商品信息'!E21)</f>
        <v>-</v>
      </c>
      <c r="F21" s="42">
        <f>SUMIFS(期初库存!F:F,期初库存!C:C,C21)+SUMIFS('采购录入（明细）'!J:J,'采购录入（明细）'!F:F,C21)-SUMIFS('销售录入（明细）'!J:J,'销售录入（明细）'!F:F,C21)</f>
        <v>1</v>
      </c>
      <c r="G21" s="43"/>
      <c r="H21" s="44" t="str">
        <f t="shared" si="0"/>
        <v>否</v>
      </c>
    </row>
    <row r="22" customHeight="1" spans="2:8">
      <c r="B22" s="33">
        <v>19</v>
      </c>
      <c r="C22" s="34" t="str">
        <f>IF('基础-商品信息'!C22="","-",'基础-商品信息'!C22)</f>
        <v>-</v>
      </c>
      <c r="D22" s="34" t="str">
        <f>IF('基础-商品信息'!D22="","-",'基础-商品信息'!D22)</f>
        <v>-</v>
      </c>
      <c r="E22" s="34" t="str">
        <f>IF('基础-商品信息'!E22="","-",'基础-商品信息'!E22)</f>
        <v>-</v>
      </c>
      <c r="F22" s="42">
        <f>SUMIFS(期初库存!F:F,期初库存!C:C,C22)+SUMIFS('采购录入（明细）'!J:J,'采购录入（明细）'!F:F,C22)-SUMIFS('销售录入（明细）'!J:J,'销售录入（明细）'!F:F,C22)</f>
        <v>1</v>
      </c>
      <c r="G22" s="43"/>
      <c r="H22" s="44" t="str">
        <f t="shared" si="0"/>
        <v>否</v>
      </c>
    </row>
    <row r="23" customHeight="1" spans="2:8">
      <c r="B23" s="33">
        <v>20</v>
      </c>
      <c r="C23" s="34" t="str">
        <f>IF('基础-商品信息'!C23="","-",'基础-商品信息'!C23)</f>
        <v>-</v>
      </c>
      <c r="D23" s="34" t="str">
        <f>IF('基础-商品信息'!D23="","-",'基础-商品信息'!D23)</f>
        <v>-</v>
      </c>
      <c r="E23" s="34" t="str">
        <f>IF('基础-商品信息'!E23="","-",'基础-商品信息'!E23)</f>
        <v>-</v>
      </c>
      <c r="F23" s="42">
        <f>SUMIFS(期初库存!F:F,期初库存!C:C,C23)+SUMIFS('采购录入（明细）'!J:J,'采购录入（明细）'!F:F,C23)-SUMIFS('销售录入（明细）'!J:J,'销售录入（明细）'!F:F,C23)</f>
        <v>1</v>
      </c>
      <c r="G23" s="43"/>
      <c r="H23" s="44" t="str">
        <f t="shared" si="0"/>
        <v>否</v>
      </c>
    </row>
    <row r="24" customHeight="1" spans="2:8">
      <c r="B24" s="33">
        <v>21</v>
      </c>
      <c r="C24" s="34" t="str">
        <f>IF('基础-商品信息'!C24="","-",'基础-商品信息'!C24)</f>
        <v>-</v>
      </c>
      <c r="D24" s="34" t="str">
        <f>IF('基础-商品信息'!D24="","-",'基础-商品信息'!D24)</f>
        <v>-</v>
      </c>
      <c r="E24" s="34" t="str">
        <f>IF('基础-商品信息'!E24="","-",'基础-商品信息'!E24)</f>
        <v>-</v>
      </c>
      <c r="F24" s="42">
        <f>SUMIFS(期初库存!F:F,期初库存!C:C,C24)+SUMIFS('采购录入（明细）'!J:J,'采购录入（明细）'!F:F,C24)-SUMIFS('销售录入（明细）'!J:J,'销售录入（明细）'!F:F,C24)</f>
        <v>1</v>
      </c>
      <c r="G24" s="43"/>
      <c r="H24" s="44" t="str">
        <f t="shared" si="0"/>
        <v>否</v>
      </c>
    </row>
    <row r="25" customHeight="1" spans="2:8">
      <c r="B25" s="33">
        <v>22</v>
      </c>
      <c r="C25" s="34" t="str">
        <f>IF('基础-商品信息'!C25="","-",'基础-商品信息'!C25)</f>
        <v>-</v>
      </c>
      <c r="D25" s="34" t="str">
        <f>IF('基础-商品信息'!D25="","-",'基础-商品信息'!D25)</f>
        <v>-</v>
      </c>
      <c r="E25" s="34" t="str">
        <f>IF('基础-商品信息'!E25="","-",'基础-商品信息'!E25)</f>
        <v>-</v>
      </c>
      <c r="F25" s="42">
        <f>SUMIFS(期初库存!F:F,期初库存!C:C,C25)+SUMIFS('采购录入（明细）'!J:J,'采购录入（明细）'!F:F,C25)-SUMIFS('销售录入（明细）'!J:J,'销售录入（明细）'!F:F,C25)</f>
        <v>1</v>
      </c>
      <c r="G25" s="43"/>
      <c r="H25" s="44" t="str">
        <f t="shared" si="0"/>
        <v>否</v>
      </c>
    </row>
    <row r="26" customHeight="1" spans="2:8">
      <c r="B26" s="33">
        <v>23</v>
      </c>
      <c r="C26" s="34" t="str">
        <f>IF('基础-商品信息'!C26="","-",'基础-商品信息'!C26)</f>
        <v>-</v>
      </c>
      <c r="D26" s="34" t="str">
        <f>IF('基础-商品信息'!D26="","-",'基础-商品信息'!D26)</f>
        <v>-</v>
      </c>
      <c r="E26" s="34" t="str">
        <f>IF('基础-商品信息'!E26="","-",'基础-商品信息'!E26)</f>
        <v>-</v>
      </c>
      <c r="F26" s="42">
        <f>SUMIFS(期初库存!F:F,期初库存!C:C,C26)+SUMIFS('采购录入（明细）'!J:J,'采购录入（明细）'!F:F,C26)-SUMIFS('销售录入（明细）'!J:J,'销售录入（明细）'!F:F,C26)</f>
        <v>1</v>
      </c>
      <c r="G26" s="43"/>
      <c r="H26" s="44" t="str">
        <f t="shared" si="0"/>
        <v>否</v>
      </c>
    </row>
    <row r="27" customHeight="1" spans="2:8">
      <c r="B27" s="33">
        <v>24</v>
      </c>
      <c r="C27" s="34" t="str">
        <f>IF('基础-商品信息'!C27="","-",'基础-商品信息'!C27)</f>
        <v>-</v>
      </c>
      <c r="D27" s="34" t="str">
        <f>IF('基础-商品信息'!D27="","-",'基础-商品信息'!D27)</f>
        <v>-</v>
      </c>
      <c r="E27" s="34" t="str">
        <f>IF('基础-商品信息'!E27="","-",'基础-商品信息'!E27)</f>
        <v>-</v>
      </c>
      <c r="F27" s="42">
        <f>SUMIFS(期初库存!F:F,期初库存!C:C,C27)+SUMIFS('采购录入（明细）'!J:J,'采购录入（明细）'!F:F,C27)-SUMIFS('销售录入（明细）'!J:J,'销售录入（明细）'!F:F,C27)</f>
        <v>1</v>
      </c>
      <c r="G27" s="43"/>
      <c r="H27" s="44" t="str">
        <f t="shared" si="0"/>
        <v>否</v>
      </c>
    </row>
    <row r="28" customHeight="1" spans="2:8">
      <c r="B28" s="33">
        <v>25</v>
      </c>
      <c r="C28" s="34" t="str">
        <f>IF('基础-商品信息'!C28="","-",'基础-商品信息'!C28)</f>
        <v>-</v>
      </c>
      <c r="D28" s="34" t="str">
        <f>IF('基础-商品信息'!D28="","-",'基础-商品信息'!D28)</f>
        <v>-</v>
      </c>
      <c r="E28" s="34" t="str">
        <f>IF('基础-商品信息'!E28="","-",'基础-商品信息'!E28)</f>
        <v>-</v>
      </c>
      <c r="F28" s="42">
        <f>SUMIFS(期初库存!F:F,期初库存!C:C,C28)+SUMIFS('采购录入（明细）'!J:J,'采购录入（明细）'!F:F,C28)-SUMIFS('销售录入（明细）'!J:J,'销售录入（明细）'!F:F,C28)</f>
        <v>1</v>
      </c>
      <c r="G28" s="43"/>
      <c r="H28" s="44" t="str">
        <f t="shared" si="0"/>
        <v>否</v>
      </c>
    </row>
    <row r="29" customHeight="1" spans="2:8">
      <c r="B29" s="33">
        <v>26</v>
      </c>
      <c r="C29" s="34" t="str">
        <f>IF('基础-商品信息'!C29="","-",'基础-商品信息'!C29)</f>
        <v>-</v>
      </c>
      <c r="D29" s="34" t="str">
        <f>IF('基础-商品信息'!D29="","-",'基础-商品信息'!D29)</f>
        <v>-</v>
      </c>
      <c r="E29" s="34" t="str">
        <f>IF('基础-商品信息'!E29="","-",'基础-商品信息'!E29)</f>
        <v>-</v>
      </c>
      <c r="F29" s="42">
        <f>SUMIFS(期初库存!F:F,期初库存!C:C,C29)+SUMIFS('采购录入（明细）'!J:J,'采购录入（明细）'!F:F,C29)-SUMIFS('销售录入（明细）'!J:J,'销售录入（明细）'!F:F,C29)</f>
        <v>1</v>
      </c>
      <c r="G29" s="43"/>
      <c r="H29" s="44" t="str">
        <f t="shared" si="0"/>
        <v>否</v>
      </c>
    </row>
    <row r="30" customHeight="1" spans="2:8">
      <c r="B30" s="33">
        <v>27</v>
      </c>
      <c r="C30" s="34" t="str">
        <f>IF('基础-商品信息'!C30="","-",'基础-商品信息'!C30)</f>
        <v>-</v>
      </c>
      <c r="D30" s="34" t="str">
        <f>IF('基础-商品信息'!D30="","-",'基础-商品信息'!D30)</f>
        <v>-</v>
      </c>
      <c r="E30" s="34" t="str">
        <f>IF('基础-商品信息'!E30="","-",'基础-商品信息'!E30)</f>
        <v>-</v>
      </c>
      <c r="F30" s="42">
        <f>SUMIFS(期初库存!F:F,期初库存!C:C,C30)+SUMIFS('采购录入（明细）'!J:J,'采购录入（明细）'!F:F,C30)-SUMIFS('销售录入（明细）'!J:J,'销售录入（明细）'!F:F,C30)</f>
        <v>1</v>
      </c>
      <c r="G30" s="43"/>
      <c r="H30" s="44" t="str">
        <f t="shared" si="0"/>
        <v>否</v>
      </c>
    </row>
    <row r="31" customHeight="1" spans="2:8">
      <c r="B31" s="33">
        <v>28</v>
      </c>
      <c r="C31" s="34" t="str">
        <f>IF('基础-商品信息'!C31="","-",'基础-商品信息'!C31)</f>
        <v>-</v>
      </c>
      <c r="D31" s="34" t="str">
        <f>IF('基础-商品信息'!D31="","-",'基础-商品信息'!D31)</f>
        <v>-</v>
      </c>
      <c r="E31" s="34" t="str">
        <f>IF('基础-商品信息'!E31="","-",'基础-商品信息'!E31)</f>
        <v>-</v>
      </c>
      <c r="F31" s="42">
        <f>SUMIFS(期初库存!F:F,期初库存!C:C,C31)+SUMIFS('采购录入（明细）'!J:J,'采购录入（明细）'!F:F,C31)-SUMIFS('销售录入（明细）'!J:J,'销售录入（明细）'!F:F,C31)</f>
        <v>1</v>
      </c>
      <c r="G31" s="43"/>
      <c r="H31" s="44" t="str">
        <f t="shared" si="0"/>
        <v>否</v>
      </c>
    </row>
    <row r="32" customHeight="1" spans="2:8">
      <c r="B32" s="33">
        <v>29</v>
      </c>
      <c r="C32" s="34" t="str">
        <f>IF('基础-商品信息'!C32="","-",'基础-商品信息'!C32)</f>
        <v>-</v>
      </c>
      <c r="D32" s="34" t="str">
        <f>IF('基础-商品信息'!D32="","-",'基础-商品信息'!D32)</f>
        <v>-</v>
      </c>
      <c r="E32" s="34" t="str">
        <f>IF('基础-商品信息'!E32="","-",'基础-商品信息'!E32)</f>
        <v>-</v>
      </c>
      <c r="F32" s="42">
        <f>SUMIFS(期初库存!F:F,期初库存!C:C,C32)+SUMIFS('采购录入（明细）'!J:J,'采购录入（明细）'!F:F,C32)-SUMIFS('销售录入（明细）'!J:J,'销售录入（明细）'!F:F,C32)</f>
        <v>1</v>
      </c>
      <c r="G32" s="43"/>
      <c r="H32" s="44" t="str">
        <f t="shared" si="0"/>
        <v>否</v>
      </c>
    </row>
    <row r="33" customHeight="1" spans="2:8">
      <c r="B33" s="33">
        <v>30</v>
      </c>
      <c r="C33" s="34" t="str">
        <f>IF('基础-商品信息'!C33="","-",'基础-商品信息'!C33)</f>
        <v>-</v>
      </c>
      <c r="D33" s="34" t="str">
        <f>IF('基础-商品信息'!D33="","-",'基础-商品信息'!D33)</f>
        <v>-</v>
      </c>
      <c r="E33" s="34" t="str">
        <f>IF('基础-商品信息'!E33="","-",'基础-商品信息'!E33)</f>
        <v>-</v>
      </c>
      <c r="F33" s="42">
        <f>SUMIFS(期初库存!F:F,期初库存!C:C,C33)+SUMIFS('采购录入（明细）'!J:J,'采购录入（明细）'!F:F,C33)-SUMIFS('销售录入（明细）'!J:J,'销售录入（明细）'!F:F,C33)</f>
        <v>1</v>
      </c>
      <c r="G33" s="43"/>
      <c r="H33" s="44" t="str">
        <f t="shared" si="0"/>
        <v>否</v>
      </c>
    </row>
    <row r="34" customHeight="1" spans="2:8">
      <c r="B34" s="33">
        <v>31</v>
      </c>
      <c r="C34" s="34" t="str">
        <f>IF('基础-商品信息'!C34="","-",'基础-商品信息'!C34)</f>
        <v>-</v>
      </c>
      <c r="D34" s="34" t="str">
        <f>IF('基础-商品信息'!D34="","-",'基础-商品信息'!D34)</f>
        <v>-</v>
      </c>
      <c r="E34" s="34" t="str">
        <f>IF('基础-商品信息'!E34="","-",'基础-商品信息'!E34)</f>
        <v>-</v>
      </c>
      <c r="F34" s="42">
        <f>SUMIFS(期初库存!F:F,期初库存!C:C,C34)+SUMIFS('采购录入（明细）'!J:J,'采购录入（明细）'!F:F,C34)-SUMIFS('销售录入（明细）'!J:J,'销售录入（明细）'!F:F,C34)</f>
        <v>1</v>
      </c>
      <c r="G34" s="43"/>
      <c r="H34" s="44" t="str">
        <f t="shared" si="0"/>
        <v>否</v>
      </c>
    </row>
    <row r="35" customHeight="1" spans="2:8">
      <c r="B35" s="33">
        <v>32</v>
      </c>
      <c r="C35" s="34" t="str">
        <f>IF('基础-商品信息'!C35="","-",'基础-商品信息'!C35)</f>
        <v>-</v>
      </c>
      <c r="D35" s="34" t="str">
        <f>IF('基础-商品信息'!D35="","-",'基础-商品信息'!D35)</f>
        <v>-</v>
      </c>
      <c r="E35" s="34" t="str">
        <f>IF('基础-商品信息'!E35="","-",'基础-商品信息'!E35)</f>
        <v>-</v>
      </c>
      <c r="F35" s="42">
        <f>SUMIFS(期初库存!F:F,期初库存!C:C,C35)+SUMIFS('采购录入（明细）'!J:J,'采购录入（明细）'!F:F,C35)-SUMIFS('销售录入（明细）'!J:J,'销售录入（明细）'!F:F,C35)</f>
        <v>1</v>
      </c>
      <c r="G35" s="43"/>
      <c r="H35" s="44" t="str">
        <f t="shared" si="0"/>
        <v>否</v>
      </c>
    </row>
    <row r="36" customHeight="1" spans="2:8">
      <c r="B36" s="33">
        <v>33</v>
      </c>
      <c r="C36" s="34" t="str">
        <f>IF('基础-商品信息'!C36="","-",'基础-商品信息'!C36)</f>
        <v>-</v>
      </c>
      <c r="D36" s="34" t="str">
        <f>IF('基础-商品信息'!D36="","-",'基础-商品信息'!D36)</f>
        <v>-</v>
      </c>
      <c r="E36" s="34" t="str">
        <f>IF('基础-商品信息'!E36="","-",'基础-商品信息'!E36)</f>
        <v>-</v>
      </c>
      <c r="F36" s="42">
        <f>SUMIFS(期初库存!F:F,期初库存!C:C,C36)+SUMIFS('采购录入（明细）'!J:J,'采购录入（明细）'!F:F,C36)-SUMIFS('销售录入（明细）'!J:J,'销售录入（明细）'!F:F,C36)</f>
        <v>1</v>
      </c>
      <c r="G36" s="43"/>
      <c r="H36" s="44" t="str">
        <f t="shared" si="0"/>
        <v>否</v>
      </c>
    </row>
    <row r="37" customHeight="1" spans="2:8">
      <c r="B37" s="33">
        <v>34</v>
      </c>
      <c r="C37" s="34" t="str">
        <f>IF('基础-商品信息'!C37="","-",'基础-商品信息'!C37)</f>
        <v>-</v>
      </c>
      <c r="D37" s="34" t="str">
        <f>IF('基础-商品信息'!D37="","-",'基础-商品信息'!D37)</f>
        <v>-</v>
      </c>
      <c r="E37" s="34" t="str">
        <f>IF('基础-商品信息'!E37="","-",'基础-商品信息'!E37)</f>
        <v>-</v>
      </c>
      <c r="F37" s="42">
        <f>SUMIFS(期初库存!F:F,期初库存!C:C,C37)+SUMIFS('采购录入（明细）'!J:J,'采购录入（明细）'!F:F,C37)-SUMIFS('销售录入（明细）'!J:J,'销售录入（明细）'!F:F,C37)</f>
        <v>1</v>
      </c>
      <c r="G37" s="43"/>
      <c r="H37" s="44" t="str">
        <f t="shared" ref="H37:H68" si="1">IF(G37&gt;F37,"采购","否")</f>
        <v>否</v>
      </c>
    </row>
    <row r="38" customHeight="1" spans="2:8">
      <c r="B38" s="33">
        <v>35</v>
      </c>
      <c r="C38" s="34" t="str">
        <f>IF('基础-商品信息'!C38="","-",'基础-商品信息'!C38)</f>
        <v>-</v>
      </c>
      <c r="D38" s="34" t="str">
        <f>IF('基础-商品信息'!D38="","-",'基础-商品信息'!D38)</f>
        <v>-</v>
      </c>
      <c r="E38" s="34" t="str">
        <f>IF('基础-商品信息'!E38="","-",'基础-商品信息'!E38)</f>
        <v>-</v>
      </c>
      <c r="F38" s="42">
        <f>SUMIFS(期初库存!F:F,期初库存!C:C,C38)+SUMIFS('采购录入（明细）'!J:J,'采购录入（明细）'!F:F,C38)-SUMIFS('销售录入（明细）'!J:J,'销售录入（明细）'!F:F,C38)</f>
        <v>1</v>
      </c>
      <c r="G38" s="43"/>
      <c r="H38" s="44" t="str">
        <f t="shared" si="1"/>
        <v>否</v>
      </c>
    </row>
    <row r="39" customHeight="1" spans="2:8">
      <c r="B39" s="33">
        <v>36</v>
      </c>
      <c r="C39" s="34" t="str">
        <f>IF('基础-商品信息'!C39="","-",'基础-商品信息'!C39)</f>
        <v>-</v>
      </c>
      <c r="D39" s="34" t="str">
        <f>IF('基础-商品信息'!D39="","-",'基础-商品信息'!D39)</f>
        <v>-</v>
      </c>
      <c r="E39" s="34" t="str">
        <f>IF('基础-商品信息'!E39="","-",'基础-商品信息'!E39)</f>
        <v>-</v>
      </c>
      <c r="F39" s="42">
        <f>SUMIFS(期初库存!F:F,期初库存!C:C,C39)+SUMIFS('采购录入（明细）'!J:J,'采购录入（明细）'!F:F,C39)-SUMIFS('销售录入（明细）'!J:J,'销售录入（明细）'!F:F,C39)</f>
        <v>1</v>
      </c>
      <c r="G39" s="43"/>
      <c r="H39" s="44" t="str">
        <f t="shared" si="1"/>
        <v>否</v>
      </c>
    </row>
    <row r="40" customHeight="1" spans="2:8">
      <c r="B40" s="33">
        <v>37</v>
      </c>
      <c r="C40" s="34" t="str">
        <f>IF('基础-商品信息'!C40="","-",'基础-商品信息'!C40)</f>
        <v>-</v>
      </c>
      <c r="D40" s="34" t="str">
        <f>IF('基础-商品信息'!D40="","-",'基础-商品信息'!D40)</f>
        <v>-</v>
      </c>
      <c r="E40" s="34" t="str">
        <f>IF('基础-商品信息'!E40="","-",'基础-商品信息'!E40)</f>
        <v>-</v>
      </c>
      <c r="F40" s="42">
        <f>SUMIFS(期初库存!F:F,期初库存!C:C,C40)+SUMIFS('采购录入（明细）'!J:J,'采购录入（明细）'!F:F,C40)-SUMIFS('销售录入（明细）'!J:J,'销售录入（明细）'!F:F,C40)</f>
        <v>1</v>
      </c>
      <c r="G40" s="43"/>
      <c r="H40" s="44" t="str">
        <f t="shared" si="1"/>
        <v>否</v>
      </c>
    </row>
    <row r="41" customHeight="1" spans="2:8">
      <c r="B41" s="33">
        <v>38</v>
      </c>
      <c r="C41" s="34" t="str">
        <f>IF('基础-商品信息'!C41="","-",'基础-商品信息'!C41)</f>
        <v>-</v>
      </c>
      <c r="D41" s="34" t="str">
        <f>IF('基础-商品信息'!D41="","-",'基础-商品信息'!D41)</f>
        <v>-</v>
      </c>
      <c r="E41" s="34" t="str">
        <f>IF('基础-商品信息'!E41="","-",'基础-商品信息'!E41)</f>
        <v>-</v>
      </c>
      <c r="F41" s="42">
        <f>SUMIFS(期初库存!F:F,期初库存!C:C,C41)+SUMIFS('采购录入（明细）'!J:J,'采购录入（明细）'!F:F,C41)-SUMIFS('销售录入（明细）'!J:J,'销售录入（明细）'!F:F,C41)</f>
        <v>1</v>
      </c>
      <c r="G41" s="43"/>
      <c r="H41" s="44" t="str">
        <f t="shared" si="1"/>
        <v>否</v>
      </c>
    </row>
    <row r="42" customHeight="1" spans="2:8">
      <c r="B42" s="33">
        <v>39</v>
      </c>
      <c r="C42" s="34" t="str">
        <f>IF('基础-商品信息'!C42="","-",'基础-商品信息'!C42)</f>
        <v>-</v>
      </c>
      <c r="D42" s="34" t="str">
        <f>IF('基础-商品信息'!D42="","-",'基础-商品信息'!D42)</f>
        <v>-</v>
      </c>
      <c r="E42" s="34" t="str">
        <f>IF('基础-商品信息'!E42="","-",'基础-商品信息'!E42)</f>
        <v>-</v>
      </c>
      <c r="F42" s="42">
        <f>SUMIFS(期初库存!F:F,期初库存!C:C,C42)+SUMIFS('采购录入（明细）'!J:J,'采购录入（明细）'!F:F,C42)-SUMIFS('销售录入（明细）'!J:J,'销售录入（明细）'!F:F,C42)</f>
        <v>1</v>
      </c>
      <c r="G42" s="43"/>
      <c r="H42" s="44" t="str">
        <f t="shared" si="1"/>
        <v>否</v>
      </c>
    </row>
    <row r="43" customHeight="1" spans="2:8">
      <c r="B43" s="33">
        <v>40</v>
      </c>
      <c r="C43" s="34" t="str">
        <f>IF('基础-商品信息'!C43="","-",'基础-商品信息'!C43)</f>
        <v>-</v>
      </c>
      <c r="D43" s="34" t="str">
        <f>IF('基础-商品信息'!D43="","-",'基础-商品信息'!D43)</f>
        <v>-</v>
      </c>
      <c r="E43" s="34" t="str">
        <f>IF('基础-商品信息'!E43="","-",'基础-商品信息'!E43)</f>
        <v>-</v>
      </c>
      <c r="F43" s="42">
        <f>SUMIFS(期初库存!F:F,期初库存!C:C,C43)+SUMIFS('采购录入（明细）'!J:J,'采购录入（明细）'!F:F,C43)-SUMIFS('销售录入（明细）'!J:J,'销售录入（明细）'!F:F,C43)</f>
        <v>1</v>
      </c>
      <c r="G43" s="43"/>
      <c r="H43" s="44" t="str">
        <f t="shared" si="1"/>
        <v>否</v>
      </c>
    </row>
    <row r="44" customHeight="1" spans="2:8">
      <c r="B44" s="33">
        <v>41</v>
      </c>
      <c r="C44" s="34" t="str">
        <f>IF('基础-商品信息'!C44="","-",'基础-商品信息'!C44)</f>
        <v>-</v>
      </c>
      <c r="D44" s="34" t="str">
        <f>IF('基础-商品信息'!D44="","-",'基础-商品信息'!D44)</f>
        <v>-</v>
      </c>
      <c r="E44" s="34" t="str">
        <f>IF('基础-商品信息'!E44="","-",'基础-商品信息'!E44)</f>
        <v>-</v>
      </c>
      <c r="F44" s="42">
        <f>SUMIFS(期初库存!F:F,期初库存!C:C,C44)+SUMIFS('采购录入（明细）'!J:J,'采购录入（明细）'!F:F,C44)-SUMIFS('销售录入（明细）'!J:J,'销售录入（明细）'!F:F,C44)</f>
        <v>1</v>
      </c>
      <c r="G44" s="43"/>
      <c r="H44" s="44" t="str">
        <f t="shared" si="1"/>
        <v>否</v>
      </c>
    </row>
    <row r="45" customHeight="1" spans="2:8">
      <c r="B45" s="33">
        <v>42</v>
      </c>
      <c r="C45" s="34" t="str">
        <f>IF('基础-商品信息'!C45="","-",'基础-商品信息'!C45)</f>
        <v>-</v>
      </c>
      <c r="D45" s="34" t="str">
        <f>IF('基础-商品信息'!D45="","-",'基础-商品信息'!D45)</f>
        <v>-</v>
      </c>
      <c r="E45" s="34" t="str">
        <f>IF('基础-商品信息'!E45="","-",'基础-商品信息'!E45)</f>
        <v>-</v>
      </c>
      <c r="F45" s="42">
        <f>SUMIFS(期初库存!F:F,期初库存!C:C,C45)+SUMIFS('采购录入（明细）'!J:J,'采购录入（明细）'!F:F,C45)-SUMIFS('销售录入（明细）'!J:J,'销售录入（明细）'!F:F,C45)</f>
        <v>1</v>
      </c>
      <c r="G45" s="43"/>
      <c r="H45" s="44" t="str">
        <f t="shared" si="1"/>
        <v>否</v>
      </c>
    </row>
    <row r="46" customHeight="1" spans="2:8">
      <c r="B46" s="33">
        <v>43</v>
      </c>
      <c r="C46" s="34" t="str">
        <f>IF('基础-商品信息'!C46="","-",'基础-商品信息'!C46)</f>
        <v>-</v>
      </c>
      <c r="D46" s="34" t="str">
        <f>IF('基础-商品信息'!D46="","-",'基础-商品信息'!D46)</f>
        <v>-</v>
      </c>
      <c r="E46" s="34" t="str">
        <f>IF('基础-商品信息'!E46="","-",'基础-商品信息'!E46)</f>
        <v>-</v>
      </c>
      <c r="F46" s="42">
        <f>SUMIFS(期初库存!F:F,期初库存!C:C,C46)+SUMIFS('采购录入（明细）'!J:J,'采购录入（明细）'!F:F,C46)-SUMIFS('销售录入（明细）'!J:J,'销售录入（明细）'!F:F,C46)</f>
        <v>1</v>
      </c>
      <c r="G46" s="43"/>
      <c r="H46" s="44" t="str">
        <f t="shared" si="1"/>
        <v>否</v>
      </c>
    </row>
    <row r="47" customHeight="1" spans="2:8">
      <c r="B47" s="33">
        <v>44</v>
      </c>
      <c r="C47" s="34" t="str">
        <f>IF('基础-商品信息'!C47="","-",'基础-商品信息'!C47)</f>
        <v>-</v>
      </c>
      <c r="D47" s="34" t="str">
        <f>IF('基础-商品信息'!D47="","-",'基础-商品信息'!D47)</f>
        <v>-</v>
      </c>
      <c r="E47" s="34" t="str">
        <f>IF('基础-商品信息'!E47="","-",'基础-商品信息'!E47)</f>
        <v>-</v>
      </c>
      <c r="F47" s="42">
        <f>SUMIFS(期初库存!F:F,期初库存!C:C,C47)+SUMIFS('采购录入（明细）'!J:J,'采购录入（明细）'!F:F,C47)-SUMIFS('销售录入（明细）'!J:J,'销售录入（明细）'!F:F,C47)</f>
        <v>1</v>
      </c>
      <c r="G47" s="43"/>
      <c r="H47" s="44" t="str">
        <f t="shared" si="1"/>
        <v>否</v>
      </c>
    </row>
    <row r="48" customHeight="1" spans="2:8">
      <c r="B48" s="33">
        <v>45</v>
      </c>
      <c r="C48" s="34" t="str">
        <f>IF('基础-商品信息'!C48="","-",'基础-商品信息'!C48)</f>
        <v>-</v>
      </c>
      <c r="D48" s="34" t="str">
        <f>IF('基础-商品信息'!D48="","-",'基础-商品信息'!D48)</f>
        <v>-</v>
      </c>
      <c r="E48" s="34" t="str">
        <f>IF('基础-商品信息'!E48="","-",'基础-商品信息'!E48)</f>
        <v>-</v>
      </c>
      <c r="F48" s="42">
        <f>SUMIFS(期初库存!F:F,期初库存!C:C,C48)+SUMIFS('采购录入（明细）'!J:J,'采购录入（明细）'!F:F,C48)-SUMIFS('销售录入（明细）'!J:J,'销售录入（明细）'!F:F,C48)</f>
        <v>1</v>
      </c>
      <c r="G48" s="43"/>
      <c r="H48" s="44" t="str">
        <f t="shared" si="1"/>
        <v>否</v>
      </c>
    </row>
    <row r="49" customHeight="1" spans="2:8">
      <c r="B49" s="33">
        <v>46</v>
      </c>
      <c r="C49" s="34" t="str">
        <f>IF('基础-商品信息'!C49="","-",'基础-商品信息'!C49)</f>
        <v>-</v>
      </c>
      <c r="D49" s="34" t="str">
        <f>IF('基础-商品信息'!D49="","-",'基础-商品信息'!D49)</f>
        <v>-</v>
      </c>
      <c r="E49" s="34" t="str">
        <f>IF('基础-商品信息'!E49="","-",'基础-商品信息'!E49)</f>
        <v>-</v>
      </c>
      <c r="F49" s="42">
        <f>SUMIFS(期初库存!F:F,期初库存!C:C,C49)+SUMIFS('采购录入（明细）'!J:J,'采购录入（明细）'!F:F,C49)-SUMIFS('销售录入（明细）'!J:J,'销售录入（明细）'!F:F,C49)</f>
        <v>1</v>
      </c>
      <c r="G49" s="43"/>
      <c r="H49" s="44" t="str">
        <f t="shared" si="1"/>
        <v>否</v>
      </c>
    </row>
    <row r="50" customHeight="1" spans="2:8">
      <c r="B50" s="33">
        <v>47</v>
      </c>
      <c r="C50" s="34" t="str">
        <f>IF('基础-商品信息'!C50="","-",'基础-商品信息'!C50)</f>
        <v>-</v>
      </c>
      <c r="D50" s="34" t="str">
        <f>IF('基础-商品信息'!D50="","-",'基础-商品信息'!D50)</f>
        <v>-</v>
      </c>
      <c r="E50" s="34" t="str">
        <f>IF('基础-商品信息'!E50="","-",'基础-商品信息'!E50)</f>
        <v>-</v>
      </c>
      <c r="F50" s="42">
        <f>SUMIFS(期初库存!F:F,期初库存!C:C,C50)+SUMIFS('采购录入（明细）'!J:J,'采购录入（明细）'!F:F,C50)-SUMIFS('销售录入（明细）'!J:J,'销售录入（明细）'!F:F,C50)</f>
        <v>1</v>
      </c>
      <c r="G50" s="43"/>
      <c r="H50" s="44" t="str">
        <f t="shared" si="1"/>
        <v>否</v>
      </c>
    </row>
    <row r="51" customHeight="1" spans="2:8">
      <c r="B51" s="33">
        <v>48</v>
      </c>
      <c r="C51" s="34" t="str">
        <f>IF('基础-商品信息'!C51="","-",'基础-商品信息'!C51)</f>
        <v>-</v>
      </c>
      <c r="D51" s="34" t="str">
        <f>IF('基础-商品信息'!D51="","-",'基础-商品信息'!D51)</f>
        <v>-</v>
      </c>
      <c r="E51" s="34" t="str">
        <f>IF('基础-商品信息'!E51="","-",'基础-商品信息'!E51)</f>
        <v>-</v>
      </c>
      <c r="F51" s="42">
        <f>SUMIFS(期初库存!F:F,期初库存!C:C,C51)+SUMIFS('采购录入（明细）'!J:J,'采购录入（明细）'!F:F,C51)-SUMIFS('销售录入（明细）'!J:J,'销售录入（明细）'!F:F,C51)</f>
        <v>1</v>
      </c>
      <c r="G51" s="43"/>
      <c r="H51" s="44" t="str">
        <f t="shared" si="1"/>
        <v>否</v>
      </c>
    </row>
    <row r="52" customHeight="1" spans="2:8">
      <c r="B52" s="33">
        <v>49</v>
      </c>
      <c r="C52" s="34" t="str">
        <f>IF('基础-商品信息'!C52="","-",'基础-商品信息'!C52)</f>
        <v>-</v>
      </c>
      <c r="D52" s="34" t="str">
        <f>IF('基础-商品信息'!D52="","-",'基础-商品信息'!D52)</f>
        <v>-</v>
      </c>
      <c r="E52" s="34" t="str">
        <f>IF('基础-商品信息'!E52="","-",'基础-商品信息'!E52)</f>
        <v>-</v>
      </c>
      <c r="F52" s="42">
        <f>SUMIFS(期初库存!F:F,期初库存!C:C,C52)+SUMIFS('采购录入（明细）'!J:J,'采购录入（明细）'!F:F,C52)-SUMIFS('销售录入（明细）'!J:J,'销售录入（明细）'!F:F,C52)</f>
        <v>1</v>
      </c>
      <c r="G52" s="43"/>
      <c r="H52" s="44" t="str">
        <f t="shared" si="1"/>
        <v>否</v>
      </c>
    </row>
    <row r="53" customHeight="1" spans="2:8">
      <c r="B53" s="33">
        <v>50</v>
      </c>
      <c r="C53" s="34" t="str">
        <f>IF('基础-商品信息'!C53="","-",'基础-商品信息'!C53)</f>
        <v>-</v>
      </c>
      <c r="D53" s="34" t="str">
        <f>IF('基础-商品信息'!D53="","-",'基础-商品信息'!D53)</f>
        <v>-</v>
      </c>
      <c r="E53" s="34" t="str">
        <f>IF('基础-商品信息'!E53="","-",'基础-商品信息'!E53)</f>
        <v>-</v>
      </c>
      <c r="F53" s="42">
        <f>SUMIFS(期初库存!F:F,期初库存!C:C,C53)+SUMIFS('采购录入（明细）'!J:J,'采购录入（明细）'!F:F,C53)-SUMIFS('销售录入（明细）'!J:J,'销售录入（明细）'!F:F,C53)</f>
        <v>1</v>
      </c>
      <c r="G53" s="43"/>
      <c r="H53" s="44" t="str">
        <f t="shared" si="1"/>
        <v>否</v>
      </c>
    </row>
    <row r="54" customHeight="1" spans="2:8">
      <c r="B54" s="33">
        <v>51</v>
      </c>
      <c r="C54" s="34" t="str">
        <f>IF('基础-商品信息'!C54="","-",'基础-商品信息'!C54)</f>
        <v>-</v>
      </c>
      <c r="D54" s="34" t="str">
        <f>IF('基础-商品信息'!D54="","-",'基础-商品信息'!D54)</f>
        <v>-</v>
      </c>
      <c r="E54" s="34" t="str">
        <f>IF('基础-商品信息'!E54="","-",'基础-商品信息'!E54)</f>
        <v>-</v>
      </c>
      <c r="F54" s="42">
        <f>SUMIFS(期初库存!F:F,期初库存!C:C,C54)+SUMIFS('采购录入（明细）'!J:J,'采购录入（明细）'!F:F,C54)-SUMIFS('销售录入（明细）'!J:J,'销售录入（明细）'!F:F,C54)</f>
        <v>1</v>
      </c>
      <c r="G54" s="43"/>
      <c r="H54" s="44" t="str">
        <f t="shared" si="1"/>
        <v>否</v>
      </c>
    </row>
    <row r="55" customHeight="1" spans="2:8">
      <c r="B55" s="33">
        <v>52</v>
      </c>
      <c r="C55" s="34" t="str">
        <f>IF('基础-商品信息'!C55="","-",'基础-商品信息'!C55)</f>
        <v>-</v>
      </c>
      <c r="D55" s="34" t="str">
        <f>IF('基础-商品信息'!D55="","-",'基础-商品信息'!D55)</f>
        <v>-</v>
      </c>
      <c r="E55" s="34" t="str">
        <f>IF('基础-商品信息'!E55="","-",'基础-商品信息'!E55)</f>
        <v>-</v>
      </c>
      <c r="F55" s="42">
        <f>SUMIFS(期初库存!F:F,期初库存!C:C,C55)+SUMIFS('采购录入（明细）'!J:J,'采购录入（明细）'!F:F,C55)-SUMIFS('销售录入（明细）'!J:J,'销售录入（明细）'!F:F,C55)</f>
        <v>1</v>
      </c>
      <c r="G55" s="43"/>
      <c r="H55" s="44" t="str">
        <f t="shared" si="1"/>
        <v>否</v>
      </c>
    </row>
    <row r="56" customHeight="1" spans="2:8">
      <c r="B56" s="33">
        <v>53</v>
      </c>
      <c r="C56" s="34" t="str">
        <f>IF('基础-商品信息'!C56="","-",'基础-商品信息'!C56)</f>
        <v>-</v>
      </c>
      <c r="D56" s="34" t="str">
        <f>IF('基础-商品信息'!D56="","-",'基础-商品信息'!D56)</f>
        <v>-</v>
      </c>
      <c r="E56" s="34" t="str">
        <f>IF('基础-商品信息'!E56="","-",'基础-商品信息'!E56)</f>
        <v>-</v>
      </c>
      <c r="F56" s="42">
        <f>SUMIFS(期初库存!F:F,期初库存!C:C,C56)+SUMIFS('采购录入（明细）'!J:J,'采购录入（明细）'!F:F,C56)-SUMIFS('销售录入（明细）'!J:J,'销售录入（明细）'!F:F,C56)</f>
        <v>1</v>
      </c>
      <c r="G56" s="43"/>
      <c r="H56" s="44" t="str">
        <f t="shared" si="1"/>
        <v>否</v>
      </c>
    </row>
    <row r="57" customHeight="1" spans="2:8">
      <c r="B57" s="33">
        <v>54</v>
      </c>
      <c r="C57" s="34" t="str">
        <f>IF('基础-商品信息'!C57="","-",'基础-商品信息'!C57)</f>
        <v>-</v>
      </c>
      <c r="D57" s="34" t="str">
        <f>IF('基础-商品信息'!D57="","-",'基础-商品信息'!D57)</f>
        <v>-</v>
      </c>
      <c r="E57" s="34" t="str">
        <f>IF('基础-商品信息'!E57="","-",'基础-商品信息'!E57)</f>
        <v>-</v>
      </c>
      <c r="F57" s="42">
        <f>SUMIFS(期初库存!F:F,期初库存!C:C,C57)+SUMIFS('采购录入（明细）'!J:J,'采购录入（明细）'!F:F,C57)-SUMIFS('销售录入（明细）'!J:J,'销售录入（明细）'!F:F,C57)</f>
        <v>1</v>
      </c>
      <c r="G57" s="43"/>
      <c r="H57" s="44" t="str">
        <f t="shared" si="1"/>
        <v>否</v>
      </c>
    </row>
    <row r="58" customHeight="1" spans="2:8">
      <c r="B58" s="33">
        <v>55</v>
      </c>
      <c r="C58" s="34" t="str">
        <f>IF('基础-商品信息'!C58="","-",'基础-商品信息'!C58)</f>
        <v>-</v>
      </c>
      <c r="D58" s="34" t="str">
        <f>IF('基础-商品信息'!D58="","-",'基础-商品信息'!D58)</f>
        <v>-</v>
      </c>
      <c r="E58" s="34" t="str">
        <f>IF('基础-商品信息'!E58="","-",'基础-商品信息'!E58)</f>
        <v>-</v>
      </c>
      <c r="F58" s="42">
        <f>SUMIFS(期初库存!F:F,期初库存!C:C,C58)+SUMIFS('采购录入（明细）'!J:J,'采购录入（明细）'!F:F,C58)-SUMIFS('销售录入（明细）'!J:J,'销售录入（明细）'!F:F,C58)</f>
        <v>1</v>
      </c>
      <c r="G58" s="43"/>
      <c r="H58" s="44" t="str">
        <f t="shared" si="1"/>
        <v>否</v>
      </c>
    </row>
    <row r="59" customHeight="1" spans="2:8">
      <c r="B59" s="33">
        <v>56</v>
      </c>
      <c r="C59" s="34" t="str">
        <f>IF('基础-商品信息'!C59="","-",'基础-商品信息'!C59)</f>
        <v>-</v>
      </c>
      <c r="D59" s="34" t="str">
        <f>IF('基础-商品信息'!D59="","-",'基础-商品信息'!D59)</f>
        <v>-</v>
      </c>
      <c r="E59" s="34" t="str">
        <f>IF('基础-商品信息'!E59="","-",'基础-商品信息'!E59)</f>
        <v>-</v>
      </c>
      <c r="F59" s="42">
        <f>SUMIFS(期初库存!F:F,期初库存!C:C,C59)+SUMIFS('采购录入（明细）'!J:J,'采购录入（明细）'!F:F,C59)-SUMIFS('销售录入（明细）'!J:J,'销售录入（明细）'!F:F,C59)</f>
        <v>1</v>
      </c>
      <c r="G59" s="43"/>
      <c r="H59" s="44" t="str">
        <f t="shared" si="1"/>
        <v>否</v>
      </c>
    </row>
    <row r="60" customHeight="1" spans="2:8">
      <c r="B60" s="33">
        <v>57</v>
      </c>
      <c r="C60" s="34" t="str">
        <f>IF('基础-商品信息'!C60="","-",'基础-商品信息'!C60)</f>
        <v>-</v>
      </c>
      <c r="D60" s="34" t="str">
        <f>IF('基础-商品信息'!D60="","-",'基础-商品信息'!D60)</f>
        <v>-</v>
      </c>
      <c r="E60" s="34" t="str">
        <f>IF('基础-商品信息'!E60="","-",'基础-商品信息'!E60)</f>
        <v>-</v>
      </c>
      <c r="F60" s="42">
        <f>SUMIFS(期初库存!F:F,期初库存!C:C,C60)+SUMIFS('采购录入（明细）'!J:J,'采购录入（明细）'!F:F,C60)-SUMIFS('销售录入（明细）'!J:J,'销售录入（明细）'!F:F,C60)</f>
        <v>1</v>
      </c>
      <c r="G60" s="43"/>
      <c r="H60" s="44" t="str">
        <f t="shared" si="1"/>
        <v>否</v>
      </c>
    </row>
    <row r="61" customHeight="1" spans="2:8">
      <c r="B61" s="33">
        <v>58</v>
      </c>
      <c r="C61" s="34" t="str">
        <f>IF('基础-商品信息'!C61="","-",'基础-商品信息'!C61)</f>
        <v>-</v>
      </c>
      <c r="D61" s="34" t="str">
        <f>IF('基础-商品信息'!D61="","-",'基础-商品信息'!D61)</f>
        <v>-</v>
      </c>
      <c r="E61" s="34" t="str">
        <f>IF('基础-商品信息'!E61="","-",'基础-商品信息'!E61)</f>
        <v>-</v>
      </c>
      <c r="F61" s="42">
        <f>SUMIFS(期初库存!F:F,期初库存!C:C,C61)+SUMIFS('采购录入（明细）'!J:J,'采购录入（明细）'!F:F,C61)-SUMIFS('销售录入（明细）'!J:J,'销售录入（明细）'!F:F,C61)</f>
        <v>1</v>
      </c>
      <c r="G61" s="43"/>
      <c r="H61" s="44" t="str">
        <f t="shared" si="1"/>
        <v>否</v>
      </c>
    </row>
    <row r="62" customHeight="1" spans="2:8">
      <c r="B62" s="33">
        <v>59</v>
      </c>
      <c r="C62" s="34" t="str">
        <f>IF('基础-商品信息'!C62="","-",'基础-商品信息'!C62)</f>
        <v>-</v>
      </c>
      <c r="D62" s="34" t="str">
        <f>IF('基础-商品信息'!D62="","-",'基础-商品信息'!D62)</f>
        <v>-</v>
      </c>
      <c r="E62" s="34" t="str">
        <f>IF('基础-商品信息'!E62="","-",'基础-商品信息'!E62)</f>
        <v>-</v>
      </c>
      <c r="F62" s="42">
        <f>SUMIFS(期初库存!F:F,期初库存!C:C,C62)+SUMIFS('采购录入（明细）'!J:J,'采购录入（明细）'!F:F,C62)-SUMIFS('销售录入（明细）'!J:J,'销售录入（明细）'!F:F,C62)</f>
        <v>1</v>
      </c>
      <c r="G62" s="43"/>
      <c r="H62" s="44" t="str">
        <f t="shared" si="1"/>
        <v>否</v>
      </c>
    </row>
    <row r="63" customHeight="1" spans="2:8">
      <c r="B63" s="33">
        <v>60</v>
      </c>
      <c r="C63" s="34" t="str">
        <f>IF('基础-商品信息'!C63="","-",'基础-商品信息'!C63)</f>
        <v>-</v>
      </c>
      <c r="D63" s="34" t="str">
        <f>IF('基础-商品信息'!D63="","-",'基础-商品信息'!D63)</f>
        <v>-</v>
      </c>
      <c r="E63" s="34" t="str">
        <f>IF('基础-商品信息'!E63="","-",'基础-商品信息'!E63)</f>
        <v>-</v>
      </c>
      <c r="F63" s="42">
        <f>SUMIFS(期初库存!F:F,期初库存!C:C,C63)+SUMIFS('采购录入（明细）'!J:J,'采购录入（明细）'!F:F,C63)-SUMIFS('销售录入（明细）'!J:J,'销售录入（明细）'!F:F,C63)</f>
        <v>1</v>
      </c>
      <c r="G63" s="43"/>
      <c r="H63" s="44" t="str">
        <f t="shared" si="1"/>
        <v>否</v>
      </c>
    </row>
    <row r="64" customHeight="1" spans="2:8">
      <c r="B64" s="33">
        <v>61</v>
      </c>
      <c r="C64" s="34" t="str">
        <f>IF('基础-商品信息'!C64="","-",'基础-商品信息'!C64)</f>
        <v>-</v>
      </c>
      <c r="D64" s="34" t="str">
        <f>IF('基础-商品信息'!D64="","-",'基础-商品信息'!D64)</f>
        <v>-</v>
      </c>
      <c r="E64" s="34" t="str">
        <f>IF('基础-商品信息'!E64="","-",'基础-商品信息'!E64)</f>
        <v>-</v>
      </c>
      <c r="F64" s="42">
        <f>SUMIFS(期初库存!F:F,期初库存!C:C,C64)+SUMIFS('采购录入（明细）'!J:J,'采购录入（明细）'!F:F,C64)-SUMIFS('销售录入（明细）'!J:J,'销售录入（明细）'!F:F,C64)</f>
        <v>1</v>
      </c>
      <c r="G64" s="43"/>
      <c r="H64" s="44" t="str">
        <f t="shared" si="1"/>
        <v>否</v>
      </c>
    </row>
    <row r="65" customHeight="1" spans="2:8">
      <c r="B65" s="33">
        <v>62</v>
      </c>
      <c r="C65" s="34" t="str">
        <f>IF('基础-商品信息'!C65="","-",'基础-商品信息'!C65)</f>
        <v>-</v>
      </c>
      <c r="D65" s="34" t="str">
        <f>IF('基础-商品信息'!D65="","-",'基础-商品信息'!D65)</f>
        <v>-</v>
      </c>
      <c r="E65" s="34" t="str">
        <f>IF('基础-商品信息'!E65="","-",'基础-商品信息'!E65)</f>
        <v>-</v>
      </c>
      <c r="F65" s="42">
        <f>SUMIFS(期初库存!F:F,期初库存!C:C,C65)+SUMIFS('采购录入（明细）'!J:J,'采购录入（明细）'!F:F,C65)-SUMIFS('销售录入（明细）'!J:J,'销售录入（明细）'!F:F,C65)</f>
        <v>1</v>
      </c>
      <c r="G65" s="43"/>
      <c r="H65" s="44" t="str">
        <f t="shared" si="1"/>
        <v>否</v>
      </c>
    </row>
    <row r="66" customHeight="1" spans="2:8">
      <c r="B66" s="33">
        <v>63</v>
      </c>
      <c r="C66" s="34" t="str">
        <f>IF('基础-商品信息'!C66="","-",'基础-商品信息'!C66)</f>
        <v>-</v>
      </c>
      <c r="D66" s="34" t="str">
        <f>IF('基础-商品信息'!D66="","-",'基础-商品信息'!D66)</f>
        <v>-</v>
      </c>
      <c r="E66" s="34" t="str">
        <f>IF('基础-商品信息'!E66="","-",'基础-商品信息'!E66)</f>
        <v>-</v>
      </c>
      <c r="F66" s="42">
        <f>SUMIFS(期初库存!F:F,期初库存!C:C,C66)+SUMIFS('采购录入（明细）'!J:J,'采购录入（明细）'!F:F,C66)-SUMIFS('销售录入（明细）'!J:J,'销售录入（明细）'!F:F,C66)</f>
        <v>1</v>
      </c>
      <c r="G66" s="43"/>
      <c r="H66" s="44" t="str">
        <f t="shared" si="1"/>
        <v>否</v>
      </c>
    </row>
    <row r="67" customHeight="1" spans="2:8">
      <c r="B67" s="33">
        <v>64</v>
      </c>
      <c r="C67" s="34" t="str">
        <f>IF('基础-商品信息'!C67="","-",'基础-商品信息'!C67)</f>
        <v>-</v>
      </c>
      <c r="D67" s="34" t="str">
        <f>IF('基础-商品信息'!D67="","-",'基础-商品信息'!D67)</f>
        <v>-</v>
      </c>
      <c r="E67" s="34" t="str">
        <f>IF('基础-商品信息'!E67="","-",'基础-商品信息'!E67)</f>
        <v>-</v>
      </c>
      <c r="F67" s="42">
        <f>SUMIFS(期初库存!F:F,期初库存!C:C,C67)+SUMIFS('采购录入（明细）'!J:J,'采购录入（明细）'!F:F,C67)-SUMIFS('销售录入（明细）'!J:J,'销售录入（明细）'!F:F,C67)</f>
        <v>1</v>
      </c>
      <c r="G67" s="43"/>
      <c r="H67" s="44" t="str">
        <f t="shared" si="1"/>
        <v>否</v>
      </c>
    </row>
    <row r="68" customHeight="1" spans="2:8">
      <c r="B68" s="33">
        <v>65</v>
      </c>
      <c r="C68" s="34" t="str">
        <f>IF('基础-商品信息'!C68="","-",'基础-商品信息'!C68)</f>
        <v>-</v>
      </c>
      <c r="D68" s="34" t="str">
        <f>IF('基础-商品信息'!D68="","-",'基础-商品信息'!D68)</f>
        <v>-</v>
      </c>
      <c r="E68" s="34" t="str">
        <f>IF('基础-商品信息'!E68="","-",'基础-商品信息'!E68)</f>
        <v>-</v>
      </c>
      <c r="F68" s="42">
        <f>SUMIFS(期初库存!F:F,期初库存!C:C,C68)+SUMIFS('采购录入（明细）'!J:J,'采购录入（明细）'!F:F,C68)-SUMIFS('销售录入（明细）'!J:J,'销售录入（明细）'!F:F,C68)</f>
        <v>1</v>
      </c>
      <c r="G68" s="43"/>
      <c r="H68" s="44" t="str">
        <f t="shared" si="1"/>
        <v>否</v>
      </c>
    </row>
    <row r="69" customHeight="1" spans="2:8">
      <c r="B69" s="33">
        <v>66</v>
      </c>
      <c r="C69" s="34" t="str">
        <f>IF('基础-商品信息'!C69="","-",'基础-商品信息'!C69)</f>
        <v>-</v>
      </c>
      <c r="D69" s="34" t="str">
        <f>IF('基础-商品信息'!D69="","-",'基础-商品信息'!D69)</f>
        <v>-</v>
      </c>
      <c r="E69" s="34" t="str">
        <f>IF('基础-商品信息'!E69="","-",'基础-商品信息'!E69)</f>
        <v>-</v>
      </c>
      <c r="F69" s="42">
        <f>SUMIFS(期初库存!F:F,期初库存!C:C,C69)+SUMIFS('采购录入（明细）'!J:J,'采购录入（明细）'!F:F,C69)-SUMIFS('销售录入（明细）'!J:J,'销售录入（明细）'!F:F,C69)</f>
        <v>1</v>
      </c>
      <c r="G69" s="43"/>
      <c r="H69" s="44" t="str">
        <f t="shared" ref="H69:H100" si="2">IF(G69&gt;F69,"采购","否")</f>
        <v>否</v>
      </c>
    </row>
    <row r="70" customHeight="1" spans="2:8">
      <c r="B70" s="33">
        <v>67</v>
      </c>
      <c r="C70" s="34" t="str">
        <f>IF('基础-商品信息'!C70="","-",'基础-商品信息'!C70)</f>
        <v>-</v>
      </c>
      <c r="D70" s="34" t="str">
        <f>IF('基础-商品信息'!D70="","-",'基础-商品信息'!D70)</f>
        <v>-</v>
      </c>
      <c r="E70" s="34" t="str">
        <f>IF('基础-商品信息'!E70="","-",'基础-商品信息'!E70)</f>
        <v>-</v>
      </c>
      <c r="F70" s="42">
        <f>SUMIFS(期初库存!F:F,期初库存!C:C,C70)+SUMIFS('采购录入（明细）'!J:J,'采购录入（明细）'!F:F,C70)-SUMIFS('销售录入（明细）'!J:J,'销售录入（明细）'!F:F,C70)</f>
        <v>1</v>
      </c>
      <c r="G70" s="43"/>
      <c r="H70" s="44" t="str">
        <f t="shared" si="2"/>
        <v>否</v>
      </c>
    </row>
    <row r="71" customHeight="1" spans="2:8">
      <c r="B71" s="33">
        <v>68</v>
      </c>
      <c r="C71" s="34" t="str">
        <f>IF('基础-商品信息'!C71="","-",'基础-商品信息'!C71)</f>
        <v>-</v>
      </c>
      <c r="D71" s="34" t="str">
        <f>IF('基础-商品信息'!D71="","-",'基础-商品信息'!D71)</f>
        <v>-</v>
      </c>
      <c r="E71" s="34" t="str">
        <f>IF('基础-商品信息'!E71="","-",'基础-商品信息'!E71)</f>
        <v>-</v>
      </c>
      <c r="F71" s="42">
        <f>SUMIFS(期初库存!F:F,期初库存!C:C,C71)+SUMIFS('采购录入（明细）'!J:J,'采购录入（明细）'!F:F,C71)-SUMIFS('销售录入（明细）'!J:J,'销售录入（明细）'!F:F,C71)</f>
        <v>1</v>
      </c>
      <c r="G71" s="43"/>
      <c r="H71" s="44" t="str">
        <f t="shared" si="2"/>
        <v>否</v>
      </c>
    </row>
    <row r="72" customHeight="1" spans="2:8">
      <c r="B72" s="33">
        <v>69</v>
      </c>
      <c r="C72" s="34" t="str">
        <f>IF('基础-商品信息'!C72="","-",'基础-商品信息'!C72)</f>
        <v>-</v>
      </c>
      <c r="D72" s="34" t="str">
        <f>IF('基础-商品信息'!D72="","-",'基础-商品信息'!D72)</f>
        <v>-</v>
      </c>
      <c r="E72" s="34" t="str">
        <f>IF('基础-商品信息'!E72="","-",'基础-商品信息'!E72)</f>
        <v>-</v>
      </c>
      <c r="F72" s="42">
        <f>SUMIFS(期初库存!F:F,期初库存!C:C,C72)+SUMIFS('采购录入（明细）'!J:J,'采购录入（明细）'!F:F,C72)-SUMIFS('销售录入（明细）'!J:J,'销售录入（明细）'!F:F,C72)</f>
        <v>1</v>
      </c>
      <c r="G72" s="43"/>
      <c r="H72" s="44" t="str">
        <f t="shared" si="2"/>
        <v>否</v>
      </c>
    </row>
    <row r="73" customHeight="1" spans="2:8">
      <c r="B73" s="33">
        <v>70</v>
      </c>
      <c r="C73" s="34" t="str">
        <f>IF('基础-商品信息'!C73="","-",'基础-商品信息'!C73)</f>
        <v>-</v>
      </c>
      <c r="D73" s="34" t="str">
        <f>IF('基础-商品信息'!D73="","-",'基础-商品信息'!D73)</f>
        <v>-</v>
      </c>
      <c r="E73" s="34" t="str">
        <f>IF('基础-商品信息'!E73="","-",'基础-商品信息'!E73)</f>
        <v>-</v>
      </c>
      <c r="F73" s="42">
        <f>SUMIFS(期初库存!F:F,期初库存!C:C,C73)+SUMIFS('采购录入（明细）'!J:J,'采购录入（明细）'!F:F,C73)-SUMIFS('销售录入（明细）'!J:J,'销售录入（明细）'!F:F,C73)</f>
        <v>1</v>
      </c>
      <c r="G73" s="43"/>
      <c r="H73" s="44" t="str">
        <f t="shared" si="2"/>
        <v>否</v>
      </c>
    </row>
    <row r="74" customHeight="1" spans="2:8">
      <c r="B74" s="33">
        <v>71</v>
      </c>
      <c r="C74" s="34" t="str">
        <f>IF('基础-商品信息'!C74="","-",'基础-商品信息'!C74)</f>
        <v>-</v>
      </c>
      <c r="D74" s="34" t="str">
        <f>IF('基础-商品信息'!D74="","-",'基础-商品信息'!D74)</f>
        <v>-</v>
      </c>
      <c r="E74" s="34" t="str">
        <f>IF('基础-商品信息'!E74="","-",'基础-商品信息'!E74)</f>
        <v>-</v>
      </c>
      <c r="F74" s="42">
        <f>SUMIFS(期初库存!F:F,期初库存!C:C,C74)+SUMIFS('采购录入（明细）'!J:J,'采购录入（明细）'!F:F,C74)-SUMIFS('销售录入（明细）'!J:J,'销售录入（明细）'!F:F,C74)</f>
        <v>1</v>
      </c>
      <c r="G74" s="43"/>
      <c r="H74" s="44" t="str">
        <f t="shared" si="2"/>
        <v>否</v>
      </c>
    </row>
    <row r="75" customHeight="1" spans="2:8">
      <c r="B75" s="33">
        <v>72</v>
      </c>
      <c r="C75" s="34" t="str">
        <f>IF('基础-商品信息'!C75="","-",'基础-商品信息'!C75)</f>
        <v>-</v>
      </c>
      <c r="D75" s="34" t="str">
        <f>IF('基础-商品信息'!D75="","-",'基础-商品信息'!D75)</f>
        <v>-</v>
      </c>
      <c r="E75" s="34" t="str">
        <f>IF('基础-商品信息'!E75="","-",'基础-商品信息'!E75)</f>
        <v>-</v>
      </c>
      <c r="F75" s="42">
        <f>SUMIFS(期初库存!F:F,期初库存!C:C,C75)+SUMIFS('采购录入（明细）'!J:J,'采购录入（明细）'!F:F,C75)-SUMIFS('销售录入（明细）'!J:J,'销售录入（明细）'!F:F,C75)</f>
        <v>1</v>
      </c>
      <c r="G75" s="43"/>
      <c r="H75" s="44" t="str">
        <f t="shared" si="2"/>
        <v>否</v>
      </c>
    </row>
    <row r="76" customHeight="1" spans="2:8">
      <c r="B76" s="33">
        <v>73</v>
      </c>
      <c r="C76" s="34" t="str">
        <f>IF('基础-商品信息'!C76="","-",'基础-商品信息'!C76)</f>
        <v>-</v>
      </c>
      <c r="D76" s="34" t="str">
        <f>IF('基础-商品信息'!D76="","-",'基础-商品信息'!D76)</f>
        <v>-</v>
      </c>
      <c r="E76" s="34" t="str">
        <f>IF('基础-商品信息'!E76="","-",'基础-商品信息'!E76)</f>
        <v>-</v>
      </c>
      <c r="F76" s="42">
        <f>SUMIFS(期初库存!F:F,期初库存!C:C,C76)+SUMIFS('采购录入（明细）'!J:J,'采购录入（明细）'!F:F,C76)-SUMIFS('销售录入（明细）'!J:J,'销售录入（明细）'!F:F,C76)</f>
        <v>1</v>
      </c>
      <c r="G76" s="43"/>
      <c r="H76" s="44" t="str">
        <f t="shared" si="2"/>
        <v>否</v>
      </c>
    </row>
    <row r="77" customHeight="1" spans="2:8">
      <c r="B77" s="33">
        <v>74</v>
      </c>
      <c r="C77" s="34" t="str">
        <f>IF('基础-商品信息'!C77="","-",'基础-商品信息'!C77)</f>
        <v>-</v>
      </c>
      <c r="D77" s="34" t="str">
        <f>IF('基础-商品信息'!D77="","-",'基础-商品信息'!D77)</f>
        <v>-</v>
      </c>
      <c r="E77" s="34" t="str">
        <f>IF('基础-商品信息'!E77="","-",'基础-商品信息'!E77)</f>
        <v>-</v>
      </c>
      <c r="F77" s="42">
        <f>SUMIFS(期初库存!F:F,期初库存!C:C,C77)+SUMIFS('采购录入（明细）'!J:J,'采购录入（明细）'!F:F,C77)-SUMIFS('销售录入（明细）'!J:J,'销售录入（明细）'!F:F,C77)</f>
        <v>1</v>
      </c>
      <c r="G77" s="43"/>
      <c r="H77" s="44" t="str">
        <f t="shared" si="2"/>
        <v>否</v>
      </c>
    </row>
    <row r="78" customHeight="1" spans="2:8">
      <c r="B78" s="33">
        <v>75</v>
      </c>
      <c r="C78" s="34" t="str">
        <f>IF('基础-商品信息'!C78="","-",'基础-商品信息'!C78)</f>
        <v>-</v>
      </c>
      <c r="D78" s="34" t="str">
        <f>IF('基础-商品信息'!D78="","-",'基础-商品信息'!D78)</f>
        <v>-</v>
      </c>
      <c r="E78" s="34" t="str">
        <f>IF('基础-商品信息'!E78="","-",'基础-商品信息'!E78)</f>
        <v>-</v>
      </c>
      <c r="F78" s="42">
        <f>SUMIFS(期初库存!F:F,期初库存!C:C,C78)+SUMIFS('采购录入（明细）'!J:J,'采购录入（明细）'!F:F,C78)-SUMIFS('销售录入（明细）'!J:J,'销售录入（明细）'!F:F,C78)</f>
        <v>1</v>
      </c>
      <c r="G78" s="43"/>
      <c r="H78" s="44" t="str">
        <f t="shared" si="2"/>
        <v>否</v>
      </c>
    </row>
    <row r="79" customHeight="1" spans="2:8">
      <c r="B79" s="33">
        <v>76</v>
      </c>
      <c r="C79" s="34" t="str">
        <f>IF('基础-商品信息'!C79="","-",'基础-商品信息'!C79)</f>
        <v>-</v>
      </c>
      <c r="D79" s="34" t="str">
        <f>IF('基础-商品信息'!D79="","-",'基础-商品信息'!D79)</f>
        <v>-</v>
      </c>
      <c r="E79" s="34" t="str">
        <f>IF('基础-商品信息'!E79="","-",'基础-商品信息'!E79)</f>
        <v>-</v>
      </c>
      <c r="F79" s="42">
        <f>SUMIFS(期初库存!F:F,期初库存!C:C,C79)+SUMIFS('采购录入（明细）'!J:J,'采购录入（明细）'!F:F,C79)-SUMIFS('销售录入（明细）'!J:J,'销售录入（明细）'!F:F,C79)</f>
        <v>1</v>
      </c>
      <c r="G79" s="43"/>
      <c r="H79" s="44" t="str">
        <f t="shared" si="2"/>
        <v>否</v>
      </c>
    </row>
    <row r="80" customHeight="1" spans="2:8">
      <c r="B80" s="33">
        <v>77</v>
      </c>
      <c r="C80" s="34" t="str">
        <f>IF('基础-商品信息'!C80="","-",'基础-商品信息'!C80)</f>
        <v>-</v>
      </c>
      <c r="D80" s="34" t="str">
        <f>IF('基础-商品信息'!D80="","-",'基础-商品信息'!D80)</f>
        <v>-</v>
      </c>
      <c r="E80" s="34" t="str">
        <f>IF('基础-商品信息'!E80="","-",'基础-商品信息'!E80)</f>
        <v>-</v>
      </c>
      <c r="F80" s="42">
        <f>SUMIFS(期初库存!F:F,期初库存!C:C,C80)+SUMIFS('采购录入（明细）'!J:J,'采购录入（明细）'!F:F,C80)-SUMIFS('销售录入（明细）'!J:J,'销售录入（明细）'!F:F,C80)</f>
        <v>1</v>
      </c>
      <c r="G80" s="43"/>
      <c r="H80" s="44" t="str">
        <f t="shared" si="2"/>
        <v>否</v>
      </c>
    </row>
    <row r="81" customHeight="1" spans="2:8">
      <c r="B81" s="33">
        <v>78</v>
      </c>
      <c r="C81" s="34" t="str">
        <f>IF('基础-商品信息'!C81="","-",'基础-商品信息'!C81)</f>
        <v>-</v>
      </c>
      <c r="D81" s="34" t="str">
        <f>IF('基础-商品信息'!D81="","-",'基础-商品信息'!D81)</f>
        <v>-</v>
      </c>
      <c r="E81" s="34" t="str">
        <f>IF('基础-商品信息'!E81="","-",'基础-商品信息'!E81)</f>
        <v>-</v>
      </c>
      <c r="F81" s="42">
        <f>SUMIFS(期初库存!F:F,期初库存!C:C,C81)+SUMIFS('采购录入（明细）'!J:J,'采购录入（明细）'!F:F,C81)-SUMIFS('销售录入（明细）'!J:J,'销售录入（明细）'!F:F,C81)</f>
        <v>1</v>
      </c>
      <c r="G81" s="43"/>
      <c r="H81" s="44" t="str">
        <f t="shared" si="2"/>
        <v>否</v>
      </c>
    </row>
    <row r="82" customHeight="1" spans="2:8">
      <c r="B82" s="33">
        <v>79</v>
      </c>
      <c r="C82" s="34" t="str">
        <f>IF('基础-商品信息'!C82="","-",'基础-商品信息'!C82)</f>
        <v>-</v>
      </c>
      <c r="D82" s="34" t="str">
        <f>IF('基础-商品信息'!D82="","-",'基础-商品信息'!D82)</f>
        <v>-</v>
      </c>
      <c r="E82" s="34" t="str">
        <f>IF('基础-商品信息'!E82="","-",'基础-商品信息'!E82)</f>
        <v>-</v>
      </c>
      <c r="F82" s="42">
        <f>SUMIFS(期初库存!F:F,期初库存!C:C,C82)+SUMIFS('采购录入（明细）'!J:J,'采购录入（明细）'!F:F,C82)-SUMIFS('销售录入（明细）'!J:J,'销售录入（明细）'!F:F,C82)</f>
        <v>1</v>
      </c>
      <c r="G82" s="43"/>
      <c r="H82" s="44" t="str">
        <f t="shared" si="2"/>
        <v>否</v>
      </c>
    </row>
    <row r="83" customHeight="1" spans="2:8">
      <c r="B83" s="33">
        <v>80</v>
      </c>
      <c r="C83" s="34" t="str">
        <f>IF('基础-商品信息'!C83="","-",'基础-商品信息'!C83)</f>
        <v>-</v>
      </c>
      <c r="D83" s="34" t="str">
        <f>IF('基础-商品信息'!D83="","-",'基础-商品信息'!D83)</f>
        <v>-</v>
      </c>
      <c r="E83" s="34" t="str">
        <f>IF('基础-商品信息'!E83="","-",'基础-商品信息'!E83)</f>
        <v>-</v>
      </c>
      <c r="F83" s="42">
        <f>SUMIFS(期初库存!F:F,期初库存!C:C,C83)+SUMIFS('采购录入（明细）'!J:J,'采购录入（明细）'!F:F,C83)-SUMIFS('销售录入（明细）'!J:J,'销售录入（明细）'!F:F,C83)</f>
        <v>1</v>
      </c>
      <c r="G83" s="43"/>
      <c r="H83" s="44" t="str">
        <f t="shared" si="2"/>
        <v>否</v>
      </c>
    </row>
    <row r="84" customHeight="1" spans="2:8">
      <c r="B84" s="33">
        <v>81</v>
      </c>
      <c r="C84" s="34" t="str">
        <f>IF('基础-商品信息'!C84="","-",'基础-商品信息'!C84)</f>
        <v>-</v>
      </c>
      <c r="D84" s="34" t="str">
        <f>IF('基础-商品信息'!D84="","-",'基础-商品信息'!D84)</f>
        <v>-</v>
      </c>
      <c r="E84" s="34" t="str">
        <f>IF('基础-商品信息'!E84="","-",'基础-商品信息'!E84)</f>
        <v>-</v>
      </c>
      <c r="F84" s="42">
        <f>SUMIFS(期初库存!F:F,期初库存!C:C,C84)+SUMIFS('采购录入（明细）'!J:J,'采购录入（明细）'!F:F,C84)-SUMIFS('销售录入（明细）'!J:J,'销售录入（明细）'!F:F,C84)</f>
        <v>1</v>
      </c>
      <c r="G84" s="43"/>
      <c r="H84" s="44" t="str">
        <f t="shared" si="2"/>
        <v>否</v>
      </c>
    </row>
    <row r="85" customHeight="1" spans="2:8">
      <c r="B85" s="33">
        <v>82</v>
      </c>
      <c r="C85" s="34" t="str">
        <f>IF('基础-商品信息'!C85="","-",'基础-商品信息'!C85)</f>
        <v>-</v>
      </c>
      <c r="D85" s="34" t="str">
        <f>IF('基础-商品信息'!D85="","-",'基础-商品信息'!D85)</f>
        <v>-</v>
      </c>
      <c r="E85" s="34" t="str">
        <f>IF('基础-商品信息'!E85="","-",'基础-商品信息'!E85)</f>
        <v>-</v>
      </c>
      <c r="F85" s="42">
        <f>SUMIFS(期初库存!F:F,期初库存!C:C,C85)+SUMIFS('采购录入（明细）'!J:J,'采购录入（明细）'!F:F,C85)-SUMIFS('销售录入（明细）'!J:J,'销售录入（明细）'!F:F,C85)</f>
        <v>1</v>
      </c>
      <c r="G85" s="43"/>
      <c r="H85" s="44" t="str">
        <f t="shared" si="2"/>
        <v>否</v>
      </c>
    </row>
    <row r="86" customHeight="1" spans="2:8">
      <c r="B86" s="33">
        <v>83</v>
      </c>
      <c r="C86" s="34" t="str">
        <f>IF('基础-商品信息'!C86="","-",'基础-商品信息'!C86)</f>
        <v>-</v>
      </c>
      <c r="D86" s="34" t="str">
        <f>IF('基础-商品信息'!D86="","-",'基础-商品信息'!D86)</f>
        <v>-</v>
      </c>
      <c r="E86" s="34" t="str">
        <f>IF('基础-商品信息'!E86="","-",'基础-商品信息'!E86)</f>
        <v>-</v>
      </c>
      <c r="F86" s="42">
        <f>SUMIFS(期初库存!F:F,期初库存!C:C,C86)+SUMIFS('采购录入（明细）'!J:J,'采购录入（明细）'!F:F,C86)-SUMIFS('销售录入（明细）'!J:J,'销售录入（明细）'!F:F,C86)</f>
        <v>1</v>
      </c>
      <c r="G86" s="43"/>
      <c r="H86" s="44" t="str">
        <f t="shared" si="2"/>
        <v>否</v>
      </c>
    </row>
    <row r="87" customHeight="1" spans="2:8">
      <c r="B87" s="33">
        <v>84</v>
      </c>
      <c r="C87" s="34" t="str">
        <f>IF('基础-商品信息'!C87="","-",'基础-商品信息'!C87)</f>
        <v>-</v>
      </c>
      <c r="D87" s="34" t="str">
        <f>IF('基础-商品信息'!D87="","-",'基础-商品信息'!D87)</f>
        <v>-</v>
      </c>
      <c r="E87" s="34" t="str">
        <f>IF('基础-商品信息'!E87="","-",'基础-商品信息'!E87)</f>
        <v>-</v>
      </c>
      <c r="F87" s="42">
        <f>SUMIFS(期初库存!F:F,期初库存!C:C,C87)+SUMIFS('采购录入（明细）'!J:J,'采购录入（明细）'!F:F,C87)-SUMIFS('销售录入（明细）'!J:J,'销售录入（明细）'!F:F,C87)</f>
        <v>1</v>
      </c>
      <c r="G87" s="43"/>
      <c r="H87" s="44" t="str">
        <f t="shared" si="2"/>
        <v>否</v>
      </c>
    </row>
    <row r="88" customHeight="1" spans="2:8">
      <c r="B88" s="33">
        <v>85</v>
      </c>
      <c r="C88" s="34" t="str">
        <f>IF('基础-商品信息'!C88="","-",'基础-商品信息'!C88)</f>
        <v>-</v>
      </c>
      <c r="D88" s="34" t="str">
        <f>IF('基础-商品信息'!D88="","-",'基础-商品信息'!D88)</f>
        <v>-</v>
      </c>
      <c r="E88" s="34" t="str">
        <f>IF('基础-商品信息'!E88="","-",'基础-商品信息'!E88)</f>
        <v>-</v>
      </c>
      <c r="F88" s="42">
        <f>SUMIFS(期初库存!F:F,期初库存!C:C,C88)+SUMIFS('采购录入（明细）'!J:J,'采购录入（明细）'!F:F,C88)-SUMIFS('销售录入（明细）'!J:J,'销售录入（明细）'!F:F,C88)</f>
        <v>1</v>
      </c>
      <c r="G88" s="43"/>
      <c r="H88" s="44" t="str">
        <f t="shared" si="2"/>
        <v>否</v>
      </c>
    </row>
    <row r="89" customHeight="1" spans="2:8">
      <c r="B89" s="33">
        <v>86</v>
      </c>
      <c r="C89" s="34" t="str">
        <f>IF('基础-商品信息'!C89="","-",'基础-商品信息'!C89)</f>
        <v>-</v>
      </c>
      <c r="D89" s="34" t="str">
        <f>IF('基础-商品信息'!D89="","-",'基础-商品信息'!D89)</f>
        <v>-</v>
      </c>
      <c r="E89" s="34" t="str">
        <f>IF('基础-商品信息'!E89="","-",'基础-商品信息'!E89)</f>
        <v>-</v>
      </c>
      <c r="F89" s="42">
        <f>SUMIFS(期初库存!F:F,期初库存!C:C,C89)+SUMIFS('采购录入（明细）'!J:J,'采购录入（明细）'!F:F,C89)-SUMIFS('销售录入（明细）'!J:J,'销售录入（明细）'!F:F,C89)</f>
        <v>1</v>
      </c>
      <c r="G89" s="43"/>
      <c r="H89" s="44" t="str">
        <f t="shared" si="2"/>
        <v>否</v>
      </c>
    </row>
    <row r="90" customHeight="1" spans="2:8">
      <c r="B90" s="33">
        <v>87</v>
      </c>
      <c r="C90" s="34" t="str">
        <f>IF('基础-商品信息'!C90="","-",'基础-商品信息'!C90)</f>
        <v>-</v>
      </c>
      <c r="D90" s="34" t="str">
        <f>IF('基础-商品信息'!D90="","-",'基础-商品信息'!D90)</f>
        <v>-</v>
      </c>
      <c r="E90" s="34" t="str">
        <f>IF('基础-商品信息'!E90="","-",'基础-商品信息'!E90)</f>
        <v>-</v>
      </c>
      <c r="F90" s="42">
        <f>SUMIFS(期初库存!F:F,期初库存!C:C,C90)+SUMIFS('采购录入（明细）'!J:J,'采购录入（明细）'!F:F,C90)-SUMIFS('销售录入（明细）'!J:J,'销售录入（明细）'!F:F,C90)</f>
        <v>1</v>
      </c>
      <c r="G90" s="43"/>
      <c r="H90" s="44" t="str">
        <f t="shared" si="2"/>
        <v>否</v>
      </c>
    </row>
    <row r="91" customHeight="1" spans="2:8">
      <c r="B91" s="33">
        <v>88</v>
      </c>
      <c r="C91" s="34" t="str">
        <f>IF('基础-商品信息'!C91="","-",'基础-商品信息'!C91)</f>
        <v>-</v>
      </c>
      <c r="D91" s="34" t="str">
        <f>IF('基础-商品信息'!D91="","-",'基础-商品信息'!D91)</f>
        <v>-</v>
      </c>
      <c r="E91" s="34" t="str">
        <f>IF('基础-商品信息'!E91="","-",'基础-商品信息'!E91)</f>
        <v>-</v>
      </c>
      <c r="F91" s="42">
        <f>SUMIFS(期初库存!F:F,期初库存!C:C,C91)+SUMIFS('采购录入（明细）'!J:J,'采购录入（明细）'!F:F,C91)-SUMIFS('销售录入（明细）'!J:J,'销售录入（明细）'!F:F,C91)</f>
        <v>1</v>
      </c>
      <c r="G91" s="43"/>
      <c r="H91" s="44" t="str">
        <f t="shared" si="2"/>
        <v>否</v>
      </c>
    </row>
    <row r="92" customHeight="1" spans="2:8">
      <c r="B92" s="33">
        <v>89</v>
      </c>
      <c r="C92" s="34" t="str">
        <f>IF('基础-商品信息'!C92="","-",'基础-商品信息'!C92)</f>
        <v>-</v>
      </c>
      <c r="D92" s="34" t="str">
        <f>IF('基础-商品信息'!D92="","-",'基础-商品信息'!D92)</f>
        <v>-</v>
      </c>
      <c r="E92" s="34" t="str">
        <f>IF('基础-商品信息'!E92="","-",'基础-商品信息'!E92)</f>
        <v>-</v>
      </c>
      <c r="F92" s="42">
        <f>SUMIFS(期初库存!F:F,期初库存!C:C,C92)+SUMIFS('采购录入（明细）'!J:J,'采购录入（明细）'!F:F,C92)-SUMIFS('销售录入（明细）'!J:J,'销售录入（明细）'!F:F,C92)</f>
        <v>1</v>
      </c>
      <c r="G92" s="43"/>
      <c r="H92" s="44" t="str">
        <f t="shared" si="2"/>
        <v>否</v>
      </c>
    </row>
    <row r="93" customHeight="1" spans="2:8">
      <c r="B93" s="33">
        <v>90</v>
      </c>
      <c r="C93" s="34" t="str">
        <f>IF('基础-商品信息'!C93="","-",'基础-商品信息'!C93)</f>
        <v>-</v>
      </c>
      <c r="D93" s="34" t="str">
        <f>IF('基础-商品信息'!D93="","-",'基础-商品信息'!D93)</f>
        <v>-</v>
      </c>
      <c r="E93" s="34" t="str">
        <f>IF('基础-商品信息'!E93="","-",'基础-商品信息'!E93)</f>
        <v>-</v>
      </c>
      <c r="F93" s="42">
        <f>SUMIFS(期初库存!F:F,期初库存!C:C,C93)+SUMIFS('采购录入（明细）'!J:J,'采购录入（明细）'!F:F,C93)-SUMIFS('销售录入（明细）'!J:J,'销售录入（明细）'!F:F,C93)</f>
        <v>1</v>
      </c>
      <c r="G93" s="43"/>
      <c r="H93" s="44" t="str">
        <f t="shared" si="2"/>
        <v>否</v>
      </c>
    </row>
    <row r="94" customHeight="1" spans="2:8">
      <c r="B94" s="33">
        <v>91</v>
      </c>
      <c r="C94" s="34" t="str">
        <f>IF('基础-商品信息'!C94="","-",'基础-商品信息'!C94)</f>
        <v>-</v>
      </c>
      <c r="D94" s="34" t="str">
        <f>IF('基础-商品信息'!D94="","-",'基础-商品信息'!D94)</f>
        <v>-</v>
      </c>
      <c r="E94" s="34" t="str">
        <f>IF('基础-商品信息'!E94="","-",'基础-商品信息'!E94)</f>
        <v>-</v>
      </c>
      <c r="F94" s="42">
        <f>SUMIFS(期初库存!F:F,期初库存!C:C,C94)+SUMIFS('采购录入（明细）'!J:J,'采购录入（明细）'!F:F,C94)-SUMIFS('销售录入（明细）'!J:J,'销售录入（明细）'!F:F,C94)</f>
        <v>1</v>
      </c>
      <c r="G94" s="43"/>
      <c r="H94" s="44" t="str">
        <f t="shared" si="2"/>
        <v>否</v>
      </c>
    </row>
    <row r="95" customHeight="1" spans="2:8">
      <c r="B95" s="33">
        <v>92</v>
      </c>
      <c r="C95" s="34" t="str">
        <f>IF('基础-商品信息'!C95="","-",'基础-商品信息'!C95)</f>
        <v>-</v>
      </c>
      <c r="D95" s="34" t="str">
        <f>IF('基础-商品信息'!D95="","-",'基础-商品信息'!D95)</f>
        <v>-</v>
      </c>
      <c r="E95" s="34" t="str">
        <f>IF('基础-商品信息'!E95="","-",'基础-商品信息'!E95)</f>
        <v>-</v>
      </c>
      <c r="F95" s="42">
        <f>SUMIFS(期初库存!F:F,期初库存!C:C,C95)+SUMIFS('采购录入（明细）'!J:J,'采购录入（明细）'!F:F,C95)-SUMIFS('销售录入（明细）'!J:J,'销售录入（明细）'!F:F,C95)</f>
        <v>1</v>
      </c>
      <c r="G95" s="43"/>
      <c r="H95" s="44" t="str">
        <f t="shared" si="2"/>
        <v>否</v>
      </c>
    </row>
    <row r="96" customHeight="1" spans="2:8">
      <c r="B96" s="33">
        <v>93</v>
      </c>
      <c r="C96" s="34" t="str">
        <f>IF('基础-商品信息'!C96="","-",'基础-商品信息'!C96)</f>
        <v>-</v>
      </c>
      <c r="D96" s="34" t="str">
        <f>IF('基础-商品信息'!D96="","-",'基础-商品信息'!D96)</f>
        <v>-</v>
      </c>
      <c r="E96" s="34" t="str">
        <f>IF('基础-商品信息'!E96="","-",'基础-商品信息'!E96)</f>
        <v>-</v>
      </c>
      <c r="F96" s="42">
        <f>SUMIFS(期初库存!F:F,期初库存!C:C,C96)+SUMIFS('采购录入（明细）'!J:J,'采购录入（明细）'!F:F,C96)-SUMIFS('销售录入（明细）'!J:J,'销售录入（明细）'!F:F,C96)</f>
        <v>1</v>
      </c>
      <c r="G96" s="43"/>
      <c r="H96" s="44" t="str">
        <f t="shared" si="2"/>
        <v>否</v>
      </c>
    </row>
    <row r="97" customHeight="1" spans="2:8">
      <c r="B97" s="33">
        <v>94</v>
      </c>
      <c r="C97" s="34" t="str">
        <f>IF('基础-商品信息'!C97="","-",'基础-商品信息'!C97)</f>
        <v>-</v>
      </c>
      <c r="D97" s="34" t="str">
        <f>IF('基础-商品信息'!D97="","-",'基础-商品信息'!D97)</f>
        <v>-</v>
      </c>
      <c r="E97" s="34" t="str">
        <f>IF('基础-商品信息'!E97="","-",'基础-商品信息'!E97)</f>
        <v>-</v>
      </c>
      <c r="F97" s="42">
        <f>SUMIFS(期初库存!F:F,期初库存!C:C,C97)+SUMIFS('采购录入（明细）'!J:J,'采购录入（明细）'!F:F,C97)-SUMIFS('销售录入（明细）'!J:J,'销售录入（明细）'!F:F,C97)</f>
        <v>1</v>
      </c>
      <c r="G97" s="43"/>
      <c r="H97" s="44" t="str">
        <f t="shared" si="2"/>
        <v>否</v>
      </c>
    </row>
    <row r="98" customHeight="1" spans="2:8">
      <c r="B98" s="33">
        <v>95</v>
      </c>
      <c r="C98" s="34" t="str">
        <f>IF('基础-商品信息'!C98="","-",'基础-商品信息'!C98)</f>
        <v>-</v>
      </c>
      <c r="D98" s="34" t="str">
        <f>IF('基础-商品信息'!D98="","-",'基础-商品信息'!D98)</f>
        <v>-</v>
      </c>
      <c r="E98" s="34" t="str">
        <f>IF('基础-商品信息'!E98="","-",'基础-商品信息'!E98)</f>
        <v>-</v>
      </c>
      <c r="F98" s="42">
        <f>SUMIFS(期初库存!F:F,期初库存!C:C,C98)+SUMIFS('采购录入（明细）'!J:J,'采购录入（明细）'!F:F,C98)-SUMIFS('销售录入（明细）'!J:J,'销售录入（明细）'!F:F,C98)</f>
        <v>1</v>
      </c>
      <c r="G98" s="43"/>
      <c r="H98" s="44" t="str">
        <f t="shared" si="2"/>
        <v>否</v>
      </c>
    </row>
    <row r="99" customHeight="1" spans="2:8">
      <c r="B99" s="33">
        <v>96</v>
      </c>
      <c r="C99" s="34" t="str">
        <f>IF('基础-商品信息'!C99="","-",'基础-商品信息'!C99)</f>
        <v>-</v>
      </c>
      <c r="D99" s="34" t="str">
        <f>IF('基础-商品信息'!D99="","-",'基础-商品信息'!D99)</f>
        <v>-</v>
      </c>
      <c r="E99" s="34" t="str">
        <f>IF('基础-商品信息'!E99="","-",'基础-商品信息'!E99)</f>
        <v>-</v>
      </c>
      <c r="F99" s="42">
        <f>SUMIFS(期初库存!F:F,期初库存!C:C,C99)+SUMIFS('采购录入（明细）'!J:J,'采购录入（明细）'!F:F,C99)-SUMIFS('销售录入（明细）'!J:J,'销售录入（明细）'!F:F,C99)</f>
        <v>1</v>
      </c>
      <c r="G99" s="43"/>
      <c r="H99" s="44" t="str">
        <f t="shared" si="2"/>
        <v>否</v>
      </c>
    </row>
    <row r="100" customHeight="1" spans="2:8">
      <c r="B100" s="33">
        <v>97</v>
      </c>
      <c r="C100" s="34" t="str">
        <f>IF('基础-商品信息'!C100="","-",'基础-商品信息'!C100)</f>
        <v>-</v>
      </c>
      <c r="D100" s="34" t="str">
        <f>IF('基础-商品信息'!D100="","-",'基础-商品信息'!D100)</f>
        <v>-</v>
      </c>
      <c r="E100" s="34" t="str">
        <f>IF('基础-商品信息'!E100="","-",'基础-商品信息'!E100)</f>
        <v>-</v>
      </c>
      <c r="F100" s="42">
        <f>SUMIFS(期初库存!F:F,期初库存!C:C,C100)+SUMIFS('采购录入（明细）'!J:J,'采购录入（明细）'!F:F,C100)-SUMIFS('销售录入（明细）'!J:J,'销售录入（明细）'!F:F,C100)</f>
        <v>1</v>
      </c>
      <c r="G100" s="43"/>
      <c r="H100" s="44" t="str">
        <f t="shared" si="2"/>
        <v>否</v>
      </c>
    </row>
    <row r="101" customHeight="1" spans="2:8">
      <c r="B101" s="33">
        <v>98</v>
      </c>
      <c r="C101" s="34" t="str">
        <f>IF('基础-商品信息'!C101="","-",'基础-商品信息'!C101)</f>
        <v>-</v>
      </c>
      <c r="D101" s="34" t="str">
        <f>IF('基础-商品信息'!D101="","-",'基础-商品信息'!D101)</f>
        <v>-</v>
      </c>
      <c r="E101" s="34" t="str">
        <f>IF('基础-商品信息'!E101="","-",'基础-商品信息'!E101)</f>
        <v>-</v>
      </c>
      <c r="F101" s="42">
        <f>SUMIFS(期初库存!F:F,期初库存!C:C,C101)+SUMIFS('采购录入（明细）'!J:J,'采购录入（明细）'!F:F,C101)-SUMIFS('销售录入（明细）'!J:J,'销售录入（明细）'!F:F,C101)</f>
        <v>1</v>
      </c>
      <c r="G101" s="43"/>
      <c r="H101" s="44" t="str">
        <f t="shared" ref="H101:H132" si="3">IF(G101&gt;F101,"采购","否")</f>
        <v>否</v>
      </c>
    </row>
    <row r="102" customHeight="1" spans="2:8">
      <c r="B102" s="33">
        <v>99</v>
      </c>
      <c r="C102" s="34" t="str">
        <f>IF('基础-商品信息'!C102="","-",'基础-商品信息'!C102)</f>
        <v>-</v>
      </c>
      <c r="D102" s="34" t="str">
        <f>IF('基础-商品信息'!D102="","-",'基础-商品信息'!D102)</f>
        <v>-</v>
      </c>
      <c r="E102" s="34" t="str">
        <f>IF('基础-商品信息'!E102="","-",'基础-商品信息'!E102)</f>
        <v>-</v>
      </c>
      <c r="F102" s="42">
        <f>SUMIFS(期初库存!F:F,期初库存!C:C,C102)+SUMIFS('采购录入（明细）'!J:J,'采购录入（明细）'!F:F,C102)-SUMIFS('销售录入（明细）'!J:J,'销售录入（明细）'!F:F,C102)</f>
        <v>1</v>
      </c>
      <c r="G102" s="43"/>
      <c r="H102" s="44" t="str">
        <f t="shared" si="3"/>
        <v>否</v>
      </c>
    </row>
    <row r="103" customHeight="1" spans="2:8">
      <c r="B103" s="33">
        <v>100</v>
      </c>
      <c r="C103" s="34" t="str">
        <f>IF('基础-商品信息'!C103="","-",'基础-商品信息'!C103)</f>
        <v>-</v>
      </c>
      <c r="D103" s="34" t="str">
        <f>IF('基础-商品信息'!D103="","-",'基础-商品信息'!D103)</f>
        <v>-</v>
      </c>
      <c r="E103" s="34" t="str">
        <f>IF('基础-商品信息'!E103="","-",'基础-商品信息'!E103)</f>
        <v>-</v>
      </c>
      <c r="F103" s="42">
        <f>SUMIFS(期初库存!F:F,期初库存!C:C,C103)+SUMIFS('采购录入（明细）'!J:J,'采购录入（明细）'!F:F,C103)-SUMIFS('销售录入（明细）'!J:J,'销售录入（明细）'!F:F,C103)</f>
        <v>1</v>
      </c>
      <c r="G103" s="43"/>
      <c r="H103" s="44" t="str">
        <f t="shared" si="3"/>
        <v>否</v>
      </c>
    </row>
    <row r="104" customHeight="1" spans="2:8">
      <c r="B104" s="33">
        <v>101</v>
      </c>
      <c r="C104" s="34" t="str">
        <f>IF('基础-商品信息'!C104="","-",'基础-商品信息'!C104)</f>
        <v>-</v>
      </c>
      <c r="D104" s="34" t="str">
        <f>IF('基础-商品信息'!D104="","-",'基础-商品信息'!D104)</f>
        <v>-</v>
      </c>
      <c r="E104" s="34" t="str">
        <f>IF('基础-商品信息'!E104="","-",'基础-商品信息'!E104)</f>
        <v>-</v>
      </c>
      <c r="F104" s="42">
        <f>SUMIFS(期初库存!F:F,期初库存!C:C,C104)+SUMIFS('采购录入（明细）'!J:J,'采购录入（明细）'!F:F,C104)-SUMIFS('销售录入（明细）'!J:J,'销售录入（明细）'!F:F,C104)</f>
        <v>1</v>
      </c>
      <c r="G104" s="43"/>
      <c r="H104" s="44" t="str">
        <f t="shared" si="3"/>
        <v>否</v>
      </c>
    </row>
    <row r="105" customHeight="1" spans="2:8">
      <c r="B105" s="33">
        <v>102</v>
      </c>
      <c r="C105" s="34" t="str">
        <f>IF('基础-商品信息'!C105="","-",'基础-商品信息'!C105)</f>
        <v>-</v>
      </c>
      <c r="D105" s="34" t="str">
        <f>IF('基础-商品信息'!D105="","-",'基础-商品信息'!D105)</f>
        <v>-</v>
      </c>
      <c r="E105" s="34" t="str">
        <f>IF('基础-商品信息'!E105="","-",'基础-商品信息'!E105)</f>
        <v>-</v>
      </c>
      <c r="F105" s="42">
        <f>SUMIFS(期初库存!F:F,期初库存!C:C,C105)+SUMIFS('采购录入（明细）'!J:J,'采购录入（明细）'!F:F,C105)-SUMIFS('销售录入（明细）'!J:J,'销售录入（明细）'!F:F,C105)</f>
        <v>1</v>
      </c>
      <c r="G105" s="43"/>
      <c r="H105" s="44" t="str">
        <f t="shared" si="3"/>
        <v>否</v>
      </c>
    </row>
    <row r="106" customHeight="1" spans="2:8">
      <c r="B106" s="33">
        <v>103</v>
      </c>
      <c r="C106" s="34" t="str">
        <f>IF('基础-商品信息'!C106="","-",'基础-商品信息'!C106)</f>
        <v>-</v>
      </c>
      <c r="D106" s="34" t="str">
        <f>IF('基础-商品信息'!D106="","-",'基础-商品信息'!D106)</f>
        <v>-</v>
      </c>
      <c r="E106" s="34" t="str">
        <f>IF('基础-商品信息'!E106="","-",'基础-商品信息'!E106)</f>
        <v>-</v>
      </c>
      <c r="F106" s="42">
        <f>SUMIFS(期初库存!F:F,期初库存!C:C,C106)+SUMIFS('采购录入（明细）'!J:J,'采购录入（明细）'!F:F,C106)-SUMIFS('销售录入（明细）'!J:J,'销售录入（明细）'!F:F,C106)</f>
        <v>1</v>
      </c>
      <c r="G106" s="43"/>
      <c r="H106" s="44" t="str">
        <f t="shared" si="3"/>
        <v>否</v>
      </c>
    </row>
    <row r="107" customHeight="1" spans="2:8">
      <c r="B107" s="33">
        <v>104</v>
      </c>
      <c r="C107" s="34" t="str">
        <f>IF('基础-商品信息'!C107="","-",'基础-商品信息'!C107)</f>
        <v>-</v>
      </c>
      <c r="D107" s="34" t="str">
        <f>IF('基础-商品信息'!D107="","-",'基础-商品信息'!D107)</f>
        <v>-</v>
      </c>
      <c r="E107" s="34" t="str">
        <f>IF('基础-商品信息'!E107="","-",'基础-商品信息'!E107)</f>
        <v>-</v>
      </c>
      <c r="F107" s="42">
        <f>SUMIFS(期初库存!F:F,期初库存!C:C,C107)+SUMIFS('采购录入（明细）'!J:J,'采购录入（明细）'!F:F,C107)-SUMIFS('销售录入（明细）'!J:J,'销售录入（明细）'!F:F,C107)</f>
        <v>1</v>
      </c>
      <c r="G107" s="43"/>
      <c r="H107" s="44" t="str">
        <f t="shared" si="3"/>
        <v>否</v>
      </c>
    </row>
    <row r="108" customHeight="1" spans="2:8">
      <c r="B108" s="33">
        <v>105</v>
      </c>
      <c r="C108" s="34" t="str">
        <f>IF('基础-商品信息'!C108="","-",'基础-商品信息'!C108)</f>
        <v>-</v>
      </c>
      <c r="D108" s="34" t="str">
        <f>IF('基础-商品信息'!D108="","-",'基础-商品信息'!D108)</f>
        <v>-</v>
      </c>
      <c r="E108" s="34" t="str">
        <f>IF('基础-商品信息'!E108="","-",'基础-商品信息'!E108)</f>
        <v>-</v>
      </c>
      <c r="F108" s="42">
        <f>SUMIFS(期初库存!F:F,期初库存!C:C,C108)+SUMIFS('采购录入（明细）'!J:J,'采购录入（明细）'!F:F,C108)-SUMIFS('销售录入（明细）'!J:J,'销售录入（明细）'!F:F,C108)</f>
        <v>1</v>
      </c>
      <c r="G108" s="43"/>
      <c r="H108" s="44" t="str">
        <f t="shared" si="3"/>
        <v>否</v>
      </c>
    </row>
    <row r="109" customHeight="1" spans="2:8">
      <c r="B109" s="33">
        <v>106</v>
      </c>
      <c r="C109" s="34" t="str">
        <f>IF('基础-商品信息'!C109="","-",'基础-商品信息'!C109)</f>
        <v>-</v>
      </c>
      <c r="D109" s="34" t="str">
        <f>IF('基础-商品信息'!D109="","-",'基础-商品信息'!D109)</f>
        <v>-</v>
      </c>
      <c r="E109" s="34" t="str">
        <f>IF('基础-商品信息'!E109="","-",'基础-商品信息'!E109)</f>
        <v>-</v>
      </c>
      <c r="F109" s="42">
        <f>SUMIFS(期初库存!F:F,期初库存!C:C,C109)+SUMIFS('采购录入（明细）'!J:J,'采购录入（明细）'!F:F,C109)-SUMIFS('销售录入（明细）'!J:J,'销售录入（明细）'!F:F,C109)</f>
        <v>1</v>
      </c>
      <c r="G109" s="43"/>
      <c r="H109" s="44" t="str">
        <f t="shared" si="3"/>
        <v>否</v>
      </c>
    </row>
    <row r="110" customHeight="1" spans="2:8">
      <c r="B110" s="33">
        <v>107</v>
      </c>
      <c r="C110" s="34" t="str">
        <f>IF('基础-商品信息'!C110="","-",'基础-商品信息'!C110)</f>
        <v>-</v>
      </c>
      <c r="D110" s="34" t="str">
        <f>IF('基础-商品信息'!D110="","-",'基础-商品信息'!D110)</f>
        <v>-</v>
      </c>
      <c r="E110" s="34" t="str">
        <f>IF('基础-商品信息'!E110="","-",'基础-商品信息'!E110)</f>
        <v>-</v>
      </c>
      <c r="F110" s="42">
        <f>SUMIFS(期初库存!F:F,期初库存!C:C,C110)+SUMIFS('采购录入（明细）'!J:J,'采购录入（明细）'!F:F,C110)-SUMIFS('销售录入（明细）'!J:J,'销售录入（明细）'!F:F,C110)</f>
        <v>1</v>
      </c>
      <c r="G110" s="43"/>
      <c r="H110" s="44" t="str">
        <f t="shared" si="3"/>
        <v>否</v>
      </c>
    </row>
    <row r="111" customHeight="1" spans="2:8">
      <c r="B111" s="33">
        <v>108</v>
      </c>
      <c r="C111" s="34" t="str">
        <f>IF('基础-商品信息'!C111="","-",'基础-商品信息'!C111)</f>
        <v>-</v>
      </c>
      <c r="D111" s="34" t="str">
        <f>IF('基础-商品信息'!D111="","-",'基础-商品信息'!D111)</f>
        <v>-</v>
      </c>
      <c r="E111" s="34" t="str">
        <f>IF('基础-商品信息'!E111="","-",'基础-商品信息'!E111)</f>
        <v>-</v>
      </c>
      <c r="F111" s="42">
        <f>SUMIFS(期初库存!F:F,期初库存!C:C,C111)+SUMIFS('采购录入（明细）'!J:J,'采购录入（明细）'!F:F,C111)-SUMIFS('销售录入（明细）'!J:J,'销售录入（明细）'!F:F,C111)</f>
        <v>1</v>
      </c>
      <c r="G111" s="43"/>
      <c r="H111" s="44" t="str">
        <f t="shared" si="3"/>
        <v>否</v>
      </c>
    </row>
    <row r="112" customHeight="1" spans="2:8">
      <c r="B112" s="33">
        <v>109</v>
      </c>
      <c r="C112" s="34" t="str">
        <f>IF('基础-商品信息'!C112="","-",'基础-商品信息'!C112)</f>
        <v>-</v>
      </c>
      <c r="D112" s="34" t="str">
        <f>IF('基础-商品信息'!D112="","-",'基础-商品信息'!D112)</f>
        <v>-</v>
      </c>
      <c r="E112" s="34" t="str">
        <f>IF('基础-商品信息'!E112="","-",'基础-商品信息'!E112)</f>
        <v>-</v>
      </c>
      <c r="F112" s="42">
        <f>SUMIFS(期初库存!F:F,期初库存!C:C,C112)+SUMIFS('采购录入（明细）'!J:J,'采购录入（明细）'!F:F,C112)-SUMIFS('销售录入（明细）'!J:J,'销售录入（明细）'!F:F,C112)</f>
        <v>1</v>
      </c>
      <c r="G112" s="43"/>
      <c r="H112" s="44" t="str">
        <f t="shared" si="3"/>
        <v>否</v>
      </c>
    </row>
    <row r="113" customHeight="1" spans="2:8">
      <c r="B113" s="33">
        <v>110</v>
      </c>
      <c r="C113" s="34" t="str">
        <f>IF('基础-商品信息'!C113="","-",'基础-商品信息'!C113)</f>
        <v>-</v>
      </c>
      <c r="D113" s="34" t="str">
        <f>IF('基础-商品信息'!D113="","-",'基础-商品信息'!D113)</f>
        <v>-</v>
      </c>
      <c r="E113" s="34" t="str">
        <f>IF('基础-商品信息'!E113="","-",'基础-商品信息'!E113)</f>
        <v>-</v>
      </c>
      <c r="F113" s="42">
        <f>SUMIFS(期初库存!F:F,期初库存!C:C,C113)+SUMIFS('采购录入（明细）'!J:J,'采购录入（明细）'!F:F,C113)-SUMIFS('销售录入（明细）'!J:J,'销售录入（明细）'!F:F,C113)</f>
        <v>1</v>
      </c>
      <c r="G113" s="43"/>
      <c r="H113" s="44" t="str">
        <f t="shared" si="3"/>
        <v>否</v>
      </c>
    </row>
    <row r="114" customHeight="1" spans="2:8">
      <c r="B114" s="33">
        <v>111</v>
      </c>
      <c r="C114" s="34" t="str">
        <f>IF('基础-商品信息'!C114="","-",'基础-商品信息'!C114)</f>
        <v>-</v>
      </c>
      <c r="D114" s="34" t="str">
        <f>IF('基础-商品信息'!D114="","-",'基础-商品信息'!D114)</f>
        <v>-</v>
      </c>
      <c r="E114" s="34" t="str">
        <f>IF('基础-商品信息'!E114="","-",'基础-商品信息'!E114)</f>
        <v>-</v>
      </c>
      <c r="F114" s="42">
        <f>SUMIFS(期初库存!F:F,期初库存!C:C,C114)+SUMIFS('采购录入（明细）'!J:J,'采购录入（明细）'!F:F,C114)-SUMIFS('销售录入（明细）'!J:J,'销售录入（明细）'!F:F,C114)</f>
        <v>1</v>
      </c>
      <c r="G114" s="43"/>
      <c r="H114" s="44" t="str">
        <f t="shared" si="3"/>
        <v>否</v>
      </c>
    </row>
    <row r="115" customHeight="1" spans="2:8">
      <c r="B115" s="33">
        <v>112</v>
      </c>
      <c r="C115" s="34" t="str">
        <f>IF('基础-商品信息'!C115="","-",'基础-商品信息'!C115)</f>
        <v>-</v>
      </c>
      <c r="D115" s="34" t="str">
        <f>IF('基础-商品信息'!D115="","-",'基础-商品信息'!D115)</f>
        <v>-</v>
      </c>
      <c r="E115" s="34" t="str">
        <f>IF('基础-商品信息'!E115="","-",'基础-商品信息'!E115)</f>
        <v>-</v>
      </c>
      <c r="F115" s="42">
        <f>SUMIFS(期初库存!F:F,期初库存!C:C,C115)+SUMIFS('采购录入（明细）'!J:J,'采购录入（明细）'!F:F,C115)-SUMIFS('销售录入（明细）'!J:J,'销售录入（明细）'!F:F,C115)</f>
        <v>1</v>
      </c>
      <c r="G115" s="43"/>
      <c r="H115" s="44" t="str">
        <f t="shared" si="3"/>
        <v>否</v>
      </c>
    </row>
    <row r="116" customHeight="1" spans="2:8">
      <c r="B116" s="33">
        <v>113</v>
      </c>
      <c r="C116" s="34" t="str">
        <f>IF('基础-商品信息'!C116="","-",'基础-商品信息'!C116)</f>
        <v>-</v>
      </c>
      <c r="D116" s="34" t="str">
        <f>IF('基础-商品信息'!D116="","-",'基础-商品信息'!D116)</f>
        <v>-</v>
      </c>
      <c r="E116" s="34" t="str">
        <f>IF('基础-商品信息'!E116="","-",'基础-商品信息'!E116)</f>
        <v>-</v>
      </c>
      <c r="F116" s="42">
        <f>SUMIFS(期初库存!F:F,期初库存!C:C,C116)+SUMIFS('采购录入（明细）'!J:J,'采购录入（明细）'!F:F,C116)-SUMIFS('销售录入（明细）'!J:J,'销售录入（明细）'!F:F,C116)</f>
        <v>1</v>
      </c>
      <c r="G116" s="43"/>
      <c r="H116" s="44" t="str">
        <f t="shared" si="3"/>
        <v>否</v>
      </c>
    </row>
    <row r="117" customHeight="1" spans="2:8">
      <c r="B117" s="33">
        <v>114</v>
      </c>
      <c r="C117" s="34" t="str">
        <f>IF('基础-商品信息'!C117="","-",'基础-商品信息'!C117)</f>
        <v>-</v>
      </c>
      <c r="D117" s="34" t="str">
        <f>IF('基础-商品信息'!D117="","-",'基础-商品信息'!D117)</f>
        <v>-</v>
      </c>
      <c r="E117" s="34" t="str">
        <f>IF('基础-商品信息'!E117="","-",'基础-商品信息'!E117)</f>
        <v>-</v>
      </c>
      <c r="F117" s="42">
        <f>SUMIFS(期初库存!F:F,期初库存!C:C,C117)+SUMIFS('采购录入（明细）'!J:J,'采购录入（明细）'!F:F,C117)-SUMIFS('销售录入（明细）'!J:J,'销售录入（明细）'!F:F,C117)</f>
        <v>1</v>
      </c>
      <c r="G117" s="43"/>
      <c r="H117" s="44" t="str">
        <f t="shared" si="3"/>
        <v>否</v>
      </c>
    </row>
    <row r="118" customHeight="1" spans="2:8">
      <c r="B118" s="33">
        <v>115</v>
      </c>
      <c r="C118" s="34" t="str">
        <f>IF('基础-商品信息'!C118="","-",'基础-商品信息'!C118)</f>
        <v>-</v>
      </c>
      <c r="D118" s="34" t="str">
        <f>IF('基础-商品信息'!D118="","-",'基础-商品信息'!D118)</f>
        <v>-</v>
      </c>
      <c r="E118" s="34" t="str">
        <f>IF('基础-商品信息'!E118="","-",'基础-商品信息'!E118)</f>
        <v>-</v>
      </c>
      <c r="F118" s="42">
        <f>SUMIFS(期初库存!F:F,期初库存!C:C,C118)+SUMIFS('采购录入（明细）'!J:J,'采购录入（明细）'!F:F,C118)-SUMIFS('销售录入（明细）'!J:J,'销售录入（明细）'!F:F,C118)</f>
        <v>1</v>
      </c>
      <c r="G118" s="43"/>
      <c r="H118" s="44" t="str">
        <f t="shared" si="3"/>
        <v>否</v>
      </c>
    </row>
    <row r="119" customHeight="1" spans="2:8">
      <c r="B119" s="33">
        <v>116</v>
      </c>
      <c r="C119" s="34" t="str">
        <f>IF('基础-商品信息'!C119="","-",'基础-商品信息'!C119)</f>
        <v>-</v>
      </c>
      <c r="D119" s="34" t="str">
        <f>IF('基础-商品信息'!D119="","-",'基础-商品信息'!D119)</f>
        <v>-</v>
      </c>
      <c r="E119" s="34" t="str">
        <f>IF('基础-商品信息'!E119="","-",'基础-商品信息'!E119)</f>
        <v>-</v>
      </c>
      <c r="F119" s="42">
        <f>SUMIFS(期初库存!F:F,期初库存!C:C,C119)+SUMIFS('采购录入（明细）'!J:J,'采购录入（明细）'!F:F,C119)-SUMIFS('销售录入（明细）'!J:J,'销售录入（明细）'!F:F,C119)</f>
        <v>1</v>
      </c>
      <c r="G119" s="43"/>
      <c r="H119" s="44" t="str">
        <f t="shared" si="3"/>
        <v>否</v>
      </c>
    </row>
    <row r="120" customHeight="1" spans="2:8">
      <c r="B120" s="33">
        <v>117</v>
      </c>
      <c r="C120" s="34" t="str">
        <f>IF('基础-商品信息'!C120="","-",'基础-商品信息'!C120)</f>
        <v>-</v>
      </c>
      <c r="D120" s="34" t="str">
        <f>IF('基础-商品信息'!D120="","-",'基础-商品信息'!D120)</f>
        <v>-</v>
      </c>
      <c r="E120" s="34" t="str">
        <f>IF('基础-商品信息'!E120="","-",'基础-商品信息'!E120)</f>
        <v>-</v>
      </c>
      <c r="F120" s="42">
        <f>SUMIFS(期初库存!F:F,期初库存!C:C,C120)+SUMIFS('采购录入（明细）'!J:J,'采购录入（明细）'!F:F,C120)-SUMIFS('销售录入（明细）'!J:J,'销售录入（明细）'!F:F,C120)</f>
        <v>1</v>
      </c>
      <c r="G120" s="43"/>
      <c r="H120" s="44" t="str">
        <f t="shared" si="3"/>
        <v>否</v>
      </c>
    </row>
    <row r="121" customHeight="1" spans="2:8">
      <c r="B121" s="33">
        <v>118</v>
      </c>
      <c r="C121" s="34" t="str">
        <f>IF('基础-商品信息'!C121="","-",'基础-商品信息'!C121)</f>
        <v>-</v>
      </c>
      <c r="D121" s="34" t="str">
        <f>IF('基础-商品信息'!D121="","-",'基础-商品信息'!D121)</f>
        <v>-</v>
      </c>
      <c r="E121" s="34" t="str">
        <f>IF('基础-商品信息'!E121="","-",'基础-商品信息'!E121)</f>
        <v>-</v>
      </c>
      <c r="F121" s="42">
        <f>SUMIFS(期初库存!F:F,期初库存!C:C,C121)+SUMIFS('采购录入（明细）'!J:J,'采购录入（明细）'!F:F,C121)-SUMIFS('销售录入（明细）'!J:J,'销售录入（明细）'!F:F,C121)</f>
        <v>1</v>
      </c>
      <c r="G121" s="43"/>
      <c r="H121" s="44" t="str">
        <f t="shared" si="3"/>
        <v>否</v>
      </c>
    </row>
    <row r="122" customHeight="1" spans="2:8">
      <c r="B122" s="33">
        <v>119</v>
      </c>
      <c r="C122" s="34" t="str">
        <f>IF('基础-商品信息'!C122="","-",'基础-商品信息'!C122)</f>
        <v>-</v>
      </c>
      <c r="D122" s="34" t="str">
        <f>IF('基础-商品信息'!D122="","-",'基础-商品信息'!D122)</f>
        <v>-</v>
      </c>
      <c r="E122" s="34" t="str">
        <f>IF('基础-商品信息'!E122="","-",'基础-商品信息'!E122)</f>
        <v>-</v>
      </c>
      <c r="F122" s="42">
        <f>SUMIFS(期初库存!F:F,期初库存!C:C,C122)+SUMIFS('采购录入（明细）'!J:J,'采购录入（明细）'!F:F,C122)-SUMIFS('销售录入（明细）'!J:J,'销售录入（明细）'!F:F,C122)</f>
        <v>1</v>
      </c>
      <c r="G122" s="43"/>
      <c r="H122" s="44" t="str">
        <f t="shared" si="3"/>
        <v>否</v>
      </c>
    </row>
    <row r="123" customHeight="1" spans="2:8">
      <c r="B123" s="33">
        <v>120</v>
      </c>
      <c r="C123" s="34" t="str">
        <f>IF('基础-商品信息'!C123="","-",'基础-商品信息'!C123)</f>
        <v>-</v>
      </c>
      <c r="D123" s="34" t="str">
        <f>IF('基础-商品信息'!D123="","-",'基础-商品信息'!D123)</f>
        <v>-</v>
      </c>
      <c r="E123" s="34" t="str">
        <f>IF('基础-商品信息'!E123="","-",'基础-商品信息'!E123)</f>
        <v>-</v>
      </c>
      <c r="F123" s="42">
        <f>SUMIFS(期初库存!F:F,期初库存!C:C,C123)+SUMIFS('采购录入（明细）'!J:J,'采购录入（明细）'!F:F,C123)-SUMIFS('销售录入（明细）'!J:J,'销售录入（明细）'!F:F,C123)</f>
        <v>1</v>
      </c>
      <c r="G123" s="43"/>
      <c r="H123" s="44" t="str">
        <f t="shared" si="3"/>
        <v>否</v>
      </c>
    </row>
    <row r="124" customHeight="1" spans="2:8">
      <c r="B124" s="33">
        <v>121</v>
      </c>
      <c r="C124" s="34" t="str">
        <f>IF('基础-商品信息'!C124="","-",'基础-商品信息'!C124)</f>
        <v>-</v>
      </c>
      <c r="D124" s="34" t="str">
        <f>IF('基础-商品信息'!D124="","-",'基础-商品信息'!D124)</f>
        <v>-</v>
      </c>
      <c r="E124" s="34" t="str">
        <f>IF('基础-商品信息'!E124="","-",'基础-商品信息'!E124)</f>
        <v>-</v>
      </c>
      <c r="F124" s="42">
        <f>SUMIFS(期初库存!F:F,期初库存!C:C,C124)+SUMIFS('采购录入（明细）'!J:J,'采购录入（明细）'!F:F,C124)-SUMIFS('销售录入（明细）'!J:J,'销售录入（明细）'!F:F,C124)</f>
        <v>1</v>
      </c>
      <c r="G124" s="43"/>
      <c r="H124" s="44" t="str">
        <f t="shared" si="3"/>
        <v>否</v>
      </c>
    </row>
    <row r="125" customHeight="1" spans="2:8">
      <c r="B125" s="33">
        <v>122</v>
      </c>
      <c r="C125" s="34" t="str">
        <f>IF('基础-商品信息'!C125="","-",'基础-商品信息'!C125)</f>
        <v>-</v>
      </c>
      <c r="D125" s="34" t="str">
        <f>IF('基础-商品信息'!D125="","-",'基础-商品信息'!D125)</f>
        <v>-</v>
      </c>
      <c r="E125" s="34" t="str">
        <f>IF('基础-商品信息'!E125="","-",'基础-商品信息'!E125)</f>
        <v>-</v>
      </c>
      <c r="F125" s="42">
        <f>SUMIFS(期初库存!F:F,期初库存!C:C,C125)+SUMIFS('采购录入（明细）'!J:J,'采购录入（明细）'!F:F,C125)-SUMIFS('销售录入（明细）'!J:J,'销售录入（明细）'!F:F,C125)</f>
        <v>1</v>
      </c>
      <c r="G125" s="43"/>
      <c r="H125" s="44" t="str">
        <f t="shared" si="3"/>
        <v>否</v>
      </c>
    </row>
    <row r="126" customHeight="1" spans="2:8">
      <c r="B126" s="33">
        <v>123</v>
      </c>
      <c r="C126" s="34" t="str">
        <f>IF('基础-商品信息'!C126="","-",'基础-商品信息'!C126)</f>
        <v>-</v>
      </c>
      <c r="D126" s="34" t="str">
        <f>IF('基础-商品信息'!D126="","-",'基础-商品信息'!D126)</f>
        <v>-</v>
      </c>
      <c r="E126" s="34" t="str">
        <f>IF('基础-商品信息'!E126="","-",'基础-商品信息'!E126)</f>
        <v>-</v>
      </c>
      <c r="F126" s="42">
        <f>SUMIFS(期初库存!F:F,期初库存!C:C,C126)+SUMIFS('采购录入（明细）'!J:J,'采购录入（明细）'!F:F,C126)-SUMIFS('销售录入（明细）'!J:J,'销售录入（明细）'!F:F,C126)</f>
        <v>1</v>
      </c>
      <c r="G126" s="43"/>
      <c r="H126" s="44" t="str">
        <f t="shared" si="3"/>
        <v>否</v>
      </c>
    </row>
    <row r="127" customHeight="1" spans="2:8">
      <c r="B127" s="33">
        <v>124</v>
      </c>
      <c r="C127" s="34" t="str">
        <f>IF('基础-商品信息'!C127="","-",'基础-商品信息'!C127)</f>
        <v>-</v>
      </c>
      <c r="D127" s="34" t="str">
        <f>IF('基础-商品信息'!D127="","-",'基础-商品信息'!D127)</f>
        <v>-</v>
      </c>
      <c r="E127" s="34" t="str">
        <f>IF('基础-商品信息'!E127="","-",'基础-商品信息'!E127)</f>
        <v>-</v>
      </c>
      <c r="F127" s="42">
        <f>SUMIFS(期初库存!F:F,期初库存!C:C,C127)+SUMIFS('采购录入（明细）'!J:J,'采购录入（明细）'!F:F,C127)-SUMIFS('销售录入（明细）'!J:J,'销售录入（明细）'!F:F,C127)</f>
        <v>1</v>
      </c>
      <c r="G127" s="43"/>
      <c r="H127" s="44" t="str">
        <f t="shared" si="3"/>
        <v>否</v>
      </c>
    </row>
    <row r="128" customHeight="1" spans="2:8">
      <c r="B128" s="33">
        <v>125</v>
      </c>
      <c r="C128" s="34" t="str">
        <f>IF('基础-商品信息'!C128="","-",'基础-商品信息'!C128)</f>
        <v>-</v>
      </c>
      <c r="D128" s="34" t="str">
        <f>IF('基础-商品信息'!D128="","-",'基础-商品信息'!D128)</f>
        <v>-</v>
      </c>
      <c r="E128" s="34" t="str">
        <f>IF('基础-商品信息'!E128="","-",'基础-商品信息'!E128)</f>
        <v>-</v>
      </c>
      <c r="F128" s="42">
        <f>SUMIFS(期初库存!F:F,期初库存!C:C,C128)+SUMIFS('采购录入（明细）'!J:J,'采购录入（明细）'!F:F,C128)-SUMIFS('销售录入（明细）'!J:J,'销售录入（明细）'!F:F,C128)</f>
        <v>1</v>
      </c>
      <c r="G128" s="43"/>
      <c r="H128" s="44" t="str">
        <f t="shared" si="3"/>
        <v>否</v>
      </c>
    </row>
    <row r="129" customHeight="1" spans="2:8">
      <c r="B129" s="33">
        <v>126</v>
      </c>
      <c r="C129" s="34" t="str">
        <f>IF('基础-商品信息'!C129="","-",'基础-商品信息'!C129)</f>
        <v>-</v>
      </c>
      <c r="D129" s="34" t="str">
        <f>IF('基础-商品信息'!D129="","-",'基础-商品信息'!D129)</f>
        <v>-</v>
      </c>
      <c r="E129" s="34" t="str">
        <f>IF('基础-商品信息'!E129="","-",'基础-商品信息'!E129)</f>
        <v>-</v>
      </c>
      <c r="F129" s="42">
        <f>SUMIFS(期初库存!F:F,期初库存!C:C,C129)+SUMIFS('采购录入（明细）'!J:J,'采购录入（明细）'!F:F,C129)-SUMIFS('销售录入（明细）'!J:J,'销售录入（明细）'!F:F,C129)</f>
        <v>1</v>
      </c>
      <c r="G129" s="43"/>
      <c r="H129" s="44" t="str">
        <f t="shared" si="3"/>
        <v>否</v>
      </c>
    </row>
    <row r="130" customHeight="1" spans="2:8">
      <c r="B130" s="33">
        <v>127</v>
      </c>
      <c r="C130" s="34" t="str">
        <f>IF('基础-商品信息'!C130="","-",'基础-商品信息'!C130)</f>
        <v>-</v>
      </c>
      <c r="D130" s="34" t="str">
        <f>IF('基础-商品信息'!D130="","-",'基础-商品信息'!D130)</f>
        <v>-</v>
      </c>
      <c r="E130" s="34" t="str">
        <f>IF('基础-商品信息'!E130="","-",'基础-商品信息'!E130)</f>
        <v>-</v>
      </c>
      <c r="F130" s="42">
        <f>SUMIFS(期初库存!F:F,期初库存!C:C,C130)+SUMIFS('采购录入（明细）'!J:J,'采购录入（明细）'!F:F,C130)-SUMIFS('销售录入（明细）'!J:J,'销售录入（明细）'!F:F,C130)</f>
        <v>1</v>
      </c>
      <c r="G130" s="43"/>
      <c r="H130" s="44" t="str">
        <f t="shared" si="3"/>
        <v>否</v>
      </c>
    </row>
    <row r="131" customHeight="1" spans="2:8">
      <c r="B131" s="33">
        <v>128</v>
      </c>
      <c r="C131" s="34" t="str">
        <f>IF('基础-商品信息'!C131="","-",'基础-商品信息'!C131)</f>
        <v>-</v>
      </c>
      <c r="D131" s="34" t="str">
        <f>IF('基础-商品信息'!D131="","-",'基础-商品信息'!D131)</f>
        <v>-</v>
      </c>
      <c r="E131" s="34" t="str">
        <f>IF('基础-商品信息'!E131="","-",'基础-商品信息'!E131)</f>
        <v>-</v>
      </c>
      <c r="F131" s="42">
        <f>SUMIFS(期初库存!F:F,期初库存!C:C,C131)+SUMIFS('采购录入（明细）'!J:J,'采购录入（明细）'!F:F,C131)-SUMIFS('销售录入（明细）'!J:J,'销售录入（明细）'!F:F,C131)</f>
        <v>1</v>
      </c>
      <c r="G131" s="43"/>
      <c r="H131" s="44" t="str">
        <f t="shared" si="3"/>
        <v>否</v>
      </c>
    </row>
    <row r="132" customHeight="1" spans="2:8">
      <c r="B132" s="33">
        <v>129</v>
      </c>
      <c r="C132" s="34" t="str">
        <f>IF('基础-商品信息'!C132="","-",'基础-商品信息'!C132)</f>
        <v>-</v>
      </c>
      <c r="D132" s="34" t="str">
        <f>IF('基础-商品信息'!D132="","-",'基础-商品信息'!D132)</f>
        <v>-</v>
      </c>
      <c r="E132" s="34" t="str">
        <f>IF('基础-商品信息'!E132="","-",'基础-商品信息'!E132)</f>
        <v>-</v>
      </c>
      <c r="F132" s="42">
        <f>SUMIFS(期初库存!F:F,期初库存!C:C,C132)+SUMIFS('采购录入（明细）'!J:J,'采购录入（明细）'!F:F,C132)-SUMIFS('销售录入（明细）'!J:J,'销售录入（明细）'!F:F,C132)</f>
        <v>1</v>
      </c>
      <c r="G132" s="43"/>
      <c r="H132" s="44" t="str">
        <f t="shared" si="3"/>
        <v>否</v>
      </c>
    </row>
    <row r="133" customHeight="1" spans="2:8">
      <c r="B133" s="33">
        <v>130</v>
      </c>
      <c r="C133" s="34" t="str">
        <f>IF('基础-商品信息'!C133="","-",'基础-商品信息'!C133)</f>
        <v>-</v>
      </c>
      <c r="D133" s="34" t="str">
        <f>IF('基础-商品信息'!D133="","-",'基础-商品信息'!D133)</f>
        <v>-</v>
      </c>
      <c r="E133" s="34" t="str">
        <f>IF('基础-商品信息'!E133="","-",'基础-商品信息'!E133)</f>
        <v>-</v>
      </c>
      <c r="F133" s="42">
        <f>SUMIFS(期初库存!F:F,期初库存!C:C,C133)+SUMIFS('采购录入（明细）'!J:J,'采购录入（明细）'!F:F,C133)-SUMIFS('销售录入（明细）'!J:J,'销售录入（明细）'!F:F,C133)</f>
        <v>1</v>
      </c>
      <c r="G133" s="43"/>
      <c r="H133" s="44" t="str">
        <f t="shared" ref="H133:H164" si="4">IF(G133&gt;F133,"采购","否")</f>
        <v>否</v>
      </c>
    </row>
    <row r="134" customHeight="1" spans="2:8">
      <c r="B134" s="33">
        <v>131</v>
      </c>
      <c r="C134" s="34" t="str">
        <f>IF('基础-商品信息'!C134="","-",'基础-商品信息'!C134)</f>
        <v>-</v>
      </c>
      <c r="D134" s="34" t="str">
        <f>IF('基础-商品信息'!D134="","-",'基础-商品信息'!D134)</f>
        <v>-</v>
      </c>
      <c r="E134" s="34" t="str">
        <f>IF('基础-商品信息'!E134="","-",'基础-商品信息'!E134)</f>
        <v>-</v>
      </c>
      <c r="F134" s="42">
        <f>SUMIFS(期初库存!F:F,期初库存!C:C,C134)+SUMIFS('采购录入（明细）'!J:J,'采购录入（明细）'!F:F,C134)-SUMIFS('销售录入（明细）'!J:J,'销售录入（明细）'!F:F,C134)</f>
        <v>1</v>
      </c>
      <c r="G134" s="43"/>
      <c r="H134" s="44" t="str">
        <f t="shared" si="4"/>
        <v>否</v>
      </c>
    </row>
    <row r="135" customHeight="1" spans="2:8">
      <c r="B135" s="33">
        <v>132</v>
      </c>
      <c r="C135" s="34" t="str">
        <f>IF('基础-商品信息'!C135="","-",'基础-商品信息'!C135)</f>
        <v>-</v>
      </c>
      <c r="D135" s="34" t="str">
        <f>IF('基础-商品信息'!D135="","-",'基础-商品信息'!D135)</f>
        <v>-</v>
      </c>
      <c r="E135" s="34" t="str">
        <f>IF('基础-商品信息'!E135="","-",'基础-商品信息'!E135)</f>
        <v>-</v>
      </c>
      <c r="F135" s="42">
        <f>SUMIFS(期初库存!F:F,期初库存!C:C,C135)+SUMIFS('采购录入（明细）'!J:J,'采购录入（明细）'!F:F,C135)-SUMIFS('销售录入（明细）'!J:J,'销售录入（明细）'!F:F,C135)</f>
        <v>1</v>
      </c>
      <c r="G135" s="43"/>
      <c r="H135" s="44" t="str">
        <f t="shared" si="4"/>
        <v>否</v>
      </c>
    </row>
    <row r="136" customHeight="1" spans="2:8">
      <c r="B136" s="33">
        <v>133</v>
      </c>
      <c r="C136" s="34" t="str">
        <f>IF('基础-商品信息'!C136="","-",'基础-商品信息'!C136)</f>
        <v>-</v>
      </c>
      <c r="D136" s="34" t="str">
        <f>IF('基础-商品信息'!D136="","-",'基础-商品信息'!D136)</f>
        <v>-</v>
      </c>
      <c r="E136" s="34" t="str">
        <f>IF('基础-商品信息'!E136="","-",'基础-商品信息'!E136)</f>
        <v>-</v>
      </c>
      <c r="F136" s="42">
        <f>SUMIFS(期初库存!F:F,期初库存!C:C,C136)+SUMIFS('采购录入（明细）'!J:J,'采购录入（明细）'!F:F,C136)-SUMIFS('销售录入（明细）'!J:J,'销售录入（明细）'!F:F,C136)</f>
        <v>1</v>
      </c>
      <c r="G136" s="43"/>
      <c r="H136" s="44" t="str">
        <f t="shared" si="4"/>
        <v>否</v>
      </c>
    </row>
    <row r="137" customHeight="1" spans="2:8">
      <c r="B137" s="33">
        <v>134</v>
      </c>
      <c r="C137" s="34" t="str">
        <f>IF('基础-商品信息'!C137="","-",'基础-商品信息'!C137)</f>
        <v>-</v>
      </c>
      <c r="D137" s="34" t="str">
        <f>IF('基础-商品信息'!D137="","-",'基础-商品信息'!D137)</f>
        <v>-</v>
      </c>
      <c r="E137" s="34" t="str">
        <f>IF('基础-商品信息'!E137="","-",'基础-商品信息'!E137)</f>
        <v>-</v>
      </c>
      <c r="F137" s="42">
        <f>SUMIFS(期初库存!F:F,期初库存!C:C,C137)+SUMIFS('采购录入（明细）'!J:J,'采购录入（明细）'!F:F,C137)-SUMIFS('销售录入（明细）'!J:J,'销售录入（明细）'!F:F,C137)</f>
        <v>1</v>
      </c>
      <c r="G137" s="43"/>
      <c r="H137" s="44" t="str">
        <f t="shared" si="4"/>
        <v>否</v>
      </c>
    </row>
    <row r="138" customHeight="1" spans="2:8">
      <c r="B138" s="33">
        <v>135</v>
      </c>
      <c r="C138" s="34" t="str">
        <f>IF('基础-商品信息'!C138="","-",'基础-商品信息'!C138)</f>
        <v>-</v>
      </c>
      <c r="D138" s="34" t="str">
        <f>IF('基础-商品信息'!D138="","-",'基础-商品信息'!D138)</f>
        <v>-</v>
      </c>
      <c r="E138" s="34" t="str">
        <f>IF('基础-商品信息'!E138="","-",'基础-商品信息'!E138)</f>
        <v>-</v>
      </c>
      <c r="F138" s="42">
        <f>SUMIFS(期初库存!F:F,期初库存!C:C,C138)+SUMIFS('采购录入（明细）'!J:J,'采购录入（明细）'!F:F,C138)-SUMIFS('销售录入（明细）'!J:J,'销售录入（明细）'!F:F,C138)</f>
        <v>1</v>
      </c>
      <c r="G138" s="43"/>
      <c r="H138" s="44" t="str">
        <f t="shared" si="4"/>
        <v>否</v>
      </c>
    </row>
    <row r="139" customHeight="1" spans="2:8">
      <c r="B139" s="33">
        <v>136</v>
      </c>
      <c r="C139" s="34" t="str">
        <f>IF('基础-商品信息'!C139="","-",'基础-商品信息'!C139)</f>
        <v>-</v>
      </c>
      <c r="D139" s="34" t="str">
        <f>IF('基础-商品信息'!D139="","-",'基础-商品信息'!D139)</f>
        <v>-</v>
      </c>
      <c r="E139" s="34" t="str">
        <f>IF('基础-商品信息'!E139="","-",'基础-商品信息'!E139)</f>
        <v>-</v>
      </c>
      <c r="F139" s="42">
        <f>SUMIFS(期初库存!F:F,期初库存!C:C,C139)+SUMIFS('采购录入（明细）'!J:J,'采购录入（明细）'!F:F,C139)-SUMIFS('销售录入（明细）'!J:J,'销售录入（明细）'!F:F,C139)</f>
        <v>1</v>
      </c>
      <c r="G139" s="43"/>
      <c r="H139" s="44" t="str">
        <f t="shared" si="4"/>
        <v>否</v>
      </c>
    </row>
    <row r="140" customHeight="1" spans="2:8">
      <c r="B140" s="33">
        <v>137</v>
      </c>
      <c r="C140" s="34" t="str">
        <f>IF('基础-商品信息'!C140="","-",'基础-商品信息'!C140)</f>
        <v>-</v>
      </c>
      <c r="D140" s="34" t="str">
        <f>IF('基础-商品信息'!D140="","-",'基础-商品信息'!D140)</f>
        <v>-</v>
      </c>
      <c r="E140" s="34" t="str">
        <f>IF('基础-商品信息'!E140="","-",'基础-商品信息'!E140)</f>
        <v>-</v>
      </c>
      <c r="F140" s="42">
        <f>SUMIFS(期初库存!F:F,期初库存!C:C,C140)+SUMIFS('采购录入（明细）'!J:J,'采购录入（明细）'!F:F,C140)-SUMIFS('销售录入（明细）'!J:J,'销售录入（明细）'!F:F,C140)</f>
        <v>1</v>
      </c>
      <c r="G140" s="43"/>
      <c r="H140" s="44" t="str">
        <f t="shared" si="4"/>
        <v>否</v>
      </c>
    </row>
    <row r="141" customHeight="1" spans="2:8">
      <c r="B141" s="33">
        <v>138</v>
      </c>
      <c r="C141" s="34" t="str">
        <f>IF('基础-商品信息'!C141="","-",'基础-商品信息'!C141)</f>
        <v>-</v>
      </c>
      <c r="D141" s="34" t="str">
        <f>IF('基础-商品信息'!D141="","-",'基础-商品信息'!D141)</f>
        <v>-</v>
      </c>
      <c r="E141" s="34" t="str">
        <f>IF('基础-商品信息'!E141="","-",'基础-商品信息'!E141)</f>
        <v>-</v>
      </c>
      <c r="F141" s="42">
        <f>SUMIFS(期初库存!F:F,期初库存!C:C,C141)+SUMIFS('采购录入（明细）'!J:J,'采购录入（明细）'!F:F,C141)-SUMIFS('销售录入（明细）'!J:J,'销售录入（明细）'!F:F,C141)</f>
        <v>1</v>
      </c>
      <c r="G141" s="43"/>
      <c r="H141" s="44" t="str">
        <f t="shared" si="4"/>
        <v>否</v>
      </c>
    </row>
    <row r="142" customHeight="1" spans="2:8">
      <c r="B142" s="33">
        <v>139</v>
      </c>
      <c r="C142" s="34" t="str">
        <f>IF('基础-商品信息'!C142="","-",'基础-商品信息'!C142)</f>
        <v>-</v>
      </c>
      <c r="D142" s="34" t="str">
        <f>IF('基础-商品信息'!D142="","-",'基础-商品信息'!D142)</f>
        <v>-</v>
      </c>
      <c r="E142" s="34" t="str">
        <f>IF('基础-商品信息'!E142="","-",'基础-商品信息'!E142)</f>
        <v>-</v>
      </c>
      <c r="F142" s="42">
        <f>SUMIFS(期初库存!F:F,期初库存!C:C,C142)+SUMIFS('采购录入（明细）'!J:J,'采购录入（明细）'!F:F,C142)-SUMIFS('销售录入（明细）'!J:J,'销售录入（明细）'!F:F,C142)</f>
        <v>1</v>
      </c>
      <c r="G142" s="43"/>
      <c r="H142" s="44" t="str">
        <f t="shared" si="4"/>
        <v>否</v>
      </c>
    </row>
    <row r="143" customHeight="1" spans="2:8">
      <c r="B143" s="33">
        <v>140</v>
      </c>
      <c r="C143" s="34" t="str">
        <f>IF('基础-商品信息'!C143="","-",'基础-商品信息'!C143)</f>
        <v>-</v>
      </c>
      <c r="D143" s="34" t="str">
        <f>IF('基础-商品信息'!D143="","-",'基础-商品信息'!D143)</f>
        <v>-</v>
      </c>
      <c r="E143" s="34" t="str">
        <f>IF('基础-商品信息'!E143="","-",'基础-商品信息'!E143)</f>
        <v>-</v>
      </c>
      <c r="F143" s="42">
        <f>SUMIFS(期初库存!F:F,期初库存!C:C,C143)+SUMIFS('采购录入（明细）'!J:J,'采购录入（明细）'!F:F,C143)-SUMIFS('销售录入（明细）'!J:J,'销售录入（明细）'!F:F,C143)</f>
        <v>1</v>
      </c>
      <c r="G143" s="43"/>
      <c r="H143" s="44" t="str">
        <f t="shared" si="4"/>
        <v>否</v>
      </c>
    </row>
    <row r="144" customHeight="1" spans="2:8">
      <c r="B144" s="33">
        <v>141</v>
      </c>
      <c r="C144" s="34" t="str">
        <f>IF('基础-商品信息'!C144="","-",'基础-商品信息'!C144)</f>
        <v>-</v>
      </c>
      <c r="D144" s="34" t="str">
        <f>IF('基础-商品信息'!D144="","-",'基础-商品信息'!D144)</f>
        <v>-</v>
      </c>
      <c r="E144" s="34" t="str">
        <f>IF('基础-商品信息'!E144="","-",'基础-商品信息'!E144)</f>
        <v>-</v>
      </c>
      <c r="F144" s="42">
        <f>SUMIFS(期初库存!F:F,期初库存!C:C,C144)+SUMIFS('采购录入（明细）'!J:J,'采购录入（明细）'!F:F,C144)-SUMIFS('销售录入（明细）'!J:J,'销售录入（明细）'!F:F,C144)</f>
        <v>1</v>
      </c>
      <c r="G144" s="43"/>
      <c r="H144" s="44" t="str">
        <f t="shared" si="4"/>
        <v>否</v>
      </c>
    </row>
    <row r="145" customHeight="1" spans="2:8">
      <c r="B145" s="33">
        <v>142</v>
      </c>
      <c r="C145" s="34" t="str">
        <f>IF('基础-商品信息'!C145="","-",'基础-商品信息'!C145)</f>
        <v>-</v>
      </c>
      <c r="D145" s="34" t="str">
        <f>IF('基础-商品信息'!D145="","-",'基础-商品信息'!D145)</f>
        <v>-</v>
      </c>
      <c r="E145" s="34" t="str">
        <f>IF('基础-商品信息'!E145="","-",'基础-商品信息'!E145)</f>
        <v>-</v>
      </c>
      <c r="F145" s="42">
        <f>SUMIFS(期初库存!F:F,期初库存!C:C,C145)+SUMIFS('采购录入（明细）'!J:J,'采购录入（明细）'!F:F,C145)-SUMIFS('销售录入（明细）'!J:J,'销售录入（明细）'!F:F,C145)</f>
        <v>1</v>
      </c>
      <c r="G145" s="43"/>
      <c r="H145" s="44" t="str">
        <f t="shared" si="4"/>
        <v>否</v>
      </c>
    </row>
    <row r="146" customHeight="1" spans="2:8">
      <c r="B146" s="33">
        <v>143</v>
      </c>
      <c r="C146" s="34" t="str">
        <f>IF('基础-商品信息'!C146="","-",'基础-商品信息'!C146)</f>
        <v>-</v>
      </c>
      <c r="D146" s="34" t="str">
        <f>IF('基础-商品信息'!D146="","-",'基础-商品信息'!D146)</f>
        <v>-</v>
      </c>
      <c r="E146" s="34" t="str">
        <f>IF('基础-商品信息'!E146="","-",'基础-商品信息'!E146)</f>
        <v>-</v>
      </c>
      <c r="F146" s="42">
        <f>SUMIFS(期初库存!F:F,期初库存!C:C,C146)+SUMIFS('采购录入（明细）'!J:J,'采购录入（明细）'!F:F,C146)-SUMIFS('销售录入（明细）'!J:J,'销售录入（明细）'!F:F,C146)</f>
        <v>1</v>
      </c>
      <c r="G146" s="43"/>
      <c r="H146" s="44" t="str">
        <f t="shared" si="4"/>
        <v>否</v>
      </c>
    </row>
    <row r="147" customHeight="1" spans="2:8">
      <c r="B147" s="33">
        <v>144</v>
      </c>
      <c r="C147" s="34" t="str">
        <f>IF('基础-商品信息'!C147="","-",'基础-商品信息'!C147)</f>
        <v>-</v>
      </c>
      <c r="D147" s="34" t="str">
        <f>IF('基础-商品信息'!D147="","-",'基础-商品信息'!D147)</f>
        <v>-</v>
      </c>
      <c r="E147" s="34" t="str">
        <f>IF('基础-商品信息'!E147="","-",'基础-商品信息'!E147)</f>
        <v>-</v>
      </c>
      <c r="F147" s="42">
        <f>SUMIFS(期初库存!F:F,期初库存!C:C,C147)+SUMIFS('采购录入（明细）'!J:J,'采购录入（明细）'!F:F,C147)-SUMIFS('销售录入（明细）'!J:J,'销售录入（明细）'!F:F,C147)</f>
        <v>1</v>
      </c>
      <c r="G147" s="43"/>
      <c r="H147" s="44" t="str">
        <f t="shared" si="4"/>
        <v>否</v>
      </c>
    </row>
    <row r="148" customHeight="1" spans="2:8">
      <c r="B148" s="33">
        <v>145</v>
      </c>
      <c r="C148" s="34" t="str">
        <f>IF('基础-商品信息'!C148="","-",'基础-商品信息'!C148)</f>
        <v>-</v>
      </c>
      <c r="D148" s="34" t="str">
        <f>IF('基础-商品信息'!D148="","-",'基础-商品信息'!D148)</f>
        <v>-</v>
      </c>
      <c r="E148" s="34" t="str">
        <f>IF('基础-商品信息'!E148="","-",'基础-商品信息'!E148)</f>
        <v>-</v>
      </c>
      <c r="F148" s="42">
        <f>SUMIFS(期初库存!F:F,期初库存!C:C,C148)+SUMIFS('采购录入（明细）'!J:J,'采购录入（明细）'!F:F,C148)-SUMIFS('销售录入（明细）'!J:J,'销售录入（明细）'!F:F,C148)</f>
        <v>1</v>
      </c>
      <c r="G148" s="43"/>
      <c r="H148" s="44" t="str">
        <f t="shared" si="4"/>
        <v>否</v>
      </c>
    </row>
    <row r="149" customHeight="1" spans="2:8">
      <c r="B149" s="33">
        <v>146</v>
      </c>
      <c r="C149" s="34" t="str">
        <f>IF('基础-商品信息'!C149="","-",'基础-商品信息'!C149)</f>
        <v>-</v>
      </c>
      <c r="D149" s="34" t="str">
        <f>IF('基础-商品信息'!D149="","-",'基础-商品信息'!D149)</f>
        <v>-</v>
      </c>
      <c r="E149" s="34" t="str">
        <f>IF('基础-商品信息'!E149="","-",'基础-商品信息'!E149)</f>
        <v>-</v>
      </c>
      <c r="F149" s="42">
        <f>SUMIFS(期初库存!F:F,期初库存!C:C,C149)+SUMIFS('采购录入（明细）'!J:J,'采购录入（明细）'!F:F,C149)-SUMIFS('销售录入（明细）'!J:J,'销售录入（明细）'!F:F,C149)</f>
        <v>1</v>
      </c>
      <c r="G149" s="43"/>
      <c r="H149" s="44" t="str">
        <f t="shared" si="4"/>
        <v>否</v>
      </c>
    </row>
    <row r="150" customHeight="1" spans="2:8">
      <c r="B150" s="33">
        <v>147</v>
      </c>
      <c r="C150" s="34" t="str">
        <f>IF('基础-商品信息'!C150="","-",'基础-商品信息'!C150)</f>
        <v>-</v>
      </c>
      <c r="D150" s="34" t="str">
        <f>IF('基础-商品信息'!D150="","-",'基础-商品信息'!D150)</f>
        <v>-</v>
      </c>
      <c r="E150" s="34" t="str">
        <f>IF('基础-商品信息'!E150="","-",'基础-商品信息'!E150)</f>
        <v>-</v>
      </c>
      <c r="F150" s="42">
        <f>SUMIFS(期初库存!F:F,期初库存!C:C,C150)+SUMIFS('采购录入（明细）'!J:J,'采购录入（明细）'!F:F,C150)-SUMIFS('销售录入（明细）'!J:J,'销售录入（明细）'!F:F,C150)</f>
        <v>1</v>
      </c>
      <c r="G150" s="43"/>
      <c r="H150" s="44" t="str">
        <f t="shared" si="4"/>
        <v>否</v>
      </c>
    </row>
    <row r="151" customHeight="1" spans="2:8">
      <c r="B151" s="33">
        <v>148</v>
      </c>
      <c r="C151" s="34" t="str">
        <f>IF('基础-商品信息'!C151="","-",'基础-商品信息'!C151)</f>
        <v>-</v>
      </c>
      <c r="D151" s="34" t="str">
        <f>IF('基础-商品信息'!D151="","-",'基础-商品信息'!D151)</f>
        <v>-</v>
      </c>
      <c r="E151" s="34" t="str">
        <f>IF('基础-商品信息'!E151="","-",'基础-商品信息'!E151)</f>
        <v>-</v>
      </c>
      <c r="F151" s="42">
        <f>SUMIFS(期初库存!F:F,期初库存!C:C,C151)+SUMIFS('采购录入（明细）'!J:J,'采购录入（明细）'!F:F,C151)-SUMIFS('销售录入（明细）'!J:J,'销售录入（明细）'!F:F,C151)</f>
        <v>1</v>
      </c>
      <c r="G151" s="43"/>
      <c r="H151" s="44" t="str">
        <f t="shared" si="4"/>
        <v>否</v>
      </c>
    </row>
    <row r="152" customHeight="1" spans="2:8">
      <c r="B152" s="33">
        <v>149</v>
      </c>
      <c r="C152" s="34" t="str">
        <f>IF('基础-商品信息'!C152="","-",'基础-商品信息'!C152)</f>
        <v>-</v>
      </c>
      <c r="D152" s="34" t="str">
        <f>IF('基础-商品信息'!D152="","-",'基础-商品信息'!D152)</f>
        <v>-</v>
      </c>
      <c r="E152" s="34" t="str">
        <f>IF('基础-商品信息'!E152="","-",'基础-商品信息'!E152)</f>
        <v>-</v>
      </c>
      <c r="F152" s="42">
        <f>SUMIFS(期初库存!F:F,期初库存!C:C,C152)+SUMIFS('采购录入（明细）'!J:J,'采购录入（明细）'!F:F,C152)-SUMIFS('销售录入（明细）'!J:J,'销售录入（明细）'!F:F,C152)</f>
        <v>1</v>
      </c>
      <c r="G152" s="43"/>
      <c r="H152" s="44" t="str">
        <f t="shared" si="4"/>
        <v>否</v>
      </c>
    </row>
    <row r="153" customHeight="1" spans="2:8">
      <c r="B153" s="33">
        <v>150</v>
      </c>
      <c r="C153" s="34" t="str">
        <f>IF('基础-商品信息'!C153="","-",'基础-商品信息'!C153)</f>
        <v>-</v>
      </c>
      <c r="D153" s="34" t="str">
        <f>IF('基础-商品信息'!D153="","-",'基础-商品信息'!D153)</f>
        <v>-</v>
      </c>
      <c r="E153" s="34" t="str">
        <f>IF('基础-商品信息'!E153="","-",'基础-商品信息'!E153)</f>
        <v>-</v>
      </c>
      <c r="F153" s="42">
        <f>SUMIFS(期初库存!F:F,期初库存!C:C,C153)+SUMIFS('采购录入（明细）'!J:J,'采购录入（明细）'!F:F,C153)-SUMIFS('销售录入（明细）'!J:J,'销售录入（明细）'!F:F,C153)</f>
        <v>1</v>
      </c>
      <c r="G153" s="43"/>
      <c r="H153" s="44" t="str">
        <f t="shared" si="4"/>
        <v>否</v>
      </c>
    </row>
    <row r="154" customHeight="1" spans="2:8">
      <c r="B154" s="33">
        <v>151</v>
      </c>
      <c r="C154" s="34" t="str">
        <f>IF('基础-商品信息'!C154="","-",'基础-商品信息'!C154)</f>
        <v>-</v>
      </c>
      <c r="D154" s="34" t="str">
        <f>IF('基础-商品信息'!D154="","-",'基础-商品信息'!D154)</f>
        <v>-</v>
      </c>
      <c r="E154" s="34" t="str">
        <f>IF('基础-商品信息'!E154="","-",'基础-商品信息'!E154)</f>
        <v>-</v>
      </c>
      <c r="F154" s="42">
        <f>SUMIFS(期初库存!F:F,期初库存!C:C,C154)+SUMIFS('采购录入（明细）'!J:J,'采购录入（明细）'!F:F,C154)-SUMIFS('销售录入（明细）'!J:J,'销售录入（明细）'!F:F,C154)</f>
        <v>1</v>
      </c>
      <c r="G154" s="43"/>
      <c r="H154" s="44" t="str">
        <f t="shared" si="4"/>
        <v>否</v>
      </c>
    </row>
    <row r="155" customHeight="1" spans="2:8">
      <c r="B155" s="33">
        <v>152</v>
      </c>
      <c r="C155" s="34" t="str">
        <f>IF('基础-商品信息'!C155="","-",'基础-商品信息'!C155)</f>
        <v>-</v>
      </c>
      <c r="D155" s="34" t="str">
        <f>IF('基础-商品信息'!D155="","-",'基础-商品信息'!D155)</f>
        <v>-</v>
      </c>
      <c r="E155" s="34" t="str">
        <f>IF('基础-商品信息'!E155="","-",'基础-商品信息'!E155)</f>
        <v>-</v>
      </c>
      <c r="F155" s="42">
        <f>SUMIFS(期初库存!F:F,期初库存!C:C,C155)+SUMIFS('采购录入（明细）'!J:J,'采购录入（明细）'!F:F,C155)-SUMIFS('销售录入（明细）'!J:J,'销售录入（明细）'!F:F,C155)</f>
        <v>1</v>
      </c>
      <c r="G155" s="43"/>
      <c r="H155" s="44" t="str">
        <f t="shared" si="4"/>
        <v>否</v>
      </c>
    </row>
    <row r="156" customHeight="1" spans="2:8">
      <c r="B156" s="33">
        <v>153</v>
      </c>
      <c r="C156" s="34" t="str">
        <f>IF('基础-商品信息'!C156="","-",'基础-商品信息'!C156)</f>
        <v>-</v>
      </c>
      <c r="D156" s="34" t="str">
        <f>IF('基础-商品信息'!D156="","-",'基础-商品信息'!D156)</f>
        <v>-</v>
      </c>
      <c r="E156" s="34" t="str">
        <f>IF('基础-商品信息'!E156="","-",'基础-商品信息'!E156)</f>
        <v>-</v>
      </c>
      <c r="F156" s="42">
        <f>SUMIFS(期初库存!F:F,期初库存!C:C,C156)+SUMIFS('采购录入（明细）'!J:J,'采购录入（明细）'!F:F,C156)-SUMIFS('销售录入（明细）'!J:J,'销售录入（明细）'!F:F,C156)</f>
        <v>1</v>
      </c>
      <c r="G156" s="43"/>
      <c r="H156" s="44" t="str">
        <f t="shared" si="4"/>
        <v>否</v>
      </c>
    </row>
    <row r="157" customHeight="1" spans="2:8">
      <c r="B157" s="33">
        <v>154</v>
      </c>
      <c r="C157" s="34" t="str">
        <f>IF('基础-商品信息'!C157="","-",'基础-商品信息'!C157)</f>
        <v>-</v>
      </c>
      <c r="D157" s="34" t="str">
        <f>IF('基础-商品信息'!D157="","-",'基础-商品信息'!D157)</f>
        <v>-</v>
      </c>
      <c r="E157" s="34" t="str">
        <f>IF('基础-商品信息'!E157="","-",'基础-商品信息'!E157)</f>
        <v>-</v>
      </c>
      <c r="F157" s="42">
        <f>SUMIFS(期初库存!F:F,期初库存!C:C,C157)+SUMIFS('采购录入（明细）'!J:J,'采购录入（明细）'!F:F,C157)-SUMIFS('销售录入（明细）'!J:J,'销售录入（明细）'!F:F,C157)</f>
        <v>1</v>
      </c>
      <c r="G157" s="43"/>
      <c r="H157" s="44" t="str">
        <f t="shared" si="4"/>
        <v>否</v>
      </c>
    </row>
    <row r="158" customHeight="1" spans="2:8">
      <c r="B158" s="33">
        <v>155</v>
      </c>
      <c r="C158" s="34" t="str">
        <f>IF('基础-商品信息'!C158="","-",'基础-商品信息'!C158)</f>
        <v>-</v>
      </c>
      <c r="D158" s="34" t="str">
        <f>IF('基础-商品信息'!D158="","-",'基础-商品信息'!D158)</f>
        <v>-</v>
      </c>
      <c r="E158" s="34" t="str">
        <f>IF('基础-商品信息'!E158="","-",'基础-商品信息'!E158)</f>
        <v>-</v>
      </c>
      <c r="F158" s="42">
        <f>SUMIFS(期初库存!F:F,期初库存!C:C,C158)+SUMIFS('采购录入（明细）'!J:J,'采购录入（明细）'!F:F,C158)-SUMIFS('销售录入（明细）'!J:J,'销售录入（明细）'!F:F,C158)</f>
        <v>1</v>
      </c>
      <c r="G158" s="43"/>
      <c r="H158" s="44" t="str">
        <f t="shared" si="4"/>
        <v>否</v>
      </c>
    </row>
    <row r="159" customHeight="1" spans="2:8">
      <c r="B159" s="33">
        <v>156</v>
      </c>
      <c r="C159" s="34" t="str">
        <f>IF('基础-商品信息'!C159="","-",'基础-商品信息'!C159)</f>
        <v>-</v>
      </c>
      <c r="D159" s="34" t="str">
        <f>IF('基础-商品信息'!D159="","-",'基础-商品信息'!D159)</f>
        <v>-</v>
      </c>
      <c r="E159" s="34" t="str">
        <f>IF('基础-商品信息'!E159="","-",'基础-商品信息'!E159)</f>
        <v>-</v>
      </c>
      <c r="F159" s="42">
        <f>SUMIFS(期初库存!F:F,期初库存!C:C,C159)+SUMIFS('采购录入（明细）'!J:J,'采购录入（明细）'!F:F,C159)-SUMIFS('销售录入（明细）'!J:J,'销售录入（明细）'!F:F,C159)</f>
        <v>1</v>
      </c>
      <c r="G159" s="43"/>
      <c r="H159" s="44" t="str">
        <f t="shared" si="4"/>
        <v>否</v>
      </c>
    </row>
    <row r="160" customHeight="1" spans="2:8">
      <c r="B160" s="33">
        <v>157</v>
      </c>
      <c r="C160" s="34" t="str">
        <f>IF('基础-商品信息'!C160="","-",'基础-商品信息'!C160)</f>
        <v>-</v>
      </c>
      <c r="D160" s="34" t="str">
        <f>IF('基础-商品信息'!D160="","-",'基础-商品信息'!D160)</f>
        <v>-</v>
      </c>
      <c r="E160" s="34" t="str">
        <f>IF('基础-商品信息'!E160="","-",'基础-商品信息'!E160)</f>
        <v>-</v>
      </c>
      <c r="F160" s="42">
        <f>SUMIFS(期初库存!F:F,期初库存!C:C,C160)+SUMIFS('采购录入（明细）'!J:J,'采购录入（明细）'!F:F,C160)-SUMIFS('销售录入（明细）'!J:J,'销售录入（明细）'!F:F,C160)</f>
        <v>1</v>
      </c>
      <c r="G160" s="43"/>
      <c r="H160" s="44" t="str">
        <f t="shared" si="4"/>
        <v>否</v>
      </c>
    </row>
    <row r="161" customHeight="1" spans="2:8">
      <c r="B161" s="33">
        <v>158</v>
      </c>
      <c r="C161" s="34" t="str">
        <f>IF('基础-商品信息'!C161="","-",'基础-商品信息'!C161)</f>
        <v>-</v>
      </c>
      <c r="D161" s="34" t="str">
        <f>IF('基础-商品信息'!D161="","-",'基础-商品信息'!D161)</f>
        <v>-</v>
      </c>
      <c r="E161" s="34" t="str">
        <f>IF('基础-商品信息'!E161="","-",'基础-商品信息'!E161)</f>
        <v>-</v>
      </c>
      <c r="F161" s="42">
        <f>SUMIFS(期初库存!F:F,期初库存!C:C,C161)+SUMIFS('采购录入（明细）'!J:J,'采购录入（明细）'!F:F,C161)-SUMIFS('销售录入（明细）'!J:J,'销售录入（明细）'!F:F,C161)</f>
        <v>1</v>
      </c>
      <c r="G161" s="43"/>
      <c r="H161" s="44" t="str">
        <f t="shared" si="4"/>
        <v>否</v>
      </c>
    </row>
    <row r="162" customHeight="1" spans="2:8">
      <c r="B162" s="33">
        <v>159</v>
      </c>
      <c r="C162" s="34" t="str">
        <f>IF('基础-商品信息'!C162="","-",'基础-商品信息'!C162)</f>
        <v>-</v>
      </c>
      <c r="D162" s="34" t="str">
        <f>IF('基础-商品信息'!D162="","-",'基础-商品信息'!D162)</f>
        <v>-</v>
      </c>
      <c r="E162" s="34" t="str">
        <f>IF('基础-商品信息'!E162="","-",'基础-商品信息'!E162)</f>
        <v>-</v>
      </c>
      <c r="F162" s="42">
        <f>SUMIFS(期初库存!F:F,期初库存!C:C,C162)+SUMIFS('采购录入（明细）'!J:J,'采购录入（明细）'!F:F,C162)-SUMIFS('销售录入（明细）'!J:J,'销售录入（明细）'!F:F,C162)</f>
        <v>1</v>
      </c>
      <c r="G162" s="43"/>
      <c r="H162" s="44" t="str">
        <f t="shared" si="4"/>
        <v>否</v>
      </c>
    </row>
    <row r="163" customHeight="1" spans="2:8">
      <c r="B163" s="33">
        <v>160</v>
      </c>
      <c r="C163" s="34" t="str">
        <f>IF('基础-商品信息'!C163="","-",'基础-商品信息'!C163)</f>
        <v>-</v>
      </c>
      <c r="D163" s="34" t="str">
        <f>IF('基础-商品信息'!D163="","-",'基础-商品信息'!D163)</f>
        <v>-</v>
      </c>
      <c r="E163" s="34" t="str">
        <f>IF('基础-商品信息'!E163="","-",'基础-商品信息'!E163)</f>
        <v>-</v>
      </c>
      <c r="F163" s="42">
        <f>SUMIFS(期初库存!F:F,期初库存!C:C,C163)+SUMIFS('采购录入（明细）'!J:J,'采购录入（明细）'!F:F,C163)-SUMIFS('销售录入（明细）'!J:J,'销售录入（明细）'!F:F,C163)</f>
        <v>1</v>
      </c>
      <c r="G163" s="43"/>
      <c r="H163" s="44" t="str">
        <f t="shared" si="4"/>
        <v>否</v>
      </c>
    </row>
    <row r="164" customHeight="1" spans="2:8">
      <c r="B164" s="33">
        <v>161</v>
      </c>
      <c r="C164" s="34" t="str">
        <f>IF('基础-商品信息'!C164="","-",'基础-商品信息'!C164)</f>
        <v>-</v>
      </c>
      <c r="D164" s="34" t="str">
        <f>IF('基础-商品信息'!D164="","-",'基础-商品信息'!D164)</f>
        <v>-</v>
      </c>
      <c r="E164" s="34" t="str">
        <f>IF('基础-商品信息'!E164="","-",'基础-商品信息'!E164)</f>
        <v>-</v>
      </c>
      <c r="F164" s="42">
        <f>SUMIFS(期初库存!F:F,期初库存!C:C,C164)+SUMIFS('采购录入（明细）'!J:J,'采购录入（明细）'!F:F,C164)-SUMIFS('销售录入（明细）'!J:J,'销售录入（明细）'!F:F,C164)</f>
        <v>1</v>
      </c>
      <c r="G164" s="43"/>
      <c r="H164" s="44" t="str">
        <f t="shared" si="4"/>
        <v>否</v>
      </c>
    </row>
    <row r="165" customHeight="1" spans="2:8">
      <c r="B165" s="33">
        <v>162</v>
      </c>
      <c r="C165" s="34" t="str">
        <f>IF('基础-商品信息'!C165="","-",'基础-商品信息'!C165)</f>
        <v>-</v>
      </c>
      <c r="D165" s="34" t="str">
        <f>IF('基础-商品信息'!D165="","-",'基础-商品信息'!D165)</f>
        <v>-</v>
      </c>
      <c r="E165" s="34" t="str">
        <f>IF('基础-商品信息'!E165="","-",'基础-商品信息'!E165)</f>
        <v>-</v>
      </c>
      <c r="F165" s="42">
        <f>SUMIFS(期初库存!F:F,期初库存!C:C,C165)+SUMIFS('采购录入（明细）'!J:J,'采购录入（明细）'!F:F,C165)-SUMIFS('销售录入（明细）'!J:J,'销售录入（明细）'!F:F,C165)</f>
        <v>1</v>
      </c>
      <c r="G165" s="43"/>
      <c r="H165" s="44" t="str">
        <f t="shared" ref="H165:H203" si="5">IF(G165&gt;F165,"采购","否")</f>
        <v>否</v>
      </c>
    </row>
    <row r="166" customHeight="1" spans="2:8">
      <c r="B166" s="33">
        <v>163</v>
      </c>
      <c r="C166" s="34" t="str">
        <f>IF('基础-商品信息'!C166="","-",'基础-商品信息'!C166)</f>
        <v>-</v>
      </c>
      <c r="D166" s="34" t="str">
        <f>IF('基础-商品信息'!D166="","-",'基础-商品信息'!D166)</f>
        <v>-</v>
      </c>
      <c r="E166" s="34" t="str">
        <f>IF('基础-商品信息'!E166="","-",'基础-商品信息'!E166)</f>
        <v>-</v>
      </c>
      <c r="F166" s="42">
        <f>SUMIFS(期初库存!F:F,期初库存!C:C,C166)+SUMIFS('采购录入（明细）'!J:J,'采购录入（明细）'!F:F,C166)-SUMIFS('销售录入（明细）'!J:J,'销售录入（明细）'!F:F,C166)</f>
        <v>1</v>
      </c>
      <c r="G166" s="43"/>
      <c r="H166" s="44" t="str">
        <f t="shared" si="5"/>
        <v>否</v>
      </c>
    </row>
    <row r="167" customHeight="1" spans="2:8">
      <c r="B167" s="33">
        <v>164</v>
      </c>
      <c r="C167" s="34" t="str">
        <f>IF('基础-商品信息'!C167="","-",'基础-商品信息'!C167)</f>
        <v>-</v>
      </c>
      <c r="D167" s="34" t="str">
        <f>IF('基础-商品信息'!D167="","-",'基础-商品信息'!D167)</f>
        <v>-</v>
      </c>
      <c r="E167" s="34" t="str">
        <f>IF('基础-商品信息'!E167="","-",'基础-商品信息'!E167)</f>
        <v>-</v>
      </c>
      <c r="F167" s="42">
        <f>SUMIFS(期初库存!F:F,期初库存!C:C,C167)+SUMIFS('采购录入（明细）'!J:J,'采购录入（明细）'!F:F,C167)-SUMIFS('销售录入（明细）'!J:J,'销售录入（明细）'!F:F,C167)</f>
        <v>1</v>
      </c>
      <c r="G167" s="43"/>
      <c r="H167" s="44" t="str">
        <f t="shared" si="5"/>
        <v>否</v>
      </c>
    </row>
    <row r="168" customHeight="1" spans="2:8">
      <c r="B168" s="33">
        <v>165</v>
      </c>
      <c r="C168" s="34" t="str">
        <f>IF('基础-商品信息'!C168="","-",'基础-商品信息'!C168)</f>
        <v>-</v>
      </c>
      <c r="D168" s="34" t="str">
        <f>IF('基础-商品信息'!D168="","-",'基础-商品信息'!D168)</f>
        <v>-</v>
      </c>
      <c r="E168" s="34" t="str">
        <f>IF('基础-商品信息'!E168="","-",'基础-商品信息'!E168)</f>
        <v>-</v>
      </c>
      <c r="F168" s="42">
        <f>SUMIFS(期初库存!F:F,期初库存!C:C,C168)+SUMIFS('采购录入（明细）'!J:J,'采购录入（明细）'!F:F,C168)-SUMIFS('销售录入（明细）'!J:J,'销售录入（明细）'!F:F,C168)</f>
        <v>1</v>
      </c>
      <c r="G168" s="43"/>
      <c r="H168" s="44" t="str">
        <f t="shared" si="5"/>
        <v>否</v>
      </c>
    </row>
    <row r="169" customHeight="1" spans="2:8">
      <c r="B169" s="33">
        <v>166</v>
      </c>
      <c r="C169" s="34" t="str">
        <f>IF('基础-商品信息'!C169="","-",'基础-商品信息'!C169)</f>
        <v>-</v>
      </c>
      <c r="D169" s="34" t="str">
        <f>IF('基础-商品信息'!D169="","-",'基础-商品信息'!D169)</f>
        <v>-</v>
      </c>
      <c r="E169" s="34" t="str">
        <f>IF('基础-商品信息'!E169="","-",'基础-商品信息'!E169)</f>
        <v>-</v>
      </c>
      <c r="F169" s="42">
        <f>SUMIFS(期初库存!F:F,期初库存!C:C,C169)+SUMIFS('采购录入（明细）'!J:J,'采购录入（明细）'!F:F,C169)-SUMIFS('销售录入（明细）'!J:J,'销售录入（明细）'!F:F,C169)</f>
        <v>1</v>
      </c>
      <c r="G169" s="43"/>
      <c r="H169" s="44" t="str">
        <f t="shared" si="5"/>
        <v>否</v>
      </c>
    </row>
    <row r="170" customHeight="1" spans="2:8">
      <c r="B170" s="33">
        <v>167</v>
      </c>
      <c r="C170" s="34" t="str">
        <f>IF('基础-商品信息'!C170="","-",'基础-商品信息'!C170)</f>
        <v>-</v>
      </c>
      <c r="D170" s="34" t="str">
        <f>IF('基础-商品信息'!D170="","-",'基础-商品信息'!D170)</f>
        <v>-</v>
      </c>
      <c r="E170" s="34" t="str">
        <f>IF('基础-商品信息'!E170="","-",'基础-商品信息'!E170)</f>
        <v>-</v>
      </c>
      <c r="F170" s="42">
        <f>SUMIFS(期初库存!F:F,期初库存!C:C,C170)+SUMIFS('采购录入（明细）'!J:J,'采购录入（明细）'!F:F,C170)-SUMIFS('销售录入（明细）'!J:J,'销售录入（明细）'!F:F,C170)</f>
        <v>1</v>
      </c>
      <c r="G170" s="43"/>
      <c r="H170" s="44" t="str">
        <f t="shared" si="5"/>
        <v>否</v>
      </c>
    </row>
    <row r="171" customHeight="1" spans="2:8">
      <c r="B171" s="33">
        <v>168</v>
      </c>
      <c r="C171" s="34" t="str">
        <f>IF('基础-商品信息'!C171="","-",'基础-商品信息'!C171)</f>
        <v>-</v>
      </c>
      <c r="D171" s="34" t="str">
        <f>IF('基础-商品信息'!D171="","-",'基础-商品信息'!D171)</f>
        <v>-</v>
      </c>
      <c r="E171" s="34" t="str">
        <f>IF('基础-商品信息'!E171="","-",'基础-商品信息'!E171)</f>
        <v>-</v>
      </c>
      <c r="F171" s="42">
        <f>SUMIFS(期初库存!F:F,期初库存!C:C,C171)+SUMIFS('采购录入（明细）'!J:J,'采购录入（明细）'!F:F,C171)-SUMIFS('销售录入（明细）'!J:J,'销售录入（明细）'!F:F,C171)</f>
        <v>1</v>
      </c>
      <c r="G171" s="43"/>
      <c r="H171" s="44" t="str">
        <f t="shared" si="5"/>
        <v>否</v>
      </c>
    </row>
    <row r="172" customHeight="1" spans="2:8">
      <c r="B172" s="33">
        <v>169</v>
      </c>
      <c r="C172" s="34" t="str">
        <f>IF('基础-商品信息'!C172="","-",'基础-商品信息'!C172)</f>
        <v>-</v>
      </c>
      <c r="D172" s="34" t="str">
        <f>IF('基础-商品信息'!D172="","-",'基础-商品信息'!D172)</f>
        <v>-</v>
      </c>
      <c r="E172" s="34" t="str">
        <f>IF('基础-商品信息'!E172="","-",'基础-商品信息'!E172)</f>
        <v>-</v>
      </c>
      <c r="F172" s="42">
        <f>SUMIFS(期初库存!F:F,期初库存!C:C,C172)+SUMIFS('采购录入（明细）'!J:J,'采购录入（明细）'!F:F,C172)-SUMIFS('销售录入（明细）'!J:J,'销售录入（明细）'!F:F,C172)</f>
        <v>1</v>
      </c>
      <c r="G172" s="43"/>
      <c r="H172" s="44" t="str">
        <f t="shared" si="5"/>
        <v>否</v>
      </c>
    </row>
    <row r="173" customHeight="1" spans="2:8">
      <c r="B173" s="33">
        <v>170</v>
      </c>
      <c r="C173" s="34" t="str">
        <f>IF('基础-商品信息'!C173="","-",'基础-商品信息'!C173)</f>
        <v>-</v>
      </c>
      <c r="D173" s="34" t="str">
        <f>IF('基础-商品信息'!D173="","-",'基础-商品信息'!D173)</f>
        <v>-</v>
      </c>
      <c r="E173" s="34" t="str">
        <f>IF('基础-商品信息'!E173="","-",'基础-商品信息'!E173)</f>
        <v>-</v>
      </c>
      <c r="F173" s="42">
        <f>SUMIFS(期初库存!F:F,期初库存!C:C,C173)+SUMIFS('采购录入（明细）'!J:J,'采购录入（明细）'!F:F,C173)-SUMIFS('销售录入（明细）'!J:J,'销售录入（明细）'!F:F,C173)</f>
        <v>1</v>
      </c>
      <c r="G173" s="43"/>
      <c r="H173" s="44" t="str">
        <f t="shared" si="5"/>
        <v>否</v>
      </c>
    </row>
    <row r="174" customHeight="1" spans="2:8">
      <c r="B174" s="33">
        <v>171</v>
      </c>
      <c r="C174" s="34" t="str">
        <f>IF('基础-商品信息'!C174="","-",'基础-商品信息'!C174)</f>
        <v>-</v>
      </c>
      <c r="D174" s="34" t="str">
        <f>IF('基础-商品信息'!D174="","-",'基础-商品信息'!D174)</f>
        <v>-</v>
      </c>
      <c r="E174" s="34" t="str">
        <f>IF('基础-商品信息'!E174="","-",'基础-商品信息'!E174)</f>
        <v>-</v>
      </c>
      <c r="F174" s="42">
        <f>SUMIFS(期初库存!F:F,期初库存!C:C,C174)+SUMIFS('采购录入（明细）'!J:J,'采购录入（明细）'!F:F,C174)-SUMIFS('销售录入（明细）'!J:J,'销售录入（明细）'!F:F,C174)</f>
        <v>1</v>
      </c>
      <c r="G174" s="43"/>
      <c r="H174" s="44" t="str">
        <f t="shared" si="5"/>
        <v>否</v>
      </c>
    </row>
    <row r="175" customHeight="1" spans="2:8">
      <c r="B175" s="33">
        <v>172</v>
      </c>
      <c r="C175" s="34" t="str">
        <f>IF('基础-商品信息'!C175="","-",'基础-商品信息'!C175)</f>
        <v>-</v>
      </c>
      <c r="D175" s="34" t="str">
        <f>IF('基础-商品信息'!D175="","-",'基础-商品信息'!D175)</f>
        <v>-</v>
      </c>
      <c r="E175" s="34" t="str">
        <f>IF('基础-商品信息'!E175="","-",'基础-商品信息'!E175)</f>
        <v>-</v>
      </c>
      <c r="F175" s="42">
        <f>SUMIFS(期初库存!F:F,期初库存!C:C,C175)+SUMIFS('采购录入（明细）'!J:J,'采购录入（明细）'!F:F,C175)-SUMIFS('销售录入（明细）'!J:J,'销售录入（明细）'!F:F,C175)</f>
        <v>1</v>
      </c>
      <c r="G175" s="43"/>
      <c r="H175" s="44" t="str">
        <f t="shared" si="5"/>
        <v>否</v>
      </c>
    </row>
    <row r="176" customHeight="1" spans="2:8">
      <c r="B176" s="33">
        <v>173</v>
      </c>
      <c r="C176" s="34" t="str">
        <f>IF('基础-商品信息'!C176="","-",'基础-商品信息'!C176)</f>
        <v>-</v>
      </c>
      <c r="D176" s="34" t="str">
        <f>IF('基础-商品信息'!D176="","-",'基础-商品信息'!D176)</f>
        <v>-</v>
      </c>
      <c r="E176" s="34" t="str">
        <f>IF('基础-商品信息'!E176="","-",'基础-商品信息'!E176)</f>
        <v>-</v>
      </c>
      <c r="F176" s="42">
        <f>SUMIFS(期初库存!F:F,期初库存!C:C,C176)+SUMIFS('采购录入（明细）'!J:J,'采购录入（明细）'!F:F,C176)-SUMIFS('销售录入（明细）'!J:J,'销售录入（明细）'!F:F,C176)</f>
        <v>1</v>
      </c>
      <c r="G176" s="43"/>
      <c r="H176" s="44" t="str">
        <f t="shared" si="5"/>
        <v>否</v>
      </c>
    </row>
    <row r="177" customHeight="1" spans="2:8">
      <c r="B177" s="33">
        <v>174</v>
      </c>
      <c r="C177" s="34" t="str">
        <f>IF('基础-商品信息'!C177="","-",'基础-商品信息'!C177)</f>
        <v>-</v>
      </c>
      <c r="D177" s="34" t="str">
        <f>IF('基础-商品信息'!D177="","-",'基础-商品信息'!D177)</f>
        <v>-</v>
      </c>
      <c r="E177" s="34" t="str">
        <f>IF('基础-商品信息'!E177="","-",'基础-商品信息'!E177)</f>
        <v>-</v>
      </c>
      <c r="F177" s="42">
        <f>SUMIFS(期初库存!F:F,期初库存!C:C,C177)+SUMIFS('采购录入（明细）'!J:J,'采购录入（明细）'!F:F,C177)-SUMIFS('销售录入（明细）'!J:J,'销售录入（明细）'!F:F,C177)</f>
        <v>1</v>
      </c>
      <c r="G177" s="43"/>
      <c r="H177" s="44" t="str">
        <f t="shared" si="5"/>
        <v>否</v>
      </c>
    </row>
    <row r="178" customHeight="1" spans="2:8">
      <c r="B178" s="33">
        <v>175</v>
      </c>
      <c r="C178" s="34" t="str">
        <f>IF('基础-商品信息'!C178="","-",'基础-商品信息'!C178)</f>
        <v>-</v>
      </c>
      <c r="D178" s="34" t="str">
        <f>IF('基础-商品信息'!D178="","-",'基础-商品信息'!D178)</f>
        <v>-</v>
      </c>
      <c r="E178" s="34" t="str">
        <f>IF('基础-商品信息'!E178="","-",'基础-商品信息'!E178)</f>
        <v>-</v>
      </c>
      <c r="F178" s="42">
        <f>SUMIFS(期初库存!F:F,期初库存!C:C,C178)+SUMIFS('采购录入（明细）'!J:J,'采购录入（明细）'!F:F,C178)-SUMIFS('销售录入（明细）'!J:J,'销售录入（明细）'!F:F,C178)</f>
        <v>1</v>
      </c>
      <c r="G178" s="43"/>
      <c r="H178" s="44" t="str">
        <f t="shared" si="5"/>
        <v>否</v>
      </c>
    </row>
    <row r="179" customHeight="1" spans="2:8">
      <c r="B179" s="33">
        <v>176</v>
      </c>
      <c r="C179" s="34" t="str">
        <f>IF('基础-商品信息'!C179="","-",'基础-商品信息'!C179)</f>
        <v>-</v>
      </c>
      <c r="D179" s="34" t="str">
        <f>IF('基础-商品信息'!D179="","-",'基础-商品信息'!D179)</f>
        <v>-</v>
      </c>
      <c r="E179" s="34" t="str">
        <f>IF('基础-商品信息'!E179="","-",'基础-商品信息'!E179)</f>
        <v>-</v>
      </c>
      <c r="F179" s="42">
        <f>SUMIFS(期初库存!F:F,期初库存!C:C,C179)+SUMIFS('采购录入（明细）'!J:J,'采购录入（明细）'!F:F,C179)-SUMIFS('销售录入（明细）'!J:J,'销售录入（明细）'!F:F,C179)</f>
        <v>1</v>
      </c>
      <c r="G179" s="43"/>
      <c r="H179" s="44" t="str">
        <f t="shared" si="5"/>
        <v>否</v>
      </c>
    </row>
    <row r="180" customHeight="1" spans="2:8">
      <c r="B180" s="33">
        <v>177</v>
      </c>
      <c r="C180" s="34" t="str">
        <f>IF('基础-商品信息'!C180="","-",'基础-商品信息'!C180)</f>
        <v>-</v>
      </c>
      <c r="D180" s="34" t="str">
        <f>IF('基础-商品信息'!D180="","-",'基础-商品信息'!D180)</f>
        <v>-</v>
      </c>
      <c r="E180" s="34" t="str">
        <f>IF('基础-商品信息'!E180="","-",'基础-商品信息'!E180)</f>
        <v>-</v>
      </c>
      <c r="F180" s="42">
        <f>SUMIFS(期初库存!F:F,期初库存!C:C,C180)+SUMIFS('采购录入（明细）'!J:J,'采购录入（明细）'!F:F,C180)-SUMIFS('销售录入（明细）'!J:J,'销售录入（明细）'!F:F,C180)</f>
        <v>1</v>
      </c>
      <c r="G180" s="43"/>
      <c r="H180" s="44" t="str">
        <f t="shared" si="5"/>
        <v>否</v>
      </c>
    </row>
    <row r="181" customHeight="1" spans="2:8">
      <c r="B181" s="33">
        <v>178</v>
      </c>
      <c r="C181" s="34" t="str">
        <f>IF('基础-商品信息'!C181="","-",'基础-商品信息'!C181)</f>
        <v>-</v>
      </c>
      <c r="D181" s="34" t="str">
        <f>IF('基础-商品信息'!D181="","-",'基础-商品信息'!D181)</f>
        <v>-</v>
      </c>
      <c r="E181" s="34" t="str">
        <f>IF('基础-商品信息'!E181="","-",'基础-商品信息'!E181)</f>
        <v>-</v>
      </c>
      <c r="F181" s="42">
        <f>SUMIFS(期初库存!F:F,期初库存!C:C,C181)+SUMIFS('采购录入（明细）'!J:J,'采购录入（明细）'!F:F,C181)-SUMIFS('销售录入（明细）'!J:J,'销售录入（明细）'!F:F,C181)</f>
        <v>1</v>
      </c>
      <c r="G181" s="43"/>
      <c r="H181" s="44" t="str">
        <f t="shared" si="5"/>
        <v>否</v>
      </c>
    </row>
    <row r="182" customHeight="1" spans="2:8">
      <c r="B182" s="33">
        <v>179</v>
      </c>
      <c r="C182" s="34" t="str">
        <f>IF('基础-商品信息'!C182="","-",'基础-商品信息'!C182)</f>
        <v>-</v>
      </c>
      <c r="D182" s="34" t="str">
        <f>IF('基础-商品信息'!D182="","-",'基础-商品信息'!D182)</f>
        <v>-</v>
      </c>
      <c r="E182" s="34" t="str">
        <f>IF('基础-商品信息'!E182="","-",'基础-商品信息'!E182)</f>
        <v>-</v>
      </c>
      <c r="F182" s="42">
        <f>SUMIFS(期初库存!F:F,期初库存!C:C,C182)+SUMIFS('采购录入（明细）'!J:J,'采购录入（明细）'!F:F,C182)-SUMIFS('销售录入（明细）'!J:J,'销售录入（明细）'!F:F,C182)</f>
        <v>1</v>
      </c>
      <c r="G182" s="43"/>
      <c r="H182" s="44" t="str">
        <f t="shared" si="5"/>
        <v>否</v>
      </c>
    </row>
    <row r="183" customHeight="1" spans="2:8">
      <c r="B183" s="33">
        <v>180</v>
      </c>
      <c r="C183" s="34" t="str">
        <f>IF('基础-商品信息'!C183="","-",'基础-商品信息'!C183)</f>
        <v>-</v>
      </c>
      <c r="D183" s="34" t="str">
        <f>IF('基础-商品信息'!D183="","-",'基础-商品信息'!D183)</f>
        <v>-</v>
      </c>
      <c r="E183" s="34" t="str">
        <f>IF('基础-商品信息'!E183="","-",'基础-商品信息'!E183)</f>
        <v>-</v>
      </c>
      <c r="F183" s="42">
        <f>SUMIFS(期初库存!F:F,期初库存!C:C,C183)+SUMIFS('采购录入（明细）'!J:J,'采购录入（明细）'!F:F,C183)-SUMIFS('销售录入（明细）'!J:J,'销售录入（明细）'!F:F,C183)</f>
        <v>1</v>
      </c>
      <c r="G183" s="43"/>
      <c r="H183" s="44" t="str">
        <f t="shared" si="5"/>
        <v>否</v>
      </c>
    </row>
    <row r="184" customHeight="1" spans="2:8">
      <c r="B184" s="33">
        <v>181</v>
      </c>
      <c r="C184" s="34" t="str">
        <f>IF('基础-商品信息'!C184="","-",'基础-商品信息'!C184)</f>
        <v>-</v>
      </c>
      <c r="D184" s="34" t="str">
        <f>IF('基础-商品信息'!D184="","-",'基础-商品信息'!D184)</f>
        <v>-</v>
      </c>
      <c r="E184" s="34" t="str">
        <f>IF('基础-商品信息'!E184="","-",'基础-商品信息'!E184)</f>
        <v>-</v>
      </c>
      <c r="F184" s="42">
        <f>SUMIFS(期初库存!F:F,期初库存!C:C,C184)+SUMIFS('采购录入（明细）'!J:J,'采购录入（明细）'!F:F,C184)-SUMIFS('销售录入（明细）'!J:J,'销售录入（明细）'!F:F,C184)</f>
        <v>1</v>
      </c>
      <c r="G184" s="43"/>
      <c r="H184" s="44" t="str">
        <f t="shared" si="5"/>
        <v>否</v>
      </c>
    </row>
    <row r="185" customHeight="1" spans="2:8">
      <c r="B185" s="33">
        <v>182</v>
      </c>
      <c r="C185" s="34" t="str">
        <f>IF('基础-商品信息'!C185="","-",'基础-商品信息'!C185)</f>
        <v>-</v>
      </c>
      <c r="D185" s="34" t="str">
        <f>IF('基础-商品信息'!D185="","-",'基础-商品信息'!D185)</f>
        <v>-</v>
      </c>
      <c r="E185" s="34" t="str">
        <f>IF('基础-商品信息'!E185="","-",'基础-商品信息'!E185)</f>
        <v>-</v>
      </c>
      <c r="F185" s="42">
        <f>SUMIFS(期初库存!F:F,期初库存!C:C,C185)+SUMIFS('采购录入（明细）'!J:J,'采购录入（明细）'!F:F,C185)-SUMIFS('销售录入（明细）'!J:J,'销售录入（明细）'!F:F,C185)</f>
        <v>1</v>
      </c>
      <c r="G185" s="43"/>
      <c r="H185" s="44" t="str">
        <f t="shared" si="5"/>
        <v>否</v>
      </c>
    </row>
    <row r="186" customHeight="1" spans="2:8">
      <c r="B186" s="33">
        <v>183</v>
      </c>
      <c r="C186" s="34" t="str">
        <f>IF('基础-商品信息'!C186="","-",'基础-商品信息'!C186)</f>
        <v>-</v>
      </c>
      <c r="D186" s="34" t="str">
        <f>IF('基础-商品信息'!D186="","-",'基础-商品信息'!D186)</f>
        <v>-</v>
      </c>
      <c r="E186" s="34" t="str">
        <f>IF('基础-商品信息'!E186="","-",'基础-商品信息'!E186)</f>
        <v>-</v>
      </c>
      <c r="F186" s="42">
        <f>SUMIFS(期初库存!F:F,期初库存!C:C,C186)+SUMIFS('采购录入（明细）'!J:J,'采购录入（明细）'!F:F,C186)-SUMIFS('销售录入（明细）'!J:J,'销售录入（明细）'!F:F,C186)</f>
        <v>1</v>
      </c>
      <c r="G186" s="43"/>
      <c r="H186" s="44" t="str">
        <f t="shared" si="5"/>
        <v>否</v>
      </c>
    </row>
    <row r="187" customHeight="1" spans="2:8">
      <c r="B187" s="33">
        <v>184</v>
      </c>
      <c r="C187" s="34" t="str">
        <f>IF('基础-商品信息'!C187="","-",'基础-商品信息'!C187)</f>
        <v>-</v>
      </c>
      <c r="D187" s="34" t="str">
        <f>IF('基础-商品信息'!D187="","-",'基础-商品信息'!D187)</f>
        <v>-</v>
      </c>
      <c r="E187" s="34" t="str">
        <f>IF('基础-商品信息'!E187="","-",'基础-商品信息'!E187)</f>
        <v>-</v>
      </c>
      <c r="F187" s="42">
        <f>SUMIFS(期初库存!F:F,期初库存!C:C,C187)+SUMIFS('采购录入（明细）'!J:J,'采购录入（明细）'!F:F,C187)-SUMIFS('销售录入（明细）'!J:J,'销售录入（明细）'!F:F,C187)</f>
        <v>1</v>
      </c>
      <c r="G187" s="43"/>
      <c r="H187" s="44" t="str">
        <f t="shared" si="5"/>
        <v>否</v>
      </c>
    </row>
    <row r="188" customHeight="1" spans="2:8">
      <c r="B188" s="33">
        <v>185</v>
      </c>
      <c r="C188" s="34" t="str">
        <f>IF('基础-商品信息'!C188="","-",'基础-商品信息'!C188)</f>
        <v>-</v>
      </c>
      <c r="D188" s="34" t="str">
        <f>IF('基础-商品信息'!D188="","-",'基础-商品信息'!D188)</f>
        <v>-</v>
      </c>
      <c r="E188" s="34" t="str">
        <f>IF('基础-商品信息'!E188="","-",'基础-商品信息'!E188)</f>
        <v>-</v>
      </c>
      <c r="F188" s="42">
        <f>SUMIFS(期初库存!F:F,期初库存!C:C,C188)+SUMIFS('采购录入（明细）'!J:J,'采购录入（明细）'!F:F,C188)-SUMIFS('销售录入（明细）'!J:J,'销售录入（明细）'!F:F,C188)</f>
        <v>1</v>
      </c>
      <c r="G188" s="43"/>
      <c r="H188" s="44" t="str">
        <f t="shared" si="5"/>
        <v>否</v>
      </c>
    </row>
    <row r="189" customHeight="1" spans="2:8">
      <c r="B189" s="33">
        <v>186</v>
      </c>
      <c r="C189" s="34" t="str">
        <f>IF('基础-商品信息'!C189="","-",'基础-商品信息'!C189)</f>
        <v>-</v>
      </c>
      <c r="D189" s="34" t="str">
        <f>IF('基础-商品信息'!D189="","-",'基础-商品信息'!D189)</f>
        <v>-</v>
      </c>
      <c r="E189" s="34" t="str">
        <f>IF('基础-商品信息'!E189="","-",'基础-商品信息'!E189)</f>
        <v>-</v>
      </c>
      <c r="F189" s="42">
        <f>SUMIFS(期初库存!F:F,期初库存!C:C,C189)+SUMIFS('采购录入（明细）'!J:J,'采购录入（明细）'!F:F,C189)-SUMIFS('销售录入（明细）'!J:J,'销售录入（明细）'!F:F,C189)</f>
        <v>1</v>
      </c>
      <c r="G189" s="43"/>
      <c r="H189" s="44" t="str">
        <f t="shared" si="5"/>
        <v>否</v>
      </c>
    </row>
    <row r="190" customHeight="1" spans="2:8">
      <c r="B190" s="33">
        <v>187</v>
      </c>
      <c r="C190" s="34" t="str">
        <f>IF('基础-商品信息'!C190="","-",'基础-商品信息'!C190)</f>
        <v>-</v>
      </c>
      <c r="D190" s="34" t="str">
        <f>IF('基础-商品信息'!D190="","-",'基础-商品信息'!D190)</f>
        <v>-</v>
      </c>
      <c r="E190" s="34" t="str">
        <f>IF('基础-商品信息'!E190="","-",'基础-商品信息'!E190)</f>
        <v>-</v>
      </c>
      <c r="F190" s="42">
        <f>SUMIFS(期初库存!F:F,期初库存!C:C,C190)+SUMIFS('采购录入（明细）'!J:J,'采购录入（明细）'!F:F,C190)-SUMIFS('销售录入（明细）'!J:J,'销售录入（明细）'!F:F,C190)</f>
        <v>1</v>
      </c>
      <c r="G190" s="43"/>
      <c r="H190" s="44" t="str">
        <f t="shared" si="5"/>
        <v>否</v>
      </c>
    </row>
    <row r="191" customHeight="1" spans="2:8">
      <c r="B191" s="33">
        <v>188</v>
      </c>
      <c r="C191" s="34" t="str">
        <f>IF('基础-商品信息'!C191="","-",'基础-商品信息'!C191)</f>
        <v>-</v>
      </c>
      <c r="D191" s="34" t="str">
        <f>IF('基础-商品信息'!D191="","-",'基础-商品信息'!D191)</f>
        <v>-</v>
      </c>
      <c r="E191" s="34" t="str">
        <f>IF('基础-商品信息'!E191="","-",'基础-商品信息'!E191)</f>
        <v>-</v>
      </c>
      <c r="F191" s="42">
        <f>SUMIFS(期初库存!F:F,期初库存!C:C,C191)+SUMIFS('采购录入（明细）'!J:J,'采购录入（明细）'!F:F,C191)-SUMIFS('销售录入（明细）'!J:J,'销售录入（明细）'!F:F,C191)</f>
        <v>1</v>
      </c>
      <c r="G191" s="43"/>
      <c r="H191" s="44" t="str">
        <f t="shared" si="5"/>
        <v>否</v>
      </c>
    </row>
    <row r="192" customHeight="1" spans="2:8">
      <c r="B192" s="33">
        <v>189</v>
      </c>
      <c r="C192" s="34" t="str">
        <f>IF('基础-商品信息'!C192="","-",'基础-商品信息'!C192)</f>
        <v>-</v>
      </c>
      <c r="D192" s="34" t="str">
        <f>IF('基础-商品信息'!D192="","-",'基础-商品信息'!D192)</f>
        <v>-</v>
      </c>
      <c r="E192" s="34" t="str">
        <f>IF('基础-商品信息'!E192="","-",'基础-商品信息'!E192)</f>
        <v>-</v>
      </c>
      <c r="F192" s="42">
        <f>SUMIFS(期初库存!F:F,期初库存!C:C,C192)+SUMIFS('采购录入（明细）'!J:J,'采购录入（明细）'!F:F,C192)-SUMIFS('销售录入（明细）'!J:J,'销售录入（明细）'!F:F,C192)</f>
        <v>1</v>
      </c>
      <c r="G192" s="43"/>
      <c r="H192" s="44" t="str">
        <f t="shared" si="5"/>
        <v>否</v>
      </c>
    </row>
    <row r="193" customHeight="1" spans="2:8">
      <c r="B193" s="33">
        <v>190</v>
      </c>
      <c r="C193" s="34" t="str">
        <f>IF('基础-商品信息'!C193="","-",'基础-商品信息'!C193)</f>
        <v>-</v>
      </c>
      <c r="D193" s="34" t="str">
        <f>IF('基础-商品信息'!D193="","-",'基础-商品信息'!D193)</f>
        <v>-</v>
      </c>
      <c r="E193" s="34" t="str">
        <f>IF('基础-商品信息'!E193="","-",'基础-商品信息'!E193)</f>
        <v>-</v>
      </c>
      <c r="F193" s="42">
        <f>SUMIFS(期初库存!F:F,期初库存!C:C,C193)+SUMIFS('采购录入（明细）'!J:J,'采购录入（明细）'!F:F,C193)-SUMIFS('销售录入（明细）'!J:J,'销售录入（明细）'!F:F,C193)</f>
        <v>1</v>
      </c>
      <c r="G193" s="43"/>
      <c r="H193" s="44" t="str">
        <f t="shared" si="5"/>
        <v>否</v>
      </c>
    </row>
    <row r="194" customHeight="1" spans="2:8">
      <c r="B194" s="33">
        <v>191</v>
      </c>
      <c r="C194" s="34" t="str">
        <f>IF('基础-商品信息'!C194="","-",'基础-商品信息'!C194)</f>
        <v>-</v>
      </c>
      <c r="D194" s="34" t="str">
        <f>IF('基础-商品信息'!D194="","-",'基础-商品信息'!D194)</f>
        <v>-</v>
      </c>
      <c r="E194" s="34" t="str">
        <f>IF('基础-商品信息'!E194="","-",'基础-商品信息'!E194)</f>
        <v>-</v>
      </c>
      <c r="F194" s="42">
        <f>SUMIFS(期初库存!F:F,期初库存!C:C,C194)+SUMIFS('采购录入（明细）'!J:J,'采购录入（明细）'!F:F,C194)-SUMIFS('销售录入（明细）'!J:J,'销售录入（明细）'!F:F,C194)</f>
        <v>1</v>
      </c>
      <c r="G194" s="43"/>
      <c r="H194" s="44" t="str">
        <f t="shared" si="5"/>
        <v>否</v>
      </c>
    </row>
    <row r="195" customHeight="1" spans="2:8">
      <c r="B195" s="33">
        <v>192</v>
      </c>
      <c r="C195" s="34" t="str">
        <f>IF('基础-商品信息'!C195="","-",'基础-商品信息'!C195)</f>
        <v>-</v>
      </c>
      <c r="D195" s="34" t="str">
        <f>IF('基础-商品信息'!D195="","-",'基础-商品信息'!D195)</f>
        <v>-</v>
      </c>
      <c r="E195" s="34" t="str">
        <f>IF('基础-商品信息'!E195="","-",'基础-商品信息'!E195)</f>
        <v>-</v>
      </c>
      <c r="F195" s="42">
        <f>SUMIFS(期初库存!F:F,期初库存!C:C,C195)+SUMIFS('采购录入（明细）'!J:J,'采购录入（明细）'!F:F,C195)-SUMIFS('销售录入（明细）'!J:J,'销售录入（明细）'!F:F,C195)</f>
        <v>1</v>
      </c>
      <c r="G195" s="43"/>
      <c r="H195" s="44" t="str">
        <f t="shared" si="5"/>
        <v>否</v>
      </c>
    </row>
    <row r="196" customHeight="1" spans="2:8">
      <c r="B196" s="33">
        <v>193</v>
      </c>
      <c r="C196" s="34" t="str">
        <f>IF('基础-商品信息'!C196="","-",'基础-商品信息'!C196)</f>
        <v>-</v>
      </c>
      <c r="D196" s="34" t="str">
        <f>IF('基础-商品信息'!D196="","-",'基础-商品信息'!D196)</f>
        <v>-</v>
      </c>
      <c r="E196" s="34" t="str">
        <f>IF('基础-商品信息'!E196="","-",'基础-商品信息'!E196)</f>
        <v>-</v>
      </c>
      <c r="F196" s="42">
        <f>SUMIFS(期初库存!F:F,期初库存!C:C,C196)+SUMIFS('采购录入（明细）'!J:J,'采购录入（明细）'!F:F,C196)-SUMIFS('销售录入（明细）'!J:J,'销售录入（明细）'!F:F,C196)</f>
        <v>1</v>
      </c>
      <c r="G196" s="43"/>
      <c r="H196" s="44" t="str">
        <f t="shared" si="5"/>
        <v>否</v>
      </c>
    </row>
    <row r="197" customHeight="1" spans="2:8">
      <c r="B197" s="33">
        <v>194</v>
      </c>
      <c r="C197" s="34" t="str">
        <f>IF('基础-商品信息'!C197="","-",'基础-商品信息'!C197)</f>
        <v>-</v>
      </c>
      <c r="D197" s="34" t="str">
        <f>IF('基础-商品信息'!D197="","-",'基础-商品信息'!D197)</f>
        <v>-</v>
      </c>
      <c r="E197" s="34" t="str">
        <f>IF('基础-商品信息'!E197="","-",'基础-商品信息'!E197)</f>
        <v>-</v>
      </c>
      <c r="F197" s="42">
        <f>SUMIFS(期初库存!F:F,期初库存!C:C,C197)+SUMIFS('采购录入（明细）'!J:J,'采购录入（明细）'!F:F,C197)-SUMIFS('销售录入（明细）'!J:J,'销售录入（明细）'!F:F,C197)</f>
        <v>1</v>
      </c>
      <c r="G197" s="43"/>
      <c r="H197" s="44" t="str">
        <f t="shared" si="5"/>
        <v>否</v>
      </c>
    </row>
    <row r="198" customHeight="1" spans="2:8">
      <c r="B198" s="33">
        <v>195</v>
      </c>
      <c r="C198" s="34" t="str">
        <f>IF('基础-商品信息'!C198="","-",'基础-商品信息'!C198)</f>
        <v>-</v>
      </c>
      <c r="D198" s="34" t="str">
        <f>IF('基础-商品信息'!D198="","-",'基础-商品信息'!D198)</f>
        <v>-</v>
      </c>
      <c r="E198" s="34" t="str">
        <f>IF('基础-商品信息'!E198="","-",'基础-商品信息'!E198)</f>
        <v>-</v>
      </c>
      <c r="F198" s="42">
        <f>SUMIFS(期初库存!F:F,期初库存!C:C,C198)+SUMIFS('采购录入（明细）'!J:J,'采购录入（明细）'!F:F,C198)-SUMIFS('销售录入（明细）'!J:J,'销售录入（明细）'!F:F,C198)</f>
        <v>1</v>
      </c>
      <c r="G198" s="43"/>
      <c r="H198" s="44" t="str">
        <f t="shared" si="5"/>
        <v>否</v>
      </c>
    </row>
    <row r="199" customHeight="1" spans="2:8">
      <c r="B199" s="33">
        <v>196</v>
      </c>
      <c r="C199" s="34" t="str">
        <f>IF('基础-商品信息'!C199="","-",'基础-商品信息'!C199)</f>
        <v>-</v>
      </c>
      <c r="D199" s="34" t="str">
        <f>IF('基础-商品信息'!D199="","-",'基础-商品信息'!D199)</f>
        <v>-</v>
      </c>
      <c r="E199" s="34" t="str">
        <f>IF('基础-商品信息'!E199="","-",'基础-商品信息'!E199)</f>
        <v>-</v>
      </c>
      <c r="F199" s="42">
        <f>SUMIFS(期初库存!F:F,期初库存!C:C,C199)+SUMIFS('采购录入（明细）'!J:J,'采购录入（明细）'!F:F,C199)-SUMIFS('销售录入（明细）'!J:J,'销售录入（明细）'!F:F,C199)</f>
        <v>1</v>
      </c>
      <c r="G199" s="43"/>
      <c r="H199" s="44" t="str">
        <f t="shared" si="5"/>
        <v>否</v>
      </c>
    </row>
    <row r="200" customHeight="1" spans="2:8">
      <c r="B200" s="33">
        <v>197</v>
      </c>
      <c r="C200" s="34" t="str">
        <f>IF('基础-商品信息'!C200="","-",'基础-商品信息'!C200)</f>
        <v>-</v>
      </c>
      <c r="D200" s="34" t="str">
        <f>IF('基础-商品信息'!D200="","-",'基础-商品信息'!D200)</f>
        <v>-</v>
      </c>
      <c r="E200" s="34" t="str">
        <f>IF('基础-商品信息'!E200="","-",'基础-商品信息'!E200)</f>
        <v>-</v>
      </c>
      <c r="F200" s="42">
        <f>SUMIFS(期初库存!F:F,期初库存!C:C,C200)+SUMIFS('采购录入（明细）'!J:J,'采购录入（明细）'!F:F,C200)-SUMIFS('销售录入（明细）'!J:J,'销售录入（明细）'!F:F,C200)</f>
        <v>1</v>
      </c>
      <c r="G200" s="43"/>
      <c r="H200" s="44" t="str">
        <f t="shared" si="5"/>
        <v>否</v>
      </c>
    </row>
    <row r="201" customHeight="1" spans="2:8">
      <c r="B201" s="33">
        <v>198</v>
      </c>
      <c r="C201" s="34" t="str">
        <f>IF('基础-商品信息'!C201="","-",'基础-商品信息'!C201)</f>
        <v>-</v>
      </c>
      <c r="D201" s="34" t="str">
        <f>IF('基础-商品信息'!D201="","-",'基础-商品信息'!D201)</f>
        <v>-</v>
      </c>
      <c r="E201" s="34" t="str">
        <f>IF('基础-商品信息'!E201="","-",'基础-商品信息'!E201)</f>
        <v>-</v>
      </c>
      <c r="F201" s="42">
        <f>SUMIFS(期初库存!F:F,期初库存!C:C,C201)+SUMIFS('采购录入（明细）'!J:J,'采购录入（明细）'!F:F,C201)-SUMIFS('销售录入（明细）'!J:J,'销售录入（明细）'!F:F,C201)</f>
        <v>1</v>
      </c>
      <c r="G201" s="43"/>
      <c r="H201" s="44" t="str">
        <f t="shared" si="5"/>
        <v>否</v>
      </c>
    </row>
    <row r="202" customHeight="1" spans="2:8">
      <c r="B202" s="33">
        <v>199</v>
      </c>
      <c r="C202" s="34" t="str">
        <f>IF('基础-商品信息'!C202="","-",'基础-商品信息'!C202)</f>
        <v>-</v>
      </c>
      <c r="D202" s="34" t="str">
        <f>IF('基础-商品信息'!D202="","-",'基础-商品信息'!D202)</f>
        <v>-</v>
      </c>
      <c r="E202" s="34" t="str">
        <f>IF('基础-商品信息'!E202="","-",'基础-商品信息'!E202)</f>
        <v>-</v>
      </c>
      <c r="F202" s="42">
        <f>SUMIFS(期初库存!F:F,期初库存!C:C,C202)+SUMIFS('采购录入（明细）'!J:J,'采购录入（明细）'!F:F,C202)-SUMIFS('销售录入（明细）'!J:J,'销售录入（明细）'!F:F,C202)</f>
        <v>1</v>
      </c>
      <c r="G202" s="43"/>
      <c r="H202" s="44" t="str">
        <f t="shared" si="5"/>
        <v>否</v>
      </c>
    </row>
    <row r="203" customHeight="1" spans="2:8">
      <c r="B203" s="33">
        <v>200</v>
      </c>
      <c r="C203" s="34" t="str">
        <f>IF('基础-商品信息'!C203="","-",'基础-商品信息'!C203)</f>
        <v>-</v>
      </c>
      <c r="D203" s="34" t="str">
        <f>IF('基础-商品信息'!D203="","-",'基础-商品信息'!D203)</f>
        <v>-</v>
      </c>
      <c r="E203" s="34" t="str">
        <f>IF('基础-商品信息'!E203="","-",'基础-商品信息'!E203)</f>
        <v>-</v>
      </c>
      <c r="F203" s="42">
        <f>SUMIFS(期初库存!F:F,期初库存!C:C,C203)+SUMIFS('采购录入（明细）'!J:J,'采购录入（明细）'!F:F,C203)-SUMIFS('销售录入（明细）'!J:J,'销售录入（明细）'!F:F,C203)</f>
        <v>1</v>
      </c>
      <c r="G203" s="43">
        <v>1</v>
      </c>
      <c r="H203" s="44" t="str">
        <f t="shared" si="5"/>
        <v>否</v>
      </c>
    </row>
  </sheetData>
  <mergeCells count="1">
    <mergeCell ref="B2:H2"/>
  </mergeCells>
  <conditionalFormatting sqref="H4:H203">
    <cfRule type="cellIs" dxfId="3" priority="1" operator="equal">
      <formula>"采购"</formula>
    </cfRule>
  </conditionalFormatting>
  <pageMargins left="0.699305555555556" right="0.699305555555556" top="0.75" bottom="0.75" header="0.3" footer="0.3"/>
  <pageSetup paperSize="9" orientation="portrait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B1:I212"/>
  <sheetViews>
    <sheetView showGridLines="0" workbookViewId="0">
      <pane ySplit="3" topLeftCell="A4" activePane="bottomLeft" state="frozen"/>
      <selection/>
      <selection pane="bottomLeft" activeCell="M11" sqref="M11"/>
    </sheetView>
  </sheetViews>
  <sheetFormatPr defaultColWidth="9" defaultRowHeight="18.95" customHeight="1"/>
  <cols>
    <col min="1" max="1" width="9" style="26"/>
    <col min="2" max="2" width="9" style="36" hidden="1" customWidth="1"/>
    <col min="3" max="3" width="9.12962962962963" style="24" customWidth="1"/>
    <col min="4" max="4" width="23.6296296296296" style="24" customWidth="1"/>
    <col min="5" max="5" width="14.5" style="24" customWidth="1"/>
    <col min="6" max="6" width="16.25" style="25" customWidth="1"/>
    <col min="7" max="7" width="14" style="25" customWidth="1"/>
    <col min="8" max="8" width="16.75" style="25" customWidth="1"/>
    <col min="9" max="9" width="14" style="24" hidden="1" customWidth="1"/>
    <col min="10" max="10" width="9" style="23"/>
    <col min="11" max="16384" width="9" style="26"/>
  </cols>
  <sheetData>
    <row r="1" ht="21.95" customHeight="1"/>
    <row r="2" ht="27" customHeight="1" spans="2:9">
      <c r="B2" s="36" t="s">
        <v>9</v>
      </c>
      <c r="C2" s="29" t="str">
        <f>"当前紧急采购明细; ( 合计 "&amp;COUNT(H4:H203)&amp;"条 )"</f>
        <v>当前紧急采购明细; ( 合计 6条 )</v>
      </c>
      <c r="D2" s="37"/>
      <c r="E2" s="37"/>
      <c r="F2" s="37"/>
      <c r="G2" s="37"/>
      <c r="H2" s="30"/>
      <c r="I2" s="33"/>
    </row>
    <row r="3" ht="21.95" customHeight="1" spans="2:9">
      <c r="B3" s="36" t="str">
        <f>IF(当前库存!H:H="采购",ROW(),"-")</f>
        <v>-</v>
      </c>
      <c r="C3" s="33" t="s">
        <v>10</v>
      </c>
      <c r="D3" s="33" t="s">
        <v>43</v>
      </c>
      <c r="E3" s="33" t="s">
        <v>44</v>
      </c>
      <c r="F3" s="33" t="s">
        <v>45</v>
      </c>
      <c r="G3" s="33" t="s">
        <v>98</v>
      </c>
      <c r="H3" s="33" t="s">
        <v>101</v>
      </c>
      <c r="I3" s="33" t="s">
        <v>100</v>
      </c>
    </row>
    <row r="4" ht="21.95" customHeight="1" spans="2:9">
      <c r="B4" s="36">
        <f>IF(当前库存!H:H="采购",ROW(),"-")</f>
        <v>4</v>
      </c>
      <c r="C4" s="38">
        <f>IF(D4="","",ROW(A1))</f>
        <v>1</v>
      </c>
      <c r="D4" s="39" t="str">
        <f>IFERROR(INDEX(当前库存!$C:$H,SMALL($B:$B,ROW(B1)),MATCH(D$3,$D$3:$I$3,0)),"")</f>
        <v>联想笔记本</v>
      </c>
      <c r="E4" s="39" t="str">
        <f>IFERROR(INDEX(当前库存!$C:$H,SMALL($B:$B,ROW(C1)),MATCH(E$3,$D$3:$I$3,0)),"")</f>
        <v>台</v>
      </c>
      <c r="F4" s="39" t="str">
        <f>IFERROR(INDEX(当前库存!$C:$H,SMALL($B:$B,ROW(D1)),MATCH(F$3,$D$3:$I$3,0)),"")</f>
        <v>S-897</v>
      </c>
      <c r="G4" s="39">
        <f>IFERROR(INDEX(当前库存!$C:$H,SMALL($B:$B,ROW(E1)),MATCH(G$3,$D$3:$I$3,0)),"")</f>
        <v>10</v>
      </c>
      <c r="H4" s="39">
        <f>IFERROR(INDEX(当前库存!$C:$H,SMALL($B:$B,ROW(F1)),MATCH(H$3,$D$3:$I$3,0)),"")</f>
        <v>12</v>
      </c>
      <c r="I4" s="40" t="str">
        <f>IFERROR(INDEX(当前库存!$C:$H,SMALL($B:$B,ROW(G1)),MATCH(I$3,$D$3:$I$3,0)),"")</f>
        <v>采购</v>
      </c>
    </row>
    <row r="5" ht="21.95" customHeight="1" spans="2:9">
      <c r="B5" s="36">
        <f>IF(当前库存!H:H="采购",ROW(),"-")</f>
        <v>5</v>
      </c>
      <c r="C5" s="38">
        <f t="shared" ref="C5:C36" si="0">IF(D5="","",ROW(A2))</f>
        <v>2</v>
      </c>
      <c r="D5" s="39" t="str">
        <f>IFERROR(INDEX(当前库存!$C:$H,SMALL($B:$B,ROW(B2)),MATCH(D$3,$D$3:$I$3,0)),"")</f>
        <v>联想台式机</v>
      </c>
      <c r="E5" s="39" t="str">
        <f>IFERROR(INDEX(当前库存!$C:$H,SMALL($B:$B,ROW(C2)),MATCH(E$3,$D$3:$I$3,0)),"")</f>
        <v>台</v>
      </c>
      <c r="F5" s="39" t="str">
        <f>IFERROR(INDEX(当前库存!$C:$H,SMALL($B:$B,ROW(D2)),MATCH(F$3,$D$3:$I$3,0)),"")</f>
        <v>S-898</v>
      </c>
      <c r="G5" s="39">
        <f>IFERROR(INDEX(当前库存!$C:$H,SMALL($B:$B,ROW(E2)),MATCH(G$3,$D$3:$I$3,0)),"")</f>
        <v>0</v>
      </c>
      <c r="H5" s="39">
        <f>IFERROR(INDEX(当前库存!$C:$H,SMALL($B:$B,ROW(F2)),MATCH(H$3,$D$3:$I$3,0)),"")</f>
        <v>12</v>
      </c>
      <c r="I5" s="40" t="str">
        <f>IFERROR(INDEX(当前库存!$C:$H,SMALL($B:$B,ROW(G2)),MATCH(I$3,$D$3:$I$3,0)),"")</f>
        <v>采购</v>
      </c>
    </row>
    <row r="6" ht="21.95" customHeight="1" spans="2:9">
      <c r="B6" s="36">
        <f>IF(当前库存!H:H="采购",ROW(),"-")</f>
        <v>6</v>
      </c>
      <c r="C6" s="38">
        <f t="shared" si="0"/>
        <v>3</v>
      </c>
      <c r="D6" s="39" t="str">
        <f>IFERROR(INDEX(当前库存!$C:$H,SMALL($B:$B,ROW(B3)),MATCH(D$3,$D$3:$I$3,0)),"")</f>
        <v>联想手机</v>
      </c>
      <c r="E6" s="39" t="str">
        <f>IFERROR(INDEX(当前库存!$C:$H,SMALL($B:$B,ROW(C3)),MATCH(E$3,$D$3:$I$3,0)),"")</f>
        <v>台</v>
      </c>
      <c r="F6" s="39" t="str">
        <f>IFERROR(INDEX(当前库存!$C:$H,SMALL($B:$B,ROW(D3)),MATCH(F$3,$D$3:$I$3,0)),"")</f>
        <v>S-899</v>
      </c>
      <c r="G6" s="39">
        <f>IFERROR(INDEX(当前库存!$C:$H,SMALL($B:$B,ROW(E3)),MATCH(G$3,$D$3:$I$3,0)),"")</f>
        <v>2</v>
      </c>
      <c r="H6" s="39">
        <f>IFERROR(INDEX(当前库存!$C:$H,SMALL($B:$B,ROW(F3)),MATCH(H$3,$D$3:$I$3,0)),"")</f>
        <v>12</v>
      </c>
      <c r="I6" s="40" t="str">
        <f>IFERROR(INDEX(当前库存!$C:$H,SMALL($B:$B,ROW(G3)),MATCH(I$3,$D$3:$I$3,0)),"")</f>
        <v>采购</v>
      </c>
    </row>
    <row r="7" ht="21.95" customHeight="1" spans="2:9">
      <c r="B7" s="36" t="str">
        <f>IF(当前库存!H:H="采购",ROW(),"-")</f>
        <v>-</v>
      </c>
      <c r="C7" s="38">
        <f t="shared" si="0"/>
        <v>4</v>
      </c>
      <c r="D7" s="39" t="str">
        <f>IFERROR(INDEX(当前库存!$C:$H,SMALL($B:$B,ROW(B4)),MATCH(D$3,$D$3:$I$3,0)),"")</f>
        <v>华为台式机</v>
      </c>
      <c r="E7" s="39" t="str">
        <f>IFERROR(INDEX(当前库存!$C:$H,SMALL($B:$B,ROW(C4)),MATCH(E$3,$D$3:$I$3,0)),"")</f>
        <v>台</v>
      </c>
      <c r="F7" s="39" t="str">
        <f>IFERROR(INDEX(当前库存!$C:$H,SMALL($B:$B,ROW(D4)),MATCH(F$3,$D$3:$I$3,0)),"")</f>
        <v>S-901</v>
      </c>
      <c r="G7" s="39">
        <f>IFERROR(INDEX(当前库存!$C:$H,SMALL($B:$B,ROW(E4)),MATCH(G$3,$D$3:$I$3,0)),"")</f>
        <v>0</v>
      </c>
      <c r="H7" s="39">
        <f>IFERROR(INDEX(当前库存!$C:$H,SMALL($B:$B,ROW(F4)),MATCH(H$3,$D$3:$I$3,0)),"")</f>
        <v>12</v>
      </c>
      <c r="I7" s="40" t="str">
        <f>IFERROR(INDEX(当前库存!$C:$H,SMALL($B:$B,ROW(G4)),MATCH(I$3,$D$3:$I$3,0)),"")</f>
        <v>采购</v>
      </c>
    </row>
    <row r="8" ht="21.95" customHeight="1" spans="2:9">
      <c r="B8" s="36">
        <f>IF(当前库存!H:H="采购",ROW(),"-")</f>
        <v>8</v>
      </c>
      <c r="C8" s="38">
        <f t="shared" si="0"/>
        <v>5</v>
      </c>
      <c r="D8" s="39" t="str">
        <f>IFERROR(INDEX(当前库存!$C:$H,SMALL($B:$B,ROW(B5)),MATCH(D$3,$D$3:$I$3,0)),"")</f>
        <v>苹果电脑</v>
      </c>
      <c r="E8" s="39" t="str">
        <f>IFERROR(INDEX(当前库存!$C:$H,SMALL($B:$B,ROW(C5)),MATCH(E$3,$D$3:$I$3,0)),"")</f>
        <v>台</v>
      </c>
      <c r="F8" s="39" t="str">
        <f>IFERROR(INDEX(当前库存!$C:$H,SMALL($B:$B,ROW(D5)),MATCH(F$3,$D$3:$I$3,0)),"")</f>
        <v>S-903</v>
      </c>
      <c r="G8" s="39">
        <f>IFERROR(INDEX(当前库存!$C:$H,SMALL($B:$B,ROW(E5)),MATCH(G$3,$D$3:$I$3,0)),"")</f>
        <v>0</v>
      </c>
      <c r="H8" s="39">
        <f>IFERROR(INDEX(当前库存!$C:$H,SMALL($B:$B,ROW(F5)),MATCH(H$3,$D$3:$I$3,0)),"")</f>
        <v>12</v>
      </c>
      <c r="I8" s="40" t="str">
        <f>IFERROR(INDEX(当前库存!$C:$H,SMALL($B:$B,ROW(G5)),MATCH(I$3,$D$3:$I$3,0)),"")</f>
        <v>采购</v>
      </c>
    </row>
    <row r="9" ht="21.95" customHeight="1" spans="2:9">
      <c r="B9" s="36" t="str">
        <f>IF(当前库存!H:H="采购",ROW(),"-")</f>
        <v>-</v>
      </c>
      <c r="C9" s="38">
        <f t="shared" si="0"/>
        <v>6</v>
      </c>
      <c r="D9" s="39" t="str">
        <f>IFERROR(INDEX(当前库存!$C:$H,SMALL($B:$B,ROW(B6)),MATCH(D$3,$D$3:$I$3,0)),"")</f>
        <v>苹果手机</v>
      </c>
      <c r="E9" s="39" t="str">
        <f>IFERROR(INDEX(当前库存!$C:$H,SMALL($B:$B,ROW(C6)),MATCH(E$3,$D$3:$I$3,0)),"")</f>
        <v>台</v>
      </c>
      <c r="F9" s="39" t="str">
        <f>IFERROR(INDEX(当前库存!$C:$H,SMALL($B:$B,ROW(D6)),MATCH(F$3,$D$3:$I$3,0)),"")</f>
        <v>S-904</v>
      </c>
      <c r="G9" s="39">
        <f>IFERROR(INDEX(当前库存!$C:$H,SMALL($B:$B,ROW(E6)),MATCH(G$3,$D$3:$I$3,0)),"")</f>
        <v>0</v>
      </c>
      <c r="H9" s="39">
        <f>IFERROR(INDEX(当前库存!$C:$H,SMALL($B:$B,ROW(F6)),MATCH(H$3,$D$3:$I$3,0)),"")</f>
        <v>12</v>
      </c>
      <c r="I9" s="40" t="str">
        <f>IFERROR(INDEX(当前库存!$C:$H,SMALL($B:$B,ROW(G6)),MATCH(I$3,$D$3:$I$3,0)),"")</f>
        <v>采购</v>
      </c>
    </row>
    <row r="10" ht="21.95" customHeight="1" spans="2:9">
      <c r="B10" s="36">
        <f>IF(当前库存!H:H="采购",ROW(),"-")</f>
        <v>10</v>
      </c>
      <c r="C10" s="38" t="str">
        <f t="shared" si="0"/>
        <v/>
      </c>
      <c r="D10" s="39" t="str">
        <f>IFERROR(INDEX(当前库存!$C:$H,SMALL($B:$B,ROW(B7)),MATCH(D$3,$D$3:$I$3,0)),"")</f>
        <v/>
      </c>
      <c r="E10" s="39" t="str">
        <f>IFERROR(INDEX(当前库存!$C:$H,SMALL($B:$B,ROW(C7)),MATCH(E$3,$D$3:$I$3,0)),"")</f>
        <v/>
      </c>
      <c r="F10" s="39" t="str">
        <f>IFERROR(INDEX(当前库存!$C:$H,SMALL($B:$B,ROW(D7)),MATCH(F$3,$D$3:$I$3,0)),"")</f>
        <v/>
      </c>
      <c r="G10" s="39" t="str">
        <f>IFERROR(INDEX(当前库存!$C:$H,SMALL($B:$B,ROW(E7)),MATCH(G$3,$D$3:$I$3,0)),"")</f>
        <v/>
      </c>
      <c r="H10" s="39" t="str">
        <f>IFERROR(INDEX(当前库存!$C:$H,SMALL($B:$B,ROW(F7)),MATCH(H$3,$D$3:$I$3,0)),"")</f>
        <v/>
      </c>
      <c r="I10" s="40" t="str">
        <f>IFERROR(INDEX(当前库存!$C:$H,SMALL($B:$B,ROW(G7)),MATCH(I$3,$D$3:$I$3,0)),"")</f>
        <v/>
      </c>
    </row>
    <row r="11" ht="21.95" customHeight="1" spans="2:9">
      <c r="B11" s="36">
        <f>IF(当前库存!H:H="采购",ROW(),"-")</f>
        <v>11</v>
      </c>
      <c r="C11" s="38" t="str">
        <f t="shared" si="0"/>
        <v/>
      </c>
      <c r="D11" s="39" t="str">
        <f>IFERROR(INDEX(当前库存!$C:$H,SMALL($B:$B,ROW(B8)),MATCH(D$3,$D$3:$I$3,0)),"")</f>
        <v/>
      </c>
      <c r="E11" s="39" t="str">
        <f>IFERROR(INDEX(当前库存!$C:$H,SMALL($B:$B,ROW(C8)),MATCH(E$3,$D$3:$I$3,0)),"")</f>
        <v/>
      </c>
      <c r="F11" s="39" t="str">
        <f>IFERROR(INDEX(当前库存!$C:$H,SMALL($B:$B,ROW(D8)),MATCH(F$3,$D$3:$I$3,0)),"")</f>
        <v/>
      </c>
      <c r="G11" s="39" t="str">
        <f>IFERROR(INDEX(当前库存!$C:$H,SMALL($B:$B,ROW(E8)),MATCH(G$3,$D$3:$I$3,0)),"")</f>
        <v/>
      </c>
      <c r="H11" s="39" t="str">
        <f>IFERROR(INDEX(当前库存!$C:$H,SMALL($B:$B,ROW(F8)),MATCH(H$3,$D$3:$I$3,0)),"")</f>
        <v/>
      </c>
      <c r="I11" s="40" t="str">
        <f>IFERROR(INDEX(当前库存!$C:$H,SMALL($B:$B,ROW(G8)),MATCH(I$3,$D$3:$I$3,0)),"")</f>
        <v/>
      </c>
    </row>
    <row r="12" ht="21.95" customHeight="1" spans="2:9">
      <c r="B12" s="36" t="str">
        <f>IF(当前库存!H:H="采购",ROW(),"-")</f>
        <v>-</v>
      </c>
      <c r="C12" s="38" t="str">
        <f t="shared" si="0"/>
        <v/>
      </c>
      <c r="D12" s="39" t="str">
        <f>IFERROR(INDEX(当前库存!$C:$H,SMALL($B:$B,ROW(B9)),MATCH(D$3,$D$3:$I$3,0)),"")</f>
        <v/>
      </c>
      <c r="E12" s="39" t="str">
        <f>IFERROR(INDEX(当前库存!$C:$H,SMALL($B:$B,ROW(C9)),MATCH(E$3,$D$3:$I$3,0)),"")</f>
        <v/>
      </c>
      <c r="F12" s="39" t="str">
        <f>IFERROR(INDEX(当前库存!$C:$H,SMALL($B:$B,ROW(D9)),MATCH(F$3,$D$3:$I$3,0)),"")</f>
        <v/>
      </c>
      <c r="G12" s="39" t="str">
        <f>IFERROR(INDEX(当前库存!$C:$H,SMALL($B:$B,ROW(E9)),MATCH(G$3,$D$3:$I$3,0)),"")</f>
        <v/>
      </c>
      <c r="H12" s="39" t="str">
        <f>IFERROR(INDEX(当前库存!$C:$H,SMALL($B:$B,ROW(F9)),MATCH(H$3,$D$3:$I$3,0)),"")</f>
        <v/>
      </c>
      <c r="I12" s="40" t="str">
        <f>IFERROR(INDEX(当前库存!$C:$H,SMALL($B:$B,ROW(G9)),MATCH(I$3,$D$3:$I$3,0)),"")</f>
        <v/>
      </c>
    </row>
    <row r="13" ht="21.95" customHeight="1" spans="2:9">
      <c r="B13" s="36" t="str">
        <f>IF(当前库存!H:H="采购",ROW(),"-")</f>
        <v>-</v>
      </c>
      <c r="C13" s="38" t="str">
        <f t="shared" si="0"/>
        <v/>
      </c>
      <c r="D13" s="39" t="str">
        <f>IFERROR(INDEX(当前库存!$C:$H,SMALL($B:$B,ROW(B10)),MATCH(D$3,$D$3:$I$3,0)),"")</f>
        <v/>
      </c>
      <c r="E13" s="39" t="str">
        <f>IFERROR(INDEX(当前库存!$C:$H,SMALL($B:$B,ROW(C10)),MATCH(E$3,$D$3:$I$3,0)),"")</f>
        <v/>
      </c>
      <c r="F13" s="39" t="str">
        <f>IFERROR(INDEX(当前库存!$C:$H,SMALL($B:$B,ROW(D10)),MATCH(F$3,$D$3:$I$3,0)),"")</f>
        <v/>
      </c>
      <c r="G13" s="39" t="str">
        <f>IFERROR(INDEX(当前库存!$C:$H,SMALL($B:$B,ROW(E10)),MATCH(G$3,$D$3:$I$3,0)),"")</f>
        <v/>
      </c>
      <c r="H13" s="39" t="str">
        <f>IFERROR(INDEX(当前库存!$C:$H,SMALL($B:$B,ROW(F10)),MATCH(H$3,$D$3:$I$3,0)),"")</f>
        <v/>
      </c>
      <c r="I13" s="40" t="str">
        <f>IFERROR(INDEX(当前库存!$C:$H,SMALL($B:$B,ROW(G10)),MATCH(I$3,$D$3:$I$3,0)),"")</f>
        <v/>
      </c>
    </row>
    <row r="14" ht="21.95" customHeight="1" spans="2:9">
      <c r="B14" s="36" t="str">
        <f>IF(当前库存!H:H="采购",ROW(),"-")</f>
        <v>-</v>
      </c>
      <c r="C14" s="38" t="str">
        <f t="shared" si="0"/>
        <v/>
      </c>
      <c r="D14" s="39" t="str">
        <f>IFERROR(INDEX(当前库存!$C:$H,SMALL($B:$B,ROW(B11)),MATCH(D$3,$D$3:$I$3,0)),"")</f>
        <v/>
      </c>
      <c r="E14" s="39" t="str">
        <f>IFERROR(INDEX(当前库存!$C:$H,SMALL($B:$B,ROW(C11)),MATCH(E$3,$D$3:$I$3,0)),"")</f>
        <v/>
      </c>
      <c r="F14" s="39" t="str">
        <f>IFERROR(INDEX(当前库存!$C:$H,SMALL($B:$B,ROW(D11)),MATCH(F$3,$D$3:$I$3,0)),"")</f>
        <v/>
      </c>
      <c r="G14" s="39" t="str">
        <f>IFERROR(INDEX(当前库存!$C:$H,SMALL($B:$B,ROW(E11)),MATCH(G$3,$D$3:$I$3,0)),"")</f>
        <v/>
      </c>
      <c r="H14" s="39" t="str">
        <f>IFERROR(INDEX(当前库存!$C:$H,SMALL($B:$B,ROW(F11)),MATCH(H$3,$D$3:$I$3,0)),"")</f>
        <v/>
      </c>
      <c r="I14" s="40" t="str">
        <f>IFERROR(INDEX(当前库存!$C:$H,SMALL($B:$B,ROW(G11)),MATCH(I$3,$D$3:$I$3,0)),"")</f>
        <v/>
      </c>
    </row>
    <row r="15" ht="21.95" customHeight="1" spans="2:9">
      <c r="B15" s="36" t="str">
        <f>IF(当前库存!H:H="采购",ROW(),"-")</f>
        <v>-</v>
      </c>
      <c r="C15" s="38" t="str">
        <f t="shared" si="0"/>
        <v/>
      </c>
      <c r="D15" s="39" t="str">
        <f>IFERROR(INDEX(当前库存!$C:$H,SMALL($B:$B,ROW(B12)),MATCH(D$3,$D$3:$I$3,0)),"")</f>
        <v/>
      </c>
      <c r="E15" s="39" t="str">
        <f>IFERROR(INDEX(当前库存!$C:$H,SMALL($B:$B,ROW(C12)),MATCH(E$3,$D$3:$I$3,0)),"")</f>
        <v/>
      </c>
      <c r="F15" s="39" t="str">
        <f>IFERROR(INDEX(当前库存!$C:$H,SMALL($B:$B,ROW(D12)),MATCH(F$3,$D$3:$I$3,0)),"")</f>
        <v/>
      </c>
      <c r="G15" s="39" t="str">
        <f>IFERROR(INDEX(当前库存!$C:$H,SMALL($B:$B,ROW(E12)),MATCH(G$3,$D$3:$I$3,0)),"")</f>
        <v/>
      </c>
      <c r="H15" s="39" t="str">
        <f>IFERROR(INDEX(当前库存!$C:$H,SMALL($B:$B,ROW(F12)),MATCH(H$3,$D$3:$I$3,0)),"")</f>
        <v/>
      </c>
      <c r="I15" s="40" t="str">
        <f>IFERROR(INDEX(当前库存!$C:$H,SMALL($B:$B,ROW(G12)),MATCH(I$3,$D$3:$I$3,0)),"")</f>
        <v/>
      </c>
    </row>
    <row r="16" ht="21.95" customHeight="1" spans="2:9">
      <c r="B16" s="36" t="str">
        <f>IF(当前库存!H:H="采购",ROW(),"-")</f>
        <v>-</v>
      </c>
      <c r="C16" s="38" t="str">
        <f t="shared" si="0"/>
        <v/>
      </c>
      <c r="D16" s="39" t="str">
        <f>IFERROR(INDEX(当前库存!$C:$H,SMALL($B:$B,ROW(B13)),MATCH(D$3,$D$3:$I$3,0)),"")</f>
        <v/>
      </c>
      <c r="E16" s="39" t="str">
        <f>IFERROR(INDEX(当前库存!$C:$H,SMALL($B:$B,ROW(C13)),MATCH(E$3,$D$3:$I$3,0)),"")</f>
        <v/>
      </c>
      <c r="F16" s="39" t="str">
        <f>IFERROR(INDEX(当前库存!$C:$H,SMALL($B:$B,ROW(D13)),MATCH(F$3,$D$3:$I$3,0)),"")</f>
        <v/>
      </c>
      <c r="G16" s="39" t="str">
        <f>IFERROR(INDEX(当前库存!$C:$H,SMALL($B:$B,ROW(E13)),MATCH(G$3,$D$3:$I$3,0)),"")</f>
        <v/>
      </c>
      <c r="H16" s="39" t="str">
        <f>IFERROR(INDEX(当前库存!$C:$H,SMALL($B:$B,ROW(F13)),MATCH(H$3,$D$3:$I$3,0)),"")</f>
        <v/>
      </c>
      <c r="I16" s="40" t="str">
        <f>IFERROR(INDEX(当前库存!$C:$H,SMALL($B:$B,ROW(G13)),MATCH(I$3,$D$3:$I$3,0)),"")</f>
        <v/>
      </c>
    </row>
    <row r="17" ht="21.95" customHeight="1" spans="2:9">
      <c r="B17" s="36" t="str">
        <f>IF(当前库存!H:H="采购",ROW(),"-")</f>
        <v>-</v>
      </c>
      <c r="C17" s="38" t="str">
        <f t="shared" si="0"/>
        <v/>
      </c>
      <c r="D17" s="39" t="str">
        <f>IFERROR(INDEX(当前库存!$C:$H,SMALL($B:$B,ROW(B14)),MATCH(D$3,$D$3:$I$3,0)),"")</f>
        <v/>
      </c>
      <c r="E17" s="39" t="str">
        <f>IFERROR(INDEX(当前库存!$C:$H,SMALL($B:$B,ROW(C14)),MATCH(E$3,$D$3:$I$3,0)),"")</f>
        <v/>
      </c>
      <c r="F17" s="39" t="str">
        <f>IFERROR(INDEX(当前库存!$C:$H,SMALL($B:$B,ROW(D14)),MATCH(F$3,$D$3:$I$3,0)),"")</f>
        <v/>
      </c>
      <c r="G17" s="39" t="str">
        <f>IFERROR(INDEX(当前库存!$C:$H,SMALL($B:$B,ROW(E14)),MATCH(G$3,$D$3:$I$3,0)),"")</f>
        <v/>
      </c>
      <c r="H17" s="39" t="str">
        <f>IFERROR(INDEX(当前库存!$C:$H,SMALL($B:$B,ROW(F14)),MATCH(H$3,$D$3:$I$3,0)),"")</f>
        <v/>
      </c>
      <c r="I17" s="40" t="str">
        <f>IFERROR(INDEX(当前库存!$C:$H,SMALL($B:$B,ROW(G14)),MATCH(I$3,$D$3:$I$3,0)),"")</f>
        <v/>
      </c>
    </row>
    <row r="18" ht="21.95" customHeight="1" spans="2:9">
      <c r="B18" s="36" t="str">
        <f>IF(当前库存!H:H="采购",ROW(),"-")</f>
        <v>-</v>
      </c>
      <c r="C18" s="38" t="str">
        <f t="shared" si="0"/>
        <v/>
      </c>
      <c r="D18" s="39" t="str">
        <f>IFERROR(INDEX(当前库存!$C:$H,SMALL($B:$B,ROW(B15)),MATCH(D$3,$D$3:$I$3,0)),"")</f>
        <v/>
      </c>
      <c r="E18" s="39" t="str">
        <f>IFERROR(INDEX(当前库存!$C:$H,SMALL($B:$B,ROW(C15)),MATCH(E$3,$D$3:$I$3,0)),"")</f>
        <v/>
      </c>
      <c r="F18" s="39" t="str">
        <f>IFERROR(INDEX(当前库存!$C:$H,SMALL($B:$B,ROW(D15)),MATCH(F$3,$D$3:$I$3,0)),"")</f>
        <v/>
      </c>
      <c r="G18" s="39" t="str">
        <f>IFERROR(INDEX(当前库存!$C:$H,SMALL($B:$B,ROW(E15)),MATCH(G$3,$D$3:$I$3,0)),"")</f>
        <v/>
      </c>
      <c r="H18" s="39" t="str">
        <f>IFERROR(INDEX(当前库存!$C:$H,SMALL($B:$B,ROW(F15)),MATCH(H$3,$D$3:$I$3,0)),"")</f>
        <v/>
      </c>
      <c r="I18" s="40" t="str">
        <f>IFERROR(INDEX(当前库存!$C:$H,SMALL($B:$B,ROW(G15)),MATCH(I$3,$D$3:$I$3,0)),"")</f>
        <v/>
      </c>
    </row>
    <row r="19" ht="21.95" customHeight="1" spans="2:9">
      <c r="B19" s="36" t="str">
        <f>IF(当前库存!H:H="采购",ROW(),"-")</f>
        <v>-</v>
      </c>
      <c r="C19" s="38" t="str">
        <f t="shared" si="0"/>
        <v/>
      </c>
      <c r="D19" s="39" t="str">
        <f>IFERROR(INDEX(当前库存!$C:$H,SMALL($B:$B,ROW(B16)),MATCH(D$3,$D$3:$I$3,0)),"")</f>
        <v/>
      </c>
      <c r="E19" s="39" t="str">
        <f>IFERROR(INDEX(当前库存!$C:$H,SMALL($B:$B,ROW(C16)),MATCH(E$3,$D$3:$I$3,0)),"")</f>
        <v/>
      </c>
      <c r="F19" s="39" t="str">
        <f>IFERROR(INDEX(当前库存!$C:$H,SMALL($B:$B,ROW(D16)),MATCH(F$3,$D$3:$I$3,0)),"")</f>
        <v/>
      </c>
      <c r="G19" s="39" t="str">
        <f>IFERROR(INDEX(当前库存!$C:$H,SMALL($B:$B,ROW(E16)),MATCH(G$3,$D$3:$I$3,0)),"")</f>
        <v/>
      </c>
      <c r="H19" s="39" t="str">
        <f>IFERROR(INDEX(当前库存!$C:$H,SMALL($B:$B,ROW(F16)),MATCH(H$3,$D$3:$I$3,0)),"")</f>
        <v/>
      </c>
      <c r="I19" s="40" t="str">
        <f>IFERROR(INDEX(当前库存!$C:$H,SMALL($B:$B,ROW(G16)),MATCH(I$3,$D$3:$I$3,0)),"")</f>
        <v/>
      </c>
    </row>
    <row r="20" ht="21.95" customHeight="1" spans="2:9">
      <c r="B20" s="36" t="str">
        <f>IF(当前库存!H:H="采购",ROW(),"-")</f>
        <v>-</v>
      </c>
      <c r="C20" s="38" t="str">
        <f t="shared" si="0"/>
        <v/>
      </c>
      <c r="D20" s="39" t="str">
        <f>IFERROR(INDEX(当前库存!$C:$H,SMALL($B:$B,ROW(B17)),MATCH(D$3,$D$3:$I$3,0)),"")</f>
        <v/>
      </c>
      <c r="E20" s="39" t="str">
        <f>IFERROR(INDEX(当前库存!$C:$H,SMALL($B:$B,ROW(C17)),MATCH(E$3,$D$3:$I$3,0)),"")</f>
        <v/>
      </c>
      <c r="F20" s="39" t="str">
        <f>IFERROR(INDEX(当前库存!$C:$H,SMALL($B:$B,ROW(D17)),MATCH(F$3,$D$3:$I$3,0)),"")</f>
        <v/>
      </c>
      <c r="G20" s="39" t="str">
        <f>IFERROR(INDEX(当前库存!$C:$H,SMALL($B:$B,ROW(E17)),MATCH(G$3,$D$3:$I$3,0)),"")</f>
        <v/>
      </c>
      <c r="H20" s="39" t="str">
        <f>IFERROR(INDEX(当前库存!$C:$H,SMALL($B:$B,ROW(F17)),MATCH(H$3,$D$3:$I$3,0)),"")</f>
        <v/>
      </c>
      <c r="I20" s="40" t="str">
        <f>IFERROR(INDEX(当前库存!$C:$H,SMALL($B:$B,ROW(G17)),MATCH(I$3,$D$3:$I$3,0)),"")</f>
        <v/>
      </c>
    </row>
    <row r="21" ht="21.95" customHeight="1" spans="2:9">
      <c r="B21" s="36" t="str">
        <f>IF(当前库存!H:H="采购",ROW(),"-")</f>
        <v>-</v>
      </c>
      <c r="C21" s="38" t="str">
        <f t="shared" si="0"/>
        <v/>
      </c>
      <c r="D21" s="39" t="str">
        <f>IFERROR(INDEX(当前库存!$C:$H,SMALL($B:$B,ROW(B18)),MATCH(D$3,$D$3:$I$3,0)),"")</f>
        <v/>
      </c>
      <c r="E21" s="39" t="str">
        <f>IFERROR(INDEX(当前库存!$C:$H,SMALL($B:$B,ROW(C18)),MATCH(E$3,$D$3:$I$3,0)),"")</f>
        <v/>
      </c>
      <c r="F21" s="39" t="str">
        <f>IFERROR(INDEX(当前库存!$C:$H,SMALL($B:$B,ROW(D18)),MATCH(F$3,$D$3:$I$3,0)),"")</f>
        <v/>
      </c>
      <c r="G21" s="39" t="str">
        <f>IFERROR(INDEX(当前库存!$C:$H,SMALL($B:$B,ROW(E18)),MATCH(G$3,$D$3:$I$3,0)),"")</f>
        <v/>
      </c>
      <c r="H21" s="39" t="str">
        <f>IFERROR(INDEX(当前库存!$C:$H,SMALL($B:$B,ROW(F18)),MATCH(H$3,$D$3:$I$3,0)),"")</f>
        <v/>
      </c>
      <c r="I21" s="40" t="str">
        <f>IFERROR(INDEX(当前库存!$C:$H,SMALL($B:$B,ROW(G18)),MATCH(I$3,$D$3:$I$3,0)),"")</f>
        <v/>
      </c>
    </row>
    <row r="22" ht="21.95" customHeight="1" spans="2:9">
      <c r="B22" s="36" t="str">
        <f>IF(当前库存!H:H="采购",ROW(),"-")</f>
        <v>-</v>
      </c>
      <c r="C22" s="38" t="str">
        <f t="shared" si="0"/>
        <v/>
      </c>
      <c r="D22" s="39" t="str">
        <f>IFERROR(INDEX(当前库存!$C:$H,SMALL($B:$B,ROW(B19)),MATCH(D$3,$D$3:$I$3,0)),"")</f>
        <v/>
      </c>
      <c r="E22" s="39" t="str">
        <f>IFERROR(INDEX(当前库存!$C:$H,SMALL($B:$B,ROW(C19)),MATCH(E$3,$D$3:$I$3,0)),"")</f>
        <v/>
      </c>
      <c r="F22" s="39" t="str">
        <f>IFERROR(INDEX(当前库存!$C:$H,SMALL($B:$B,ROW(D19)),MATCH(F$3,$D$3:$I$3,0)),"")</f>
        <v/>
      </c>
      <c r="G22" s="39" t="str">
        <f>IFERROR(INDEX(当前库存!$C:$H,SMALL($B:$B,ROW(E19)),MATCH(G$3,$D$3:$I$3,0)),"")</f>
        <v/>
      </c>
      <c r="H22" s="39" t="str">
        <f>IFERROR(INDEX(当前库存!$C:$H,SMALL($B:$B,ROW(F19)),MATCH(H$3,$D$3:$I$3,0)),"")</f>
        <v/>
      </c>
      <c r="I22" s="40" t="str">
        <f>IFERROR(INDEX(当前库存!$C:$H,SMALL($B:$B,ROW(G19)),MATCH(I$3,$D$3:$I$3,0)),"")</f>
        <v/>
      </c>
    </row>
    <row r="23" ht="21.95" customHeight="1" spans="2:9">
      <c r="B23" s="36" t="str">
        <f>IF(当前库存!H:H="采购",ROW(),"-")</f>
        <v>-</v>
      </c>
      <c r="C23" s="38" t="str">
        <f t="shared" si="0"/>
        <v/>
      </c>
      <c r="D23" s="39" t="str">
        <f>IFERROR(INDEX(当前库存!$C:$H,SMALL($B:$B,ROW(B20)),MATCH(D$3,$D$3:$I$3,0)),"")</f>
        <v/>
      </c>
      <c r="E23" s="39" t="str">
        <f>IFERROR(INDEX(当前库存!$C:$H,SMALL($B:$B,ROW(C20)),MATCH(E$3,$D$3:$I$3,0)),"")</f>
        <v/>
      </c>
      <c r="F23" s="39" t="str">
        <f>IFERROR(INDEX(当前库存!$C:$H,SMALL($B:$B,ROW(D20)),MATCH(F$3,$D$3:$I$3,0)),"")</f>
        <v/>
      </c>
      <c r="G23" s="39" t="str">
        <f>IFERROR(INDEX(当前库存!$C:$H,SMALL($B:$B,ROW(E20)),MATCH(G$3,$D$3:$I$3,0)),"")</f>
        <v/>
      </c>
      <c r="H23" s="39" t="str">
        <f>IFERROR(INDEX(当前库存!$C:$H,SMALL($B:$B,ROW(F20)),MATCH(H$3,$D$3:$I$3,0)),"")</f>
        <v/>
      </c>
      <c r="I23" s="40" t="str">
        <f>IFERROR(INDEX(当前库存!$C:$H,SMALL($B:$B,ROW(G20)),MATCH(I$3,$D$3:$I$3,0)),"")</f>
        <v/>
      </c>
    </row>
    <row r="24" ht="21.95" customHeight="1" spans="2:9">
      <c r="B24" s="36" t="str">
        <f>IF(当前库存!H:H="采购",ROW(),"-")</f>
        <v>-</v>
      </c>
      <c r="C24" s="38" t="str">
        <f t="shared" si="0"/>
        <v/>
      </c>
      <c r="D24" s="39" t="str">
        <f>IFERROR(INDEX(当前库存!$C:$H,SMALL($B:$B,ROW(B21)),MATCH(D$3,$D$3:$I$3,0)),"")</f>
        <v/>
      </c>
      <c r="E24" s="39" t="str">
        <f>IFERROR(INDEX(当前库存!$C:$H,SMALL($B:$B,ROW(C21)),MATCH(E$3,$D$3:$I$3,0)),"")</f>
        <v/>
      </c>
      <c r="F24" s="39" t="str">
        <f>IFERROR(INDEX(当前库存!$C:$H,SMALL($B:$B,ROW(D21)),MATCH(F$3,$D$3:$I$3,0)),"")</f>
        <v/>
      </c>
      <c r="G24" s="39" t="str">
        <f>IFERROR(INDEX(当前库存!$C:$H,SMALL($B:$B,ROW(E21)),MATCH(G$3,$D$3:$I$3,0)),"")</f>
        <v/>
      </c>
      <c r="H24" s="39" t="str">
        <f>IFERROR(INDEX(当前库存!$C:$H,SMALL($B:$B,ROW(F21)),MATCH(H$3,$D$3:$I$3,0)),"")</f>
        <v/>
      </c>
      <c r="I24" s="40" t="str">
        <f>IFERROR(INDEX(当前库存!$C:$H,SMALL($B:$B,ROW(G21)),MATCH(I$3,$D$3:$I$3,0)),"")</f>
        <v/>
      </c>
    </row>
    <row r="25" ht="21.95" customHeight="1" spans="2:9">
      <c r="B25" s="36" t="str">
        <f>IF(当前库存!H:H="采购",ROW(),"-")</f>
        <v>-</v>
      </c>
      <c r="C25" s="38" t="str">
        <f t="shared" si="0"/>
        <v/>
      </c>
      <c r="D25" s="39" t="str">
        <f>IFERROR(INDEX(当前库存!$C:$H,SMALL($B:$B,ROW(B22)),MATCH(D$3,$D$3:$I$3,0)),"")</f>
        <v/>
      </c>
      <c r="E25" s="39" t="str">
        <f>IFERROR(INDEX(当前库存!$C:$H,SMALL($B:$B,ROW(C22)),MATCH(E$3,$D$3:$I$3,0)),"")</f>
        <v/>
      </c>
      <c r="F25" s="39" t="str">
        <f>IFERROR(INDEX(当前库存!$C:$H,SMALL($B:$B,ROW(D22)),MATCH(F$3,$D$3:$I$3,0)),"")</f>
        <v/>
      </c>
      <c r="G25" s="39" t="str">
        <f>IFERROR(INDEX(当前库存!$C:$H,SMALL($B:$B,ROW(E22)),MATCH(G$3,$D$3:$I$3,0)),"")</f>
        <v/>
      </c>
      <c r="H25" s="39" t="str">
        <f>IFERROR(INDEX(当前库存!$C:$H,SMALL($B:$B,ROW(F22)),MATCH(H$3,$D$3:$I$3,0)),"")</f>
        <v/>
      </c>
      <c r="I25" s="40" t="str">
        <f>IFERROR(INDEX(当前库存!$C:$H,SMALL($B:$B,ROW(G22)),MATCH(I$3,$D$3:$I$3,0)),"")</f>
        <v/>
      </c>
    </row>
    <row r="26" ht="21.95" customHeight="1" spans="2:9">
      <c r="B26" s="36" t="str">
        <f>IF(当前库存!H:H="采购",ROW(),"-")</f>
        <v>-</v>
      </c>
      <c r="C26" s="38" t="str">
        <f t="shared" si="0"/>
        <v/>
      </c>
      <c r="D26" s="39" t="str">
        <f>IFERROR(INDEX(当前库存!$C:$H,SMALL($B:$B,ROW(B23)),MATCH(D$3,$D$3:$I$3,0)),"")</f>
        <v/>
      </c>
      <c r="E26" s="39" t="str">
        <f>IFERROR(INDEX(当前库存!$C:$H,SMALL($B:$B,ROW(C23)),MATCH(E$3,$D$3:$I$3,0)),"")</f>
        <v/>
      </c>
      <c r="F26" s="39" t="str">
        <f>IFERROR(INDEX(当前库存!$C:$H,SMALL($B:$B,ROW(D23)),MATCH(F$3,$D$3:$I$3,0)),"")</f>
        <v/>
      </c>
      <c r="G26" s="39" t="str">
        <f>IFERROR(INDEX(当前库存!$C:$H,SMALL($B:$B,ROW(E23)),MATCH(G$3,$D$3:$I$3,0)),"")</f>
        <v/>
      </c>
      <c r="H26" s="39" t="str">
        <f>IFERROR(INDEX(当前库存!$C:$H,SMALL($B:$B,ROW(F23)),MATCH(H$3,$D$3:$I$3,0)),"")</f>
        <v/>
      </c>
      <c r="I26" s="40" t="str">
        <f>IFERROR(INDEX(当前库存!$C:$H,SMALL($B:$B,ROW(G23)),MATCH(I$3,$D$3:$I$3,0)),"")</f>
        <v/>
      </c>
    </row>
    <row r="27" ht="21.95" customHeight="1" spans="2:9">
      <c r="B27" s="36" t="str">
        <f>IF(当前库存!H:H="采购",ROW(),"-")</f>
        <v>-</v>
      </c>
      <c r="C27" s="38" t="str">
        <f t="shared" si="0"/>
        <v/>
      </c>
      <c r="D27" s="39" t="str">
        <f>IFERROR(INDEX(当前库存!$C:$H,SMALL($B:$B,ROW(B24)),MATCH(D$3,$D$3:$I$3,0)),"")</f>
        <v/>
      </c>
      <c r="E27" s="39" t="str">
        <f>IFERROR(INDEX(当前库存!$C:$H,SMALL($B:$B,ROW(C24)),MATCH(E$3,$D$3:$I$3,0)),"")</f>
        <v/>
      </c>
      <c r="F27" s="39" t="str">
        <f>IFERROR(INDEX(当前库存!$C:$H,SMALL($B:$B,ROW(D24)),MATCH(F$3,$D$3:$I$3,0)),"")</f>
        <v/>
      </c>
      <c r="G27" s="39" t="str">
        <f>IFERROR(INDEX(当前库存!$C:$H,SMALL($B:$B,ROW(E24)),MATCH(G$3,$D$3:$I$3,0)),"")</f>
        <v/>
      </c>
      <c r="H27" s="39" t="str">
        <f>IFERROR(INDEX(当前库存!$C:$H,SMALL($B:$B,ROW(F24)),MATCH(H$3,$D$3:$I$3,0)),"")</f>
        <v/>
      </c>
      <c r="I27" s="40" t="str">
        <f>IFERROR(INDEX(当前库存!$C:$H,SMALL($B:$B,ROW(G24)),MATCH(I$3,$D$3:$I$3,0)),"")</f>
        <v/>
      </c>
    </row>
    <row r="28" ht="21.95" customHeight="1" spans="2:9">
      <c r="B28" s="36" t="str">
        <f>IF(当前库存!H:H="采购",ROW(),"-")</f>
        <v>-</v>
      </c>
      <c r="C28" s="38" t="str">
        <f t="shared" si="0"/>
        <v/>
      </c>
      <c r="D28" s="39" t="str">
        <f>IFERROR(INDEX(当前库存!$C:$H,SMALL($B:$B,ROW(B25)),MATCH(D$3,$D$3:$I$3,0)),"")</f>
        <v/>
      </c>
      <c r="E28" s="39" t="str">
        <f>IFERROR(INDEX(当前库存!$C:$H,SMALL($B:$B,ROW(C25)),MATCH(E$3,$D$3:$I$3,0)),"")</f>
        <v/>
      </c>
      <c r="F28" s="39" t="str">
        <f>IFERROR(INDEX(当前库存!$C:$H,SMALL($B:$B,ROW(D25)),MATCH(F$3,$D$3:$I$3,0)),"")</f>
        <v/>
      </c>
      <c r="G28" s="39" t="str">
        <f>IFERROR(INDEX(当前库存!$C:$H,SMALL($B:$B,ROW(E25)),MATCH(G$3,$D$3:$I$3,0)),"")</f>
        <v/>
      </c>
      <c r="H28" s="39" t="str">
        <f>IFERROR(INDEX(当前库存!$C:$H,SMALL($B:$B,ROW(F25)),MATCH(H$3,$D$3:$I$3,0)),"")</f>
        <v/>
      </c>
      <c r="I28" s="40" t="str">
        <f>IFERROR(INDEX(当前库存!$C:$H,SMALL($B:$B,ROW(G25)),MATCH(I$3,$D$3:$I$3,0)),"")</f>
        <v/>
      </c>
    </row>
    <row r="29" ht="21.95" customHeight="1" spans="2:9">
      <c r="B29" s="36" t="str">
        <f>IF(当前库存!H:H="采购",ROW(),"-")</f>
        <v>-</v>
      </c>
      <c r="C29" s="38" t="str">
        <f t="shared" si="0"/>
        <v/>
      </c>
      <c r="D29" s="39" t="str">
        <f>IFERROR(INDEX(当前库存!$C:$H,SMALL($B:$B,ROW(B26)),MATCH(D$3,$D$3:$I$3,0)),"")</f>
        <v/>
      </c>
      <c r="E29" s="39" t="str">
        <f>IFERROR(INDEX(当前库存!$C:$H,SMALL($B:$B,ROW(C26)),MATCH(E$3,$D$3:$I$3,0)),"")</f>
        <v/>
      </c>
      <c r="F29" s="39" t="str">
        <f>IFERROR(INDEX(当前库存!$C:$H,SMALL($B:$B,ROW(D26)),MATCH(F$3,$D$3:$I$3,0)),"")</f>
        <v/>
      </c>
      <c r="G29" s="39" t="str">
        <f>IFERROR(INDEX(当前库存!$C:$H,SMALL($B:$B,ROW(E26)),MATCH(G$3,$D$3:$I$3,0)),"")</f>
        <v/>
      </c>
      <c r="H29" s="39" t="str">
        <f>IFERROR(INDEX(当前库存!$C:$H,SMALL($B:$B,ROW(F26)),MATCH(H$3,$D$3:$I$3,0)),"")</f>
        <v/>
      </c>
      <c r="I29" s="40" t="str">
        <f>IFERROR(INDEX(当前库存!$C:$H,SMALL($B:$B,ROW(G26)),MATCH(I$3,$D$3:$I$3,0)),"")</f>
        <v/>
      </c>
    </row>
    <row r="30" ht="21.95" customHeight="1" spans="2:9">
      <c r="B30" s="36" t="str">
        <f>IF(当前库存!H:H="采购",ROW(),"-")</f>
        <v>-</v>
      </c>
      <c r="C30" s="38" t="str">
        <f t="shared" si="0"/>
        <v/>
      </c>
      <c r="D30" s="39" t="str">
        <f>IFERROR(INDEX(当前库存!$C:$H,SMALL($B:$B,ROW(B27)),MATCH(D$3,$D$3:$I$3,0)),"")</f>
        <v/>
      </c>
      <c r="E30" s="39" t="str">
        <f>IFERROR(INDEX(当前库存!$C:$H,SMALL($B:$B,ROW(C27)),MATCH(E$3,$D$3:$I$3,0)),"")</f>
        <v/>
      </c>
      <c r="F30" s="39" t="str">
        <f>IFERROR(INDEX(当前库存!$C:$H,SMALL($B:$B,ROW(D27)),MATCH(F$3,$D$3:$I$3,0)),"")</f>
        <v/>
      </c>
      <c r="G30" s="39" t="str">
        <f>IFERROR(INDEX(当前库存!$C:$H,SMALL($B:$B,ROW(E27)),MATCH(G$3,$D$3:$I$3,0)),"")</f>
        <v/>
      </c>
      <c r="H30" s="39" t="str">
        <f>IFERROR(INDEX(当前库存!$C:$H,SMALL($B:$B,ROW(F27)),MATCH(H$3,$D$3:$I$3,0)),"")</f>
        <v/>
      </c>
      <c r="I30" s="40" t="str">
        <f>IFERROR(INDEX(当前库存!$C:$H,SMALL($B:$B,ROW(G27)),MATCH(I$3,$D$3:$I$3,0)),"")</f>
        <v/>
      </c>
    </row>
    <row r="31" ht="21.95" customHeight="1" spans="2:9">
      <c r="B31" s="36" t="str">
        <f>IF(当前库存!H:H="采购",ROW(),"-")</f>
        <v>-</v>
      </c>
      <c r="C31" s="38" t="str">
        <f t="shared" si="0"/>
        <v/>
      </c>
      <c r="D31" s="39" t="str">
        <f>IFERROR(INDEX(当前库存!$C:$H,SMALL($B:$B,ROW(B28)),MATCH(D$3,$D$3:$I$3,0)),"")</f>
        <v/>
      </c>
      <c r="E31" s="39" t="str">
        <f>IFERROR(INDEX(当前库存!$C:$H,SMALL($B:$B,ROW(C28)),MATCH(E$3,$D$3:$I$3,0)),"")</f>
        <v/>
      </c>
      <c r="F31" s="39" t="str">
        <f>IFERROR(INDEX(当前库存!$C:$H,SMALL($B:$B,ROW(D28)),MATCH(F$3,$D$3:$I$3,0)),"")</f>
        <v/>
      </c>
      <c r="G31" s="39" t="str">
        <f>IFERROR(INDEX(当前库存!$C:$H,SMALL($B:$B,ROW(E28)),MATCH(G$3,$D$3:$I$3,0)),"")</f>
        <v/>
      </c>
      <c r="H31" s="39" t="str">
        <f>IFERROR(INDEX(当前库存!$C:$H,SMALL($B:$B,ROW(F28)),MATCH(H$3,$D$3:$I$3,0)),"")</f>
        <v/>
      </c>
      <c r="I31" s="40" t="str">
        <f>IFERROR(INDEX(当前库存!$C:$H,SMALL($B:$B,ROW(G28)),MATCH(I$3,$D$3:$I$3,0)),"")</f>
        <v/>
      </c>
    </row>
    <row r="32" ht="21.95" customHeight="1" spans="2:9">
      <c r="B32" s="36" t="str">
        <f>IF(当前库存!H:H="采购",ROW(),"-")</f>
        <v>-</v>
      </c>
      <c r="C32" s="38" t="str">
        <f t="shared" si="0"/>
        <v/>
      </c>
      <c r="D32" s="39" t="str">
        <f>IFERROR(INDEX(当前库存!$C:$H,SMALL($B:$B,ROW(B29)),MATCH(D$3,$D$3:$I$3,0)),"")</f>
        <v/>
      </c>
      <c r="E32" s="39" t="str">
        <f>IFERROR(INDEX(当前库存!$C:$H,SMALL($B:$B,ROW(C29)),MATCH(E$3,$D$3:$I$3,0)),"")</f>
        <v/>
      </c>
      <c r="F32" s="39" t="str">
        <f>IFERROR(INDEX(当前库存!$C:$H,SMALL($B:$B,ROW(D29)),MATCH(F$3,$D$3:$I$3,0)),"")</f>
        <v/>
      </c>
      <c r="G32" s="39" t="str">
        <f>IFERROR(INDEX(当前库存!$C:$H,SMALL($B:$B,ROW(E29)),MATCH(G$3,$D$3:$I$3,0)),"")</f>
        <v/>
      </c>
      <c r="H32" s="39" t="str">
        <f>IFERROR(INDEX(当前库存!$C:$H,SMALL($B:$B,ROW(F29)),MATCH(H$3,$D$3:$I$3,0)),"")</f>
        <v/>
      </c>
      <c r="I32" s="40" t="str">
        <f>IFERROR(INDEX(当前库存!$C:$H,SMALL($B:$B,ROW(G29)),MATCH(I$3,$D$3:$I$3,0)),"")</f>
        <v/>
      </c>
    </row>
    <row r="33" ht="21.95" customHeight="1" spans="2:9">
      <c r="B33" s="36" t="str">
        <f>IF(当前库存!H:H="采购",ROW(),"-")</f>
        <v>-</v>
      </c>
      <c r="C33" s="38" t="str">
        <f t="shared" si="0"/>
        <v/>
      </c>
      <c r="D33" s="39" t="str">
        <f>IFERROR(INDEX(当前库存!$C:$H,SMALL($B:$B,ROW(B30)),MATCH(D$3,$D$3:$I$3,0)),"")</f>
        <v/>
      </c>
      <c r="E33" s="39" t="str">
        <f>IFERROR(INDEX(当前库存!$C:$H,SMALL($B:$B,ROW(C30)),MATCH(E$3,$D$3:$I$3,0)),"")</f>
        <v/>
      </c>
      <c r="F33" s="39" t="str">
        <f>IFERROR(INDEX(当前库存!$C:$H,SMALL($B:$B,ROW(D30)),MATCH(F$3,$D$3:$I$3,0)),"")</f>
        <v/>
      </c>
      <c r="G33" s="39" t="str">
        <f>IFERROR(INDEX(当前库存!$C:$H,SMALL($B:$B,ROW(E30)),MATCH(G$3,$D$3:$I$3,0)),"")</f>
        <v/>
      </c>
      <c r="H33" s="39" t="str">
        <f>IFERROR(INDEX(当前库存!$C:$H,SMALL($B:$B,ROW(F30)),MATCH(H$3,$D$3:$I$3,0)),"")</f>
        <v/>
      </c>
      <c r="I33" s="40" t="str">
        <f>IFERROR(INDEX(当前库存!$C:$H,SMALL($B:$B,ROW(G30)),MATCH(I$3,$D$3:$I$3,0)),"")</f>
        <v/>
      </c>
    </row>
    <row r="34" ht="21.95" customHeight="1" spans="2:9">
      <c r="B34" s="36" t="str">
        <f>IF(当前库存!H:H="采购",ROW(),"-")</f>
        <v>-</v>
      </c>
      <c r="C34" s="38" t="str">
        <f t="shared" si="0"/>
        <v/>
      </c>
      <c r="D34" s="39" t="str">
        <f>IFERROR(INDEX(当前库存!$C:$H,SMALL($B:$B,ROW(B31)),MATCH(D$3,$D$3:$I$3,0)),"")</f>
        <v/>
      </c>
      <c r="E34" s="39" t="str">
        <f>IFERROR(INDEX(当前库存!$C:$H,SMALL($B:$B,ROW(C31)),MATCH(E$3,$D$3:$I$3,0)),"")</f>
        <v/>
      </c>
      <c r="F34" s="39" t="str">
        <f>IFERROR(INDEX(当前库存!$C:$H,SMALL($B:$B,ROW(D31)),MATCH(F$3,$D$3:$I$3,0)),"")</f>
        <v/>
      </c>
      <c r="G34" s="39" t="str">
        <f>IFERROR(INDEX(当前库存!$C:$H,SMALL($B:$B,ROW(E31)),MATCH(G$3,$D$3:$I$3,0)),"")</f>
        <v/>
      </c>
      <c r="H34" s="39" t="str">
        <f>IFERROR(INDEX(当前库存!$C:$H,SMALL($B:$B,ROW(F31)),MATCH(H$3,$D$3:$I$3,0)),"")</f>
        <v/>
      </c>
      <c r="I34" s="40" t="str">
        <f>IFERROR(INDEX(当前库存!$C:$H,SMALL($B:$B,ROW(G31)),MATCH(I$3,$D$3:$I$3,0)),"")</f>
        <v/>
      </c>
    </row>
    <row r="35" ht="21.95" customHeight="1" spans="2:9">
      <c r="B35" s="36" t="str">
        <f>IF(当前库存!H:H="采购",ROW(),"-")</f>
        <v>-</v>
      </c>
      <c r="C35" s="38" t="str">
        <f t="shared" si="0"/>
        <v/>
      </c>
      <c r="D35" s="39" t="str">
        <f>IFERROR(INDEX(当前库存!$C:$H,SMALL($B:$B,ROW(B32)),MATCH(D$3,$D$3:$I$3,0)),"")</f>
        <v/>
      </c>
      <c r="E35" s="39" t="str">
        <f>IFERROR(INDEX(当前库存!$C:$H,SMALL($B:$B,ROW(C32)),MATCH(E$3,$D$3:$I$3,0)),"")</f>
        <v/>
      </c>
      <c r="F35" s="39" t="str">
        <f>IFERROR(INDEX(当前库存!$C:$H,SMALL($B:$B,ROW(D32)),MATCH(F$3,$D$3:$I$3,0)),"")</f>
        <v/>
      </c>
      <c r="G35" s="39" t="str">
        <f>IFERROR(INDEX(当前库存!$C:$H,SMALL($B:$B,ROW(E32)),MATCH(G$3,$D$3:$I$3,0)),"")</f>
        <v/>
      </c>
      <c r="H35" s="39" t="str">
        <f>IFERROR(INDEX(当前库存!$C:$H,SMALL($B:$B,ROW(F32)),MATCH(H$3,$D$3:$I$3,0)),"")</f>
        <v/>
      </c>
      <c r="I35" s="40" t="str">
        <f>IFERROR(INDEX(当前库存!$C:$H,SMALL($B:$B,ROW(G32)),MATCH(I$3,$D$3:$I$3,0)),"")</f>
        <v/>
      </c>
    </row>
    <row r="36" ht="21.95" customHeight="1" spans="2:9">
      <c r="B36" s="36" t="str">
        <f>IF(当前库存!H:H="采购",ROW(),"-")</f>
        <v>-</v>
      </c>
      <c r="C36" s="38" t="str">
        <f t="shared" si="0"/>
        <v/>
      </c>
      <c r="D36" s="39" t="str">
        <f>IFERROR(INDEX(当前库存!$C:$H,SMALL($B:$B,ROW(B33)),MATCH(D$3,$D$3:$I$3,0)),"")</f>
        <v/>
      </c>
      <c r="E36" s="39" t="str">
        <f>IFERROR(INDEX(当前库存!$C:$H,SMALL($B:$B,ROW(C33)),MATCH(E$3,$D$3:$I$3,0)),"")</f>
        <v/>
      </c>
      <c r="F36" s="39" t="str">
        <f>IFERROR(INDEX(当前库存!$C:$H,SMALL($B:$B,ROW(D33)),MATCH(F$3,$D$3:$I$3,0)),"")</f>
        <v/>
      </c>
      <c r="G36" s="39" t="str">
        <f>IFERROR(INDEX(当前库存!$C:$H,SMALL($B:$B,ROW(E33)),MATCH(G$3,$D$3:$I$3,0)),"")</f>
        <v/>
      </c>
      <c r="H36" s="39" t="str">
        <f>IFERROR(INDEX(当前库存!$C:$H,SMALL($B:$B,ROW(F33)),MATCH(H$3,$D$3:$I$3,0)),"")</f>
        <v/>
      </c>
      <c r="I36" s="40" t="str">
        <f>IFERROR(INDEX(当前库存!$C:$H,SMALL($B:$B,ROW(G33)),MATCH(I$3,$D$3:$I$3,0)),"")</f>
        <v/>
      </c>
    </row>
    <row r="37" ht="21.95" customHeight="1" spans="2:9">
      <c r="B37" s="36" t="str">
        <f>IF(当前库存!H:H="采购",ROW(),"-")</f>
        <v>-</v>
      </c>
      <c r="C37" s="38" t="str">
        <f t="shared" ref="C37:C68" si="1">IF(D37="","",ROW(A34))</f>
        <v/>
      </c>
      <c r="D37" s="39" t="str">
        <f>IFERROR(INDEX(当前库存!$C:$H,SMALL($B:$B,ROW(B34)),MATCH(D$3,$D$3:$I$3,0)),"")</f>
        <v/>
      </c>
      <c r="E37" s="39" t="str">
        <f>IFERROR(INDEX(当前库存!$C:$H,SMALL($B:$B,ROW(C34)),MATCH(E$3,$D$3:$I$3,0)),"")</f>
        <v/>
      </c>
      <c r="F37" s="39" t="str">
        <f>IFERROR(INDEX(当前库存!$C:$H,SMALL($B:$B,ROW(D34)),MATCH(F$3,$D$3:$I$3,0)),"")</f>
        <v/>
      </c>
      <c r="G37" s="39" t="str">
        <f>IFERROR(INDEX(当前库存!$C:$H,SMALL($B:$B,ROW(E34)),MATCH(G$3,$D$3:$I$3,0)),"")</f>
        <v/>
      </c>
      <c r="H37" s="39" t="str">
        <f>IFERROR(INDEX(当前库存!$C:$H,SMALL($B:$B,ROW(F34)),MATCH(H$3,$D$3:$I$3,0)),"")</f>
        <v/>
      </c>
      <c r="I37" s="40" t="str">
        <f>IFERROR(INDEX(当前库存!$C:$H,SMALL($B:$B,ROW(G34)),MATCH(I$3,$D$3:$I$3,0)),"")</f>
        <v/>
      </c>
    </row>
    <row r="38" ht="21.95" customHeight="1" spans="2:9">
      <c r="B38" s="36" t="str">
        <f>IF(当前库存!H:H="采购",ROW(),"-")</f>
        <v>-</v>
      </c>
      <c r="C38" s="38" t="str">
        <f t="shared" si="1"/>
        <v/>
      </c>
      <c r="D38" s="39" t="str">
        <f>IFERROR(INDEX(当前库存!$C:$H,SMALL($B:$B,ROW(B35)),MATCH(D$3,$D$3:$I$3,0)),"")</f>
        <v/>
      </c>
      <c r="E38" s="39" t="str">
        <f>IFERROR(INDEX(当前库存!$C:$H,SMALL($B:$B,ROW(C35)),MATCH(E$3,$D$3:$I$3,0)),"")</f>
        <v/>
      </c>
      <c r="F38" s="39" t="str">
        <f>IFERROR(INDEX(当前库存!$C:$H,SMALL($B:$B,ROW(D35)),MATCH(F$3,$D$3:$I$3,0)),"")</f>
        <v/>
      </c>
      <c r="G38" s="39" t="str">
        <f>IFERROR(INDEX(当前库存!$C:$H,SMALL($B:$B,ROW(E35)),MATCH(G$3,$D$3:$I$3,0)),"")</f>
        <v/>
      </c>
      <c r="H38" s="39" t="str">
        <f>IFERROR(INDEX(当前库存!$C:$H,SMALL($B:$B,ROW(F35)),MATCH(H$3,$D$3:$I$3,0)),"")</f>
        <v/>
      </c>
      <c r="I38" s="40" t="str">
        <f>IFERROR(INDEX(当前库存!$C:$H,SMALL($B:$B,ROW(G35)),MATCH(I$3,$D$3:$I$3,0)),"")</f>
        <v/>
      </c>
    </row>
    <row r="39" ht="21.95" customHeight="1" spans="2:9">
      <c r="B39" s="36" t="str">
        <f>IF(当前库存!H:H="采购",ROW(),"-")</f>
        <v>-</v>
      </c>
      <c r="C39" s="38" t="str">
        <f t="shared" si="1"/>
        <v/>
      </c>
      <c r="D39" s="39" t="str">
        <f>IFERROR(INDEX(当前库存!$C:$H,SMALL($B:$B,ROW(B36)),MATCH(D$3,$D$3:$I$3,0)),"")</f>
        <v/>
      </c>
      <c r="E39" s="39" t="str">
        <f>IFERROR(INDEX(当前库存!$C:$H,SMALL($B:$B,ROW(C36)),MATCH(E$3,$D$3:$I$3,0)),"")</f>
        <v/>
      </c>
      <c r="F39" s="39" t="str">
        <f>IFERROR(INDEX(当前库存!$C:$H,SMALL($B:$B,ROW(D36)),MATCH(F$3,$D$3:$I$3,0)),"")</f>
        <v/>
      </c>
      <c r="G39" s="39" t="str">
        <f>IFERROR(INDEX(当前库存!$C:$H,SMALL($B:$B,ROW(E36)),MATCH(G$3,$D$3:$I$3,0)),"")</f>
        <v/>
      </c>
      <c r="H39" s="39" t="str">
        <f>IFERROR(INDEX(当前库存!$C:$H,SMALL($B:$B,ROW(F36)),MATCH(H$3,$D$3:$I$3,0)),"")</f>
        <v/>
      </c>
      <c r="I39" s="40" t="str">
        <f>IFERROR(INDEX(当前库存!$C:$H,SMALL($B:$B,ROW(G36)),MATCH(I$3,$D$3:$I$3,0)),"")</f>
        <v/>
      </c>
    </row>
    <row r="40" ht="21.95" customHeight="1" spans="2:9">
      <c r="B40" s="36" t="str">
        <f>IF(当前库存!H:H="采购",ROW(),"-")</f>
        <v>-</v>
      </c>
      <c r="C40" s="38" t="str">
        <f t="shared" si="1"/>
        <v/>
      </c>
      <c r="D40" s="39" t="str">
        <f>IFERROR(INDEX(当前库存!$C:$H,SMALL($B:$B,ROW(B37)),MATCH(D$3,$D$3:$I$3,0)),"")</f>
        <v/>
      </c>
      <c r="E40" s="39" t="str">
        <f>IFERROR(INDEX(当前库存!$C:$H,SMALL($B:$B,ROW(C37)),MATCH(E$3,$D$3:$I$3,0)),"")</f>
        <v/>
      </c>
      <c r="F40" s="39" t="str">
        <f>IFERROR(INDEX(当前库存!$C:$H,SMALL($B:$B,ROW(D37)),MATCH(F$3,$D$3:$I$3,0)),"")</f>
        <v/>
      </c>
      <c r="G40" s="39" t="str">
        <f>IFERROR(INDEX(当前库存!$C:$H,SMALL($B:$B,ROW(E37)),MATCH(G$3,$D$3:$I$3,0)),"")</f>
        <v/>
      </c>
      <c r="H40" s="39" t="str">
        <f>IFERROR(INDEX(当前库存!$C:$H,SMALL($B:$B,ROW(F37)),MATCH(H$3,$D$3:$I$3,0)),"")</f>
        <v/>
      </c>
      <c r="I40" s="40" t="str">
        <f>IFERROR(INDEX(当前库存!$C:$H,SMALL($B:$B,ROW(G37)),MATCH(I$3,$D$3:$I$3,0)),"")</f>
        <v/>
      </c>
    </row>
    <row r="41" ht="21.95" customHeight="1" spans="2:9">
      <c r="B41" s="36" t="str">
        <f>IF(当前库存!H:H="采购",ROW(),"-")</f>
        <v>-</v>
      </c>
      <c r="C41" s="38" t="str">
        <f t="shared" si="1"/>
        <v/>
      </c>
      <c r="D41" s="39" t="str">
        <f>IFERROR(INDEX(当前库存!$C:$H,SMALL($B:$B,ROW(B38)),MATCH(D$3,$D$3:$I$3,0)),"")</f>
        <v/>
      </c>
      <c r="E41" s="39" t="str">
        <f>IFERROR(INDEX(当前库存!$C:$H,SMALL($B:$B,ROW(C38)),MATCH(E$3,$D$3:$I$3,0)),"")</f>
        <v/>
      </c>
      <c r="F41" s="39" t="str">
        <f>IFERROR(INDEX(当前库存!$C:$H,SMALL($B:$B,ROW(D38)),MATCH(F$3,$D$3:$I$3,0)),"")</f>
        <v/>
      </c>
      <c r="G41" s="39" t="str">
        <f>IFERROR(INDEX(当前库存!$C:$H,SMALL($B:$B,ROW(E38)),MATCH(G$3,$D$3:$I$3,0)),"")</f>
        <v/>
      </c>
      <c r="H41" s="39" t="str">
        <f>IFERROR(INDEX(当前库存!$C:$H,SMALL($B:$B,ROW(F38)),MATCH(H$3,$D$3:$I$3,0)),"")</f>
        <v/>
      </c>
      <c r="I41" s="40" t="str">
        <f>IFERROR(INDEX(当前库存!$C:$H,SMALL($B:$B,ROW(G38)),MATCH(I$3,$D$3:$I$3,0)),"")</f>
        <v/>
      </c>
    </row>
    <row r="42" ht="21.95" customHeight="1" spans="2:9">
      <c r="B42" s="36" t="str">
        <f>IF(当前库存!H:H="采购",ROW(),"-")</f>
        <v>-</v>
      </c>
      <c r="C42" s="38" t="str">
        <f t="shared" si="1"/>
        <v/>
      </c>
      <c r="D42" s="39" t="str">
        <f>IFERROR(INDEX(当前库存!$C:$H,SMALL($B:$B,ROW(B39)),MATCH(D$3,$D$3:$I$3,0)),"")</f>
        <v/>
      </c>
      <c r="E42" s="39" t="str">
        <f>IFERROR(INDEX(当前库存!$C:$H,SMALL($B:$B,ROW(C39)),MATCH(E$3,$D$3:$I$3,0)),"")</f>
        <v/>
      </c>
      <c r="F42" s="39" t="str">
        <f>IFERROR(INDEX(当前库存!$C:$H,SMALL($B:$B,ROW(D39)),MATCH(F$3,$D$3:$I$3,0)),"")</f>
        <v/>
      </c>
      <c r="G42" s="39" t="str">
        <f>IFERROR(INDEX(当前库存!$C:$H,SMALL($B:$B,ROW(E39)),MATCH(G$3,$D$3:$I$3,0)),"")</f>
        <v/>
      </c>
      <c r="H42" s="39" t="str">
        <f>IFERROR(INDEX(当前库存!$C:$H,SMALL($B:$B,ROW(F39)),MATCH(H$3,$D$3:$I$3,0)),"")</f>
        <v/>
      </c>
      <c r="I42" s="40" t="str">
        <f>IFERROR(INDEX(当前库存!$C:$H,SMALL($B:$B,ROW(G39)),MATCH(I$3,$D$3:$I$3,0)),"")</f>
        <v/>
      </c>
    </row>
    <row r="43" ht="21.95" customHeight="1" spans="2:9">
      <c r="B43" s="36" t="str">
        <f>IF(当前库存!H:H="采购",ROW(),"-")</f>
        <v>-</v>
      </c>
      <c r="C43" s="38" t="str">
        <f t="shared" si="1"/>
        <v/>
      </c>
      <c r="D43" s="39" t="str">
        <f>IFERROR(INDEX(当前库存!$C:$H,SMALL($B:$B,ROW(B40)),MATCH(D$3,$D$3:$I$3,0)),"")</f>
        <v/>
      </c>
      <c r="E43" s="39" t="str">
        <f>IFERROR(INDEX(当前库存!$C:$H,SMALL($B:$B,ROW(C40)),MATCH(E$3,$D$3:$I$3,0)),"")</f>
        <v/>
      </c>
      <c r="F43" s="39" t="str">
        <f>IFERROR(INDEX(当前库存!$C:$H,SMALL($B:$B,ROW(D40)),MATCH(F$3,$D$3:$I$3,0)),"")</f>
        <v/>
      </c>
      <c r="G43" s="39" t="str">
        <f>IFERROR(INDEX(当前库存!$C:$H,SMALL($B:$B,ROW(E40)),MATCH(G$3,$D$3:$I$3,0)),"")</f>
        <v/>
      </c>
      <c r="H43" s="39" t="str">
        <f>IFERROR(INDEX(当前库存!$C:$H,SMALL($B:$B,ROW(F40)),MATCH(H$3,$D$3:$I$3,0)),"")</f>
        <v/>
      </c>
      <c r="I43" s="40" t="str">
        <f>IFERROR(INDEX(当前库存!$C:$H,SMALL($B:$B,ROW(G40)),MATCH(I$3,$D$3:$I$3,0)),"")</f>
        <v/>
      </c>
    </row>
    <row r="44" ht="21.95" customHeight="1" spans="2:9">
      <c r="B44" s="36" t="str">
        <f>IF(当前库存!H:H="采购",ROW(),"-")</f>
        <v>-</v>
      </c>
      <c r="C44" s="38" t="str">
        <f t="shared" si="1"/>
        <v/>
      </c>
      <c r="D44" s="39" t="str">
        <f>IFERROR(INDEX(当前库存!$C:$H,SMALL($B:$B,ROW(B41)),MATCH(D$3,$D$3:$I$3,0)),"")</f>
        <v/>
      </c>
      <c r="E44" s="39" t="str">
        <f>IFERROR(INDEX(当前库存!$C:$H,SMALL($B:$B,ROW(C41)),MATCH(E$3,$D$3:$I$3,0)),"")</f>
        <v/>
      </c>
      <c r="F44" s="39" t="str">
        <f>IFERROR(INDEX(当前库存!$C:$H,SMALL($B:$B,ROW(D41)),MATCH(F$3,$D$3:$I$3,0)),"")</f>
        <v/>
      </c>
      <c r="G44" s="39" t="str">
        <f>IFERROR(INDEX(当前库存!$C:$H,SMALL($B:$B,ROW(E41)),MATCH(G$3,$D$3:$I$3,0)),"")</f>
        <v/>
      </c>
      <c r="H44" s="39" t="str">
        <f>IFERROR(INDEX(当前库存!$C:$H,SMALL($B:$B,ROW(F41)),MATCH(H$3,$D$3:$I$3,0)),"")</f>
        <v/>
      </c>
      <c r="I44" s="40" t="str">
        <f>IFERROR(INDEX(当前库存!$C:$H,SMALL($B:$B,ROW(G41)),MATCH(I$3,$D$3:$I$3,0)),"")</f>
        <v/>
      </c>
    </row>
    <row r="45" ht="21.95" customHeight="1" spans="2:9">
      <c r="B45" s="36" t="str">
        <f>IF(当前库存!H:H="采购",ROW(),"-")</f>
        <v>-</v>
      </c>
      <c r="C45" s="38" t="str">
        <f t="shared" si="1"/>
        <v/>
      </c>
      <c r="D45" s="39" t="str">
        <f>IFERROR(INDEX(当前库存!$C:$H,SMALL($B:$B,ROW(B42)),MATCH(D$3,$D$3:$I$3,0)),"")</f>
        <v/>
      </c>
      <c r="E45" s="39" t="str">
        <f>IFERROR(INDEX(当前库存!$C:$H,SMALL($B:$B,ROW(C42)),MATCH(E$3,$D$3:$I$3,0)),"")</f>
        <v/>
      </c>
      <c r="F45" s="39" t="str">
        <f>IFERROR(INDEX(当前库存!$C:$H,SMALL($B:$B,ROW(D42)),MATCH(F$3,$D$3:$I$3,0)),"")</f>
        <v/>
      </c>
      <c r="G45" s="39" t="str">
        <f>IFERROR(INDEX(当前库存!$C:$H,SMALL($B:$B,ROW(E42)),MATCH(G$3,$D$3:$I$3,0)),"")</f>
        <v/>
      </c>
      <c r="H45" s="39" t="str">
        <f>IFERROR(INDEX(当前库存!$C:$H,SMALL($B:$B,ROW(F42)),MATCH(H$3,$D$3:$I$3,0)),"")</f>
        <v/>
      </c>
      <c r="I45" s="40" t="str">
        <f>IFERROR(INDEX(当前库存!$C:$H,SMALL($B:$B,ROW(G42)),MATCH(I$3,$D$3:$I$3,0)),"")</f>
        <v/>
      </c>
    </row>
    <row r="46" ht="21.95" customHeight="1" spans="2:9">
      <c r="B46" s="36" t="str">
        <f>IF(当前库存!H:H="采购",ROW(),"-")</f>
        <v>-</v>
      </c>
      <c r="C46" s="38" t="str">
        <f t="shared" si="1"/>
        <v/>
      </c>
      <c r="D46" s="39" t="str">
        <f>IFERROR(INDEX(当前库存!$C:$H,SMALL($B:$B,ROW(B43)),MATCH(D$3,$D$3:$I$3,0)),"")</f>
        <v/>
      </c>
      <c r="E46" s="39" t="str">
        <f>IFERROR(INDEX(当前库存!$C:$H,SMALL($B:$B,ROW(C43)),MATCH(E$3,$D$3:$I$3,0)),"")</f>
        <v/>
      </c>
      <c r="F46" s="39" t="str">
        <f>IFERROR(INDEX(当前库存!$C:$H,SMALL($B:$B,ROW(D43)),MATCH(F$3,$D$3:$I$3,0)),"")</f>
        <v/>
      </c>
      <c r="G46" s="39" t="str">
        <f>IFERROR(INDEX(当前库存!$C:$H,SMALL($B:$B,ROW(E43)),MATCH(G$3,$D$3:$I$3,0)),"")</f>
        <v/>
      </c>
      <c r="H46" s="39" t="str">
        <f>IFERROR(INDEX(当前库存!$C:$H,SMALL($B:$B,ROW(F43)),MATCH(H$3,$D$3:$I$3,0)),"")</f>
        <v/>
      </c>
      <c r="I46" s="40" t="str">
        <f>IFERROR(INDEX(当前库存!$C:$H,SMALL($B:$B,ROW(G43)),MATCH(I$3,$D$3:$I$3,0)),"")</f>
        <v/>
      </c>
    </row>
    <row r="47" ht="21.95" customHeight="1" spans="2:9">
      <c r="B47" s="36" t="str">
        <f>IF(当前库存!H:H="采购",ROW(),"-")</f>
        <v>-</v>
      </c>
      <c r="C47" s="38" t="str">
        <f t="shared" si="1"/>
        <v/>
      </c>
      <c r="D47" s="39" t="str">
        <f>IFERROR(INDEX(当前库存!$C:$H,SMALL($B:$B,ROW(B44)),MATCH(D$3,$D$3:$I$3,0)),"")</f>
        <v/>
      </c>
      <c r="E47" s="39" t="str">
        <f>IFERROR(INDEX(当前库存!$C:$H,SMALL($B:$B,ROW(C44)),MATCH(E$3,$D$3:$I$3,0)),"")</f>
        <v/>
      </c>
      <c r="F47" s="39" t="str">
        <f>IFERROR(INDEX(当前库存!$C:$H,SMALL($B:$B,ROW(D44)),MATCH(F$3,$D$3:$I$3,0)),"")</f>
        <v/>
      </c>
      <c r="G47" s="39" t="str">
        <f>IFERROR(INDEX(当前库存!$C:$H,SMALL($B:$B,ROW(E44)),MATCH(G$3,$D$3:$I$3,0)),"")</f>
        <v/>
      </c>
      <c r="H47" s="39" t="str">
        <f>IFERROR(INDEX(当前库存!$C:$H,SMALL($B:$B,ROW(F44)),MATCH(H$3,$D$3:$I$3,0)),"")</f>
        <v/>
      </c>
      <c r="I47" s="40" t="str">
        <f>IFERROR(INDEX(当前库存!$C:$H,SMALL($B:$B,ROW(G44)),MATCH(I$3,$D$3:$I$3,0)),"")</f>
        <v/>
      </c>
    </row>
    <row r="48" ht="21.95" customHeight="1" spans="2:9">
      <c r="B48" s="36" t="str">
        <f>IF(当前库存!H:H="采购",ROW(),"-")</f>
        <v>-</v>
      </c>
      <c r="C48" s="38" t="str">
        <f t="shared" si="1"/>
        <v/>
      </c>
      <c r="D48" s="39" t="str">
        <f>IFERROR(INDEX(当前库存!$C:$H,SMALL($B:$B,ROW(B45)),MATCH(D$3,$D$3:$I$3,0)),"")</f>
        <v/>
      </c>
      <c r="E48" s="39" t="str">
        <f>IFERROR(INDEX(当前库存!$C:$H,SMALL($B:$B,ROW(C45)),MATCH(E$3,$D$3:$I$3,0)),"")</f>
        <v/>
      </c>
      <c r="F48" s="39" t="str">
        <f>IFERROR(INDEX(当前库存!$C:$H,SMALL($B:$B,ROW(D45)),MATCH(F$3,$D$3:$I$3,0)),"")</f>
        <v/>
      </c>
      <c r="G48" s="39" t="str">
        <f>IFERROR(INDEX(当前库存!$C:$H,SMALL($B:$B,ROW(E45)),MATCH(G$3,$D$3:$I$3,0)),"")</f>
        <v/>
      </c>
      <c r="H48" s="39" t="str">
        <f>IFERROR(INDEX(当前库存!$C:$H,SMALL($B:$B,ROW(F45)),MATCH(H$3,$D$3:$I$3,0)),"")</f>
        <v/>
      </c>
      <c r="I48" s="40" t="str">
        <f>IFERROR(INDEX(当前库存!$C:$H,SMALL($B:$B,ROW(G45)),MATCH(I$3,$D$3:$I$3,0)),"")</f>
        <v/>
      </c>
    </row>
    <row r="49" ht="21.95" customHeight="1" spans="2:9">
      <c r="B49" s="36" t="str">
        <f>IF(当前库存!H:H="采购",ROW(),"-")</f>
        <v>-</v>
      </c>
      <c r="C49" s="38" t="str">
        <f t="shared" si="1"/>
        <v/>
      </c>
      <c r="D49" s="39" t="str">
        <f>IFERROR(INDEX(当前库存!$C:$H,SMALL($B:$B,ROW(B46)),MATCH(D$3,$D$3:$I$3,0)),"")</f>
        <v/>
      </c>
      <c r="E49" s="39" t="str">
        <f>IFERROR(INDEX(当前库存!$C:$H,SMALL($B:$B,ROW(C46)),MATCH(E$3,$D$3:$I$3,0)),"")</f>
        <v/>
      </c>
      <c r="F49" s="39" t="str">
        <f>IFERROR(INDEX(当前库存!$C:$H,SMALL($B:$B,ROW(D46)),MATCH(F$3,$D$3:$I$3,0)),"")</f>
        <v/>
      </c>
      <c r="G49" s="39" t="str">
        <f>IFERROR(INDEX(当前库存!$C:$H,SMALL($B:$B,ROW(E46)),MATCH(G$3,$D$3:$I$3,0)),"")</f>
        <v/>
      </c>
      <c r="H49" s="39" t="str">
        <f>IFERROR(INDEX(当前库存!$C:$H,SMALL($B:$B,ROW(F46)),MATCH(H$3,$D$3:$I$3,0)),"")</f>
        <v/>
      </c>
      <c r="I49" s="40" t="str">
        <f>IFERROR(INDEX(当前库存!$C:$H,SMALL($B:$B,ROW(G46)),MATCH(I$3,$D$3:$I$3,0)),"")</f>
        <v/>
      </c>
    </row>
    <row r="50" ht="21.95" customHeight="1" spans="2:9">
      <c r="B50" s="36" t="str">
        <f>IF(当前库存!H:H="采购",ROW(),"-")</f>
        <v>-</v>
      </c>
      <c r="C50" s="38" t="str">
        <f t="shared" si="1"/>
        <v/>
      </c>
      <c r="D50" s="39" t="str">
        <f>IFERROR(INDEX(当前库存!$C:$H,SMALL($B:$B,ROW(B47)),MATCH(D$3,$D$3:$I$3,0)),"")</f>
        <v/>
      </c>
      <c r="E50" s="39" t="str">
        <f>IFERROR(INDEX(当前库存!$C:$H,SMALL($B:$B,ROW(C47)),MATCH(E$3,$D$3:$I$3,0)),"")</f>
        <v/>
      </c>
      <c r="F50" s="39" t="str">
        <f>IFERROR(INDEX(当前库存!$C:$H,SMALL($B:$B,ROW(D47)),MATCH(F$3,$D$3:$I$3,0)),"")</f>
        <v/>
      </c>
      <c r="G50" s="39" t="str">
        <f>IFERROR(INDEX(当前库存!$C:$H,SMALL($B:$B,ROW(E47)),MATCH(G$3,$D$3:$I$3,0)),"")</f>
        <v/>
      </c>
      <c r="H50" s="39" t="str">
        <f>IFERROR(INDEX(当前库存!$C:$H,SMALL($B:$B,ROW(F47)),MATCH(H$3,$D$3:$I$3,0)),"")</f>
        <v/>
      </c>
      <c r="I50" s="40" t="str">
        <f>IFERROR(INDEX(当前库存!$C:$H,SMALL($B:$B,ROW(G47)),MATCH(I$3,$D$3:$I$3,0)),"")</f>
        <v/>
      </c>
    </row>
    <row r="51" ht="21.95" customHeight="1" spans="2:9">
      <c r="B51" s="36" t="str">
        <f>IF(当前库存!H:H="采购",ROW(),"-")</f>
        <v>-</v>
      </c>
      <c r="C51" s="38" t="str">
        <f t="shared" si="1"/>
        <v/>
      </c>
      <c r="D51" s="39" t="str">
        <f>IFERROR(INDEX(当前库存!$C:$H,SMALL($B:$B,ROW(B48)),MATCH(D$3,$D$3:$I$3,0)),"")</f>
        <v/>
      </c>
      <c r="E51" s="39" t="str">
        <f>IFERROR(INDEX(当前库存!$C:$H,SMALL($B:$B,ROW(C48)),MATCH(E$3,$D$3:$I$3,0)),"")</f>
        <v/>
      </c>
      <c r="F51" s="39" t="str">
        <f>IFERROR(INDEX(当前库存!$C:$H,SMALL($B:$B,ROW(D48)),MATCH(F$3,$D$3:$I$3,0)),"")</f>
        <v/>
      </c>
      <c r="G51" s="39" t="str">
        <f>IFERROR(INDEX(当前库存!$C:$H,SMALL($B:$B,ROW(E48)),MATCH(G$3,$D$3:$I$3,0)),"")</f>
        <v/>
      </c>
      <c r="H51" s="39" t="str">
        <f>IFERROR(INDEX(当前库存!$C:$H,SMALL($B:$B,ROW(F48)),MATCH(H$3,$D$3:$I$3,0)),"")</f>
        <v/>
      </c>
      <c r="I51" s="40" t="str">
        <f>IFERROR(INDEX(当前库存!$C:$H,SMALL($B:$B,ROW(G48)),MATCH(I$3,$D$3:$I$3,0)),"")</f>
        <v/>
      </c>
    </row>
    <row r="52" ht="21.95" customHeight="1" spans="2:9">
      <c r="B52" s="36" t="str">
        <f>IF(当前库存!H:H="采购",ROW(),"-")</f>
        <v>-</v>
      </c>
      <c r="C52" s="38" t="str">
        <f t="shared" si="1"/>
        <v/>
      </c>
      <c r="D52" s="39" t="str">
        <f>IFERROR(INDEX(当前库存!$C:$H,SMALL($B:$B,ROW(B49)),MATCH(D$3,$D$3:$I$3,0)),"")</f>
        <v/>
      </c>
      <c r="E52" s="39" t="str">
        <f>IFERROR(INDEX(当前库存!$C:$H,SMALL($B:$B,ROW(C49)),MATCH(E$3,$D$3:$I$3,0)),"")</f>
        <v/>
      </c>
      <c r="F52" s="39" t="str">
        <f>IFERROR(INDEX(当前库存!$C:$H,SMALL($B:$B,ROW(D49)),MATCH(F$3,$D$3:$I$3,0)),"")</f>
        <v/>
      </c>
      <c r="G52" s="39" t="str">
        <f>IFERROR(INDEX(当前库存!$C:$H,SMALL($B:$B,ROW(E49)),MATCH(G$3,$D$3:$I$3,0)),"")</f>
        <v/>
      </c>
      <c r="H52" s="39" t="str">
        <f>IFERROR(INDEX(当前库存!$C:$H,SMALL($B:$B,ROW(F49)),MATCH(H$3,$D$3:$I$3,0)),"")</f>
        <v/>
      </c>
      <c r="I52" s="40" t="str">
        <f>IFERROR(INDEX(当前库存!$C:$H,SMALL($B:$B,ROW(G49)),MATCH(I$3,$D$3:$I$3,0)),"")</f>
        <v/>
      </c>
    </row>
    <row r="53" ht="21.95" customHeight="1" spans="2:9">
      <c r="B53" s="36" t="str">
        <f>IF(当前库存!H:H="采购",ROW(),"-")</f>
        <v>-</v>
      </c>
      <c r="C53" s="38" t="str">
        <f t="shared" si="1"/>
        <v/>
      </c>
      <c r="D53" s="39" t="str">
        <f>IFERROR(INDEX(当前库存!$C:$H,SMALL($B:$B,ROW(B50)),MATCH(D$3,$D$3:$I$3,0)),"")</f>
        <v/>
      </c>
      <c r="E53" s="39" t="str">
        <f>IFERROR(INDEX(当前库存!$C:$H,SMALL($B:$B,ROW(C50)),MATCH(E$3,$D$3:$I$3,0)),"")</f>
        <v/>
      </c>
      <c r="F53" s="39" t="str">
        <f>IFERROR(INDEX(当前库存!$C:$H,SMALL($B:$B,ROW(D50)),MATCH(F$3,$D$3:$I$3,0)),"")</f>
        <v/>
      </c>
      <c r="G53" s="39" t="str">
        <f>IFERROR(INDEX(当前库存!$C:$H,SMALL($B:$B,ROW(E50)),MATCH(G$3,$D$3:$I$3,0)),"")</f>
        <v/>
      </c>
      <c r="H53" s="39" t="str">
        <f>IFERROR(INDEX(当前库存!$C:$H,SMALL($B:$B,ROW(F50)),MATCH(H$3,$D$3:$I$3,0)),"")</f>
        <v/>
      </c>
      <c r="I53" s="40" t="str">
        <f>IFERROR(INDEX(当前库存!$C:$H,SMALL($B:$B,ROW(G50)),MATCH(I$3,$D$3:$I$3,0)),"")</f>
        <v/>
      </c>
    </row>
    <row r="54" ht="21.95" customHeight="1" spans="2:9">
      <c r="B54" s="36" t="str">
        <f>IF(当前库存!H:H="采购",ROW(),"-")</f>
        <v>-</v>
      </c>
      <c r="C54" s="38" t="str">
        <f t="shared" si="1"/>
        <v/>
      </c>
      <c r="D54" s="39" t="str">
        <f>IFERROR(INDEX(当前库存!$C:$H,SMALL($B:$B,ROW(B51)),MATCH(D$3,$D$3:$I$3,0)),"")</f>
        <v/>
      </c>
      <c r="E54" s="39" t="str">
        <f>IFERROR(INDEX(当前库存!$C:$H,SMALL($B:$B,ROW(C51)),MATCH(E$3,$D$3:$I$3,0)),"")</f>
        <v/>
      </c>
      <c r="F54" s="39" t="str">
        <f>IFERROR(INDEX(当前库存!$C:$H,SMALL($B:$B,ROW(D51)),MATCH(F$3,$D$3:$I$3,0)),"")</f>
        <v/>
      </c>
      <c r="G54" s="39" t="str">
        <f>IFERROR(INDEX(当前库存!$C:$H,SMALL($B:$B,ROW(E51)),MATCH(G$3,$D$3:$I$3,0)),"")</f>
        <v/>
      </c>
      <c r="H54" s="39" t="str">
        <f>IFERROR(INDEX(当前库存!$C:$H,SMALL($B:$B,ROW(F51)),MATCH(H$3,$D$3:$I$3,0)),"")</f>
        <v/>
      </c>
      <c r="I54" s="40" t="str">
        <f>IFERROR(INDEX(当前库存!$C:$H,SMALL($B:$B,ROW(G51)),MATCH(I$3,$D$3:$I$3,0)),"")</f>
        <v/>
      </c>
    </row>
    <row r="55" ht="21.95" customHeight="1" spans="2:9">
      <c r="B55" s="36" t="str">
        <f>IF(当前库存!H:H="采购",ROW(),"-")</f>
        <v>-</v>
      </c>
      <c r="C55" s="38" t="str">
        <f t="shared" si="1"/>
        <v/>
      </c>
      <c r="D55" s="39" t="str">
        <f>IFERROR(INDEX(当前库存!$C:$H,SMALL($B:$B,ROW(B52)),MATCH(D$3,$D$3:$I$3,0)),"")</f>
        <v/>
      </c>
      <c r="E55" s="39" t="str">
        <f>IFERROR(INDEX(当前库存!$C:$H,SMALL($B:$B,ROW(C52)),MATCH(E$3,$D$3:$I$3,0)),"")</f>
        <v/>
      </c>
      <c r="F55" s="39" t="str">
        <f>IFERROR(INDEX(当前库存!$C:$H,SMALL($B:$B,ROW(D52)),MATCH(F$3,$D$3:$I$3,0)),"")</f>
        <v/>
      </c>
      <c r="G55" s="39" t="str">
        <f>IFERROR(INDEX(当前库存!$C:$H,SMALL($B:$B,ROW(E52)),MATCH(G$3,$D$3:$I$3,0)),"")</f>
        <v/>
      </c>
      <c r="H55" s="39" t="str">
        <f>IFERROR(INDEX(当前库存!$C:$H,SMALL($B:$B,ROW(F52)),MATCH(H$3,$D$3:$I$3,0)),"")</f>
        <v/>
      </c>
      <c r="I55" s="40" t="str">
        <f>IFERROR(INDEX(当前库存!$C:$H,SMALL($B:$B,ROW(G52)),MATCH(I$3,$D$3:$I$3,0)),"")</f>
        <v/>
      </c>
    </row>
    <row r="56" ht="21.95" customHeight="1" spans="2:9">
      <c r="B56" s="36" t="str">
        <f>IF(当前库存!H:H="采购",ROW(),"-")</f>
        <v>-</v>
      </c>
      <c r="C56" s="38" t="str">
        <f t="shared" si="1"/>
        <v/>
      </c>
      <c r="D56" s="39" t="str">
        <f>IFERROR(INDEX(当前库存!$C:$H,SMALL($B:$B,ROW(B53)),MATCH(D$3,$D$3:$I$3,0)),"")</f>
        <v/>
      </c>
      <c r="E56" s="39" t="str">
        <f>IFERROR(INDEX(当前库存!$C:$H,SMALL($B:$B,ROW(C53)),MATCH(E$3,$D$3:$I$3,0)),"")</f>
        <v/>
      </c>
      <c r="F56" s="39" t="str">
        <f>IFERROR(INDEX(当前库存!$C:$H,SMALL($B:$B,ROW(D53)),MATCH(F$3,$D$3:$I$3,0)),"")</f>
        <v/>
      </c>
      <c r="G56" s="39" t="str">
        <f>IFERROR(INDEX(当前库存!$C:$H,SMALL($B:$B,ROW(E53)),MATCH(G$3,$D$3:$I$3,0)),"")</f>
        <v/>
      </c>
      <c r="H56" s="39" t="str">
        <f>IFERROR(INDEX(当前库存!$C:$H,SMALL($B:$B,ROW(F53)),MATCH(H$3,$D$3:$I$3,0)),"")</f>
        <v/>
      </c>
      <c r="I56" s="40" t="str">
        <f>IFERROR(INDEX(当前库存!$C:$H,SMALL($B:$B,ROW(G53)),MATCH(I$3,$D$3:$I$3,0)),"")</f>
        <v/>
      </c>
    </row>
    <row r="57" ht="21.95" customHeight="1" spans="2:9">
      <c r="B57" s="36" t="str">
        <f>IF(当前库存!H:H="采购",ROW(),"-")</f>
        <v>-</v>
      </c>
      <c r="C57" s="38" t="str">
        <f t="shared" si="1"/>
        <v/>
      </c>
      <c r="D57" s="39" t="str">
        <f>IFERROR(INDEX(当前库存!$C:$H,SMALL($B:$B,ROW(B54)),MATCH(D$3,$D$3:$I$3,0)),"")</f>
        <v/>
      </c>
      <c r="E57" s="39" t="str">
        <f>IFERROR(INDEX(当前库存!$C:$H,SMALL($B:$B,ROW(C54)),MATCH(E$3,$D$3:$I$3,0)),"")</f>
        <v/>
      </c>
      <c r="F57" s="39" t="str">
        <f>IFERROR(INDEX(当前库存!$C:$H,SMALL($B:$B,ROW(D54)),MATCH(F$3,$D$3:$I$3,0)),"")</f>
        <v/>
      </c>
      <c r="G57" s="39" t="str">
        <f>IFERROR(INDEX(当前库存!$C:$H,SMALL($B:$B,ROW(E54)),MATCH(G$3,$D$3:$I$3,0)),"")</f>
        <v/>
      </c>
      <c r="H57" s="39" t="str">
        <f>IFERROR(INDEX(当前库存!$C:$H,SMALL($B:$B,ROW(F54)),MATCH(H$3,$D$3:$I$3,0)),"")</f>
        <v/>
      </c>
      <c r="I57" s="40" t="str">
        <f>IFERROR(INDEX(当前库存!$C:$H,SMALL($B:$B,ROW(G54)),MATCH(I$3,$D$3:$I$3,0)),"")</f>
        <v/>
      </c>
    </row>
    <row r="58" ht="21.95" customHeight="1" spans="2:9">
      <c r="B58" s="36" t="str">
        <f>IF(当前库存!H:H="采购",ROW(),"-")</f>
        <v>-</v>
      </c>
      <c r="C58" s="38" t="str">
        <f t="shared" si="1"/>
        <v/>
      </c>
      <c r="D58" s="39" t="str">
        <f>IFERROR(INDEX(当前库存!$C:$H,SMALL($B:$B,ROW(B55)),MATCH(D$3,$D$3:$I$3,0)),"")</f>
        <v/>
      </c>
      <c r="E58" s="39" t="str">
        <f>IFERROR(INDEX(当前库存!$C:$H,SMALL($B:$B,ROW(C55)),MATCH(E$3,$D$3:$I$3,0)),"")</f>
        <v/>
      </c>
      <c r="F58" s="39" t="str">
        <f>IFERROR(INDEX(当前库存!$C:$H,SMALL($B:$B,ROW(D55)),MATCH(F$3,$D$3:$I$3,0)),"")</f>
        <v/>
      </c>
      <c r="G58" s="39" t="str">
        <f>IFERROR(INDEX(当前库存!$C:$H,SMALL($B:$B,ROW(E55)),MATCH(G$3,$D$3:$I$3,0)),"")</f>
        <v/>
      </c>
      <c r="H58" s="39" t="str">
        <f>IFERROR(INDEX(当前库存!$C:$H,SMALL($B:$B,ROW(F55)),MATCH(H$3,$D$3:$I$3,0)),"")</f>
        <v/>
      </c>
      <c r="I58" s="40" t="str">
        <f>IFERROR(INDEX(当前库存!$C:$H,SMALL($B:$B,ROW(G55)),MATCH(I$3,$D$3:$I$3,0)),"")</f>
        <v/>
      </c>
    </row>
    <row r="59" ht="21.95" customHeight="1" spans="2:9">
      <c r="B59" s="36" t="str">
        <f>IF(当前库存!H:H="采购",ROW(),"-")</f>
        <v>-</v>
      </c>
      <c r="C59" s="38" t="str">
        <f t="shared" si="1"/>
        <v/>
      </c>
      <c r="D59" s="39" t="str">
        <f>IFERROR(INDEX(当前库存!$C:$H,SMALL($B:$B,ROW(B56)),MATCH(D$3,$D$3:$I$3,0)),"")</f>
        <v/>
      </c>
      <c r="E59" s="39" t="str">
        <f>IFERROR(INDEX(当前库存!$C:$H,SMALL($B:$B,ROW(C56)),MATCH(E$3,$D$3:$I$3,0)),"")</f>
        <v/>
      </c>
      <c r="F59" s="39" t="str">
        <f>IFERROR(INDEX(当前库存!$C:$H,SMALL($B:$B,ROW(D56)),MATCH(F$3,$D$3:$I$3,0)),"")</f>
        <v/>
      </c>
      <c r="G59" s="39" t="str">
        <f>IFERROR(INDEX(当前库存!$C:$H,SMALL($B:$B,ROW(E56)),MATCH(G$3,$D$3:$I$3,0)),"")</f>
        <v/>
      </c>
      <c r="H59" s="39" t="str">
        <f>IFERROR(INDEX(当前库存!$C:$H,SMALL($B:$B,ROW(F56)),MATCH(H$3,$D$3:$I$3,0)),"")</f>
        <v/>
      </c>
      <c r="I59" s="40" t="str">
        <f>IFERROR(INDEX(当前库存!$C:$H,SMALL($B:$B,ROW(G56)),MATCH(I$3,$D$3:$I$3,0)),"")</f>
        <v/>
      </c>
    </row>
    <row r="60" ht="21.95" customHeight="1" spans="2:9">
      <c r="B60" s="36" t="str">
        <f>IF(当前库存!H:H="采购",ROW(),"-")</f>
        <v>-</v>
      </c>
      <c r="C60" s="38" t="str">
        <f t="shared" si="1"/>
        <v/>
      </c>
      <c r="D60" s="39" t="str">
        <f>IFERROR(INDEX(当前库存!$C:$H,SMALL($B:$B,ROW(B57)),MATCH(D$3,$D$3:$I$3,0)),"")</f>
        <v/>
      </c>
      <c r="E60" s="39" t="str">
        <f>IFERROR(INDEX(当前库存!$C:$H,SMALL($B:$B,ROW(C57)),MATCH(E$3,$D$3:$I$3,0)),"")</f>
        <v/>
      </c>
      <c r="F60" s="39" t="str">
        <f>IFERROR(INDEX(当前库存!$C:$H,SMALL($B:$B,ROW(D57)),MATCH(F$3,$D$3:$I$3,0)),"")</f>
        <v/>
      </c>
      <c r="G60" s="39" t="str">
        <f>IFERROR(INDEX(当前库存!$C:$H,SMALL($B:$B,ROW(E57)),MATCH(G$3,$D$3:$I$3,0)),"")</f>
        <v/>
      </c>
      <c r="H60" s="39" t="str">
        <f>IFERROR(INDEX(当前库存!$C:$H,SMALL($B:$B,ROW(F57)),MATCH(H$3,$D$3:$I$3,0)),"")</f>
        <v/>
      </c>
      <c r="I60" s="40" t="str">
        <f>IFERROR(INDEX(当前库存!$C:$H,SMALL($B:$B,ROW(G57)),MATCH(I$3,$D$3:$I$3,0)),"")</f>
        <v/>
      </c>
    </row>
    <row r="61" ht="21.95" customHeight="1" spans="2:9">
      <c r="B61" s="36" t="str">
        <f>IF(当前库存!H:H="采购",ROW(),"-")</f>
        <v>-</v>
      </c>
      <c r="C61" s="38" t="str">
        <f t="shared" si="1"/>
        <v/>
      </c>
      <c r="D61" s="39" t="str">
        <f>IFERROR(INDEX(当前库存!$C:$H,SMALL($B:$B,ROW(B58)),MATCH(D$3,$D$3:$I$3,0)),"")</f>
        <v/>
      </c>
      <c r="E61" s="39" t="str">
        <f>IFERROR(INDEX(当前库存!$C:$H,SMALL($B:$B,ROW(C58)),MATCH(E$3,$D$3:$I$3,0)),"")</f>
        <v/>
      </c>
      <c r="F61" s="39" t="str">
        <f>IFERROR(INDEX(当前库存!$C:$H,SMALL($B:$B,ROW(D58)),MATCH(F$3,$D$3:$I$3,0)),"")</f>
        <v/>
      </c>
      <c r="G61" s="39" t="str">
        <f>IFERROR(INDEX(当前库存!$C:$H,SMALL($B:$B,ROW(E58)),MATCH(G$3,$D$3:$I$3,0)),"")</f>
        <v/>
      </c>
      <c r="H61" s="39" t="str">
        <f>IFERROR(INDEX(当前库存!$C:$H,SMALL($B:$B,ROW(F58)),MATCH(H$3,$D$3:$I$3,0)),"")</f>
        <v/>
      </c>
      <c r="I61" s="40" t="str">
        <f>IFERROR(INDEX(当前库存!$C:$H,SMALL($B:$B,ROW(G58)),MATCH(I$3,$D$3:$I$3,0)),"")</f>
        <v/>
      </c>
    </row>
    <row r="62" ht="21.95" customHeight="1" spans="2:9">
      <c r="B62" s="36" t="str">
        <f>IF(当前库存!H:H="采购",ROW(),"-")</f>
        <v>-</v>
      </c>
      <c r="C62" s="38" t="str">
        <f t="shared" si="1"/>
        <v/>
      </c>
      <c r="D62" s="39" t="str">
        <f>IFERROR(INDEX(当前库存!$C:$H,SMALL($B:$B,ROW(B59)),MATCH(D$3,$D$3:$I$3,0)),"")</f>
        <v/>
      </c>
      <c r="E62" s="39" t="str">
        <f>IFERROR(INDEX(当前库存!$C:$H,SMALL($B:$B,ROW(C59)),MATCH(E$3,$D$3:$I$3,0)),"")</f>
        <v/>
      </c>
      <c r="F62" s="39" t="str">
        <f>IFERROR(INDEX(当前库存!$C:$H,SMALL($B:$B,ROW(D59)),MATCH(F$3,$D$3:$I$3,0)),"")</f>
        <v/>
      </c>
      <c r="G62" s="39" t="str">
        <f>IFERROR(INDEX(当前库存!$C:$H,SMALL($B:$B,ROW(E59)),MATCH(G$3,$D$3:$I$3,0)),"")</f>
        <v/>
      </c>
      <c r="H62" s="39" t="str">
        <f>IFERROR(INDEX(当前库存!$C:$H,SMALL($B:$B,ROW(F59)),MATCH(H$3,$D$3:$I$3,0)),"")</f>
        <v/>
      </c>
      <c r="I62" s="40" t="str">
        <f>IFERROR(INDEX(当前库存!$C:$H,SMALL($B:$B,ROW(G59)),MATCH(I$3,$D$3:$I$3,0)),"")</f>
        <v/>
      </c>
    </row>
    <row r="63" ht="21.95" customHeight="1" spans="2:9">
      <c r="B63" s="36" t="str">
        <f>IF(当前库存!H:H="采购",ROW(),"-")</f>
        <v>-</v>
      </c>
      <c r="C63" s="38" t="str">
        <f t="shared" si="1"/>
        <v/>
      </c>
      <c r="D63" s="39" t="str">
        <f>IFERROR(INDEX(当前库存!$C:$H,SMALL($B:$B,ROW(B60)),MATCH(D$3,$D$3:$I$3,0)),"")</f>
        <v/>
      </c>
      <c r="E63" s="39" t="str">
        <f>IFERROR(INDEX(当前库存!$C:$H,SMALL($B:$B,ROW(C60)),MATCH(E$3,$D$3:$I$3,0)),"")</f>
        <v/>
      </c>
      <c r="F63" s="39" t="str">
        <f>IFERROR(INDEX(当前库存!$C:$H,SMALL($B:$B,ROW(D60)),MATCH(F$3,$D$3:$I$3,0)),"")</f>
        <v/>
      </c>
      <c r="G63" s="39" t="str">
        <f>IFERROR(INDEX(当前库存!$C:$H,SMALL($B:$B,ROW(E60)),MATCH(G$3,$D$3:$I$3,0)),"")</f>
        <v/>
      </c>
      <c r="H63" s="39" t="str">
        <f>IFERROR(INDEX(当前库存!$C:$H,SMALL($B:$B,ROW(F60)),MATCH(H$3,$D$3:$I$3,0)),"")</f>
        <v/>
      </c>
      <c r="I63" s="40" t="str">
        <f>IFERROR(INDEX(当前库存!$C:$H,SMALL($B:$B,ROW(G60)),MATCH(I$3,$D$3:$I$3,0)),"")</f>
        <v/>
      </c>
    </row>
    <row r="64" ht="21.95" customHeight="1" spans="2:9">
      <c r="B64" s="36" t="str">
        <f>IF(当前库存!H:H="采购",ROW(),"-")</f>
        <v>-</v>
      </c>
      <c r="C64" s="38" t="str">
        <f t="shared" si="1"/>
        <v/>
      </c>
      <c r="D64" s="39" t="str">
        <f>IFERROR(INDEX(当前库存!$C:$H,SMALL($B:$B,ROW(B61)),MATCH(D$3,$D$3:$I$3,0)),"")</f>
        <v/>
      </c>
      <c r="E64" s="39" t="str">
        <f>IFERROR(INDEX(当前库存!$C:$H,SMALL($B:$B,ROW(C61)),MATCH(E$3,$D$3:$I$3,0)),"")</f>
        <v/>
      </c>
      <c r="F64" s="39" t="str">
        <f>IFERROR(INDEX(当前库存!$C:$H,SMALL($B:$B,ROW(D61)),MATCH(F$3,$D$3:$I$3,0)),"")</f>
        <v/>
      </c>
      <c r="G64" s="39" t="str">
        <f>IFERROR(INDEX(当前库存!$C:$H,SMALL($B:$B,ROW(E61)),MATCH(G$3,$D$3:$I$3,0)),"")</f>
        <v/>
      </c>
      <c r="H64" s="39" t="str">
        <f>IFERROR(INDEX(当前库存!$C:$H,SMALL($B:$B,ROW(F61)),MATCH(H$3,$D$3:$I$3,0)),"")</f>
        <v/>
      </c>
      <c r="I64" s="40" t="str">
        <f>IFERROR(INDEX(当前库存!$C:$H,SMALL($B:$B,ROW(G61)),MATCH(I$3,$D$3:$I$3,0)),"")</f>
        <v/>
      </c>
    </row>
    <row r="65" ht="21.95" customHeight="1" spans="2:9">
      <c r="B65" s="36" t="str">
        <f>IF(当前库存!H:H="采购",ROW(),"-")</f>
        <v>-</v>
      </c>
      <c r="C65" s="38" t="str">
        <f t="shared" si="1"/>
        <v/>
      </c>
      <c r="D65" s="39" t="str">
        <f>IFERROR(INDEX(当前库存!$C:$H,SMALL($B:$B,ROW(B62)),MATCH(D$3,$D$3:$I$3,0)),"")</f>
        <v/>
      </c>
      <c r="E65" s="39" t="str">
        <f>IFERROR(INDEX(当前库存!$C:$H,SMALL($B:$B,ROW(C62)),MATCH(E$3,$D$3:$I$3,0)),"")</f>
        <v/>
      </c>
      <c r="F65" s="39" t="str">
        <f>IFERROR(INDEX(当前库存!$C:$H,SMALL($B:$B,ROW(D62)),MATCH(F$3,$D$3:$I$3,0)),"")</f>
        <v/>
      </c>
      <c r="G65" s="39" t="str">
        <f>IFERROR(INDEX(当前库存!$C:$H,SMALL($B:$B,ROW(E62)),MATCH(G$3,$D$3:$I$3,0)),"")</f>
        <v/>
      </c>
      <c r="H65" s="39" t="str">
        <f>IFERROR(INDEX(当前库存!$C:$H,SMALL($B:$B,ROW(F62)),MATCH(H$3,$D$3:$I$3,0)),"")</f>
        <v/>
      </c>
      <c r="I65" s="40" t="str">
        <f>IFERROR(INDEX(当前库存!$C:$H,SMALL($B:$B,ROW(G62)),MATCH(I$3,$D$3:$I$3,0)),"")</f>
        <v/>
      </c>
    </row>
    <row r="66" ht="21.95" customHeight="1" spans="2:9">
      <c r="B66" s="36" t="str">
        <f>IF(当前库存!H:H="采购",ROW(),"-")</f>
        <v>-</v>
      </c>
      <c r="C66" s="38" t="str">
        <f t="shared" si="1"/>
        <v/>
      </c>
      <c r="D66" s="39" t="str">
        <f>IFERROR(INDEX(当前库存!$C:$H,SMALL($B:$B,ROW(B63)),MATCH(D$3,$D$3:$I$3,0)),"")</f>
        <v/>
      </c>
      <c r="E66" s="39" t="str">
        <f>IFERROR(INDEX(当前库存!$C:$H,SMALL($B:$B,ROW(C63)),MATCH(E$3,$D$3:$I$3,0)),"")</f>
        <v/>
      </c>
      <c r="F66" s="39" t="str">
        <f>IFERROR(INDEX(当前库存!$C:$H,SMALL($B:$B,ROW(D63)),MATCH(F$3,$D$3:$I$3,0)),"")</f>
        <v/>
      </c>
      <c r="G66" s="39" t="str">
        <f>IFERROR(INDEX(当前库存!$C:$H,SMALL($B:$B,ROW(E63)),MATCH(G$3,$D$3:$I$3,0)),"")</f>
        <v/>
      </c>
      <c r="H66" s="39" t="str">
        <f>IFERROR(INDEX(当前库存!$C:$H,SMALL($B:$B,ROW(F63)),MATCH(H$3,$D$3:$I$3,0)),"")</f>
        <v/>
      </c>
      <c r="I66" s="40" t="str">
        <f>IFERROR(INDEX(当前库存!$C:$H,SMALL($B:$B,ROW(G63)),MATCH(I$3,$D$3:$I$3,0)),"")</f>
        <v/>
      </c>
    </row>
    <row r="67" ht="21.95" customHeight="1" spans="2:9">
      <c r="B67" s="36" t="str">
        <f>IF(当前库存!H:H="采购",ROW(),"-")</f>
        <v>-</v>
      </c>
      <c r="C67" s="38" t="str">
        <f t="shared" si="1"/>
        <v/>
      </c>
      <c r="D67" s="39" t="str">
        <f>IFERROR(INDEX(当前库存!$C:$H,SMALL($B:$B,ROW(B64)),MATCH(D$3,$D$3:$I$3,0)),"")</f>
        <v/>
      </c>
      <c r="E67" s="39" t="str">
        <f>IFERROR(INDEX(当前库存!$C:$H,SMALL($B:$B,ROW(C64)),MATCH(E$3,$D$3:$I$3,0)),"")</f>
        <v/>
      </c>
      <c r="F67" s="39" t="str">
        <f>IFERROR(INDEX(当前库存!$C:$H,SMALL($B:$B,ROW(D64)),MATCH(F$3,$D$3:$I$3,0)),"")</f>
        <v/>
      </c>
      <c r="G67" s="39" t="str">
        <f>IFERROR(INDEX(当前库存!$C:$H,SMALL($B:$B,ROW(E64)),MATCH(G$3,$D$3:$I$3,0)),"")</f>
        <v/>
      </c>
      <c r="H67" s="39" t="str">
        <f>IFERROR(INDEX(当前库存!$C:$H,SMALL($B:$B,ROW(F64)),MATCH(H$3,$D$3:$I$3,0)),"")</f>
        <v/>
      </c>
      <c r="I67" s="40" t="str">
        <f>IFERROR(INDEX(当前库存!$C:$H,SMALL($B:$B,ROW(G64)),MATCH(I$3,$D$3:$I$3,0)),"")</f>
        <v/>
      </c>
    </row>
    <row r="68" ht="21.95" customHeight="1" spans="2:9">
      <c r="B68" s="36" t="str">
        <f>IF(当前库存!H:H="采购",ROW(),"-")</f>
        <v>-</v>
      </c>
      <c r="C68" s="38" t="str">
        <f t="shared" si="1"/>
        <v/>
      </c>
      <c r="D68" s="39" t="str">
        <f>IFERROR(INDEX(当前库存!$C:$H,SMALL($B:$B,ROW(B65)),MATCH(D$3,$D$3:$I$3,0)),"")</f>
        <v/>
      </c>
      <c r="E68" s="39" t="str">
        <f>IFERROR(INDEX(当前库存!$C:$H,SMALL($B:$B,ROW(C65)),MATCH(E$3,$D$3:$I$3,0)),"")</f>
        <v/>
      </c>
      <c r="F68" s="39" t="str">
        <f>IFERROR(INDEX(当前库存!$C:$H,SMALL($B:$B,ROW(D65)),MATCH(F$3,$D$3:$I$3,0)),"")</f>
        <v/>
      </c>
      <c r="G68" s="39" t="str">
        <f>IFERROR(INDEX(当前库存!$C:$H,SMALL($B:$B,ROW(E65)),MATCH(G$3,$D$3:$I$3,0)),"")</f>
        <v/>
      </c>
      <c r="H68" s="39" t="str">
        <f>IFERROR(INDEX(当前库存!$C:$H,SMALL($B:$B,ROW(F65)),MATCH(H$3,$D$3:$I$3,0)),"")</f>
        <v/>
      </c>
      <c r="I68" s="40" t="str">
        <f>IFERROR(INDEX(当前库存!$C:$H,SMALL($B:$B,ROW(G65)),MATCH(I$3,$D$3:$I$3,0)),"")</f>
        <v/>
      </c>
    </row>
    <row r="69" ht="21.95" customHeight="1" spans="2:9">
      <c r="B69" s="36" t="str">
        <f>IF(当前库存!H:H="采购",ROW(),"-")</f>
        <v>-</v>
      </c>
      <c r="C69" s="38" t="str">
        <f t="shared" ref="C69:C100" si="2">IF(D69="","",ROW(A66))</f>
        <v/>
      </c>
      <c r="D69" s="39" t="str">
        <f>IFERROR(INDEX(当前库存!$C:$H,SMALL($B:$B,ROW(B66)),MATCH(D$3,$D$3:$I$3,0)),"")</f>
        <v/>
      </c>
      <c r="E69" s="39" t="str">
        <f>IFERROR(INDEX(当前库存!$C:$H,SMALL($B:$B,ROW(C66)),MATCH(E$3,$D$3:$I$3,0)),"")</f>
        <v/>
      </c>
      <c r="F69" s="39" t="str">
        <f>IFERROR(INDEX(当前库存!$C:$H,SMALL($B:$B,ROW(D66)),MATCH(F$3,$D$3:$I$3,0)),"")</f>
        <v/>
      </c>
      <c r="G69" s="39" t="str">
        <f>IFERROR(INDEX(当前库存!$C:$H,SMALL($B:$B,ROW(E66)),MATCH(G$3,$D$3:$I$3,0)),"")</f>
        <v/>
      </c>
      <c r="H69" s="39" t="str">
        <f>IFERROR(INDEX(当前库存!$C:$H,SMALL($B:$B,ROW(F66)),MATCH(H$3,$D$3:$I$3,0)),"")</f>
        <v/>
      </c>
      <c r="I69" s="40" t="str">
        <f>IFERROR(INDEX(当前库存!$C:$H,SMALL($B:$B,ROW(G66)),MATCH(I$3,$D$3:$I$3,0)),"")</f>
        <v/>
      </c>
    </row>
    <row r="70" ht="21.95" customHeight="1" spans="2:9">
      <c r="B70" s="36" t="str">
        <f>IF(当前库存!H:H="采购",ROW(),"-")</f>
        <v>-</v>
      </c>
      <c r="C70" s="38" t="str">
        <f t="shared" si="2"/>
        <v/>
      </c>
      <c r="D70" s="39" t="str">
        <f>IFERROR(INDEX(当前库存!$C:$H,SMALL($B:$B,ROW(B67)),MATCH(D$3,$D$3:$I$3,0)),"")</f>
        <v/>
      </c>
      <c r="E70" s="39" t="str">
        <f>IFERROR(INDEX(当前库存!$C:$H,SMALL($B:$B,ROW(C67)),MATCH(E$3,$D$3:$I$3,0)),"")</f>
        <v/>
      </c>
      <c r="F70" s="39" t="str">
        <f>IFERROR(INDEX(当前库存!$C:$H,SMALL($B:$B,ROW(D67)),MATCH(F$3,$D$3:$I$3,0)),"")</f>
        <v/>
      </c>
      <c r="G70" s="39" t="str">
        <f>IFERROR(INDEX(当前库存!$C:$H,SMALL($B:$B,ROW(E67)),MATCH(G$3,$D$3:$I$3,0)),"")</f>
        <v/>
      </c>
      <c r="H70" s="39" t="str">
        <f>IFERROR(INDEX(当前库存!$C:$H,SMALL($B:$B,ROW(F67)),MATCH(H$3,$D$3:$I$3,0)),"")</f>
        <v/>
      </c>
      <c r="I70" s="40" t="str">
        <f>IFERROR(INDEX(当前库存!$C:$H,SMALL($B:$B,ROW(G67)),MATCH(I$3,$D$3:$I$3,0)),"")</f>
        <v/>
      </c>
    </row>
    <row r="71" ht="21.95" customHeight="1" spans="2:9">
      <c r="B71" s="36" t="str">
        <f>IF(当前库存!H:H="采购",ROW(),"-")</f>
        <v>-</v>
      </c>
      <c r="C71" s="38" t="str">
        <f t="shared" si="2"/>
        <v/>
      </c>
      <c r="D71" s="39" t="str">
        <f>IFERROR(INDEX(当前库存!$C:$H,SMALL($B:$B,ROW(B68)),MATCH(D$3,$D$3:$I$3,0)),"")</f>
        <v/>
      </c>
      <c r="E71" s="39" t="str">
        <f>IFERROR(INDEX(当前库存!$C:$H,SMALL($B:$B,ROW(C68)),MATCH(E$3,$D$3:$I$3,0)),"")</f>
        <v/>
      </c>
      <c r="F71" s="39" t="str">
        <f>IFERROR(INDEX(当前库存!$C:$H,SMALL($B:$B,ROW(D68)),MATCH(F$3,$D$3:$I$3,0)),"")</f>
        <v/>
      </c>
      <c r="G71" s="39" t="str">
        <f>IFERROR(INDEX(当前库存!$C:$H,SMALL($B:$B,ROW(E68)),MATCH(G$3,$D$3:$I$3,0)),"")</f>
        <v/>
      </c>
      <c r="H71" s="39" t="str">
        <f>IFERROR(INDEX(当前库存!$C:$H,SMALL($B:$B,ROW(F68)),MATCH(H$3,$D$3:$I$3,0)),"")</f>
        <v/>
      </c>
      <c r="I71" s="40" t="str">
        <f>IFERROR(INDEX(当前库存!$C:$H,SMALL($B:$B,ROW(G68)),MATCH(I$3,$D$3:$I$3,0)),"")</f>
        <v/>
      </c>
    </row>
    <row r="72" ht="21.95" customHeight="1" spans="2:9">
      <c r="B72" s="36" t="str">
        <f>IF(当前库存!H:H="采购",ROW(),"-")</f>
        <v>-</v>
      </c>
      <c r="C72" s="38" t="str">
        <f t="shared" si="2"/>
        <v/>
      </c>
      <c r="D72" s="39" t="str">
        <f>IFERROR(INDEX(当前库存!$C:$H,SMALL($B:$B,ROW(B69)),MATCH(D$3,$D$3:$I$3,0)),"")</f>
        <v/>
      </c>
      <c r="E72" s="39" t="str">
        <f>IFERROR(INDEX(当前库存!$C:$H,SMALL($B:$B,ROW(C69)),MATCH(E$3,$D$3:$I$3,0)),"")</f>
        <v/>
      </c>
      <c r="F72" s="39" t="str">
        <f>IFERROR(INDEX(当前库存!$C:$H,SMALL($B:$B,ROW(D69)),MATCH(F$3,$D$3:$I$3,0)),"")</f>
        <v/>
      </c>
      <c r="G72" s="39" t="str">
        <f>IFERROR(INDEX(当前库存!$C:$H,SMALL($B:$B,ROW(E69)),MATCH(G$3,$D$3:$I$3,0)),"")</f>
        <v/>
      </c>
      <c r="H72" s="39" t="str">
        <f>IFERROR(INDEX(当前库存!$C:$H,SMALL($B:$B,ROW(F69)),MATCH(H$3,$D$3:$I$3,0)),"")</f>
        <v/>
      </c>
      <c r="I72" s="40" t="str">
        <f>IFERROR(INDEX(当前库存!$C:$H,SMALL($B:$B,ROW(G69)),MATCH(I$3,$D$3:$I$3,0)),"")</f>
        <v/>
      </c>
    </row>
    <row r="73" ht="21.95" customHeight="1" spans="2:9">
      <c r="B73" s="36" t="str">
        <f>IF(当前库存!H:H="采购",ROW(),"-")</f>
        <v>-</v>
      </c>
      <c r="C73" s="38" t="str">
        <f t="shared" si="2"/>
        <v/>
      </c>
      <c r="D73" s="39" t="str">
        <f>IFERROR(INDEX(当前库存!$C:$H,SMALL($B:$B,ROW(B70)),MATCH(D$3,$D$3:$I$3,0)),"")</f>
        <v/>
      </c>
      <c r="E73" s="39" t="str">
        <f>IFERROR(INDEX(当前库存!$C:$H,SMALL($B:$B,ROW(C70)),MATCH(E$3,$D$3:$I$3,0)),"")</f>
        <v/>
      </c>
      <c r="F73" s="39" t="str">
        <f>IFERROR(INDEX(当前库存!$C:$H,SMALL($B:$B,ROW(D70)),MATCH(F$3,$D$3:$I$3,0)),"")</f>
        <v/>
      </c>
      <c r="G73" s="39" t="str">
        <f>IFERROR(INDEX(当前库存!$C:$H,SMALL($B:$B,ROW(E70)),MATCH(G$3,$D$3:$I$3,0)),"")</f>
        <v/>
      </c>
      <c r="H73" s="39" t="str">
        <f>IFERROR(INDEX(当前库存!$C:$H,SMALL($B:$B,ROW(F70)),MATCH(H$3,$D$3:$I$3,0)),"")</f>
        <v/>
      </c>
      <c r="I73" s="40" t="str">
        <f>IFERROR(INDEX(当前库存!$C:$H,SMALL($B:$B,ROW(G70)),MATCH(I$3,$D$3:$I$3,0)),"")</f>
        <v/>
      </c>
    </row>
    <row r="74" ht="21.95" customHeight="1" spans="2:9">
      <c r="B74" s="36" t="str">
        <f>IF(当前库存!H:H="采购",ROW(),"-")</f>
        <v>-</v>
      </c>
      <c r="C74" s="38" t="str">
        <f t="shared" si="2"/>
        <v/>
      </c>
      <c r="D74" s="39" t="str">
        <f>IFERROR(INDEX(当前库存!$C:$H,SMALL($B:$B,ROW(B71)),MATCH(D$3,$D$3:$I$3,0)),"")</f>
        <v/>
      </c>
      <c r="E74" s="39" t="str">
        <f>IFERROR(INDEX(当前库存!$C:$H,SMALL($B:$B,ROW(C71)),MATCH(E$3,$D$3:$I$3,0)),"")</f>
        <v/>
      </c>
      <c r="F74" s="39" t="str">
        <f>IFERROR(INDEX(当前库存!$C:$H,SMALL($B:$B,ROW(D71)),MATCH(F$3,$D$3:$I$3,0)),"")</f>
        <v/>
      </c>
      <c r="G74" s="39" t="str">
        <f>IFERROR(INDEX(当前库存!$C:$H,SMALL($B:$B,ROW(E71)),MATCH(G$3,$D$3:$I$3,0)),"")</f>
        <v/>
      </c>
      <c r="H74" s="39" t="str">
        <f>IFERROR(INDEX(当前库存!$C:$H,SMALL($B:$B,ROW(F71)),MATCH(H$3,$D$3:$I$3,0)),"")</f>
        <v/>
      </c>
      <c r="I74" s="40" t="str">
        <f>IFERROR(INDEX(当前库存!$C:$H,SMALL($B:$B,ROW(G71)),MATCH(I$3,$D$3:$I$3,0)),"")</f>
        <v/>
      </c>
    </row>
    <row r="75" ht="21.95" customHeight="1" spans="2:9">
      <c r="B75" s="36" t="str">
        <f>IF(当前库存!H:H="采购",ROW(),"-")</f>
        <v>-</v>
      </c>
      <c r="C75" s="38" t="str">
        <f t="shared" si="2"/>
        <v/>
      </c>
      <c r="D75" s="39" t="str">
        <f>IFERROR(INDEX(当前库存!$C:$H,SMALL($B:$B,ROW(B72)),MATCH(D$3,$D$3:$I$3,0)),"")</f>
        <v/>
      </c>
      <c r="E75" s="39" t="str">
        <f>IFERROR(INDEX(当前库存!$C:$H,SMALL($B:$B,ROW(C72)),MATCH(E$3,$D$3:$I$3,0)),"")</f>
        <v/>
      </c>
      <c r="F75" s="39" t="str">
        <f>IFERROR(INDEX(当前库存!$C:$H,SMALL($B:$B,ROW(D72)),MATCH(F$3,$D$3:$I$3,0)),"")</f>
        <v/>
      </c>
      <c r="G75" s="39" t="str">
        <f>IFERROR(INDEX(当前库存!$C:$H,SMALL($B:$B,ROW(E72)),MATCH(G$3,$D$3:$I$3,0)),"")</f>
        <v/>
      </c>
      <c r="H75" s="39" t="str">
        <f>IFERROR(INDEX(当前库存!$C:$H,SMALL($B:$B,ROW(F72)),MATCH(H$3,$D$3:$I$3,0)),"")</f>
        <v/>
      </c>
      <c r="I75" s="40" t="str">
        <f>IFERROR(INDEX(当前库存!$C:$H,SMALL($B:$B,ROW(G72)),MATCH(I$3,$D$3:$I$3,0)),"")</f>
        <v/>
      </c>
    </row>
    <row r="76" ht="21.95" customHeight="1" spans="2:9">
      <c r="B76" s="36" t="str">
        <f>IF(当前库存!H:H="采购",ROW(),"-")</f>
        <v>-</v>
      </c>
      <c r="C76" s="38" t="str">
        <f t="shared" si="2"/>
        <v/>
      </c>
      <c r="D76" s="39" t="str">
        <f>IFERROR(INDEX(当前库存!$C:$H,SMALL($B:$B,ROW(B73)),MATCH(D$3,$D$3:$I$3,0)),"")</f>
        <v/>
      </c>
      <c r="E76" s="39" t="str">
        <f>IFERROR(INDEX(当前库存!$C:$H,SMALL($B:$B,ROW(C73)),MATCH(E$3,$D$3:$I$3,0)),"")</f>
        <v/>
      </c>
      <c r="F76" s="39" t="str">
        <f>IFERROR(INDEX(当前库存!$C:$H,SMALL($B:$B,ROW(D73)),MATCH(F$3,$D$3:$I$3,0)),"")</f>
        <v/>
      </c>
      <c r="G76" s="39" t="str">
        <f>IFERROR(INDEX(当前库存!$C:$H,SMALL($B:$B,ROW(E73)),MATCH(G$3,$D$3:$I$3,0)),"")</f>
        <v/>
      </c>
      <c r="H76" s="39" t="str">
        <f>IFERROR(INDEX(当前库存!$C:$H,SMALL($B:$B,ROW(F73)),MATCH(H$3,$D$3:$I$3,0)),"")</f>
        <v/>
      </c>
      <c r="I76" s="40" t="str">
        <f>IFERROR(INDEX(当前库存!$C:$H,SMALL($B:$B,ROW(G73)),MATCH(I$3,$D$3:$I$3,0)),"")</f>
        <v/>
      </c>
    </row>
    <row r="77" ht="21.95" customHeight="1" spans="2:9">
      <c r="B77" s="36" t="str">
        <f>IF(当前库存!H:H="采购",ROW(),"-")</f>
        <v>-</v>
      </c>
      <c r="C77" s="38" t="str">
        <f t="shared" si="2"/>
        <v/>
      </c>
      <c r="D77" s="39" t="str">
        <f>IFERROR(INDEX(当前库存!$C:$H,SMALL($B:$B,ROW(B74)),MATCH(D$3,$D$3:$I$3,0)),"")</f>
        <v/>
      </c>
      <c r="E77" s="39" t="str">
        <f>IFERROR(INDEX(当前库存!$C:$H,SMALL($B:$B,ROW(C74)),MATCH(E$3,$D$3:$I$3,0)),"")</f>
        <v/>
      </c>
      <c r="F77" s="39" t="str">
        <f>IFERROR(INDEX(当前库存!$C:$H,SMALL($B:$B,ROW(D74)),MATCH(F$3,$D$3:$I$3,0)),"")</f>
        <v/>
      </c>
      <c r="G77" s="39" t="str">
        <f>IFERROR(INDEX(当前库存!$C:$H,SMALL($B:$B,ROW(E74)),MATCH(G$3,$D$3:$I$3,0)),"")</f>
        <v/>
      </c>
      <c r="H77" s="39" t="str">
        <f>IFERROR(INDEX(当前库存!$C:$H,SMALL($B:$B,ROW(F74)),MATCH(H$3,$D$3:$I$3,0)),"")</f>
        <v/>
      </c>
      <c r="I77" s="40" t="str">
        <f>IFERROR(INDEX(当前库存!$C:$H,SMALL($B:$B,ROW(G74)),MATCH(I$3,$D$3:$I$3,0)),"")</f>
        <v/>
      </c>
    </row>
    <row r="78" ht="21.95" customHeight="1" spans="2:9">
      <c r="B78" s="36" t="str">
        <f>IF(当前库存!H:H="采购",ROW(),"-")</f>
        <v>-</v>
      </c>
      <c r="C78" s="38" t="str">
        <f t="shared" si="2"/>
        <v/>
      </c>
      <c r="D78" s="39" t="str">
        <f>IFERROR(INDEX(当前库存!$C:$H,SMALL($B:$B,ROW(B75)),MATCH(D$3,$D$3:$I$3,0)),"")</f>
        <v/>
      </c>
      <c r="E78" s="39" t="str">
        <f>IFERROR(INDEX(当前库存!$C:$H,SMALL($B:$B,ROW(C75)),MATCH(E$3,$D$3:$I$3,0)),"")</f>
        <v/>
      </c>
      <c r="F78" s="39" t="str">
        <f>IFERROR(INDEX(当前库存!$C:$H,SMALL($B:$B,ROW(D75)),MATCH(F$3,$D$3:$I$3,0)),"")</f>
        <v/>
      </c>
      <c r="G78" s="39" t="str">
        <f>IFERROR(INDEX(当前库存!$C:$H,SMALL($B:$B,ROW(E75)),MATCH(G$3,$D$3:$I$3,0)),"")</f>
        <v/>
      </c>
      <c r="H78" s="39" t="str">
        <f>IFERROR(INDEX(当前库存!$C:$H,SMALL($B:$B,ROW(F75)),MATCH(H$3,$D$3:$I$3,0)),"")</f>
        <v/>
      </c>
      <c r="I78" s="40" t="str">
        <f>IFERROR(INDEX(当前库存!$C:$H,SMALL($B:$B,ROW(G75)),MATCH(I$3,$D$3:$I$3,0)),"")</f>
        <v/>
      </c>
    </row>
    <row r="79" ht="21.95" customHeight="1" spans="2:9">
      <c r="B79" s="36" t="str">
        <f>IF(当前库存!H:H="采购",ROW(),"-")</f>
        <v>-</v>
      </c>
      <c r="C79" s="38" t="str">
        <f t="shared" si="2"/>
        <v/>
      </c>
      <c r="D79" s="39" t="str">
        <f>IFERROR(INDEX(当前库存!$C:$H,SMALL($B:$B,ROW(B76)),MATCH(D$3,$D$3:$I$3,0)),"")</f>
        <v/>
      </c>
      <c r="E79" s="39" t="str">
        <f>IFERROR(INDEX(当前库存!$C:$H,SMALL($B:$B,ROW(C76)),MATCH(E$3,$D$3:$I$3,0)),"")</f>
        <v/>
      </c>
      <c r="F79" s="39" t="str">
        <f>IFERROR(INDEX(当前库存!$C:$H,SMALL($B:$B,ROW(D76)),MATCH(F$3,$D$3:$I$3,0)),"")</f>
        <v/>
      </c>
      <c r="G79" s="39" t="str">
        <f>IFERROR(INDEX(当前库存!$C:$H,SMALL($B:$B,ROW(E76)),MATCH(G$3,$D$3:$I$3,0)),"")</f>
        <v/>
      </c>
      <c r="H79" s="39" t="str">
        <f>IFERROR(INDEX(当前库存!$C:$H,SMALL($B:$B,ROW(F76)),MATCH(H$3,$D$3:$I$3,0)),"")</f>
        <v/>
      </c>
      <c r="I79" s="40" t="str">
        <f>IFERROR(INDEX(当前库存!$C:$H,SMALL($B:$B,ROW(G76)),MATCH(I$3,$D$3:$I$3,0)),"")</f>
        <v/>
      </c>
    </row>
    <row r="80" ht="21.95" customHeight="1" spans="2:9">
      <c r="B80" s="36" t="str">
        <f>IF(当前库存!H:H="采购",ROW(),"-")</f>
        <v>-</v>
      </c>
      <c r="C80" s="38" t="str">
        <f t="shared" si="2"/>
        <v/>
      </c>
      <c r="D80" s="39" t="str">
        <f>IFERROR(INDEX(当前库存!$C:$H,SMALL($B:$B,ROW(B77)),MATCH(D$3,$D$3:$I$3,0)),"")</f>
        <v/>
      </c>
      <c r="E80" s="39" t="str">
        <f>IFERROR(INDEX(当前库存!$C:$H,SMALL($B:$B,ROW(C77)),MATCH(E$3,$D$3:$I$3,0)),"")</f>
        <v/>
      </c>
      <c r="F80" s="39" t="str">
        <f>IFERROR(INDEX(当前库存!$C:$H,SMALL($B:$B,ROW(D77)),MATCH(F$3,$D$3:$I$3,0)),"")</f>
        <v/>
      </c>
      <c r="G80" s="39" t="str">
        <f>IFERROR(INDEX(当前库存!$C:$H,SMALL($B:$B,ROW(E77)),MATCH(G$3,$D$3:$I$3,0)),"")</f>
        <v/>
      </c>
      <c r="H80" s="39" t="str">
        <f>IFERROR(INDEX(当前库存!$C:$H,SMALL($B:$B,ROW(F77)),MATCH(H$3,$D$3:$I$3,0)),"")</f>
        <v/>
      </c>
      <c r="I80" s="40" t="str">
        <f>IFERROR(INDEX(当前库存!$C:$H,SMALL($B:$B,ROW(G77)),MATCH(I$3,$D$3:$I$3,0)),"")</f>
        <v/>
      </c>
    </row>
    <row r="81" ht="21.95" customHeight="1" spans="2:9">
      <c r="B81" s="36" t="str">
        <f>IF(当前库存!H:H="采购",ROW(),"-")</f>
        <v>-</v>
      </c>
      <c r="C81" s="38" t="str">
        <f t="shared" si="2"/>
        <v/>
      </c>
      <c r="D81" s="39" t="str">
        <f>IFERROR(INDEX(当前库存!$C:$H,SMALL($B:$B,ROW(B78)),MATCH(D$3,$D$3:$I$3,0)),"")</f>
        <v/>
      </c>
      <c r="E81" s="39" t="str">
        <f>IFERROR(INDEX(当前库存!$C:$H,SMALL($B:$B,ROW(C78)),MATCH(E$3,$D$3:$I$3,0)),"")</f>
        <v/>
      </c>
      <c r="F81" s="39" t="str">
        <f>IFERROR(INDEX(当前库存!$C:$H,SMALL($B:$B,ROW(D78)),MATCH(F$3,$D$3:$I$3,0)),"")</f>
        <v/>
      </c>
      <c r="G81" s="39" t="str">
        <f>IFERROR(INDEX(当前库存!$C:$H,SMALL($B:$B,ROW(E78)),MATCH(G$3,$D$3:$I$3,0)),"")</f>
        <v/>
      </c>
      <c r="H81" s="39" t="str">
        <f>IFERROR(INDEX(当前库存!$C:$H,SMALL($B:$B,ROW(F78)),MATCH(H$3,$D$3:$I$3,0)),"")</f>
        <v/>
      </c>
      <c r="I81" s="40" t="str">
        <f>IFERROR(INDEX(当前库存!$C:$H,SMALL($B:$B,ROW(G78)),MATCH(I$3,$D$3:$I$3,0)),"")</f>
        <v/>
      </c>
    </row>
    <row r="82" ht="21.95" customHeight="1" spans="2:9">
      <c r="B82" s="36" t="str">
        <f>IF(当前库存!H:H="采购",ROW(),"-")</f>
        <v>-</v>
      </c>
      <c r="C82" s="38" t="str">
        <f t="shared" si="2"/>
        <v/>
      </c>
      <c r="D82" s="39" t="str">
        <f>IFERROR(INDEX(当前库存!$C:$H,SMALL($B:$B,ROW(B79)),MATCH(D$3,$D$3:$I$3,0)),"")</f>
        <v/>
      </c>
      <c r="E82" s="39" t="str">
        <f>IFERROR(INDEX(当前库存!$C:$H,SMALL($B:$B,ROW(C79)),MATCH(E$3,$D$3:$I$3,0)),"")</f>
        <v/>
      </c>
      <c r="F82" s="39" t="str">
        <f>IFERROR(INDEX(当前库存!$C:$H,SMALL($B:$B,ROW(D79)),MATCH(F$3,$D$3:$I$3,0)),"")</f>
        <v/>
      </c>
      <c r="G82" s="39" t="str">
        <f>IFERROR(INDEX(当前库存!$C:$H,SMALL($B:$B,ROW(E79)),MATCH(G$3,$D$3:$I$3,0)),"")</f>
        <v/>
      </c>
      <c r="H82" s="39" t="str">
        <f>IFERROR(INDEX(当前库存!$C:$H,SMALL($B:$B,ROW(F79)),MATCH(H$3,$D$3:$I$3,0)),"")</f>
        <v/>
      </c>
      <c r="I82" s="40" t="str">
        <f>IFERROR(INDEX(当前库存!$C:$H,SMALL($B:$B,ROW(G79)),MATCH(I$3,$D$3:$I$3,0)),"")</f>
        <v/>
      </c>
    </row>
    <row r="83" ht="21.95" customHeight="1" spans="2:9">
      <c r="B83" s="36" t="str">
        <f>IF(当前库存!H:H="采购",ROW(),"-")</f>
        <v>-</v>
      </c>
      <c r="C83" s="38" t="str">
        <f t="shared" si="2"/>
        <v/>
      </c>
      <c r="D83" s="39" t="str">
        <f>IFERROR(INDEX(当前库存!$C:$H,SMALL($B:$B,ROW(B80)),MATCH(D$3,$D$3:$I$3,0)),"")</f>
        <v/>
      </c>
      <c r="E83" s="39" t="str">
        <f>IFERROR(INDEX(当前库存!$C:$H,SMALL($B:$B,ROW(C80)),MATCH(E$3,$D$3:$I$3,0)),"")</f>
        <v/>
      </c>
      <c r="F83" s="39" t="str">
        <f>IFERROR(INDEX(当前库存!$C:$H,SMALL($B:$B,ROW(D80)),MATCH(F$3,$D$3:$I$3,0)),"")</f>
        <v/>
      </c>
      <c r="G83" s="39" t="str">
        <f>IFERROR(INDEX(当前库存!$C:$H,SMALL($B:$B,ROW(E80)),MATCH(G$3,$D$3:$I$3,0)),"")</f>
        <v/>
      </c>
      <c r="H83" s="39" t="str">
        <f>IFERROR(INDEX(当前库存!$C:$H,SMALL($B:$B,ROW(F80)),MATCH(H$3,$D$3:$I$3,0)),"")</f>
        <v/>
      </c>
      <c r="I83" s="40" t="str">
        <f>IFERROR(INDEX(当前库存!$C:$H,SMALL($B:$B,ROW(G80)),MATCH(I$3,$D$3:$I$3,0)),"")</f>
        <v/>
      </c>
    </row>
    <row r="84" ht="21.95" customHeight="1" spans="2:9">
      <c r="B84" s="36" t="str">
        <f>IF(当前库存!H:H="采购",ROW(),"-")</f>
        <v>-</v>
      </c>
      <c r="C84" s="38" t="str">
        <f t="shared" si="2"/>
        <v/>
      </c>
      <c r="D84" s="39" t="str">
        <f>IFERROR(INDEX(当前库存!$C:$H,SMALL($B:$B,ROW(B81)),MATCH(D$3,$D$3:$I$3,0)),"")</f>
        <v/>
      </c>
      <c r="E84" s="39" t="str">
        <f>IFERROR(INDEX(当前库存!$C:$H,SMALL($B:$B,ROW(C81)),MATCH(E$3,$D$3:$I$3,0)),"")</f>
        <v/>
      </c>
      <c r="F84" s="39" t="str">
        <f>IFERROR(INDEX(当前库存!$C:$H,SMALL($B:$B,ROW(D81)),MATCH(F$3,$D$3:$I$3,0)),"")</f>
        <v/>
      </c>
      <c r="G84" s="39" t="str">
        <f>IFERROR(INDEX(当前库存!$C:$H,SMALL($B:$B,ROW(E81)),MATCH(G$3,$D$3:$I$3,0)),"")</f>
        <v/>
      </c>
      <c r="H84" s="39" t="str">
        <f>IFERROR(INDEX(当前库存!$C:$H,SMALL($B:$B,ROW(F81)),MATCH(H$3,$D$3:$I$3,0)),"")</f>
        <v/>
      </c>
      <c r="I84" s="40" t="str">
        <f>IFERROR(INDEX(当前库存!$C:$H,SMALL($B:$B,ROW(G81)),MATCH(I$3,$D$3:$I$3,0)),"")</f>
        <v/>
      </c>
    </row>
    <row r="85" ht="21.95" customHeight="1" spans="2:9">
      <c r="B85" s="36" t="str">
        <f>IF(当前库存!H:H="采购",ROW(),"-")</f>
        <v>-</v>
      </c>
      <c r="C85" s="38" t="str">
        <f t="shared" si="2"/>
        <v/>
      </c>
      <c r="D85" s="39" t="str">
        <f>IFERROR(INDEX(当前库存!$C:$H,SMALL($B:$B,ROW(B82)),MATCH(D$3,$D$3:$I$3,0)),"")</f>
        <v/>
      </c>
      <c r="E85" s="39" t="str">
        <f>IFERROR(INDEX(当前库存!$C:$H,SMALL($B:$B,ROW(C82)),MATCH(E$3,$D$3:$I$3,0)),"")</f>
        <v/>
      </c>
      <c r="F85" s="39" t="str">
        <f>IFERROR(INDEX(当前库存!$C:$H,SMALL($B:$B,ROW(D82)),MATCH(F$3,$D$3:$I$3,0)),"")</f>
        <v/>
      </c>
      <c r="G85" s="39" t="str">
        <f>IFERROR(INDEX(当前库存!$C:$H,SMALL($B:$B,ROW(E82)),MATCH(G$3,$D$3:$I$3,0)),"")</f>
        <v/>
      </c>
      <c r="H85" s="39" t="str">
        <f>IFERROR(INDEX(当前库存!$C:$H,SMALL($B:$B,ROW(F82)),MATCH(H$3,$D$3:$I$3,0)),"")</f>
        <v/>
      </c>
      <c r="I85" s="40" t="str">
        <f>IFERROR(INDEX(当前库存!$C:$H,SMALL($B:$B,ROW(G82)),MATCH(I$3,$D$3:$I$3,0)),"")</f>
        <v/>
      </c>
    </row>
    <row r="86" ht="21.95" customHeight="1" spans="2:9">
      <c r="B86" s="36" t="str">
        <f>IF(当前库存!H:H="采购",ROW(),"-")</f>
        <v>-</v>
      </c>
      <c r="C86" s="38" t="str">
        <f t="shared" si="2"/>
        <v/>
      </c>
      <c r="D86" s="39" t="str">
        <f>IFERROR(INDEX(当前库存!$C:$H,SMALL($B:$B,ROW(B83)),MATCH(D$3,$D$3:$I$3,0)),"")</f>
        <v/>
      </c>
      <c r="E86" s="39" t="str">
        <f>IFERROR(INDEX(当前库存!$C:$H,SMALL($B:$B,ROW(C83)),MATCH(E$3,$D$3:$I$3,0)),"")</f>
        <v/>
      </c>
      <c r="F86" s="39" t="str">
        <f>IFERROR(INDEX(当前库存!$C:$H,SMALL($B:$B,ROW(D83)),MATCH(F$3,$D$3:$I$3,0)),"")</f>
        <v/>
      </c>
      <c r="G86" s="39" t="str">
        <f>IFERROR(INDEX(当前库存!$C:$H,SMALL($B:$B,ROW(E83)),MATCH(G$3,$D$3:$I$3,0)),"")</f>
        <v/>
      </c>
      <c r="H86" s="39" t="str">
        <f>IFERROR(INDEX(当前库存!$C:$H,SMALL($B:$B,ROW(F83)),MATCH(H$3,$D$3:$I$3,0)),"")</f>
        <v/>
      </c>
      <c r="I86" s="40" t="str">
        <f>IFERROR(INDEX(当前库存!$C:$H,SMALL($B:$B,ROW(G83)),MATCH(I$3,$D$3:$I$3,0)),"")</f>
        <v/>
      </c>
    </row>
    <row r="87" ht="21.95" customHeight="1" spans="2:9">
      <c r="B87" s="36" t="str">
        <f>IF(当前库存!H:H="采购",ROW(),"-")</f>
        <v>-</v>
      </c>
      <c r="C87" s="38" t="str">
        <f t="shared" si="2"/>
        <v/>
      </c>
      <c r="D87" s="39" t="str">
        <f>IFERROR(INDEX(当前库存!$C:$H,SMALL($B:$B,ROW(B84)),MATCH(D$3,$D$3:$I$3,0)),"")</f>
        <v/>
      </c>
      <c r="E87" s="39" t="str">
        <f>IFERROR(INDEX(当前库存!$C:$H,SMALL($B:$B,ROW(C84)),MATCH(E$3,$D$3:$I$3,0)),"")</f>
        <v/>
      </c>
      <c r="F87" s="39" t="str">
        <f>IFERROR(INDEX(当前库存!$C:$H,SMALL($B:$B,ROW(D84)),MATCH(F$3,$D$3:$I$3,0)),"")</f>
        <v/>
      </c>
      <c r="G87" s="39" t="str">
        <f>IFERROR(INDEX(当前库存!$C:$H,SMALL($B:$B,ROW(E84)),MATCH(G$3,$D$3:$I$3,0)),"")</f>
        <v/>
      </c>
      <c r="H87" s="39" t="str">
        <f>IFERROR(INDEX(当前库存!$C:$H,SMALL($B:$B,ROW(F84)),MATCH(H$3,$D$3:$I$3,0)),"")</f>
        <v/>
      </c>
      <c r="I87" s="40" t="str">
        <f>IFERROR(INDEX(当前库存!$C:$H,SMALL($B:$B,ROW(G84)),MATCH(I$3,$D$3:$I$3,0)),"")</f>
        <v/>
      </c>
    </row>
    <row r="88" ht="21.95" customHeight="1" spans="2:9">
      <c r="B88" s="36" t="str">
        <f>IF(当前库存!H:H="采购",ROW(),"-")</f>
        <v>-</v>
      </c>
      <c r="C88" s="38" t="str">
        <f t="shared" si="2"/>
        <v/>
      </c>
      <c r="D88" s="39" t="str">
        <f>IFERROR(INDEX(当前库存!$C:$H,SMALL($B:$B,ROW(B85)),MATCH(D$3,$D$3:$I$3,0)),"")</f>
        <v/>
      </c>
      <c r="E88" s="39" t="str">
        <f>IFERROR(INDEX(当前库存!$C:$H,SMALL($B:$B,ROW(C85)),MATCH(E$3,$D$3:$I$3,0)),"")</f>
        <v/>
      </c>
      <c r="F88" s="39" t="str">
        <f>IFERROR(INDEX(当前库存!$C:$H,SMALL($B:$B,ROW(D85)),MATCH(F$3,$D$3:$I$3,0)),"")</f>
        <v/>
      </c>
      <c r="G88" s="39" t="str">
        <f>IFERROR(INDEX(当前库存!$C:$H,SMALL($B:$B,ROW(E85)),MATCH(G$3,$D$3:$I$3,0)),"")</f>
        <v/>
      </c>
      <c r="H88" s="39" t="str">
        <f>IFERROR(INDEX(当前库存!$C:$H,SMALL($B:$B,ROW(F85)),MATCH(H$3,$D$3:$I$3,0)),"")</f>
        <v/>
      </c>
      <c r="I88" s="40" t="str">
        <f>IFERROR(INDEX(当前库存!$C:$H,SMALL($B:$B,ROW(G85)),MATCH(I$3,$D$3:$I$3,0)),"")</f>
        <v/>
      </c>
    </row>
    <row r="89" ht="21.95" customHeight="1" spans="2:9">
      <c r="B89" s="36" t="str">
        <f>IF(当前库存!H:H="采购",ROW(),"-")</f>
        <v>-</v>
      </c>
      <c r="C89" s="38" t="str">
        <f t="shared" si="2"/>
        <v/>
      </c>
      <c r="D89" s="39" t="str">
        <f>IFERROR(INDEX(当前库存!$C:$H,SMALL($B:$B,ROW(B86)),MATCH(D$3,$D$3:$I$3,0)),"")</f>
        <v/>
      </c>
      <c r="E89" s="39" t="str">
        <f>IFERROR(INDEX(当前库存!$C:$H,SMALL($B:$B,ROW(C86)),MATCH(E$3,$D$3:$I$3,0)),"")</f>
        <v/>
      </c>
      <c r="F89" s="39" t="str">
        <f>IFERROR(INDEX(当前库存!$C:$H,SMALL($B:$B,ROW(D86)),MATCH(F$3,$D$3:$I$3,0)),"")</f>
        <v/>
      </c>
      <c r="G89" s="39" t="str">
        <f>IFERROR(INDEX(当前库存!$C:$H,SMALL($B:$B,ROW(E86)),MATCH(G$3,$D$3:$I$3,0)),"")</f>
        <v/>
      </c>
      <c r="H89" s="39" t="str">
        <f>IFERROR(INDEX(当前库存!$C:$H,SMALL($B:$B,ROW(F86)),MATCH(H$3,$D$3:$I$3,0)),"")</f>
        <v/>
      </c>
      <c r="I89" s="40" t="str">
        <f>IFERROR(INDEX(当前库存!$C:$H,SMALL($B:$B,ROW(G86)),MATCH(I$3,$D$3:$I$3,0)),"")</f>
        <v/>
      </c>
    </row>
    <row r="90" ht="21.95" customHeight="1" spans="2:9">
      <c r="B90" s="36" t="str">
        <f>IF(当前库存!H:H="采购",ROW(),"-")</f>
        <v>-</v>
      </c>
      <c r="C90" s="38" t="str">
        <f t="shared" si="2"/>
        <v/>
      </c>
      <c r="D90" s="39" t="str">
        <f>IFERROR(INDEX(当前库存!$C:$H,SMALL($B:$B,ROW(B87)),MATCH(D$3,$D$3:$I$3,0)),"")</f>
        <v/>
      </c>
      <c r="E90" s="39" t="str">
        <f>IFERROR(INDEX(当前库存!$C:$H,SMALL($B:$B,ROW(C87)),MATCH(E$3,$D$3:$I$3,0)),"")</f>
        <v/>
      </c>
      <c r="F90" s="39" t="str">
        <f>IFERROR(INDEX(当前库存!$C:$H,SMALL($B:$B,ROW(D87)),MATCH(F$3,$D$3:$I$3,0)),"")</f>
        <v/>
      </c>
      <c r="G90" s="39" t="str">
        <f>IFERROR(INDEX(当前库存!$C:$H,SMALL($B:$B,ROW(E87)),MATCH(G$3,$D$3:$I$3,0)),"")</f>
        <v/>
      </c>
      <c r="H90" s="39" t="str">
        <f>IFERROR(INDEX(当前库存!$C:$H,SMALL($B:$B,ROW(F87)),MATCH(H$3,$D$3:$I$3,0)),"")</f>
        <v/>
      </c>
      <c r="I90" s="40" t="str">
        <f>IFERROR(INDEX(当前库存!$C:$H,SMALL($B:$B,ROW(G87)),MATCH(I$3,$D$3:$I$3,0)),"")</f>
        <v/>
      </c>
    </row>
    <row r="91" ht="21.95" customHeight="1" spans="2:9">
      <c r="B91" s="36" t="str">
        <f>IF(当前库存!H:H="采购",ROW(),"-")</f>
        <v>-</v>
      </c>
      <c r="C91" s="38" t="str">
        <f t="shared" si="2"/>
        <v/>
      </c>
      <c r="D91" s="39" t="str">
        <f>IFERROR(INDEX(当前库存!$C:$H,SMALL($B:$B,ROW(B88)),MATCH(D$3,$D$3:$I$3,0)),"")</f>
        <v/>
      </c>
      <c r="E91" s="39" t="str">
        <f>IFERROR(INDEX(当前库存!$C:$H,SMALL($B:$B,ROW(C88)),MATCH(E$3,$D$3:$I$3,0)),"")</f>
        <v/>
      </c>
      <c r="F91" s="39" t="str">
        <f>IFERROR(INDEX(当前库存!$C:$H,SMALL($B:$B,ROW(D88)),MATCH(F$3,$D$3:$I$3,0)),"")</f>
        <v/>
      </c>
      <c r="G91" s="39" t="str">
        <f>IFERROR(INDEX(当前库存!$C:$H,SMALL($B:$B,ROW(E88)),MATCH(G$3,$D$3:$I$3,0)),"")</f>
        <v/>
      </c>
      <c r="H91" s="39" t="str">
        <f>IFERROR(INDEX(当前库存!$C:$H,SMALL($B:$B,ROW(F88)),MATCH(H$3,$D$3:$I$3,0)),"")</f>
        <v/>
      </c>
      <c r="I91" s="40" t="str">
        <f>IFERROR(INDEX(当前库存!$C:$H,SMALL($B:$B,ROW(G88)),MATCH(I$3,$D$3:$I$3,0)),"")</f>
        <v/>
      </c>
    </row>
    <row r="92" ht="21.95" customHeight="1" spans="2:9">
      <c r="B92" s="36" t="str">
        <f>IF(当前库存!H:H="采购",ROW(),"-")</f>
        <v>-</v>
      </c>
      <c r="C92" s="38" t="str">
        <f t="shared" si="2"/>
        <v/>
      </c>
      <c r="D92" s="39" t="str">
        <f>IFERROR(INDEX(当前库存!$C:$H,SMALL($B:$B,ROW(B89)),MATCH(D$3,$D$3:$I$3,0)),"")</f>
        <v/>
      </c>
      <c r="E92" s="39" t="str">
        <f>IFERROR(INDEX(当前库存!$C:$H,SMALL($B:$B,ROW(C89)),MATCH(E$3,$D$3:$I$3,0)),"")</f>
        <v/>
      </c>
      <c r="F92" s="39" t="str">
        <f>IFERROR(INDEX(当前库存!$C:$H,SMALL($B:$B,ROW(D89)),MATCH(F$3,$D$3:$I$3,0)),"")</f>
        <v/>
      </c>
      <c r="G92" s="39" t="str">
        <f>IFERROR(INDEX(当前库存!$C:$H,SMALL($B:$B,ROW(E89)),MATCH(G$3,$D$3:$I$3,0)),"")</f>
        <v/>
      </c>
      <c r="H92" s="39" t="str">
        <f>IFERROR(INDEX(当前库存!$C:$H,SMALL($B:$B,ROW(F89)),MATCH(H$3,$D$3:$I$3,0)),"")</f>
        <v/>
      </c>
      <c r="I92" s="40" t="str">
        <f>IFERROR(INDEX(当前库存!$C:$H,SMALL($B:$B,ROW(G89)),MATCH(I$3,$D$3:$I$3,0)),"")</f>
        <v/>
      </c>
    </row>
    <row r="93" ht="21.95" customHeight="1" spans="2:9">
      <c r="B93" s="36" t="str">
        <f>IF(当前库存!H:H="采购",ROW(),"-")</f>
        <v>-</v>
      </c>
      <c r="C93" s="38" t="str">
        <f t="shared" si="2"/>
        <v/>
      </c>
      <c r="D93" s="39" t="str">
        <f>IFERROR(INDEX(当前库存!$C:$H,SMALL($B:$B,ROW(B90)),MATCH(D$3,$D$3:$I$3,0)),"")</f>
        <v/>
      </c>
      <c r="E93" s="39" t="str">
        <f>IFERROR(INDEX(当前库存!$C:$H,SMALL($B:$B,ROW(C90)),MATCH(E$3,$D$3:$I$3,0)),"")</f>
        <v/>
      </c>
      <c r="F93" s="39" t="str">
        <f>IFERROR(INDEX(当前库存!$C:$H,SMALL($B:$B,ROW(D90)),MATCH(F$3,$D$3:$I$3,0)),"")</f>
        <v/>
      </c>
      <c r="G93" s="39" t="str">
        <f>IFERROR(INDEX(当前库存!$C:$H,SMALL($B:$B,ROW(E90)),MATCH(G$3,$D$3:$I$3,0)),"")</f>
        <v/>
      </c>
      <c r="H93" s="39" t="str">
        <f>IFERROR(INDEX(当前库存!$C:$H,SMALL($B:$B,ROW(F90)),MATCH(H$3,$D$3:$I$3,0)),"")</f>
        <v/>
      </c>
      <c r="I93" s="40" t="str">
        <f>IFERROR(INDEX(当前库存!$C:$H,SMALL($B:$B,ROW(G90)),MATCH(I$3,$D$3:$I$3,0)),"")</f>
        <v/>
      </c>
    </row>
    <row r="94" ht="21.95" customHeight="1" spans="2:9">
      <c r="B94" s="36" t="str">
        <f>IF(当前库存!H:H="采购",ROW(),"-")</f>
        <v>-</v>
      </c>
      <c r="C94" s="38" t="str">
        <f t="shared" si="2"/>
        <v/>
      </c>
      <c r="D94" s="39" t="str">
        <f>IFERROR(INDEX(当前库存!$C:$H,SMALL($B:$B,ROW(B91)),MATCH(D$3,$D$3:$I$3,0)),"")</f>
        <v/>
      </c>
      <c r="E94" s="39" t="str">
        <f>IFERROR(INDEX(当前库存!$C:$H,SMALL($B:$B,ROW(C91)),MATCH(E$3,$D$3:$I$3,0)),"")</f>
        <v/>
      </c>
      <c r="F94" s="39" t="str">
        <f>IFERROR(INDEX(当前库存!$C:$H,SMALL($B:$B,ROW(D91)),MATCH(F$3,$D$3:$I$3,0)),"")</f>
        <v/>
      </c>
      <c r="G94" s="39" t="str">
        <f>IFERROR(INDEX(当前库存!$C:$H,SMALL($B:$B,ROW(E91)),MATCH(G$3,$D$3:$I$3,0)),"")</f>
        <v/>
      </c>
      <c r="H94" s="39" t="str">
        <f>IFERROR(INDEX(当前库存!$C:$H,SMALL($B:$B,ROW(F91)),MATCH(H$3,$D$3:$I$3,0)),"")</f>
        <v/>
      </c>
      <c r="I94" s="40" t="str">
        <f>IFERROR(INDEX(当前库存!$C:$H,SMALL($B:$B,ROW(G91)),MATCH(I$3,$D$3:$I$3,0)),"")</f>
        <v/>
      </c>
    </row>
    <row r="95" ht="21.95" customHeight="1" spans="2:9">
      <c r="B95" s="36" t="str">
        <f>IF(当前库存!H:H="采购",ROW(),"-")</f>
        <v>-</v>
      </c>
      <c r="C95" s="38" t="str">
        <f t="shared" si="2"/>
        <v/>
      </c>
      <c r="D95" s="39" t="str">
        <f>IFERROR(INDEX(当前库存!$C:$H,SMALL($B:$B,ROW(B92)),MATCH(D$3,$D$3:$I$3,0)),"")</f>
        <v/>
      </c>
      <c r="E95" s="39" t="str">
        <f>IFERROR(INDEX(当前库存!$C:$H,SMALL($B:$B,ROW(C92)),MATCH(E$3,$D$3:$I$3,0)),"")</f>
        <v/>
      </c>
      <c r="F95" s="39" t="str">
        <f>IFERROR(INDEX(当前库存!$C:$H,SMALL($B:$B,ROW(D92)),MATCH(F$3,$D$3:$I$3,0)),"")</f>
        <v/>
      </c>
      <c r="G95" s="39" t="str">
        <f>IFERROR(INDEX(当前库存!$C:$H,SMALL($B:$B,ROW(E92)),MATCH(G$3,$D$3:$I$3,0)),"")</f>
        <v/>
      </c>
      <c r="H95" s="39" t="str">
        <f>IFERROR(INDEX(当前库存!$C:$H,SMALL($B:$B,ROW(F92)),MATCH(H$3,$D$3:$I$3,0)),"")</f>
        <v/>
      </c>
      <c r="I95" s="40" t="str">
        <f>IFERROR(INDEX(当前库存!$C:$H,SMALL($B:$B,ROW(G92)),MATCH(I$3,$D$3:$I$3,0)),"")</f>
        <v/>
      </c>
    </row>
    <row r="96" ht="21.95" customHeight="1" spans="2:9">
      <c r="B96" s="36" t="str">
        <f>IF(当前库存!H:H="采购",ROW(),"-")</f>
        <v>-</v>
      </c>
      <c r="C96" s="38" t="str">
        <f t="shared" si="2"/>
        <v/>
      </c>
      <c r="D96" s="39" t="str">
        <f>IFERROR(INDEX(当前库存!$C:$H,SMALL($B:$B,ROW(B93)),MATCH(D$3,$D$3:$I$3,0)),"")</f>
        <v/>
      </c>
      <c r="E96" s="39" t="str">
        <f>IFERROR(INDEX(当前库存!$C:$H,SMALL($B:$B,ROW(C93)),MATCH(E$3,$D$3:$I$3,0)),"")</f>
        <v/>
      </c>
      <c r="F96" s="39" t="str">
        <f>IFERROR(INDEX(当前库存!$C:$H,SMALL($B:$B,ROW(D93)),MATCH(F$3,$D$3:$I$3,0)),"")</f>
        <v/>
      </c>
      <c r="G96" s="39" t="str">
        <f>IFERROR(INDEX(当前库存!$C:$H,SMALL($B:$B,ROW(E93)),MATCH(G$3,$D$3:$I$3,0)),"")</f>
        <v/>
      </c>
      <c r="H96" s="39" t="str">
        <f>IFERROR(INDEX(当前库存!$C:$H,SMALL($B:$B,ROW(F93)),MATCH(H$3,$D$3:$I$3,0)),"")</f>
        <v/>
      </c>
      <c r="I96" s="40" t="str">
        <f>IFERROR(INDEX(当前库存!$C:$H,SMALL($B:$B,ROW(G93)),MATCH(I$3,$D$3:$I$3,0)),"")</f>
        <v/>
      </c>
    </row>
    <row r="97" ht="21.95" customHeight="1" spans="2:9">
      <c r="B97" s="36" t="str">
        <f>IF(当前库存!H:H="采购",ROW(),"-")</f>
        <v>-</v>
      </c>
      <c r="C97" s="38" t="str">
        <f t="shared" si="2"/>
        <v/>
      </c>
      <c r="D97" s="39" t="str">
        <f>IFERROR(INDEX(当前库存!$C:$H,SMALL($B:$B,ROW(B94)),MATCH(D$3,$D$3:$I$3,0)),"")</f>
        <v/>
      </c>
      <c r="E97" s="39" t="str">
        <f>IFERROR(INDEX(当前库存!$C:$H,SMALL($B:$B,ROW(C94)),MATCH(E$3,$D$3:$I$3,0)),"")</f>
        <v/>
      </c>
      <c r="F97" s="39" t="str">
        <f>IFERROR(INDEX(当前库存!$C:$H,SMALL($B:$B,ROW(D94)),MATCH(F$3,$D$3:$I$3,0)),"")</f>
        <v/>
      </c>
      <c r="G97" s="39" t="str">
        <f>IFERROR(INDEX(当前库存!$C:$H,SMALL($B:$B,ROW(E94)),MATCH(G$3,$D$3:$I$3,0)),"")</f>
        <v/>
      </c>
      <c r="H97" s="39" t="str">
        <f>IFERROR(INDEX(当前库存!$C:$H,SMALL($B:$B,ROW(F94)),MATCH(H$3,$D$3:$I$3,0)),"")</f>
        <v/>
      </c>
      <c r="I97" s="40" t="str">
        <f>IFERROR(INDEX(当前库存!$C:$H,SMALL($B:$B,ROW(G94)),MATCH(I$3,$D$3:$I$3,0)),"")</f>
        <v/>
      </c>
    </row>
    <row r="98" ht="21.95" customHeight="1" spans="2:9">
      <c r="B98" s="36" t="str">
        <f>IF(当前库存!H:H="采购",ROW(),"-")</f>
        <v>-</v>
      </c>
      <c r="C98" s="38" t="str">
        <f t="shared" si="2"/>
        <v/>
      </c>
      <c r="D98" s="39" t="str">
        <f>IFERROR(INDEX(当前库存!$C:$H,SMALL($B:$B,ROW(B95)),MATCH(D$3,$D$3:$I$3,0)),"")</f>
        <v/>
      </c>
      <c r="E98" s="39" t="str">
        <f>IFERROR(INDEX(当前库存!$C:$H,SMALL($B:$B,ROW(C95)),MATCH(E$3,$D$3:$I$3,0)),"")</f>
        <v/>
      </c>
      <c r="F98" s="39" t="str">
        <f>IFERROR(INDEX(当前库存!$C:$H,SMALL($B:$B,ROW(D95)),MATCH(F$3,$D$3:$I$3,0)),"")</f>
        <v/>
      </c>
      <c r="G98" s="39" t="str">
        <f>IFERROR(INDEX(当前库存!$C:$H,SMALL($B:$B,ROW(E95)),MATCH(G$3,$D$3:$I$3,0)),"")</f>
        <v/>
      </c>
      <c r="H98" s="39" t="str">
        <f>IFERROR(INDEX(当前库存!$C:$H,SMALL($B:$B,ROW(F95)),MATCH(H$3,$D$3:$I$3,0)),"")</f>
        <v/>
      </c>
      <c r="I98" s="40" t="str">
        <f>IFERROR(INDEX(当前库存!$C:$H,SMALL($B:$B,ROW(G95)),MATCH(I$3,$D$3:$I$3,0)),"")</f>
        <v/>
      </c>
    </row>
    <row r="99" ht="21.95" customHeight="1" spans="2:9">
      <c r="B99" s="36" t="str">
        <f>IF(当前库存!H:H="采购",ROW(),"-")</f>
        <v>-</v>
      </c>
      <c r="C99" s="38" t="str">
        <f t="shared" si="2"/>
        <v/>
      </c>
      <c r="D99" s="39" t="str">
        <f>IFERROR(INDEX(当前库存!$C:$H,SMALL($B:$B,ROW(B96)),MATCH(D$3,$D$3:$I$3,0)),"")</f>
        <v/>
      </c>
      <c r="E99" s="39" t="str">
        <f>IFERROR(INDEX(当前库存!$C:$H,SMALL($B:$B,ROW(C96)),MATCH(E$3,$D$3:$I$3,0)),"")</f>
        <v/>
      </c>
      <c r="F99" s="39" t="str">
        <f>IFERROR(INDEX(当前库存!$C:$H,SMALL($B:$B,ROW(D96)),MATCH(F$3,$D$3:$I$3,0)),"")</f>
        <v/>
      </c>
      <c r="G99" s="39" t="str">
        <f>IFERROR(INDEX(当前库存!$C:$H,SMALL($B:$B,ROW(E96)),MATCH(G$3,$D$3:$I$3,0)),"")</f>
        <v/>
      </c>
      <c r="H99" s="39" t="str">
        <f>IFERROR(INDEX(当前库存!$C:$H,SMALL($B:$B,ROW(F96)),MATCH(H$3,$D$3:$I$3,0)),"")</f>
        <v/>
      </c>
      <c r="I99" s="40" t="str">
        <f>IFERROR(INDEX(当前库存!$C:$H,SMALL($B:$B,ROW(G96)),MATCH(I$3,$D$3:$I$3,0)),"")</f>
        <v/>
      </c>
    </row>
    <row r="100" ht="21.95" customHeight="1" spans="2:9">
      <c r="B100" s="36" t="str">
        <f>IF(当前库存!H:H="采购",ROW(),"-")</f>
        <v>-</v>
      </c>
      <c r="C100" s="38" t="str">
        <f t="shared" si="2"/>
        <v/>
      </c>
      <c r="D100" s="39" t="str">
        <f>IFERROR(INDEX(当前库存!$C:$H,SMALL($B:$B,ROW(B97)),MATCH(D$3,$D$3:$I$3,0)),"")</f>
        <v/>
      </c>
      <c r="E100" s="39" t="str">
        <f>IFERROR(INDEX(当前库存!$C:$H,SMALL($B:$B,ROW(C97)),MATCH(E$3,$D$3:$I$3,0)),"")</f>
        <v/>
      </c>
      <c r="F100" s="39" t="str">
        <f>IFERROR(INDEX(当前库存!$C:$H,SMALL($B:$B,ROW(D97)),MATCH(F$3,$D$3:$I$3,0)),"")</f>
        <v/>
      </c>
      <c r="G100" s="39" t="str">
        <f>IFERROR(INDEX(当前库存!$C:$H,SMALL($B:$B,ROW(E97)),MATCH(G$3,$D$3:$I$3,0)),"")</f>
        <v/>
      </c>
      <c r="H100" s="39" t="str">
        <f>IFERROR(INDEX(当前库存!$C:$H,SMALL($B:$B,ROW(F97)),MATCH(H$3,$D$3:$I$3,0)),"")</f>
        <v/>
      </c>
      <c r="I100" s="40" t="str">
        <f>IFERROR(INDEX(当前库存!$C:$H,SMALL($B:$B,ROW(G97)),MATCH(I$3,$D$3:$I$3,0)),"")</f>
        <v/>
      </c>
    </row>
    <row r="101" ht="21.95" customHeight="1" spans="2:9">
      <c r="B101" s="36" t="str">
        <f>IF(当前库存!H:H="采购",ROW(),"-")</f>
        <v>-</v>
      </c>
      <c r="C101" s="38" t="str">
        <f t="shared" ref="C101:C132" si="3">IF(D101="","",ROW(A98))</f>
        <v/>
      </c>
      <c r="D101" s="39" t="str">
        <f>IFERROR(INDEX(当前库存!$C:$H,SMALL($B:$B,ROW(B98)),MATCH(D$3,$D$3:$I$3,0)),"")</f>
        <v/>
      </c>
      <c r="E101" s="39" t="str">
        <f>IFERROR(INDEX(当前库存!$C:$H,SMALL($B:$B,ROW(C98)),MATCH(E$3,$D$3:$I$3,0)),"")</f>
        <v/>
      </c>
      <c r="F101" s="39" t="str">
        <f>IFERROR(INDEX(当前库存!$C:$H,SMALL($B:$B,ROW(D98)),MATCH(F$3,$D$3:$I$3,0)),"")</f>
        <v/>
      </c>
      <c r="G101" s="39" t="str">
        <f>IFERROR(INDEX(当前库存!$C:$H,SMALL($B:$B,ROW(E98)),MATCH(G$3,$D$3:$I$3,0)),"")</f>
        <v/>
      </c>
      <c r="H101" s="39" t="str">
        <f>IFERROR(INDEX(当前库存!$C:$H,SMALL($B:$B,ROW(F98)),MATCH(H$3,$D$3:$I$3,0)),"")</f>
        <v/>
      </c>
      <c r="I101" s="40" t="str">
        <f>IFERROR(INDEX(当前库存!$C:$H,SMALL($B:$B,ROW(G98)),MATCH(I$3,$D$3:$I$3,0)),"")</f>
        <v/>
      </c>
    </row>
    <row r="102" ht="21.95" customHeight="1" spans="2:9">
      <c r="B102" s="36" t="str">
        <f>IF(当前库存!H:H="采购",ROW(),"-")</f>
        <v>-</v>
      </c>
      <c r="C102" s="38" t="str">
        <f t="shared" si="3"/>
        <v/>
      </c>
      <c r="D102" s="39" t="str">
        <f>IFERROR(INDEX(当前库存!$C:$H,SMALL($B:$B,ROW(B99)),MATCH(D$3,$D$3:$I$3,0)),"")</f>
        <v/>
      </c>
      <c r="E102" s="39" t="str">
        <f>IFERROR(INDEX(当前库存!$C:$H,SMALL($B:$B,ROW(C99)),MATCH(E$3,$D$3:$I$3,0)),"")</f>
        <v/>
      </c>
      <c r="F102" s="39" t="str">
        <f>IFERROR(INDEX(当前库存!$C:$H,SMALL($B:$B,ROW(D99)),MATCH(F$3,$D$3:$I$3,0)),"")</f>
        <v/>
      </c>
      <c r="G102" s="39" t="str">
        <f>IFERROR(INDEX(当前库存!$C:$H,SMALL($B:$B,ROW(E99)),MATCH(G$3,$D$3:$I$3,0)),"")</f>
        <v/>
      </c>
      <c r="H102" s="39" t="str">
        <f>IFERROR(INDEX(当前库存!$C:$H,SMALL($B:$B,ROW(F99)),MATCH(H$3,$D$3:$I$3,0)),"")</f>
        <v/>
      </c>
      <c r="I102" s="40" t="str">
        <f>IFERROR(INDEX(当前库存!$C:$H,SMALL($B:$B,ROW(G99)),MATCH(I$3,$D$3:$I$3,0)),"")</f>
        <v/>
      </c>
    </row>
    <row r="103" ht="21.95" customHeight="1" spans="2:9">
      <c r="B103" s="36" t="str">
        <f>IF(当前库存!H:H="采购",ROW(),"-")</f>
        <v>-</v>
      </c>
      <c r="C103" s="38" t="str">
        <f t="shared" si="3"/>
        <v/>
      </c>
      <c r="D103" s="39" t="str">
        <f>IFERROR(INDEX(当前库存!$C:$H,SMALL($B:$B,ROW(B100)),MATCH(D$3,$D$3:$I$3,0)),"")</f>
        <v/>
      </c>
      <c r="E103" s="39" t="str">
        <f>IFERROR(INDEX(当前库存!$C:$H,SMALL($B:$B,ROW(C100)),MATCH(E$3,$D$3:$I$3,0)),"")</f>
        <v/>
      </c>
      <c r="F103" s="39" t="str">
        <f>IFERROR(INDEX(当前库存!$C:$H,SMALL($B:$B,ROW(D100)),MATCH(F$3,$D$3:$I$3,0)),"")</f>
        <v/>
      </c>
      <c r="G103" s="39" t="str">
        <f>IFERROR(INDEX(当前库存!$C:$H,SMALL($B:$B,ROW(E100)),MATCH(G$3,$D$3:$I$3,0)),"")</f>
        <v/>
      </c>
      <c r="H103" s="39" t="str">
        <f>IFERROR(INDEX(当前库存!$C:$H,SMALL($B:$B,ROW(F100)),MATCH(H$3,$D$3:$I$3,0)),"")</f>
        <v/>
      </c>
      <c r="I103" s="40" t="str">
        <f>IFERROR(INDEX(当前库存!$C:$H,SMALL($B:$B,ROW(G100)),MATCH(I$3,$D$3:$I$3,0)),"")</f>
        <v/>
      </c>
    </row>
    <row r="104" ht="21.95" customHeight="1" spans="2:9">
      <c r="B104" s="36" t="str">
        <f>IF(当前库存!H:H="采购",ROW(),"-")</f>
        <v>-</v>
      </c>
      <c r="C104" s="38" t="str">
        <f t="shared" si="3"/>
        <v/>
      </c>
      <c r="D104" s="39" t="str">
        <f>IFERROR(INDEX(当前库存!$C:$H,SMALL($B:$B,ROW(B101)),MATCH(D$3,$D$3:$I$3,0)),"")</f>
        <v/>
      </c>
      <c r="E104" s="39" t="str">
        <f>IFERROR(INDEX(当前库存!$C:$H,SMALL($B:$B,ROW(C101)),MATCH(E$3,$D$3:$I$3,0)),"")</f>
        <v/>
      </c>
      <c r="F104" s="39" t="str">
        <f>IFERROR(INDEX(当前库存!$C:$H,SMALL($B:$B,ROW(D101)),MATCH(F$3,$D$3:$I$3,0)),"")</f>
        <v/>
      </c>
      <c r="G104" s="39" t="str">
        <f>IFERROR(INDEX(当前库存!$C:$H,SMALL($B:$B,ROW(E101)),MATCH(G$3,$D$3:$I$3,0)),"")</f>
        <v/>
      </c>
      <c r="H104" s="39" t="str">
        <f>IFERROR(INDEX(当前库存!$C:$H,SMALL($B:$B,ROW(F101)),MATCH(H$3,$D$3:$I$3,0)),"")</f>
        <v/>
      </c>
      <c r="I104" s="40" t="str">
        <f>IFERROR(INDEX(当前库存!$C:$H,SMALL($B:$B,ROW(G101)),MATCH(I$3,$D$3:$I$3,0)),"")</f>
        <v/>
      </c>
    </row>
    <row r="105" ht="21.95" customHeight="1" spans="2:9">
      <c r="B105" s="36" t="str">
        <f>IF(当前库存!H:H="采购",ROW(),"-")</f>
        <v>-</v>
      </c>
      <c r="C105" s="38" t="str">
        <f t="shared" si="3"/>
        <v/>
      </c>
      <c r="D105" s="39" t="str">
        <f>IFERROR(INDEX(当前库存!$C:$H,SMALL($B:$B,ROW(B102)),MATCH(D$3,$D$3:$I$3,0)),"")</f>
        <v/>
      </c>
      <c r="E105" s="39" t="str">
        <f>IFERROR(INDEX(当前库存!$C:$H,SMALL($B:$B,ROW(C102)),MATCH(E$3,$D$3:$I$3,0)),"")</f>
        <v/>
      </c>
      <c r="F105" s="39" t="str">
        <f>IFERROR(INDEX(当前库存!$C:$H,SMALL($B:$B,ROW(D102)),MATCH(F$3,$D$3:$I$3,0)),"")</f>
        <v/>
      </c>
      <c r="G105" s="39" t="str">
        <f>IFERROR(INDEX(当前库存!$C:$H,SMALL($B:$B,ROW(E102)),MATCH(G$3,$D$3:$I$3,0)),"")</f>
        <v/>
      </c>
      <c r="H105" s="39" t="str">
        <f>IFERROR(INDEX(当前库存!$C:$H,SMALL($B:$B,ROW(F102)),MATCH(H$3,$D$3:$I$3,0)),"")</f>
        <v/>
      </c>
      <c r="I105" s="40" t="str">
        <f>IFERROR(INDEX(当前库存!$C:$H,SMALL($B:$B,ROW(G102)),MATCH(I$3,$D$3:$I$3,0)),"")</f>
        <v/>
      </c>
    </row>
    <row r="106" ht="21.95" customHeight="1" spans="2:9">
      <c r="B106" s="36" t="str">
        <f>IF(当前库存!H:H="采购",ROW(),"-")</f>
        <v>-</v>
      </c>
      <c r="C106" s="38" t="str">
        <f t="shared" si="3"/>
        <v/>
      </c>
      <c r="D106" s="39" t="str">
        <f>IFERROR(INDEX(当前库存!$C:$H,SMALL($B:$B,ROW(B103)),MATCH(D$3,$D$3:$I$3,0)),"")</f>
        <v/>
      </c>
      <c r="E106" s="39" t="str">
        <f>IFERROR(INDEX(当前库存!$C:$H,SMALL($B:$B,ROW(C103)),MATCH(E$3,$D$3:$I$3,0)),"")</f>
        <v/>
      </c>
      <c r="F106" s="39" t="str">
        <f>IFERROR(INDEX(当前库存!$C:$H,SMALL($B:$B,ROW(D103)),MATCH(F$3,$D$3:$I$3,0)),"")</f>
        <v/>
      </c>
      <c r="G106" s="39" t="str">
        <f>IFERROR(INDEX(当前库存!$C:$H,SMALL($B:$B,ROW(E103)),MATCH(G$3,$D$3:$I$3,0)),"")</f>
        <v/>
      </c>
      <c r="H106" s="39" t="str">
        <f>IFERROR(INDEX(当前库存!$C:$H,SMALL($B:$B,ROW(F103)),MATCH(H$3,$D$3:$I$3,0)),"")</f>
        <v/>
      </c>
      <c r="I106" s="40" t="str">
        <f>IFERROR(INDEX(当前库存!$C:$H,SMALL($B:$B,ROW(G103)),MATCH(I$3,$D$3:$I$3,0)),"")</f>
        <v/>
      </c>
    </row>
    <row r="107" ht="21.95" customHeight="1" spans="2:9">
      <c r="B107" s="36" t="str">
        <f>IF(当前库存!H:H="采购",ROW(),"-")</f>
        <v>-</v>
      </c>
      <c r="C107" s="38" t="str">
        <f t="shared" si="3"/>
        <v/>
      </c>
      <c r="D107" s="39" t="str">
        <f>IFERROR(INDEX(当前库存!$C:$H,SMALL($B:$B,ROW(B104)),MATCH(D$3,$D$3:$I$3,0)),"")</f>
        <v/>
      </c>
      <c r="E107" s="39" t="str">
        <f>IFERROR(INDEX(当前库存!$C:$H,SMALL($B:$B,ROW(C104)),MATCH(E$3,$D$3:$I$3,0)),"")</f>
        <v/>
      </c>
      <c r="F107" s="39" t="str">
        <f>IFERROR(INDEX(当前库存!$C:$H,SMALL($B:$B,ROW(D104)),MATCH(F$3,$D$3:$I$3,0)),"")</f>
        <v/>
      </c>
      <c r="G107" s="39" t="str">
        <f>IFERROR(INDEX(当前库存!$C:$H,SMALL($B:$B,ROW(E104)),MATCH(G$3,$D$3:$I$3,0)),"")</f>
        <v/>
      </c>
      <c r="H107" s="39" t="str">
        <f>IFERROR(INDEX(当前库存!$C:$H,SMALL($B:$B,ROW(F104)),MATCH(H$3,$D$3:$I$3,0)),"")</f>
        <v/>
      </c>
      <c r="I107" s="40" t="str">
        <f>IFERROR(INDEX(当前库存!$C:$H,SMALL($B:$B,ROW(G104)),MATCH(I$3,$D$3:$I$3,0)),"")</f>
        <v/>
      </c>
    </row>
    <row r="108" ht="21.95" customHeight="1" spans="2:9">
      <c r="B108" s="36" t="str">
        <f>IF(当前库存!H:H="采购",ROW(),"-")</f>
        <v>-</v>
      </c>
      <c r="C108" s="38" t="str">
        <f t="shared" si="3"/>
        <v/>
      </c>
      <c r="D108" s="39" t="str">
        <f>IFERROR(INDEX(当前库存!$C:$H,SMALL($B:$B,ROW(B105)),MATCH(D$3,$D$3:$I$3,0)),"")</f>
        <v/>
      </c>
      <c r="E108" s="39" t="str">
        <f>IFERROR(INDEX(当前库存!$C:$H,SMALL($B:$B,ROW(C105)),MATCH(E$3,$D$3:$I$3,0)),"")</f>
        <v/>
      </c>
      <c r="F108" s="39" t="str">
        <f>IFERROR(INDEX(当前库存!$C:$H,SMALL($B:$B,ROW(D105)),MATCH(F$3,$D$3:$I$3,0)),"")</f>
        <v/>
      </c>
      <c r="G108" s="39" t="str">
        <f>IFERROR(INDEX(当前库存!$C:$H,SMALL($B:$B,ROW(E105)),MATCH(G$3,$D$3:$I$3,0)),"")</f>
        <v/>
      </c>
      <c r="H108" s="39" t="str">
        <f>IFERROR(INDEX(当前库存!$C:$H,SMALL($B:$B,ROW(F105)),MATCH(H$3,$D$3:$I$3,0)),"")</f>
        <v/>
      </c>
      <c r="I108" s="40" t="str">
        <f>IFERROR(INDEX(当前库存!$C:$H,SMALL($B:$B,ROW(G105)),MATCH(I$3,$D$3:$I$3,0)),"")</f>
        <v/>
      </c>
    </row>
    <row r="109" ht="21.95" customHeight="1" spans="2:9">
      <c r="B109" s="36" t="str">
        <f>IF(当前库存!H:H="采购",ROW(),"-")</f>
        <v>-</v>
      </c>
      <c r="C109" s="38" t="str">
        <f t="shared" si="3"/>
        <v/>
      </c>
      <c r="D109" s="39" t="str">
        <f>IFERROR(INDEX(当前库存!$C:$H,SMALL($B:$B,ROW(B106)),MATCH(D$3,$D$3:$I$3,0)),"")</f>
        <v/>
      </c>
      <c r="E109" s="39" t="str">
        <f>IFERROR(INDEX(当前库存!$C:$H,SMALL($B:$B,ROW(C106)),MATCH(E$3,$D$3:$I$3,0)),"")</f>
        <v/>
      </c>
      <c r="F109" s="39" t="str">
        <f>IFERROR(INDEX(当前库存!$C:$H,SMALL($B:$B,ROW(D106)),MATCH(F$3,$D$3:$I$3,0)),"")</f>
        <v/>
      </c>
      <c r="G109" s="39" t="str">
        <f>IFERROR(INDEX(当前库存!$C:$H,SMALL($B:$B,ROW(E106)),MATCH(G$3,$D$3:$I$3,0)),"")</f>
        <v/>
      </c>
      <c r="H109" s="39" t="str">
        <f>IFERROR(INDEX(当前库存!$C:$H,SMALL($B:$B,ROW(F106)),MATCH(H$3,$D$3:$I$3,0)),"")</f>
        <v/>
      </c>
      <c r="I109" s="40" t="str">
        <f>IFERROR(INDEX(当前库存!$C:$H,SMALL($B:$B,ROW(G106)),MATCH(I$3,$D$3:$I$3,0)),"")</f>
        <v/>
      </c>
    </row>
    <row r="110" ht="21.95" customHeight="1" spans="2:9">
      <c r="B110" s="36" t="str">
        <f>IF(当前库存!H:H="采购",ROW(),"-")</f>
        <v>-</v>
      </c>
      <c r="C110" s="38" t="str">
        <f t="shared" si="3"/>
        <v/>
      </c>
      <c r="D110" s="39" t="str">
        <f>IFERROR(INDEX(当前库存!$C:$H,SMALL($B:$B,ROW(B107)),MATCH(D$3,$D$3:$I$3,0)),"")</f>
        <v/>
      </c>
      <c r="E110" s="39" t="str">
        <f>IFERROR(INDEX(当前库存!$C:$H,SMALL($B:$B,ROW(C107)),MATCH(E$3,$D$3:$I$3,0)),"")</f>
        <v/>
      </c>
      <c r="F110" s="39" t="str">
        <f>IFERROR(INDEX(当前库存!$C:$H,SMALL($B:$B,ROW(D107)),MATCH(F$3,$D$3:$I$3,0)),"")</f>
        <v/>
      </c>
      <c r="G110" s="39" t="str">
        <f>IFERROR(INDEX(当前库存!$C:$H,SMALL($B:$B,ROW(E107)),MATCH(G$3,$D$3:$I$3,0)),"")</f>
        <v/>
      </c>
      <c r="H110" s="39" t="str">
        <f>IFERROR(INDEX(当前库存!$C:$H,SMALL($B:$B,ROW(F107)),MATCH(H$3,$D$3:$I$3,0)),"")</f>
        <v/>
      </c>
      <c r="I110" s="40" t="str">
        <f>IFERROR(INDEX(当前库存!$C:$H,SMALL($B:$B,ROW(G107)),MATCH(I$3,$D$3:$I$3,0)),"")</f>
        <v/>
      </c>
    </row>
    <row r="111" ht="21.95" customHeight="1" spans="2:9">
      <c r="B111" s="36" t="str">
        <f>IF(当前库存!H:H="采购",ROW(),"-")</f>
        <v>-</v>
      </c>
      <c r="C111" s="38" t="str">
        <f t="shared" si="3"/>
        <v/>
      </c>
      <c r="D111" s="39" t="str">
        <f>IFERROR(INDEX(当前库存!$C:$H,SMALL($B:$B,ROW(B108)),MATCH(D$3,$D$3:$I$3,0)),"")</f>
        <v/>
      </c>
      <c r="E111" s="39" t="str">
        <f>IFERROR(INDEX(当前库存!$C:$H,SMALL($B:$B,ROW(C108)),MATCH(E$3,$D$3:$I$3,0)),"")</f>
        <v/>
      </c>
      <c r="F111" s="39" t="str">
        <f>IFERROR(INDEX(当前库存!$C:$H,SMALL($B:$B,ROW(D108)),MATCH(F$3,$D$3:$I$3,0)),"")</f>
        <v/>
      </c>
      <c r="G111" s="39" t="str">
        <f>IFERROR(INDEX(当前库存!$C:$H,SMALL($B:$B,ROW(E108)),MATCH(G$3,$D$3:$I$3,0)),"")</f>
        <v/>
      </c>
      <c r="H111" s="39" t="str">
        <f>IFERROR(INDEX(当前库存!$C:$H,SMALL($B:$B,ROW(F108)),MATCH(H$3,$D$3:$I$3,0)),"")</f>
        <v/>
      </c>
      <c r="I111" s="40" t="str">
        <f>IFERROR(INDEX(当前库存!$C:$H,SMALL($B:$B,ROW(G108)),MATCH(I$3,$D$3:$I$3,0)),"")</f>
        <v/>
      </c>
    </row>
    <row r="112" ht="21.95" customHeight="1" spans="2:9">
      <c r="B112" s="36" t="str">
        <f>IF(当前库存!H:H="采购",ROW(),"-")</f>
        <v>-</v>
      </c>
      <c r="C112" s="38" t="str">
        <f t="shared" si="3"/>
        <v/>
      </c>
      <c r="D112" s="39" t="str">
        <f>IFERROR(INDEX(当前库存!$C:$H,SMALL($B:$B,ROW(B109)),MATCH(D$3,$D$3:$I$3,0)),"")</f>
        <v/>
      </c>
      <c r="E112" s="39" t="str">
        <f>IFERROR(INDEX(当前库存!$C:$H,SMALL($B:$B,ROW(C109)),MATCH(E$3,$D$3:$I$3,0)),"")</f>
        <v/>
      </c>
      <c r="F112" s="39" t="str">
        <f>IFERROR(INDEX(当前库存!$C:$H,SMALL($B:$B,ROW(D109)),MATCH(F$3,$D$3:$I$3,0)),"")</f>
        <v/>
      </c>
      <c r="G112" s="39" t="str">
        <f>IFERROR(INDEX(当前库存!$C:$H,SMALL($B:$B,ROW(E109)),MATCH(G$3,$D$3:$I$3,0)),"")</f>
        <v/>
      </c>
      <c r="H112" s="39" t="str">
        <f>IFERROR(INDEX(当前库存!$C:$H,SMALL($B:$B,ROW(F109)),MATCH(H$3,$D$3:$I$3,0)),"")</f>
        <v/>
      </c>
      <c r="I112" s="40" t="str">
        <f>IFERROR(INDEX(当前库存!$C:$H,SMALL($B:$B,ROW(G109)),MATCH(I$3,$D$3:$I$3,0)),"")</f>
        <v/>
      </c>
    </row>
    <row r="113" ht="21.95" customHeight="1" spans="2:9">
      <c r="B113" s="36" t="str">
        <f>IF(当前库存!H:H="采购",ROW(),"-")</f>
        <v>-</v>
      </c>
      <c r="C113" s="38" t="str">
        <f t="shared" si="3"/>
        <v/>
      </c>
      <c r="D113" s="39" t="str">
        <f>IFERROR(INDEX(当前库存!$C:$H,SMALL($B:$B,ROW(B110)),MATCH(D$3,$D$3:$I$3,0)),"")</f>
        <v/>
      </c>
      <c r="E113" s="39" t="str">
        <f>IFERROR(INDEX(当前库存!$C:$H,SMALL($B:$B,ROW(C110)),MATCH(E$3,$D$3:$I$3,0)),"")</f>
        <v/>
      </c>
      <c r="F113" s="39" t="str">
        <f>IFERROR(INDEX(当前库存!$C:$H,SMALL($B:$B,ROW(D110)),MATCH(F$3,$D$3:$I$3,0)),"")</f>
        <v/>
      </c>
      <c r="G113" s="39" t="str">
        <f>IFERROR(INDEX(当前库存!$C:$H,SMALL($B:$B,ROW(E110)),MATCH(G$3,$D$3:$I$3,0)),"")</f>
        <v/>
      </c>
      <c r="H113" s="39" t="str">
        <f>IFERROR(INDEX(当前库存!$C:$H,SMALL($B:$B,ROW(F110)),MATCH(H$3,$D$3:$I$3,0)),"")</f>
        <v/>
      </c>
      <c r="I113" s="40" t="str">
        <f>IFERROR(INDEX(当前库存!$C:$H,SMALL($B:$B,ROW(G110)),MATCH(I$3,$D$3:$I$3,0)),"")</f>
        <v/>
      </c>
    </row>
    <row r="114" ht="21.95" customHeight="1" spans="2:9">
      <c r="B114" s="36" t="str">
        <f>IF(当前库存!H:H="采购",ROW(),"-")</f>
        <v>-</v>
      </c>
      <c r="C114" s="38" t="str">
        <f t="shared" si="3"/>
        <v/>
      </c>
      <c r="D114" s="39" t="str">
        <f>IFERROR(INDEX(当前库存!$C:$H,SMALL($B:$B,ROW(B111)),MATCH(D$3,$D$3:$I$3,0)),"")</f>
        <v/>
      </c>
      <c r="E114" s="39" t="str">
        <f>IFERROR(INDEX(当前库存!$C:$H,SMALL($B:$B,ROW(C111)),MATCH(E$3,$D$3:$I$3,0)),"")</f>
        <v/>
      </c>
      <c r="F114" s="39" t="str">
        <f>IFERROR(INDEX(当前库存!$C:$H,SMALL($B:$B,ROW(D111)),MATCH(F$3,$D$3:$I$3,0)),"")</f>
        <v/>
      </c>
      <c r="G114" s="39" t="str">
        <f>IFERROR(INDEX(当前库存!$C:$H,SMALL($B:$B,ROW(E111)),MATCH(G$3,$D$3:$I$3,0)),"")</f>
        <v/>
      </c>
      <c r="H114" s="39" t="str">
        <f>IFERROR(INDEX(当前库存!$C:$H,SMALL($B:$B,ROW(F111)),MATCH(H$3,$D$3:$I$3,0)),"")</f>
        <v/>
      </c>
      <c r="I114" s="40" t="str">
        <f>IFERROR(INDEX(当前库存!$C:$H,SMALL($B:$B,ROW(G111)),MATCH(I$3,$D$3:$I$3,0)),"")</f>
        <v/>
      </c>
    </row>
    <row r="115" ht="21.95" customHeight="1" spans="2:9">
      <c r="B115" s="36" t="str">
        <f>IF(当前库存!H:H="采购",ROW(),"-")</f>
        <v>-</v>
      </c>
      <c r="C115" s="38" t="str">
        <f t="shared" si="3"/>
        <v/>
      </c>
      <c r="D115" s="39" t="str">
        <f>IFERROR(INDEX(当前库存!$C:$H,SMALL($B:$B,ROW(B112)),MATCH(D$3,$D$3:$I$3,0)),"")</f>
        <v/>
      </c>
      <c r="E115" s="39" t="str">
        <f>IFERROR(INDEX(当前库存!$C:$H,SMALL($B:$B,ROW(C112)),MATCH(E$3,$D$3:$I$3,0)),"")</f>
        <v/>
      </c>
      <c r="F115" s="39" t="str">
        <f>IFERROR(INDEX(当前库存!$C:$H,SMALL($B:$B,ROW(D112)),MATCH(F$3,$D$3:$I$3,0)),"")</f>
        <v/>
      </c>
      <c r="G115" s="39" t="str">
        <f>IFERROR(INDEX(当前库存!$C:$H,SMALL($B:$B,ROW(E112)),MATCH(G$3,$D$3:$I$3,0)),"")</f>
        <v/>
      </c>
      <c r="H115" s="39" t="str">
        <f>IFERROR(INDEX(当前库存!$C:$H,SMALL($B:$B,ROW(F112)),MATCH(H$3,$D$3:$I$3,0)),"")</f>
        <v/>
      </c>
      <c r="I115" s="40" t="str">
        <f>IFERROR(INDEX(当前库存!$C:$H,SMALL($B:$B,ROW(G112)),MATCH(I$3,$D$3:$I$3,0)),"")</f>
        <v/>
      </c>
    </row>
    <row r="116" ht="21.95" customHeight="1" spans="2:9">
      <c r="B116" s="36" t="str">
        <f>IF(当前库存!H:H="采购",ROW(),"-")</f>
        <v>-</v>
      </c>
      <c r="C116" s="38" t="str">
        <f t="shared" si="3"/>
        <v/>
      </c>
      <c r="D116" s="39" t="str">
        <f>IFERROR(INDEX(当前库存!$C:$H,SMALL($B:$B,ROW(B113)),MATCH(D$3,$D$3:$I$3,0)),"")</f>
        <v/>
      </c>
      <c r="E116" s="39" t="str">
        <f>IFERROR(INDEX(当前库存!$C:$H,SMALL($B:$B,ROW(C113)),MATCH(E$3,$D$3:$I$3,0)),"")</f>
        <v/>
      </c>
      <c r="F116" s="39" t="str">
        <f>IFERROR(INDEX(当前库存!$C:$H,SMALL($B:$B,ROW(D113)),MATCH(F$3,$D$3:$I$3,0)),"")</f>
        <v/>
      </c>
      <c r="G116" s="39" t="str">
        <f>IFERROR(INDEX(当前库存!$C:$H,SMALL($B:$B,ROW(E113)),MATCH(G$3,$D$3:$I$3,0)),"")</f>
        <v/>
      </c>
      <c r="H116" s="39" t="str">
        <f>IFERROR(INDEX(当前库存!$C:$H,SMALL($B:$B,ROW(F113)),MATCH(H$3,$D$3:$I$3,0)),"")</f>
        <v/>
      </c>
      <c r="I116" s="40" t="str">
        <f>IFERROR(INDEX(当前库存!$C:$H,SMALL($B:$B,ROW(G113)),MATCH(I$3,$D$3:$I$3,0)),"")</f>
        <v/>
      </c>
    </row>
    <row r="117" ht="21.95" customHeight="1" spans="2:9">
      <c r="B117" s="36" t="str">
        <f>IF(当前库存!H:H="采购",ROW(),"-")</f>
        <v>-</v>
      </c>
      <c r="C117" s="38" t="str">
        <f t="shared" si="3"/>
        <v/>
      </c>
      <c r="D117" s="39" t="str">
        <f>IFERROR(INDEX(当前库存!$C:$H,SMALL($B:$B,ROW(B114)),MATCH(D$3,$D$3:$I$3,0)),"")</f>
        <v/>
      </c>
      <c r="E117" s="39" t="str">
        <f>IFERROR(INDEX(当前库存!$C:$H,SMALL($B:$B,ROW(C114)),MATCH(E$3,$D$3:$I$3,0)),"")</f>
        <v/>
      </c>
      <c r="F117" s="39" t="str">
        <f>IFERROR(INDEX(当前库存!$C:$H,SMALL($B:$B,ROW(D114)),MATCH(F$3,$D$3:$I$3,0)),"")</f>
        <v/>
      </c>
      <c r="G117" s="39" t="str">
        <f>IFERROR(INDEX(当前库存!$C:$H,SMALL($B:$B,ROW(E114)),MATCH(G$3,$D$3:$I$3,0)),"")</f>
        <v/>
      </c>
      <c r="H117" s="39" t="str">
        <f>IFERROR(INDEX(当前库存!$C:$H,SMALL($B:$B,ROW(F114)),MATCH(H$3,$D$3:$I$3,0)),"")</f>
        <v/>
      </c>
      <c r="I117" s="40" t="str">
        <f>IFERROR(INDEX(当前库存!$C:$H,SMALL($B:$B,ROW(G114)),MATCH(I$3,$D$3:$I$3,0)),"")</f>
        <v/>
      </c>
    </row>
    <row r="118" ht="21.95" customHeight="1" spans="2:9">
      <c r="B118" s="36" t="str">
        <f>IF(当前库存!H:H="采购",ROW(),"-")</f>
        <v>-</v>
      </c>
      <c r="C118" s="38" t="str">
        <f t="shared" si="3"/>
        <v/>
      </c>
      <c r="D118" s="39" t="str">
        <f>IFERROR(INDEX(当前库存!$C:$H,SMALL($B:$B,ROW(B115)),MATCH(D$3,$D$3:$I$3,0)),"")</f>
        <v/>
      </c>
      <c r="E118" s="39" t="str">
        <f>IFERROR(INDEX(当前库存!$C:$H,SMALL($B:$B,ROW(C115)),MATCH(E$3,$D$3:$I$3,0)),"")</f>
        <v/>
      </c>
      <c r="F118" s="39" t="str">
        <f>IFERROR(INDEX(当前库存!$C:$H,SMALL($B:$B,ROW(D115)),MATCH(F$3,$D$3:$I$3,0)),"")</f>
        <v/>
      </c>
      <c r="G118" s="39" t="str">
        <f>IFERROR(INDEX(当前库存!$C:$H,SMALL($B:$B,ROW(E115)),MATCH(G$3,$D$3:$I$3,0)),"")</f>
        <v/>
      </c>
      <c r="H118" s="39" t="str">
        <f>IFERROR(INDEX(当前库存!$C:$H,SMALL($B:$B,ROW(F115)),MATCH(H$3,$D$3:$I$3,0)),"")</f>
        <v/>
      </c>
      <c r="I118" s="40" t="str">
        <f>IFERROR(INDEX(当前库存!$C:$H,SMALL($B:$B,ROW(G115)),MATCH(I$3,$D$3:$I$3,0)),"")</f>
        <v/>
      </c>
    </row>
    <row r="119" ht="21.95" customHeight="1" spans="2:9">
      <c r="B119" s="36" t="str">
        <f>IF(当前库存!H:H="采购",ROW(),"-")</f>
        <v>-</v>
      </c>
      <c r="C119" s="38" t="str">
        <f t="shared" si="3"/>
        <v/>
      </c>
      <c r="D119" s="39" t="str">
        <f>IFERROR(INDEX(当前库存!$C:$H,SMALL($B:$B,ROW(B116)),MATCH(D$3,$D$3:$I$3,0)),"")</f>
        <v/>
      </c>
      <c r="E119" s="39" t="str">
        <f>IFERROR(INDEX(当前库存!$C:$H,SMALL($B:$B,ROW(C116)),MATCH(E$3,$D$3:$I$3,0)),"")</f>
        <v/>
      </c>
      <c r="F119" s="39" t="str">
        <f>IFERROR(INDEX(当前库存!$C:$H,SMALL($B:$B,ROW(D116)),MATCH(F$3,$D$3:$I$3,0)),"")</f>
        <v/>
      </c>
      <c r="G119" s="39" t="str">
        <f>IFERROR(INDEX(当前库存!$C:$H,SMALL($B:$B,ROW(E116)),MATCH(G$3,$D$3:$I$3,0)),"")</f>
        <v/>
      </c>
      <c r="H119" s="39" t="str">
        <f>IFERROR(INDEX(当前库存!$C:$H,SMALL($B:$B,ROW(F116)),MATCH(H$3,$D$3:$I$3,0)),"")</f>
        <v/>
      </c>
      <c r="I119" s="40" t="str">
        <f>IFERROR(INDEX(当前库存!$C:$H,SMALL($B:$B,ROW(G116)),MATCH(I$3,$D$3:$I$3,0)),"")</f>
        <v/>
      </c>
    </row>
    <row r="120" ht="21.95" customHeight="1" spans="2:9">
      <c r="B120" s="36" t="str">
        <f>IF(当前库存!H:H="采购",ROW(),"-")</f>
        <v>-</v>
      </c>
      <c r="C120" s="38" t="str">
        <f t="shared" si="3"/>
        <v/>
      </c>
      <c r="D120" s="39" t="str">
        <f>IFERROR(INDEX(当前库存!$C:$H,SMALL($B:$B,ROW(B117)),MATCH(D$3,$D$3:$I$3,0)),"")</f>
        <v/>
      </c>
      <c r="E120" s="39" t="str">
        <f>IFERROR(INDEX(当前库存!$C:$H,SMALL($B:$B,ROW(C117)),MATCH(E$3,$D$3:$I$3,0)),"")</f>
        <v/>
      </c>
      <c r="F120" s="39" t="str">
        <f>IFERROR(INDEX(当前库存!$C:$H,SMALL($B:$B,ROW(D117)),MATCH(F$3,$D$3:$I$3,0)),"")</f>
        <v/>
      </c>
      <c r="G120" s="39" t="str">
        <f>IFERROR(INDEX(当前库存!$C:$H,SMALL($B:$B,ROW(E117)),MATCH(G$3,$D$3:$I$3,0)),"")</f>
        <v/>
      </c>
      <c r="H120" s="39" t="str">
        <f>IFERROR(INDEX(当前库存!$C:$H,SMALL($B:$B,ROW(F117)),MATCH(H$3,$D$3:$I$3,0)),"")</f>
        <v/>
      </c>
      <c r="I120" s="40" t="str">
        <f>IFERROR(INDEX(当前库存!$C:$H,SMALL($B:$B,ROW(G117)),MATCH(I$3,$D$3:$I$3,0)),"")</f>
        <v/>
      </c>
    </row>
    <row r="121" ht="21.95" customHeight="1" spans="2:9">
      <c r="B121" s="36" t="str">
        <f>IF(当前库存!H:H="采购",ROW(),"-")</f>
        <v>-</v>
      </c>
      <c r="C121" s="38" t="str">
        <f t="shared" si="3"/>
        <v/>
      </c>
      <c r="D121" s="39" t="str">
        <f>IFERROR(INDEX(当前库存!$C:$H,SMALL($B:$B,ROW(B118)),MATCH(D$3,$D$3:$I$3,0)),"")</f>
        <v/>
      </c>
      <c r="E121" s="39" t="str">
        <f>IFERROR(INDEX(当前库存!$C:$H,SMALL($B:$B,ROW(C118)),MATCH(E$3,$D$3:$I$3,0)),"")</f>
        <v/>
      </c>
      <c r="F121" s="39" t="str">
        <f>IFERROR(INDEX(当前库存!$C:$H,SMALL($B:$B,ROW(D118)),MATCH(F$3,$D$3:$I$3,0)),"")</f>
        <v/>
      </c>
      <c r="G121" s="39" t="str">
        <f>IFERROR(INDEX(当前库存!$C:$H,SMALL($B:$B,ROW(E118)),MATCH(G$3,$D$3:$I$3,0)),"")</f>
        <v/>
      </c>
      <c r="H121" s="39" t="str">
        <f>IFERROR(INDEX(当前库存!$C:$H,SMALL($B:$B,ROW(F118)),MATCH(H$3,$D$3:$I$3,0)),"")</f>
        <v/>
      </c>
      <c r="I121" s="40" t="str">
        <f>IFERROR(INDEX(当前库存!$C:$H,SMALL($B:$B,ROW(G118)),MATCH(I$3,$D$3:$I$3,0)),"")</f>
        <v/>
      </c>
    </row>
    <row r="122" ht="21.95" customHeight="1" spans="2:9">
      <c r="B122" s="36" t="str">
        <f>IF(当前库存!H:H="采购",ROW(),"-")</f>
        <v>-</v>
      </c>
      <c r="C122" s="38" t="str">
        <f t="shared" si="3"/>
        <v/>
      </c>
      <c r="D122" s="39" t="str">
        <f>IFERROR(INDEX(当前库存!$C:$H,SMALL($B:$B,ROW(B119)),MATCH(D$3,$D$3:$I$3,0)),"")</f>
        <v/>
      </c>
      <c r="E122" s="39" t="str">
        <f>IFERROR(INDEX(当前库存!$C:$H,SMALL($B:$B,ROW(C119)),MATCH(E$3,$D$3:$I$3,0)),"")</f>
        <v/>
      </c>
      <c r="F122" s="39" t="str">
        <f>IFERROR(INDEX(当前库存!$C:$H,SMALL($B:$B,ROW(D119)),MATCH(F$3,$D$3:$I$3,0)),"")</f>
        <v/>
      </c>
      <c r="G122" s="39" t="str">
        <f>IFERROR(INDEX(当前库存!$C:$H,SMALL($B:$B,ROW(E119)),MATCH(G$3,$D$3:$I$3,0)),"")</f>
        <v/>
      </c>
      <c r="H122" s="39" t="str">
        <f>IFERROR(INDEX(当前库存!$C:$H,SMALL($B:$B,ROW(F119)),MATCH(H$3,$D$3:$I$3,0)),"")</f>
        <v/>
      </c>
      <c r="I122" s="40" t="str">
        <f>IFERROR(INDEX(当前库存!$C:$H,SMALL($B:$B,ROW(G119)),MATCH(I$3,$D$3:$I$3,0)),"")</f>
        <v/>
      </c>
    </row>
    <row r="123" ht="21.95" customHeight="1" spans="2:9">
      <c r="B123" s="36" t="str">
        <f>IF(当前库存!H:H="采购",ROW(),"-")</f>
        <v>-</v>
      </c>
      <c r="C123" s="38" t="str">
        <f t="shared" si="3"/>
        <v/>
      </c>
      <c r="D123" s="39" t="str">
        <f>IFERROR(INDEX(当前库存!$C:$H,SMALL($B:$B,ROW(B120)),MATCH(D$3,$D$3:$I$3,0)),"")</f>
        <v/>
      </c>
      <c r="E123" s="39" t="str">
        <f>IFERROR(INDEX(当前库存!$C:$H,SMALL($B:$B,ROW(C120)),MATCH(E$3,$D$3:$I$3,0)),"")</f>
        <v/>
      </c>
      <c r="F123" s="39" t="str">
        <f>IFERROR(INDEX(当前库存!$C:$H,SMALL($B:$B,ROW(D120)),MATCH(F$3,$D$3:$I$3,0)),"")</f>
        <v/>
      </c>
      <c r="G123" s="39" t="str">
        <f>IFERROR(INDEX(当前库存!$C:$H,SMALL($B:$B,ROW(E120)),MATCH(G$3,$D$3:$I$3,0)),"")</f>
        <v/>
      </c>
      <c r="H123" s="39" t="str">
        <f>IFERROR(INDEX(当前库存!$C:$H,SMALL($B:$B,ROW(F120)),MATCH(H$3,$D$3:$I$3,0)),"")</f>
        <v/>
      </c>
      <c r="I123" s="40" t="str">
        <f>IFERROR(INDEX(当前库存!$C:$H,SMALL($B:$B,ROW(G120)),MATCH(I$3,$D$3:$I$3,0)),"")</f>
        <v/>
      </c>
    </row>
    <row r="124" ht="21.95" customHeight="1" spans="2:9">
      <c r="B124" s="36" t="str">
        <f>IF(当前库存!H:H="采购",ROW(),"-")</f>
        <v>-</v>
      </c>
      <c r="C124" s="38" t="str">
        <f t="shared" si="3"/>
        <v/>
      </c>
      <c r="D124" s="39" t="str">
        <f>IFERROR(INDEX(当前库存!$C:$H,SMALL($B:$B,ROW(B121)),MATCH(D$3,$D$3:$I$3,0)),"")</f>
        <v/>
      </c>
      <c r="E124" s="39" t="str">
        <f>IFERROR(INDEX(当前库存!$C:$H,SMALL($B:$B,ROW(C121)),MATCH(E$3,$D$3:$I$3,0)),"")</f>
        <v/>
      </c>
      <c r="F124" s="39" t="str">
        <f>IFERROR(INDEX(当前库存!$C:$H,SMALL($B:$B,ROW(D121)),MATCH(F$3,$D$3:$I$3,0)),"")</f>
        <v/>
      </c>
      <c r="G124" s="39" t="str">
        <f>IFERROR(INDEX(当前库存!$C:$H,SMALL($B:$B,ROW(E121)),MATCH(G$3,$D$3:$I$3,0)),"")</f>
        <v/>
      </c>
      <c r="H124" s="39" t="str">
        <f>IFERROR(INDEX(当前库存!$C:$H,SMALL($B:$B,ROW(F121)),MATCH(H$3,$D$3:$I$3,0)),"")</f>
        <v/>
      </c>
      <c r="I124" s="40" t="str">
        <f>IFERROR(INDEX(当前库存!$C:$H,SMALL($B:$B,ROW(G121)),MATCH(I$3,$D$3:$I$3,0)),"")</f>
        <v/>
      </c>
    </row>
    <row r="125" ht="21.95" customHeight="1" spans="2:9">
      <c r="B125" s="36" t="str">
        <f>IF(当前库存!H:H="采购",ROW(),"-")</f>
        <v>-</v>
      </c>
      <c r="C125" s="38" t="str">
        <f t="shared" si="3"/>
        <v/>
      </c>
      <c r="D125" s="39" t="str">
        <f>IFERROR(INDEX(当前库存!$C:$H,SMALL($B:$B,ROW(B122)),MATCH(D$3,$D$3:$I$3,0)),"")</f>
        <v/>
      </c>
      <c r="E125" s="39" t="str">
        <f>IFERROR(INDEX(当前库存!$C:$H,SMALL($B:$B,ROW(C122)),MATCH(E$3,$D$3:$I$3,0)),"")</f>
        <v/>
      </c>
      <c r="F125" s="39" t="str">
        <f>IFERROR(INDEX(当前库存!$C:$H,SMALL($B:$B,ROW(D122)),MATCH(F$3,$D$3:$I$3,0)),"")</f>
        <v/>
      </c>
      <c r="G125" s="39" t="str">
        <f>IFERROR(INDEX(当前库存!$C:$H,SMALL($B:$B,ROW(E122)),MATCH(G$3,$D$3:$I$3,0)),"")</f>
        <v/>
      </c>
      <c r="H125" s="39" t="str">
        <f>IFERROR(INDEX(当前库存!$C:$H,SMALL($B:$B,ROW(F122)),MATCH(H$3,$D$3:$I$3,0)),"")</f>
        <v/>
      </c>
      <c r="I125" s="40" t="str">
        <f>IFERROR(INDEX(当前库存!$C:$H,SMALL($B:$B,ROW(G122)),MATCH(I$3,$D$3:$I$3,0)),"")</f>
        <v/>
      </c>
    </row>
    <row r="126" ht="21.95" customHeight="1" spans="2:9">
      <c r="B126" s="36" t="str">
        <f>IF(当前库存!H:H="采购",ROW(),"-")</f>
        <v>-</v>
      </c>
      <c r="C126" s="38" t="str">
        <f t="shared" si="3"/>
        <v/>
      </c>
      <c r="D126" s="39" t="str">
        <f>IFERROR(INDEX(当前库存!$C:$H,SMALL($B:$B,ROW(B123)),MATCH(D$3,$D$3:$I$3,0)),"")</f>
        <v/>
      </c>
      <c r="E126" s="39" t="str">
        <f>IFERROR(INDEX(当前库存!$C:$H,SMALL($B:$B,ROW(C123)),MATCH(E$3,$D$3:$I$3,0)),"")</f>
        <v/>
      </c>
      <c r="F126" s="39" t="str">
        <f>IFERROR(INDEX(当前库存!$C:$H,SMALL($B:$B,ROW(D123)),MATCH(F$3,$D$3:$I$3,0)),"")</f>
        <v/>
      </c>
      <c r="G126" s="39" t="str">
        <f>IFERROR(INDEX(当前库存!$C:$H,SMALL($B:$B,ROW(E123)),MATCH(G$3,$D$3:$I$3,0)),"")</f>
        <v/>
      </c>
      <c r="H126" s="39" t="str">
        <f>IFERROR(INDEX(当前库存!$C:$H,SMALL($B:$B,ROW(F123)),MATCH(H$3,$D$3:$I$3,0)),"")</f>
        <v/>
      </c>
      <c r="I126" s="40" t="str">
        <f>IFERROR(INDEX(当前库存!$C:$H,SMALL($B:$B,ROW(G123)),MATCH(I$3,$D$3:$I$3,0)),"")</f>
        <v/>
      </c>
    </row>
    <row r="127" ht="21.95" customHeight="1" spans="2:9">
      <c r="B127" s="36" t="str">
        <f>IF(当前库存!H:H="采购",ROW(),"-")</f>
        <v>-</v>
      </c>
      <c r="C127" s="38" t="str">
        <f t="shared" si="3"/>
        <v/>
      </c>
      <c r="D127" s="39" t="str">
        <f>IFERROR(INDEX(当前库存!$C:$H,SMALL($B:$B,ROW(B124)),MATCH(D$3,$D$3:$I$3,0)),"")</f>
        <v/>
      </c>
      <c r="E127" s="39" t="str">
        <f>IFERROR(INDEX(当前库存!$C:$H,SMALL($B:$B,ROW(C124)),MATCH(E$3,$D$3:$I$3,0)),"")</f>
        <v/>
      </c>
      <c r="F127" s="39" t="str">
        <f>IFERROR(INDEX(当前库存!$C:$H,SMALL($B:$B,ROW(D124)),MATCH(F$3,$D$3:$I$3,0)),"")</f>
        <v/>
      </c>
      <c r="G127" s="39" t="str">
        <f>IFERROR(INDEX(当前库存!$C:$H,SMALL($B:$B,ROW(E124)),MATCH(G$3,$D$3:$I$3,0)),"")</f>
        <v/>
      </c>
      <c r="H127" s="39" t="str">
        <f>IFERROR(INDEX(当前库存!$C:$H,SMALL($B:$B,ROW(F124)),MATCH(H$3,$D$3:$I$3,0)),"")</f>
        <v/>
      </c>
      <c r="I127" s="40" t="str">
        <f>IFERROR(INDEX(当前库存!$C:$H,SMALL($B:$B,ROW(G124)),MATCH(I$3,$D$3:$I$3,0)),"")</f>
        <v/>
      </c>
    </row>
    <row r="128" ht="21.95" customHeight="1" spans="2:9">
      <c r="B128" s="36" t="str">
        <f>IF(当前库存!H:H="采购",ROW(),"-")</f>
        <v>-</v>
      </c>
      <c r="C128" s="38" t="str">
        <f t="shared" si="3"/>
        <v/>
      </c>
      <c r="D128" s="39" t="str">
        <f>IFERROR(INDEX(当前库存!$C:$H,SMALL($B:$B,ROW(B125)),MATCH(D$3,$D$3:$I$3,0)),"")</f>
        <v/>
      </c>
      <c r="E128" s="39" t="str">
        <f>IFERROR(INDEX(当前库存!$C:$H,SMALL($B:$B,ROW(C125)),MATCH(E$3,$D$3:$I$3,0)),"")</f>
        <v/>
      </c>
      <c r="F128" s="39" t="str">
        <f>IFERROR(INDEX(当前库存!$C:$H,SMALL($B:$B,ROW(D125)),MATCH(F$3,$D$3:$I$3,0)),"")</f>
        <v/>
      </c>
      <c r="G128" s="39" t="str">
        <f>IFERROR(INDEX(当前库存!$C:$H,SMALL($B:$B,ROW(E125)),MATCH(G$3,$D$3:$I$3,0)),"")</f>
        <v/>
      </c>
      <c r="H128" s="39" t="str">
        <f>IFERROR(INDEX(当前库存!$C:$H,SMALL($B:$B,ROW(F125)),MATCH(H$3,$D$3:$I$3,0)),"")</f>
        <v/>
      </c>
      <c r="I128" s="40" t="str">
        <f>IFERROR(INDEX(当前库存!$C:$H,SMALL($B:$B,ROW(G125)),MATCH(I$3,$D$3:$I$3,0)),"")</f>
        <v/>
      </c>
    </row>
    <row r="129" ht="21.95" customHeight="1" spans="2:9">
      <c r="B129" s="36" t="str">
        <f>IF(当前库存!H:H="采购",ROW(),"-")</f>
        <v>-</v>
      </c>
      <c r="C129" s="38" t="str">
        <f t="shared" si="3"/>
        <v/>
      </c>
      <c r="D129" s="39" t="str">
        <f>IFERROR(INDEX(当前库存!$C:$H,SMALL($B:$B,ROW(B126)),MATCH(D$3,$D$3:$I$3,0)),"")</f>
        <v/>
      </c>
      <c r="E129" s="39" t="str">
        <f>IFERROR(INDEX(当前库存!$C:$H,SMALL($B:$B,ROW(C126)),MATCH(E$3,$D$3:$I$3,0)),"")</f>
        <v/>
      </c>
      <c r="F129" s="39" t="str">
        <f>IFERROR(INDEX(当前库存!$C:$H,SMALL($B:$B,ROW(D126)),MATCH(F$3,$D$3:$I$3,0)),"")</f>
        <v/>
      </c>
      <c r="G129" s="39" t="str">
        <f>IFERROR(INDEX(当前库存!$C:$H,SMALL($B:$B,ROW(E126)),MATCH(G$3,$D$3:$I$3,0)),"")</f>
        <v/>
      </c>
      <c r="H129" s="39" t="str">
        <f>IFERROR(INDEX(当前库存!$C:$H,SMALL($B:$B,ROW(F126)),MATCH(H$3,$D$3:$I$3,0)),"")</f>
        <v/>
      </c>
      <c r="I129" s="40" t="str">
        <f>IFERROR(INDEX(当前库存!$C:$H,SMALL($B:$B,ROW(G126)),MATCH(I$3,$D$3:$I$3,0)),"")</f>
        <v/>
      </c>
    </row>
    <row r="130" ht="21.95" customHeight="1" spans="2:9">
      <c r="B130" s="36" t="str">
        <f>IF(当前库存!H:H="采购",ROW(),"-")</f>
        <v>-</v>
      </c>
      <c r="C130" s="38" t="str">
        <f t="shared" si="3"/>
        <v/>
      </c>
      <c r="D130" s="39" t="str">
        <f>IFERROR(INDEX(当前库存!$C:$H,SMALL($B:$B,ROW(B127)),MATCH(D$3,$D$3:$I$3,0)),"")</f>
        <v/>
      </c>
      <c r="E130" s="39" t="str">
        <f>IFERROR(INDEX(当前库存!$C:$H,SMALL($B:$B,ROW(C127)),MATCH(E$3,$D$3:$I$3,0)),"")</f>
        <v/>
      </c>
      <c r="F130" s="39" t="str">
        <f>IFERROR(INDEX(当前库存!$C:$H,SMALL($B:$B,ROW(D127)),MATCH(F$3,$D$3:$I$3,0)),"")</f>
        <v/>
      </c>
      <c r="G130" s="39" t="str">
        <f>IFERROR(INDEX(当前库存!$C:$H,SMALL($B:$B,ROW(E127)),MATCH(G$3,$D$3:$I$3,0)),"")</f>
        <v/>
      </c>
      <c r="H130" s="39" t="str">
        <f>IFERROR(INDEX(当前库存!$C:$H,SMALL($B:$B,ROW(F127)),MATCH(H$3,$D$3:$I$3,0)),"")</f>
        <v/>
      </c>
      <c r="I130" s="40" t="str">
        <f>IFERROR(INDEX(当前库存!$C:$H,SMALL($B:$B,ROW(G127)),MATCH(I$3,$D$3:$I$3,0)),"")</f>
        <v/>
      </c>
    </row>
    <row r="131" ht="21.95" customHeight="1" spans="2:9">
      <c r="B131" s="36" t="str">
        <f>IF(当前库存!H:H="采购",ROW(),"-")</f>
        <v>-</v>
      </c>
      <c r="C131" s="38" t="str">
        <f t="shared" si="3"/>
        <v/>
      </c>
      <c r="D131" s="39" t="str">
        <f>IFERROR(INDEX(当前库存!$C:$H,SMALL($B:$B,ROW(B128)),MATCH(D$3,$D$3:$I$3,0)),"")</f>
        <v/>
      </c>
      <c r="E131" s="39" t="str">
        <f>IFERROR(INDEX(当前库存!$C:$H,SMALL($B:$B,ROW(C128)),MATCH(E$3,$D$3:$I$3,0)),"")</f>
        <v/>
      </c>
      <c r="F131" s="39" t="str">
        <f>IFERROR(INDEX(当前库存!$C:$H,SMALL($B:$B,ROW(D128)),MATCH(F$3,$D$3:$I$3,0)),"")</f>
        <v/>
      </c>
      <c r="G131" s="39" t="str">
        <f>IFERROR(INDEX(当前库存!$C:$H,SMALL($B:$B,ROW(E128)),MATCH(G$3,$D$3:$I$3,0)),"")</f>
        <v/>
      </c>
      <c r="H131" s="39" t="str">
        <f>IFERROR(INDEX(当前库存!$C:$H,SMALL($B:$B,ROW(F128)),MATCH(H$3,$D$3:$I$3,0)),"")</f>
        <v/>
      </c>
      <c r="I131" s="40" t="str">
        <f>IFERROR(INDEX(当前库存!$C:$H,SMALL($B:$B,ROW(G128)),MATCH(I$3,$D$3:$I$3,0)),"")</f>
        <v/>
      </c>
    </row>
    <row r="132" ht="21.95" customHeight="1" spans="2:9">
      <c r="B132" s="36" t="str">
        <f>IF(当前库存!H:H="采购",ROW(),"-")</f>
        <v>-</v>
      </c>
      <c r="C132" s="38" t="str">
        <f t="shared" si="3"/>
        <v/>
      </c>
      <c r="D132" s="39" t="str">
        <f>IFERROR(INDEX(当前库存!$C:$H,SMALL($B:$B,ROW(B129)),MATCH(D$3,$D$3:$I$3,0)),"")</f>
        <v/>
      </c>
      <c r="E132" s="39" t="str">
        <f>IFERROR(INDEX(当前库存!$C:$H,SMALL($B:$B,ROW(C129)),MATCH(E$3,$D$3:$I$3,0)),"")</f>
        <v/>
      </c>
      <c r="F132" s="39" t="str">
        <f>IFERROR(INDEX(当前库存!$C:$H,SMALL($B:$B,ROW(D129)),MATCH(F$3,$D$3:$I$3,0)),"")</f>
        <v/>
      </c>
      <c r="G132" s="39" t="str">
        <f>IFERROR(INDEX(当前库存!$C:$H,SMALL($B:$B,ROW(E129)),MATCH(G$3,$D$3:$I$3,0)),"")</f>
        <v/>
      </c>
      <c r="H132" s="39" t="str">
        <f>IFERROR(INDEX(当前库存!$C:$H,SMALL($B:$B,ROW(F129)),MATCH(H$3,$D$3:$I$3,0)),"")</f>
        <v/>
      </c>
      <c r="I132" s="40" t="str">
        <f>IFERROR(INDEX(当前库存!$C:$H,SMALL($B:$B,ROW(G129)),MATCH(I$3,$D$3:$I$3,0)),"")</f>
        <v/>
      </c>
    </row>
    <row r="133" ht="21.95" customHeight="1" spans="2:9">
      <c r="B133" s="36" t="str">
        <f>IF(当前库存!H:H="采购",ROW(),"-")</f>
        <v>-</v>
      </c>
      <c r="C133" s="38" t="str">
        <f t="shared" ref="C133:C164" si="4">IF(D133="","",ROW(A130))</f>
        <v/>
      </c>
      <c r="D133" s="39" t="str">
        <f>IFERROR(INDEX(当前库存!$C:$H,SMALL($B:$B,ROW(B130)),MATCH(D$3,$D$3:$I$3,0)),"")</f>
        <v/>
      </c>
      <c r="E133" s="39" t="str">
        <f>IFERROR(INDEX(当前库存!$C:$H,SMALL($B:$B,ROW(C130)),MATCH(E$3,$D$3:$I$3,0)),"")</f>
        <v/>
      </c>
      <c r="F133" s="39" t="str">
        <f>IFERROR(INDEX(当前库存!$C:$H,SMALL($B:$B,ROW(D130)),MATCH(F$3,$D$3:$I$3,0)),"")</f>
        <v/>
      </c>
      <c r="G133" s="39" t="str">
        <f>IFERROR(INDEX(当前库存!$C:$H,SMALL($B:$B,ROW(E130)),MATCH(G$3,$D$3:$I$3,0)),"")</f>
        <v/>
      </c>
      <c r="H133" s="39" t="str">
        <f>IFERROR(INDEX(当前库存!$C:$H,SMALL($B:$B,ROW(F130)),MATCH(H$3,$D$3:$I$3,0)),"")</f>
        <v/>
      </c>
      <c r="I133" s="40" t="str">
        <f>IFERROR(INDEX(当前库存!$C:$H,SMALL($B:$B,ROW(G130)),MATCH(I$3,$D$3:$I$3,0)),"")</f>
        <v/>
      </c>
    </row>
    <row r="134" ht="21.95" customHeight="1" spans="2:9">
      <c r="B134" s="36" t="str">
        <f>IF(当前库存!H:H="采购",ROW(),"-")</f>
        <v>-</v>
      </c>
      <c r="C134" s="38" t="str">
        <f t="shared" si="4"/>
        <v/>
      </c>
      <c r="D134" s="39" t="str">
        <f>IFERROR(INDEX(当前库存!$C:$H,SMALL($B:$B,ROW(B131)),MATCH(D$3,$D$3:$I$3,0)),"")</f>
        <v/>
      </c>
      <c r="E134" s="39" t="str">
        <f>IFERROR(INDEX(当前库存!$C:$H,SMALL($B:$B,ROW(C131)),MATCH(E$3,$D$3:$I$3,0)),"")</f>
        <v/>
      </c>
      <c r="F134" s="39" t="str">
        <f>IFERROR(INDEX(当前库存!$C:$H,SMALL($B:$B,ROW(D131)),MATCH(F$3,$D$3:$I$3,0)),"")</f>
        <v/>
      </c>
      <c r="G134" s="39" t="str">
        <f>IFERROR(INDEX(当前库存!$C:$H,SMALL($B:$B,ROW(E131)),MATCH(G$3,$D$3:$I$3,0)),"")</f>
        <v/>
      </c>
      <c r="H134" s="39" t="str">
        <f>IFERROR(INDEX(当前库存!$C:$H,SMALL($B:$B,ROW(F131)),MATCH(H$3,$D$3:$I$3,0)),"")</f>
        <v/>
      </c>
      <c r="I134" s="40" t="str">
        <f>IFERROR(INDEX(当前库存!$C:$H,SMALL($B:$B,ROW(G131)),MATCH(I$3,$D$3:$I$3,0)),"")</f>
        <v/>
      </c>
    </row>
    <row r="135" ht="21.95" customHeight="1" spans="2:9">
      <c r="B135" s="36" t="str">
        <f>IF(当前库存!H:H="采购",ROW(),"-")</f>
        <v>-</v>
      </c>
      <c r="C135" s="38" t="str">
        <f t="shared" si="4"/>
        <v/>
      </c>
      <c r="D135" s="39" t="str">
        <f>IFERROR(INDEX(当前库存!$C:$H,SMALL($B:$B,ROW(B132)),MATCH(D$3,$D$3:$I$3,0)),"")</f>
        <v/>
      </c>
      <c r="E135" s="39" t="str">
        <f>IFERROR(INDEX(当前库存!$C:$H,SMALL($B:$B,ROW(C132)),MATCH(E$3,$D$3:$I$3,0)),"")</f>
        <v/>
      </c>
      <c r="F135" s="39" t="str">
        <f>IFERROR(INDEX(当前库存!$C:$H,SMALL($B:$B,ROW(D132)),MATCH(F$3,$D$3:$I$3,0)),"")</f>
        <v/>
      </c>
      <c r="G135" s="39" t="str">
        <f>IFERROR(INDEX(当前库存!$C:$H,SMALL($B:$B,ROW(E132)),MATCH(G$3,$D$3:$I$3,0)),"")</f>
        <v/>
      </c>
      <c r="H135" s="39" t="str">
        <f>IFERROR(INDEX(当前库存!$C:$H,SMALL($B:$B,ROW(F132)),MATCH(H$3,$D$3:$I$3,0)),"")</f>
        <v/>
      </c>
      <c r="I135" s="40" t="str">
        <f>IFERROR(INDEX(当前库存!$C:$H,SMALL($B:$B,ROW(G132)),MATCH(I$3,$D$3:$I$3,0)),"")</f>
        <v/>
      </c>
    </row>
    <row r="136" ht="21.95" customHeight="1" spans="2:9">
      <c r="B136" s="36" t="str">
        <f>IF(当前库存!H:H="采购",ROW(),"-")</f>
        <v>-</v>
      </c>
      <c r="C136" s="38" t="str">
        <f t="shared" si="4"/>
        <v/>
      </c>
      <c r="D136" s="39" t="str">
        <f>IFERROR(INDEX(当前库存!$C:$H,SMALL($B:$B,ROW(B133)),MATCH(D$3,$D$3:$I$3,0)),"")</f>
        <v/>
      </c>
      <c r="E136" s="39" t="str">
        <f>IFERROR(INDEX(当前库存!$C:$H,SMALL($B:$B,ROW(C133)),MATCH(E$3,$D$3:$I$3,0)),"")</f>
        <v/>
      </c>
      <c r="F136" s="39" t="str">
        <f>IFERROR(INDEX(当前库存!$C:$H,SMALL($B:$B,ROW(D133)),MATCH(F$3,$D$3:$I$3,0)),"")</f>
        <v/>
      </c>
      <c r="G136" s="39" t="str">
        <f>IFERROR(INDEX(当前库存!$C:$H,SMALL($B:$B,ROW(E133)),MATCH(G$3,$D$3:$I$3,0)),"")</f>
        <v/>
      </c>
      <c r="H136" s="39" t="str">
        <f>IFERROR(INDEX(当前库存!$C:$H,SMALL($B:$B,ROW(F133)),MATCH(H$3,$D$3:$I$3,0)),"")</f>
        <v/>
      </c>
      <c r="I136" s="40" t="str">
        <f>IFERROR(INDEX(当前库存!$C:$H,SMALL($B:$B,ROW(G133)),MATCH(I$3,$D$3:$I$3,0)),"")</f>
        <v/>
      </c>
    </row>
    <row r="137" ht="21.95" customHeight="1" spans="2:9">
      <c r="B137" s="36" t="str">
        <f>IF(当前库存!H:H="采购",ROW(),"-")</f>
        <v>-</v>
      </c>
      <c r="C137" s="38" t="str">
        <f t="shared" si="4"/>
        <v/>
      </c>
      <c r="D137" s="39" t="str">
        <f>IFERROR(INDEX(当前库存!$C:$H,SMALL($B:$B,ROW(B134)),MATCH(D$3,$D$3:$I$3,0)),"")</f>
        <v/>
      </c>
      <c r="E137" s="39" t="str">
        <f>IFERROR(INDEX(当前库存!$C:$H,SMALL($B:$B,ROW(C134)),MATCH(E$3,$D$3:$I$3,0)),"")</f>
        <v/>
      </c>
      <c r="F137" s="39" t="str">
        <f>IFERROR(INDEX(当前库存!$C:$H,SMALL($B:$B,ROW(D134)),MATCH(F$3,$D$3:$I$3,0)),"")</f>
        <v/>
      </c>
      <c r="G137" s="39" t="str">
        <f>IFERROR(INDEX(当前库存!$C:$H,SMALL($B:$B,ROW(E134)),MATCH(G$3,$D$3:$I$3,0)),"")</f>
        <v/>
      </c>
      <c r="H137" s="39" t="str">
        <f>IFERROR(INDEX(当前库存!$C:$H,SMALL($B:$B,ROW(F134)),MATCH(H$3,$D$3:$I$3,0)),"")</f>
        <v/>
      </c>
      <c r="I137" s="40" t="str">
        <f>IFERROR(INDEX(当前库存!$C:$H,SMALL($B:$B,ROW(G134)),MATCH(I$3,$D$3:$I$3,0)),"")</f>
        <v/>
      </c>
    </row>
    <row r="138" ht="21.95" customHeight="1" spans="2:9">
      <c r="B138" s="36" t="str">
        <f>IF(当前库存!H:H="采购",ROW(),"-")</f>
        <v>-</v>
      </c>
      <c r="C138" s="38" t="str">
        <f t="shared" si="4"/>
        <v/>
      </c>
      <c r="D138" s="39" t="str">
        <f>IFERROR(INDEX(当前库存!$C:$H,SMALL($B:$B,ROW(B135)),MATCH(D$3,$D$3:$I$3,0)),"")</f>
        <v/>
      </c>
      <c r="E138" s="39" t="str">
        <f>IFERROR(INDEX(当前库存!$C:$H,SMALL($B:$B,ROW(C135)),MATCH(E$3,$D$3:$I$3,0)),"")</f>
        <v/>
      </c>
      <c r="F138" s="39" t="str">
        <f>IFERROR(INDEX(当前库存!$C:$H,SMALL($B:$B,ROW(D135)),MATCH(F$3,$D$3:$I$3,0)),"")</f>
        <v/>
      </c>
      <c r="G138" s="39" t="str">
        <f>IFERROR(INDEX(当前库存!$C:$H,SMALL($B:$B,ROW(E135)),MATCH(G$3,$D$3:$I$3,0)),"")</f>
        <v/>
      </c>
      <c r="H138" s="39" t="str">
        <f>IFERROR(INDEX(当前库存!$C:$H,SMALL($B:$B,ROW(F135)),MATCH(H$3,$D$3:$I$3,0)),"")</f>
        <v/>
      </c>
      <c r="I138" s="40" t="str">
        <f>IFERROR(INDEX(当前库存!$C:$H,SMALL($B:$B,ROW(G135)),MATCH(I$3,$D$3:$I$3,0)),"")</f>
        <v/>
      </c>
    </row>
    <row r="139" ht="21.95" customHeight="1" spans="2:9">
      <c r="B139" s="36" t="str">
        <f>IF(当前库存!H:H="采购",ROW(),"-")</f>
        <v>-</v>
      </c>
      <c r="C139" s="38" t="str">
        <f t="shared" si="4"/>
        <v/>
      </c>
      <c r="D139" s="39" t="str">
        <f>IFERROR(INDEX(当前库存!$C:$H,SMALL($B:$B,ROW(B136)),MATCH(D$3,$D$3:$I$3,0)),"")</f>
        <v/>
      </c>
      <c r="E139" s="39" t="str">
        <f>IFERROR(INDEX(当前库存!$C:$H,SMALL($B:$B,ROW(C136)),MATCH(E$3,$D$3:$I$3,0)),"")</f>
        <v/>
      </c>
      <c r="F139" s="39" t="str">
        <f>IFERROR(INDEX(当前库存!$C:$H,SMALL($B:$B,ROW(D136)),MATCH(F$3,$D$3:$I$3,0)),"")</f>
        <v/>
      </c>
      <c r="G139" s="39" t="str">
        <f>IFERROR(INDEX(当前库存!$C:$H,SMALL($B:$B,ROW(E136)),MATCH(G$3,$D$3:$I$3,0)),"")</f>
        <v/>
      </c>
      <c r="H139" s="39" t="str">
        <f>IFERROR(INDEX(当前库存!$C:$H,SMALL($B:$B,ROW(F136)),MATCH(H$3,$D$3:$I$3,0)),"")</f>
        <v/>
      </c>
      <c r="I139" s="40" t="str">
        <f>IFERROR(INDEX(当前库存!$C:$H,SMALL($B:$B,ROW(G136)),MATCH(I$3,$D$3:$I$3,0)),"")</f>
        <v/>
      </c>
    </row>
    <row r="140" ht="21.95" customHeight="1" spans="2:9">
      <c r="B140" s="36" t="str">
        <f>IF(当前库存!H:H="采购",ROW(),"-")</f>
        <v>-</v>
      </c>
      <c r="C140" s="38" t="str">
        <f t="shared" si="4"/>
        <v/>
      </c>
      <c r="D140" s="39" t="str">
        <f>IFERROR(INDEX(当前库存!$C:$H,SMALL($B:$B,ROW(B137)),MATCH(D$3,$D$3:$I$3,0)),"")</f>
        <v/>
      </c>
      <c r="E140" s="39" t="str">
        <f>IFERROR(INDEX(当前库存!$C:$H,SMALL($B:$B,ROW(C137)),MATCH(E$3,$D$3:$I$3,0)),"")</f>
        <v/>
      </c>
      <c r="F140" s="39" t="str">
        <f>IFERROR(INDEX(当前库存!$C:$H,SMALL($B:$B,ROW(D137)),MATCH(F$3,$D$3:$I$3,0)),"")</f>
        <v/>
      </c>
      <c r="G140" s="39" t="str">
        <f>IFERROR(INDEX(当前库存!$C:$H,SMALL($B:$B,ROW(E137)),MATCH(G$3,$D$3:$I$3,0)),"")</f>
        <v/>
      </c>
      <c r="H140" s="39" t="str">
        <f>IFERROR(INDEX(当前库存!$C:$H,SMALL($B:$B,ROW(F137)),MATCH(H$3,$D$3:$I$3,0)),"")</f>
        <v/>
      </c>
      <c r="I140" s="40" t="str">
        <f>IFERROR(INDEX(当前库存!$C:$H,SMALL($B:$B,ROW(G137)),MATCH(I$3,$D$3:$I$3,0)),"")</f>
        <v/>
      </c>
    </row>
    <row r="141" ht="21.95" customHeight="1" spans="2:9">
      <c r="B141" s="36" t="str">
        <f>IF(当前库存!H:H="采购",ROW(),"-")</f>
        <v>-</v>
      </c>
      <c r="C141" s="38" t="str">
        <f t="shared" si="4"/>
        <v/>
      </c>
      <c r="D141" s="39" t="str">
        <f>IFERROR(INDEX(当前库存!$C:$H,SMALL($B:$B,ROW(B138)),MATCH(D$3,$D$3:$I$3,0)),"")</f>
        <v/>
      </c>
      <c r="E141" s="39" t="str">
        <f>IFERROR(INDEX(当前库存!$C:$H,SMALL($B:$B,ROW(C138)),MATCH(E$3,$D$3:$I$3,0)),"")</f>
        <v/>
      </c>
      <c r="F141" s="39" t="str">
        <f>IFERROR(INDEX(当前库存!$C:$H,SMALL($B:$B,ROW(D138)),MATCH(F$3,$D$3:$I$3,0)),"")</f>
        <v/>
      </c>
      <c r="G141" s="39" t="str">
        <f>IFERROR(INDEX(当前库存!$C:$H,SMALL($B:$B,ROW(E138)),MATCH(G$3,$D$3:$I$3,0)),"")</f>
        <v/>
      </c>
      <c r="H141" s="39" t="str">
        <f>IFERROR(INDEX(当前库存!$C:$H,SMALL($B:$B,ROW(F138)),MATCH(H$3,$D$3:$I$3,0)),"")</f>
        <v/>
      </c>
      <c r="I141" s="40" t="str">
        <f>IFERROR(INDEX(当前库存!$C:$H,SMALL($B:$B,ROW(G138)),MATCH(I$3,$D$3:$I$3,0)),"")</f>
        <v/>
      </c>
    </row>
    <row r="142" ht="21.95" customHeight="1" spans="2:9">
      <c r="B142" s="36" t="str">
        <f>IF(当前库存!H:H="采购",ROW(),"-")</f>
        <v>-</v>
      </c>
      <c r="C142" s="38" t="str">
        <f t="shared" si="4"/>
        <v/>
      </c>
      <c r="D142" s="39" t="str">
        <f>IFERROR(INDEX(当前库存!$C:$H,SMALL($B:$B,ROW(B139)),MATCH(D$3,$D$3:$I$3,0)),"")</f>
        <v/>
      </c>
      <c r="E142" s="39" t="str">
        <f>IFERROR(INDEX(当前库存!$C:$H,SMALL($B:$B,ROW(C139)),MATCH(E$3,$D$3:$I$3,0)),"")</f>
        <v/>
      </c>
      <c r="F142" s="39" t="str">
        <f>IFERROR(INDEX(当前库存!$C:$H,SMALL($B:$B,ROW(D139)),MATCH(F$3,$D$3:$I$3,0)),"")</f>
        <v/>
      </c>
      <c r="G142" s="39" t="str">
        <f>IFERROR(INDEX(当前库存!$C:$H,SMALL($B:$B,ROW(E139)),MATCH(G$3,$D$3:$I$3,0)),"")</f>
        <v/>
      </c>
      <c r="H142" s="39" t="str">
        <f>IFERROR(INDEX(当前库存!$C:$H,SMALL($B:$B,ROW(F139)),MATCH(H$3,$D$3:$I$3,0)),"")</f>
        <v/>
      </c>
      <c r="I142" s="40" t="str">
        <f>IFERROR(INDEX(当前库存!$C:$H,SMALL($B:$B,ROW(G139)),MATCH(I$3,$D$3:$I$3,0)),"")</f>
        <v/>
      </c>
    </row>
    <row r="143" ht="21.95" customHeight="1" spans="2:9">
      <c r="B143" s="36" t="str">
        <f>IF(当前库存!H:H="采购",ROW(),"-")</f>
        <v>-</v>
      </c>
      <c r="C143" s="38" t="str">
        <f t="shared" si="4"/>
        <v/>
      </c>
      <c r="D143" s="39" t="str">
        <f>IFERROR(INDEX(当前库存!$C:$H,SMALL($B:$B,ROW(B140)),MATCH(D$3,$D$3:$I$3,0)),"")</f>
        <v/>
      </c>
      <c r="E143" s="39" t="str">
        <f>IFERROR(INDEX(当前库存!$C:$H,SMALL($B:$B,ROW(C140)),MATCH(E$3,$D$3:$I$3,0)),"")</f>
        <v/>
      </c>
      <c r="F143" s="39" t="str">
        <f>IFERROR(INDEX(当前库存!$C:$H,SMALL($B:$B,ROW(D140)),MATCH(F$3,$D$3:$I$3,0)),"")</f>
        <v/>
      </c>
      <c r="G143" s="39" t="str">
        <f>IFERROR(INDEX(当前库存!$C:$H,SMALL($B:$B,ROW(E140)),MATCH(G$3,$D$3:$I$3,0)),"")</f>
        <v/>
      </c>
      <c r="H143" s="39" t="str">
        <f>IFERROR(INDEX(当前库存!$C:$H,SMALL($B:$B,ROW(F140)),MATCH(H$3,$D$3:$I$3,0)),"")</f>
        <v/>
      </c>
      <c r="I143" s="40" t="str">
        <f>IFERROR(INDEX(当前库存!$C:$H,SMALL($B:$B,ROW(G140)),MATCH(I$3,$D$3:$I$3,0)),"")</f>
        <v/>
      </c>
    </row>
    <row r="144" ht="21.95" customHeight="1" spans="2:9">
      <c r="B144" s="36" t="str">
        <f>IF(当前库存!H:H="采购",ROW(),"-")</f>
        <v>-</v>
      </c>
      <c r="C144" s="38" t="str">
        <f t="shared" si="4"/>
        <v/>
      </c>
      <c r="D144" s="39" t="str">
        <f>IFERROR(INDEX(当前库存!$C:$H,SMALL($B:$B,ROW(B141)),MATCH(D$3,$D$3:$I$3,0)),"")</f>
        <v/>
      </c>
      <c r="E144" s="39" t="str">
        <f>IFERROR(INDEX(当前库存!$C:$H,SMALL($B:$B,ROW(C141)),MATCH(E$3,$D$3:$I$3,0)),"")</f>
        <v/>
      </c>
      <c r="F144" s="39" t="str">
        <f>IFERROR(INDEX(当前库存!$C:$H,SMALL($B:$B,ROW(D141)),MATCH(F$3,$D$3:$I$3,0)),"")</f>
        <v/>
      </c>
      <c r="G144" s="39" t="str">
        <f>IFERROR(INDEX(当前库存!$C:$H,SMALL($B:$B,ROW(E141)),MATCH(G$3,$D$3:$I$3,0)),"")</f>
        <v/>
      </c>
      <c r="H144" s="39" t="str">
        <f>IFERROR(INDEX(当前库存!$C:$H,SMALL($B:$B,ROW(F141)),MATCH(H$3,$D$3:$I$3,0)),"")</f>
        <v/>
      </c>
      <c r="I144" s="40" t="str">
        <f>IFERROR(INDEX(当前库存!$C:$H,SMALL($B:$B,ROW(G141)),MATCH(I$3,$D$3:$I$3,0)),"")</f>
        <v/>
      </c>
    </row>
    <row r="145" ht="21.95" customHeight="1" spans="2:9">
      <c r="B145" s="36" t="str">
        <f>IF(当前库存!H:H="采购",ROW(),"-")</f>
        <v>-</v>
      </c>
      <c r="C145" s="38" t="str">
        <f t="shared" si="4"/>
        <v/>
      </c>
      <c r="D145" s="39" t="str">
        <f>IFERROR(INDEX(当前库存!$C:$H,SMALL($B:$B,ROW(B142)),MATCH(D$3,$D$3:$I$3,0)),"")</f>
        <v/>
      </c>
      <c r="E145" s="39" t="str">
        <f>IFERROR(INDEX(当前库存!$C:$H,SMALL($B:$B,ROW(C142)),MATCH(E$3,$D$3:$I$3,0)),"")</f>
        <v/>
      </c>
      <c r="F145" s="39" t="str">
        <f>IFERROR(INDEX(当前库存!$C:$H,SMALL($B:$B,ROW(D142)),MATCH(F$3,$D$3:$I$3,0)),"")</f>
        <v/>
      </c>
      <c r="G145" s="39" t="str">
        <f>IFERROR(INDEX(当前库存!$C:$H,SMALL($B:$B,ROW(E142)),MATCH(G$3,$D$3:$I$3,0)),"")</f>
        <v/>
      </c>
      <c r="H145" s="39" t="str">
        <f>IFERROR(INDEX(当前库存!$C:$H,SMALL($B:$B,ROW(F142)),MATCH(H$3,$D$3:$I$3,0)),"")</f>
        <v/>
      </c>
      <c r="I145" s="40" t="str">
        <f>IFERROR(INDEX(当前库存!$C:$H,SMALL($B:$B,ROW(G142)),MATCH(I$3,$D$3:$I$3,0)),"")</f>
        <v/>
      </c>
    </row>
    <row r="146" ht="21.95" customHeight="1" spans="2:9">
      <c r="B146" s="36" t="str">
        <f>IF(当前库存!H:H="采购",ROW(),"-")</f>
        <v>-</v>
      </c>
      <c r="C146" s="38" t="str">
        <f t="shared" si="4"/>
        <v/>
      </c>
      <c r="D146" s="39" t="str">
        <f>IFERROR(INDEX(当前库存!$C:$H,SMALL($B:$B,ROW(B143)),MATCH(D$3,$D$3:$I$3,0)),"")</f>
        <v/>
      </c>
      <c r="E146" s="39" t="str">
        <f>IFERROR(INDEX(当前库存!$C:$H,SMALL($B:$B,ROW(C143)),MATCH(E$3,$D$3:$I$3,0)),"")</f>
        <v/>
      </c>
      <c r="F146" s="39" t="str">
        <f>IFERROR(INDEX(当前库存!$C:$H,SMALL($B:$B,ROW(D143)),MATCH(F$3,$D$3:$I$3,0)),"")</f>
        <v/>
      </c>
      <c r="G146" s="39" t="str">
        <f>IFERROR(INDEX(当前库存!$C:$H,SMALL($B:$B,ROW(E143)),MATCH(G$3,$D$3:$I$3,0)),"")</f>
        <v/>
      </c>
      <c r="H146" s="39" t="str">
        <f>IFERROR(INDEX(当前库存!$C:$H,SMALL($B:$B,ROW(F143)),MATCH(H$3,$D$3:$I$3,0)),"")</f>
        <v/>
      </c>
      <c r="I146" s="40" t="str">
        <f>IFERROR(INDEX(当前库存!$C:$H,SMALL($B:$B,ROW(G143)),MATCH(I$3,$D$3:$I$3,0)),"")</f>
        <v/>
      </c>
    </row>
    <row r="147" ht="21.95" customHeight="1" spans="2:9">
      <c r="B147" s="36" t="str">
        <f>IF(当前库存!H:H="采购",ROW(),"-")</f>
        <v>-</v>
      </c>
      <c r="C147" s="38" t="str">
        <f t="shared" si="4"/>
        <v/>
      </c>
      <c r="D147" s="39" t="str">
        <f>IFERROR(INDEX(当前库存!$C:$H,SMALL($B:$B,ROW(B144)),MATCH(D$3,$D$3:$I$3,0)),"")</f>
        <v/>
      </c>
      <c r="E147" s="39" t="str">
        <f>IFERROR(INDEX(当前库存!$C:$H,SMALL($B:$B,ROW(C144)),MATCH(E$3,$D$3:$I$3,0)),"")</f>
        <v/>
      </c>
      <c r="F147" s="39" t="str">
        <f>IFERROR(INDEX(当前库存!$C:$H,SMALL($B:$B,ROW(D144)),MATCH(F$3,$D$3:$I$3,0)),"")</f>
        <v/>
      </c>
      <c r="G147" s="39" t="str">
        <f>IFERROR(INDEX(当前库存!$C:$H,SMALL($B:$B,ROW(E144)),MATCH(G$3,$D$3:$I$3,0)),"")</f>
        <v/>
      </c>
      <c r="H147" s="39" t="str">
        <f>IFERROR(INDEX(当前库存!$C:$H,SMALL($B:$B,ROW(F144)),MATCH(H$3,$D$3:$I$3,0)),"")</f>
        <v/>
      </c>
      <c r="I147" s="40" t="str">
        <f>IFERROR(INDEX(当前库存!$C:$H,SMALL($B:$B,ROW(G144)),MATCH(I$3,$D$3:$I$3,0)),"")</f>
        <v/>
      </c>
    </row>
    <row r="148" ht="21.95" customHeight="1" spans="2:9">
      <c r="B148" s="36" t="str">
        <f>IF(当前库存!H:H="采购",ROW(),"-")</f>
        <v>-</v>
      </c>
      <c r="C148" s="38" t="str">
        <f t="shared" si="4"/>
        <v/>
      </c>
      <c r="D148" s="39" t="str">
        <f>IFERROR(INDEX(当前库存!$C:$H,SMALL($B:$B,ROW(B145)),MATCH(D$3,$D$3:$I$3,0)),"")</f>
        <v/>
      </c>
      <c r="E148" s="39" t="str">
        <f>IFERROR(INDEX(当前库存!$C:$H,SMALL($B:$B,ROW(C145)),MATCH(E$3,$D$3:$I$3,0)),"")</f>
        <v/>
      </c>
      <c r="F148" s="39" t="str">
        <f>IFERROR(INDEX(当前库存!$C:$H,SMALL($B:$B,ROW(D145)),MATCH(F$3,$D$3:$I$3,0)),"")</f>
        <v/>
      </c>
      <c r="G148" s="39" t="str">
        <f>IFERROR(INDEX(当前库存!$C:$H,SMALL($B:$B,ROW(E145)),MATCH(G$3,$D$3:$I$3,0)),"")</f>
        <v/>
      </c>
      <c r="H148" s="39" t="str">
        <f>IFERROR(INDEX(当前库存!$C:$H,SMALL($B:$B,ROW(F145)),MATCH(H$3,$D$3:$I$3,0)),"")</f>
        <v/>
      </c>
      <c r="I148" s="40" t="str">
        <f>IFERROR(INDEX(当前库存!$C:$H,SMALL($B:$B,ROW(G145)),MATCH(I$3,$D$3:$I$3,0)),"")</f>
        <v/>
      </c>
    </row>
    <row r="149" ht="21.95" customHeight="1" spans="2:9">
      <c r="B149" s="36" t="str">
        <f>IF(当前库存!H:H="采购",ROW(),"-")</f>
        <v>-</v>
      </c>
      <c r="C149" s="38" t="str">
        <f t="shared" si="4"/>
        <v/>
      </c>
      <c r="D149" s="39" t="str">
        <f>IFERROR(INDEX(当前库存!$C:$H,SMALL($B:$B,ROW(B146)),MATCH(D$3,$D$3:$I$3,0)),"")</f>
        <v/>
      </c>
      <c r="E149" s="39" t="str">
        <f>IFERROR(INDEX(当前库存!$C:$H,SMALL($B:$B,ROW(C146)),MATCH(E$3,$D$3:$I$3,0)),"")</f>
        <v/>
      </c>
      <c r="F149" s="39" t="str">
        <f>IFERROR(INDEX(当前库存!$C:$H,SMALL($B:$B,ROW(D146)),MATCH(F$3,$D$3:$I$3,0)),"")</f>
        <v/>
      </c>
      <c r="G149" s="39" t="str">
        <f>IFERROR(INDEX(当前库存!$C:$H,SMALL($B:$B,ROW(E146)),MATCH(G$3,$D$3:$I$3,0)),"")</f>
        <v/>
      </c>
      <c r="H149" s="39" t="str">
        <f>IFERROR(INDEX(当前库存!$C:$H,SMALL($B:$B,ROW(F146)),MATCH(H$3,$D$3:$I$3,0)),"")</f>
        <v/>
      </c>
      <c r="I149" s="40" t="str">
        <f>IFERROR(INDEX(当前库存!$C:$H,SMALL($B:$B,ROW(G146)),MATCH(I$3,$D$3:$I$3,0)),"")</f>
        <v/>
      </c>
    </row>
    <row r="150" ht="21.95" customHeight="1" spans="2:9">
      <c r="B150" s="36" t="str">
        <f>IF(当前库存!H:H="采购",ROW(),"-")</f>
        <v>-</v>
      </c>
      <c r="C150" s="38" t="str">
        <f t="shared" si="4"/>
        <v/>
      </c>
      <c r="D150" s="39" t="str">
        <f>IFERROR(INDEX(当前库存!$C:$H,SMALL($B:$B,ROW(B147)),MATCH(D$3,$D$3:$I$3,0)),"")</f>
        <v/>
      </c>
      <c r="E150" s="39" t="str">
        <f>IFERROR(INDEX(当前库存!$C:$H,SMALL($B:$B,ROW(C147)),MATCH(E$3,$D$3:$I$3,0)),"")</f>
        <v/>
      </c>
      <c r="F150" s="39" t="str">
        <f>IFERROR(INDEX(当前库存!$C:$H,SMALL($B:$B,ROW(D147)),MATCH(F$3,$D$3:$I$3,0)),"")</f>
        <v/>
      </c>
      <c r="G150" s="39" t="str">
        <f>IFERROR(INDEX(当前库存!$C:$H,SMALL($B:$B,ROW(E147)),MATCH(G$3,$D$3:$I$3,0)),"")</f>
        <v/>
      </c>
      <c r="H150" s="39" t="str">
        <f>IFERROR(INDEX(当前库存!$C:$H,SMALL($B:$B,ROW(F147)),MATCH(H$3,$D$3:$I$3,0)),"")</f>
        <v/>
      </c>
      <c r="I150" s="40" t="str">
        <f>IFERROR(INDEX(当前库存!$C:$H,SMALL($B:$B,ROW(G147)),MATCH(I$3,$D$3:$I$3,0)),"")</f>
        <v/>
      </c>
    </row>
    <row r="151" ht="21.95" customHeight="1" spans="2:9">
      <c r="B151" s="36" t="str">
        <f>IF(当前库存!H:H="采购",ROW(),"-")</f>
        <v>-</v>
      </c>
      <c r="C151" s="38" t="str">
        <f t="shared" si="4"/>
        <v/>
      </c>
      <c r="D151" s="39" t="str">
        <f>IFERROR(INDEX(当前库存!$C:$H,SMALL($B:$B,ROW(B148)),MATCH(D$3,$D$3:$I$3,0)),"")</f>
        <v/>
      </c>
      <c r="E151" s="39" t="str">
        <f>IFERROR(INDEX(当前库存!$C:$H,SMALL($B:$B,ROW(C148)),MATCH(E$3,$D$3:$I$3,0)),"")</f>
        <v/>
      </c>
      <c r="F151" s="39" t="str">
        <f>IFERROR(INDEX(当前库存!$C:$H,SMALL($B:$B,ROW(D148)),MATCH(F$3,$D$3:$I$3,0)),"")</f>
        <v/>
      </c>
      <c r="G151" s="39" t="str">
        <f>IFERROR(INDEX(当前库存!$C:$H,SMALL($B:$B,ROW(E148)),MATCH(G$3,$D$3:$I$3,0)),"")</f>
        <v/>
      </c>
      <c r="H151" s="39" t="str">
        <f>IFERROR(INDEX(当前库存!$C:$H,SMALL($B:$B,ROW(F148)),MATCH(H$3,$D$3:$I$3,0)),"")</f>
        <v/>
      </c>
      <c r="I151" s="40" t="str">
        <f>IFERROR(INDEX(当前库存!$C:$H,SMALL($B:$B,ROW(G148)),MATCH(I$3,$D$3:$I$3,0)),"")</f>
        <v/>
      </c>
    </row>
    <row r="152" ht="21.95" customHeight="1" spans="2:9">
      <c r="B152" s="36" t="str">
        <f>IF(当前库存!H:H="采购",ROW(),"-")</f>
        <v>-</v>
      </c>
      <c r="C152" s="38" t="str">
        <f t="shared" si="4"/>
        <v/>
      </c>
      <c r="D152" s="39" t="str">
        <f>IFERROR(INDEX(当前库存!$C:$H,SMALL($B:$B,ROW(B149)),MATCH(D$3,$D$3:$I$3,0)),"")</f>
        <v/>
      </c>
      <c r="E152" s="39" t="str">
        <f>IFERROR(INDEX(当前库存!$C:$H,SMALL($B:$B,ROW(C149)),MATCH(E$3,$D$3:$I$3,0)),"")</f>
        <v/>
      </c>
      <c r="F152" s="39" t="str">
        <f>IFERROR(INDEX(当前库存!$C:$H,SMALL($B:$B,ROW(D149)),MATCH(F$3,$D$3:$I$3,0)),"")</f>
        <v/>
      </c>
      <c r="G152" s="39" t="str">
        <f>IFERROR(INDEX(当前库存!$C:$H,SMALL($B:$B,ROW(E149)),MATCH(G$3,$D$3:$I$3,0)),"")</f>
        <v/>
      </c>
      <c r="H152" s="39" t="str">
        <f>IFERROR(INDEX(当前库存!$C:$H,SMALL($B:$B,ROW(F149)),MATCH(H$3,$D$3:$I$3,0)),"")</f>
        <v/>
      </c>
      <c r="I152" s="40" t="str">
        <f>IFERROR(INDEX(当前库存!$C:$H,SMALL($B:$B,ROW(G149)),MATCH(I$3,$D$3:$I$3,0)),"")</f>
        <v/>
      </c>
    </row>
    <row r="153" ht="21.95" customHeight="1" spans="2:9">
      <c r="B153" s="36" t="str">
        <f>IF(当前库存!H:H="采购",ROW(),"-")</f>
        <v>-</v>
      </c>
      <c r="C153" s="38" t="str">
        <f t="shared" si="4"/>
        <v/>
      </c>
      <c r="D153" s="39" t="str">
        <f>IFERROR(INDEX(当前库存!$C:$H,SMALL($B:$B,ROW(B150)),MATCH(D$3,$D$3:$I$3,0)),"")</f>
        <v/>
      </c>
      <c r="E153" s="39" t="str">
        <f>IFERROR(INDEX(当前库存!$C:$H,SMALL($B:$B,ROW(C150)),MATCH(E$3,$D$3:$I$3,0)),"")</f>
        <v/>
      </c>
      <c r="F153" s="39" t="str">
        <f>IFERROR(INDEX(当前库存!$C:$H,SMALL($B:$B,ROW(D150)),MATCH(F$3,$D$3:$I$3,0)),"")</f>
        <v/>
      </c>
      <c r="G153" s="39" t="str">
        <f>IFERROR(INDEX(当前库存!$C:$H,SMALL($B:$B,ROW(E150)),MATCH(G$3,$D$3:$I$3,0)),"")</f>
        <v/>
      </c>
      <c r="H153" s="39" t="str">
        <f>IFERROR(INDEX(当前库存!$C:$H,SMALL($B:$B,ROW(F150)),MATCH(H$3,$D$3:$I$3,0)),"")</f>
        <v/>
      </c>
      <c r="I153" s="40" t="str">
        <f>IFERROR(INDEX(当前库存!$C:$H,SMALL($B:$B,ROW(G150)),MATCH(I$3,$D$3:$I$3,0)),"")</f>
        <v/>
      </c>
    </row>
    <row r="154" ht="21.95" customHeight="1" spans="2:9">
      <c r="B154" s="36" t="str">
        <f>IF(当前库存!H:H="采购",ROW(),"-")</f>
        <v>-</v>
      </c>
      <c r="C154" s="38" t="str">
        <f t="shared" si="4"/>
        <v/>
      </c>
      <c r="D154" s="39" t="str">
        <f>IFERROR(INDEX(当前库存!$C:$H,SMALL($B:$B,ROW(B151)),MATCH(D$3,$D$3:$I$3,0)),"")</f>
        <v/>
      </c>
      <c r="E154" s="39" t="str">
        <f>IFERROR(INDEX(当前库存!$C:$H,SMALL($B:$B,ROW(C151)),MATCH(E$3,$D$3:$I$3,0)),"")</f>
        <v/>
      </c>
      <c r="F154" s="39" t="str">
        <f>IFERROR(INDEX(当前库存!$C:$H,SMALL($B:$B,ROW(D151)),MATCH(F$3,$D$3:$I$3,0)),"")</f>
        <v/>
      </c>
      <c r="G154" s="39" t="str">
        <f>IFERROR(INDEX(当前库存!$C:$H,SMALL($B:$B,ROW(E151)),MATCH(G$3,$D$3:$I$3,0)),"")</f>
        <v/>
      </c>
      <c r="H154" s="39" t="str">
        <f>IFERROR(INDEX(当前库存!$C:$H,SMALL($B:$B,ROW(F151)),MATCH(H$3,$D$3:$I$3,0)),"")</f>
        <v/>
      </c>
      <c r="I154" s="40" t="str">
        <f>IFERROR(INDEX(当前库存!$C:$H,SMALL($B:$B,ROW(G151)),MATCH(I$3,$D$3:$I$3,0)),"")</f>
        <v/>
      </c>
    </row>
    <row r="155" ht="21.95" customHeight="1" spans="2:9">
      <c r="B155" s="36" t="str">
        <f>IF(当前库存!H:H="采购",ROW(),"-")</f>
        <v>-</v>
      </c>
      <c r="C155" s="38" t="str">
        <f t="shared" si="4"/>
        <v/>
      </c>
      <c r="D155" s="39" t="str">
        <f>IFERROR(INDEX(当前库存!$C:$H,SMALL($B:$B,ROW(B152)),MATCH(D$3,$D$3:$I$3,0)),"")</f>
        <v/>
      </c>
      <c r="E155" s="39" t="str">
        <f>IFERROR(INDEX(当前库存!$C:$H,SMALL($B:$B,ROW(C152)),MATCH(E$3,$D$3:$I$3,0)),"")</f>
        <v/>
      </c>
      <c r="F155" s="39" t="str">
        <f>IFERROR(INDEX(当前库存!$C:$H,SMALL($B:$B,ROW(D152)),MATCH(F$3,$D$3:$I$3,0)),"")</f>
        <v/>
      </c>
      <c r="G155" s="39" t="str">
        <f>IFERROR(INDEX(当前库存!$C:$H,SMALL($B:$B,ROW(E152)),MATCH(G$3,$D$3:$I$3,0)),"")</f>
        <v/>
      </c>
      <c r="H155" s="39" t="str">
        <f>IFERROR(INDEX(当前库存!$C:$H,SMALL($B:$B,ROW(F152)),MATCH(H$3,$D$3:$I$3,0)),"")</f>
        <v/>
      </c>
      <c r="I155" s="40" t="str">
        <f>IFERROR(INDEX(当前库存!$C:$H,SMALL($B:$B,ROW(G152)),MATCH(I$3,$D$3:$I$3,0)),"")</f>
        <v/>
      </c>
    </row>
    <row r="156" ht="21.95" customHeight="1" spans="2:9">
      <c r="B156" s="36" t="str">
        <f>IF(当前库存!H:H="采购",ROW(),"-")</f>
        <v>-</v>
      </c>
      <c r="C156" s="38" t="str">
        <f t="shared" si="4"/>
        <v/>
      </c>
      <c r="D156" s="39" t="str">
        <f>IFERROR(INDEX(当前库存!$C:$H,SMALL($B:$B,ROW(B153)),MATCH(D$3,$D$3:$I$3,0)),"")</f>
        <v/>
      </c>
      <c r="E156" s="39" t="str">
        <f>IFERROR(INDEX(当前库存!$C:$H,SMALL($B:$B,ROW(C153)),MATCH(E$3,$D$3:$I$3,0)),"")</f>
        <v/>
      </c>
      <c r="F156" s="39" t="str">
        <f>IFERROR(INDEX(当前库存!$C:$H,SMALL($B:$B,ROW(D153)),MATCH(F$3,$D$3:$I$3,0)),"")</f>
        <v/>
      </c>
      <c r="G156" s="39" t="str">
        <f>IFERROR(INDEX(当前库存!$C:$H,SMALL($B:$B,ROW(E153)),MATCH(G$3,$D$3:$I$3,0)),"")</f>
        <v/>
      </c>
      <c r="H156" s="39" t="str">
        <f>IFERROR(INDEX(当前库存!$C:$H,SMALL($B:$B,ROW(F153)),MATCH(H$3,$D$3:$I$3,0)),"")</f>
        <v/>
      </c>
      <c r="I156" s="40" t="str">
        <f>IFERROR(INDEX(当前库存!$C:$H,SMALL($B:$B,ROW(G153)),MATCH(I$3,$D$3:$I$3,0)),"")</f>
        <v/>
      </c>
    </row>
    <row r="157" ht="21.95" customHeight="1" spans="2:9">
      <c r="B157" s="36" t="str">
        <f>IF(当前库存!H:H="采购",ROW(),"-")</f>
        <v>-</v>
      </c>
      <c r="C157" s="38" t="str">
        <f t="shared" si="4"/>
        <v/>
      </c>
      <c r="D157" s="39" t="str">
        <f>IFERROR(INDEX(当前库存!$C:$H,SMALL($B:$B,ROW(B154)),MATCH(D$3,$D$3:$I$3,0)),"")</f>
        <v/>
      </c>
      <c r="E157" s="39" t="str">
        <f>IFERROR(INDEX(当前库存!$C:$H,SMALL($B:$B,ROW(C154)),MATCH(E$3,$D$3:$I$3,0)),"")</f>
        <v/>
      </c>
      <c r="F157" s="39" t="str">
        <f>IFERROR(INDEX(当前库存!$C:$H,SMALL($B:$B,ROW(D154)),MATCH(F$3,$D$3:$I$3,0)),"")</f>
        <v/>
      </c>
      <c r="G157" s="39" t="str">
        <f>IFERROR(INDEX(当前库存!$C:$H,SMALL($B:$B,ROW(E154)),MATCH(G$3,$D$3:$I$3,0)),"")</f>
        <v/>
      </c>
      <c r="H157" s="39" t="str">
        <f>IFERROR(INDEX(当前库存!$C:$H,SMALL($B:$B,ROW(F154)),MATCH(H$3,$D$3:$I$3,0)),"")</f>
        <v/>
      </c>
      <c r="I157" s="40" t="str">
        <f>IFERROR(INDEX(当前库存!$C:$H,SMALL($B:$B,ROW(G154)),MATCH(I$3,$D$3:$I$3,0)),"")</f>
        <v/>
      </c>
    </row>
    <row r="158" ht="21.95" customHeight="1" spans="2:9">
      <c r="B158" s="36" t="str">
        <f>IF(当前库存!H:H="采购",ROW(),"-")</f>
        <v>-</v>
      </c>
      <c r="C158" s="38" t="str">
        <f t="shared" si="4"/>
        <v/>
      </c>
      <c r="D158" s="39" t="str">
        <f>IFERROR(INDEX(当前库存!$C:$H,SMALL($B:$B,ROW(B155)),MATCH(D$3,$D$3:$I$3,0)),"")</f>
        <v/>
      </c>
      <c r="E158" s="39" t="str">
        <f>IFERROR(INDEX(当前库存!$C:$H,SMALL($B:$B,ROW(C155)),MATCH(E$3,$D$3:$I$3,0)),"")</f>
        <v/>
      </c>
      <c r="F158" s="39" t="str">
        <f>IFERROR(INDEX(当前库存!$C:$H,SMALL($B:$B,ROW(D155)),MATCH(F$3,$D$3:$I$3,0)),"")</f>
        <v/>
      </c>
      <c r="G158" s="39" t="str">
        <f>IFERROR(INDEX(当前库存!$C:$H,SMALL($B:$B,ROW(E155)),MATCH(G$3,$D$3:$I$3,0)),"")</f>
        <v/>
      </c>
      <c r="H158" s="39" t="str">
        <f>IFERROR(INDEX(当前库存!$C:$H,SMALL($B:$B,ROW(F155)),MATCH(H$3,$D$3:$I$3,0)),"")</f>
        <v/>
      </c>
      <c r="I158" s="40" t="str">
        <f>IFERROR(INDEX(当前库存!$C:$H,SMALL($B:$B,ROW(G155)),MATCH(I$3,$D$3:$I$3,0)),"")</f>
        <v/>
      </c>
    </row>
    <row r="159" ht="21.95" customHeight="1" spans="2:9">
      <c r="B159" s="36" t="str">
        <f>IF(当前库存!H:H="采购",ROW(),"-")</f>
        <v>-</v>
      </c>
      <c r="C159" s="38" t="str">
        <f t="shared" si="4"/>
        <v/>
      </c>
      <c r="D159" s="39" t="str">
        <f>IFERROR(INDEX(当前库存!$C:$H,SMALL($B:$B,ROW(B156)),MATCH(D$3,$D$3:$I$3,0)),"")</f>
        <v/>
      </c>
      <c r="E159" s="39" t="str">
        <f>IFERROR(INDEX(当前库存!$C:$H,SMALL($B:$B,ROW(C156)),MATCH(E$3,$D$3:$I$3,0)),"")</f>
        <v/>
      </c>
      <c r="F159" s="39" t="str">
        <f>IFERROR(INDEX(当前库存!$C:$H,SMALL($B:$B,ROW(D156)),MATCH(F$3,$D$3:$I$3,0)),"")</f>
        <v/>
      </c>
      <c r="G159" s="39" t="str">
        <f>IFERROR(INDEX(当前库存!$C:$H,SMALL($B:$B,ROW(E156)),MATCH(G$3,$D$3:$I$3,0)),"")</f>
        <v/>
      </c>
      <c r="H159" s="39" t="str">
        <f>IFERROR(INDEX(当前库存!$C:$H,SMALL($B:$B,ROW(F156)),MATCH(H$3,$D$3:$I$3,0)),"")</f>
        <v/>
      </c>
      <c r="I159" s="40" t="str">
        <f>IFERROR(INDEX(当前库存!$C:$H,SMALL($B:$B,ROW(G156)),MATCH(I$3,$D$3:$I$3,0)),"")</f>
        <v/>
      </c>
    </row>
    <row r="160" ht="21.95" customHeight="1" spans="2:9">
      <c r="B160" s="36" t="str">
        <f>IF(当前库存!H:H="采购",ROW(),"-")</f>
        <v>-</v>
      </c>
      <c r="C160" s="38" t="str">
        <f t="shared" si="4"/>
        <v/>
      </c>
      <c r="D160" s="39" t="str">
        <f>IFERROR(INDEX(当前库存!$C:$H,SMALL($B:$B,ROW(B157)),MATCH(D$3,$D$3:$I$3,0)),"")</f>
        <v/>
      </c>
      <c r="E160" s="39" t="str">
        <f>IFERROR(INDEX(当前库存!$C:$H,SMALL($B:$B,ROW(C157)),MATCH(E$3,$D$3:$I$3,0)),"")</f>
        <v/>
      </c>
      <c r="F160" s="39" t="str">
        <f>IFERROR(INDEX(当前库存!$C:$H,SMALL($B:$B,ROW(D157)),MATCH(F$3,$D$3:$I$3,0)),"")</f>
        <v/>
      </c>
      <c r="G160" s="39" t="str">
        <f>IFERROR(INDEX(当前库存!$C:$H,SMALL($B:$B,ROW(E157)),MATCH(G$3,$D$3:$I$3,0)),"")</f>
        <v/>
      </c>
      <c r="H160" s="39" t="str">
        <f>IFERROR(INDEX(当前库存!$C:$H,SMALL($B:$B,ROW(F157)),MATCH(H$3,$D$3:$I$3,0)),"")</f>
        <v/>
      </c>
      <c r="I160" s="40" t="str">
        <f>IFERROR(INDEX(当前库存!$C:$H,SMALL($B:$B,ROW(G157)),MATCH(I$3,$D$3:$I$3,0)),"")</f>
        <v/>
      </c>
    </row>
    <row r="161" ht="21.95" customHeight="1" spans="2:9">
      <c r="B161" s="36" t="str">
        <f>IF(当前库存!H:H="采购",ROW(),"-")</f>
        <v>-</v>
      </c>
      <c r="C161" s="38" t="str">
        <f t="shared" si="4"/>
        <v/>
      </c>
      <c r="D161" s="39" t="str">
        <f>IFERROR(INDEX(当前库存!$C:$H,SMALL($B:$B,ROW(B158)),MATCH(D$3,$D$3:$I$3,0)),"")</f>
        <v/>
      </c>
      <c r="E161" s="39" t="str">
        <f>IFERROR(INDEX(当前库存!$C:$H,SMALL($B:$B,ROW(C158)),MATCH(E$3,$D$3:$I$3,0)),"")</f>
        <v/>
      </c>
      <c r="F161" s="39" t="str">
        <f>IFERROR(INDEX(当前库存!$C:$H,SMALL($B:$B,ROW(D158)),MATCH(F$3,$D$3:$I$3,0)),"")</f>
        <v/>
      </c>
      <c r="G161" s="39" t="str">
        <f>IFERROR(INDEX(当前库存!$C:$H,SMALL($B:$B,ROW(E158)),MATCH(G$3,$D$3:$I$3,0)),"")</f>
        <v/>
      </c>
      <c r="H161" s="39" t="str">
        <f>IFERROR(INDEX(当前库存!$C:$H,SMALL($B:$B,ROW(F158)),MATCH(H$3,$D$3:$I$3,0)),"")</f>
        <v/>
      </c>
      <c r="I161" s="40" t="str">
        <f>IFERROR(INDEX(当前库存!$C:$H,SMALL($B:$B,ROW(G158)),MATCH(I$3,$D$3:$I$3,0)),"")</f>
        <v/>
      </c>
    </row>
    <row r="162" ht="21.95" customHeight="1" spans="2:9">
      <c r="B162" s="36" t="str">
        <f>IF(当前库存!H:H="采购",ROW(),"-")</f>
        <v>-</v>
      </c>
      <c r="C162" s="38" t="str">
        <f t="shared" si="4"/>
        <v/>
      </c>
      <c r="D162" s="39" t="str">
        <f>IFERROR(INDEX(当前库存!$C:$H,SMALL($B:$B,ROW(B159)),MATCH(D$3,$D$3:$I$3,0)),"")</f>
        <v/>
      </c>
      <c r="E162" s="39" t="str">
        <f>IFERROR(INDEX(当前库存!$C:$H,SMALL($B:$B,ROW(C159)),MATCH(E$3,$D$3:$I$3,0)),"")</f>
        <v/>
      </c>
      <c r="F162" s="39" t="str">
        <f>IFERROR(INDEX(当前库存!$C:$H,SMALL($B:$B,ROW(D159)),MATCH(F$3,$D$3:$I$3,0)),"")</f>
        <v/>
      </c>
      <c r="G162" s="39" t="str">
        <f>IFERROR(INDEX(当前库存!$C:$H,SMALL($B:$B,ROW(E159)),MATCH(G$3,$D$3:$I$3,0)),"")</f>
        <v/>
      </c>
      <c r="H162" s="39" t="str">
        <f>IFERROR(INDEX(当前库存!$C:$H,SMALL($B:$B,ROW(F159)),MATCH(H$3,$D$3:$I$3,0)),"")</f>
        <v/>
      </c>
      <c r="I162" s="40" t="str">
        <f>IFERROR(INDEX(当前库存!$C:$H,SMALL($B:$B,ROW(G159)),MATCH(I$3,$D$3:$I$3,0)),"")</f>
        <v/>
      </c>
    </row>
    <row r="163" ht="21.95" customHeight="1" spans="2:9">
      <c r="B163" s="36" t="str">
        <f>IF(当前库存!H:H="采购",ROW(),"-")</f>
        <v>-</v>
      </c>
      <c r="C163" s="38" t="str">
        <f t="shared" si="4"/>
        <v/>
      </c>
      <c r="D163" s="39" t="str">
        <f>IFERROR(INDEX(当前库存!$C:$H,SMALL($B:$B,ROW(B160)),MATCH(D$3,$D$3:$I$3,0)),"")</f>
        <v/>
      </c>
      <c r="E163" s="39" t="str">
        <f>IFERROR(INDEX(当前库存!$C:$H,SMALL($B:$B,ROW(C160)),MATCH(E$3,$D$3:$I$3,0)),"")</f>
        <v/>
      </c>
      <c r="F163" s="39" t="str">
        <f>IFERROR(INDEX(当前库存!$C:$H,SMALL($B:$B,ROW(D160)),MATCH(F$3,$D$3:$I$3,0)),"")</f>
        <v/>
      </c>
      <c r="G163" s="39" t="str">
        <f>IFERROR(INDEX(当前库存!$C:$H,SMALL($B:$B,ROW(E160)),MATCH(G$3,$D$3:$I$3,0)),"")</f>
        <v/>
      </c>
      <c r="H163" s="39" t="str">
        <f>IFERROR(INDEX(当前库存!$C:$H,SMALL($B:$B,ROW(F160)),MATCH(H$3,$D$3:$I$3,0)),"")</f>
        <v/>
      </c>
      <c r="I163" s="40" t="str">
        <f>IFERROR(INDEX(当前库存!$C:$H,SMALL($B:$B,ROW(G160)),MATCH(I$3,$D$3:$I$3,0)),"")</f>
        <v/>
      </c>
    </row>
    <row r="164" ht="21.95" customHeight="1" spans="2:9">
      <c r="B164" s="36" t="str">
        <f>IF(当前库存!H:H="采购",ROW(),"-")</f>
        <v>-</v>
      </c>
      <c r="C164" s="38" t="str">
        <f t="shared" si="4"/>
        <v/>
      </c>
      <c r="D164" s="39" t="str">
        <f>IFERROR(INDEX(当前库存!$C:$H,SMALL($B:$B,ROW(B161)),MATCH(D$3,$D$3:$I$3,0)),"")</f>
        <v/>
      </c>
      <c r="E164" s="39" t="str">
        <f>IFERROR(INDEX(当前库存!$C:$H,SMALL($B:$B,ROW(C161)),MATCH(E$3,$D$3:$I$3,0)),"")</f>
        <v/>
      </c>
      <c r="F164" s="39" t="str">
        <f>IFERROR(INDEX(当前库存!$C:$H,SMALL($B:$B,ROW(D161)),MATCH(F$3,$D$3:$I$3,0)),"")</f>
        <v/>
      </c>
      <c r="G164" s="39" t="str">
        <f>IFERROR(INDEX(当前库存!$C:$H,SMALL($B:$B,ROW(E161)),MATCH(G$3,$D$3:$I$3,0)),"")</f>
        <v/>
      </c>
      <c r="H164" s="39" t="str">
        <f>IFERROR(INDEX(当前库存!$C:$H,SMALL($B:$B,ROW(F161)),MATCH(H$3,$D$3:$I$3,0)),"")</f>
        <v/>
      </c>
      <c r="I164" s="40" t="str">
        <f>IFERROR(INDEX(当前库存!$C:$H,SMALL($B:$B,ROW(G161)),MATCH(I$3,$D$3:$I$3,0)),"")</f>
        <v/>
      </c>
    </row>
    <row r="165" ht="21.95" customHeight="1" spans="2:9">
      <c r="B165" s="36" t="str">
        <f>IF(当前库存!H:H="采购",ROW(),"-")</f>
        <v>-</v>
      </c>
      <c r="C165" s="38" t="str">
        <f t="shared" ref="C165:C203" si="5">IF(D165="","",ROW(A162))</f>
        <v/>
      </c>
      <c r="D165" s="39" t="str">
        <f>IFERROR(INDEX(当前库存!$C:$H,SMALL($B:$B,ROW(B162)),MATCH(D$3,$D$3:$I$3,0)),"")</f>
        <v/>
      </c>
      <c r="E165" s="39" t="str">
        <f>IFERROR(INDEX(当前库存!$C:$H,SMALL($B:$B,ROW(C162)),MATCH(E$3,$D$3:$I$3,0)),"")</f>
        <v/>
      </c>
      <c r="F165" s="39" t="str">
        <f>IFERROR(INDEX(当前库存!$C:$H,SMALL($B:$B,ROW(D162)),MATCH(F$3,$D$3:$I$3,0)),"")</f>
        <v/>
      </c>
      <c r="G165" s="39" t="str">
        <f>IFERROR(INDEX(当前库存!$C:$H,SMALL($B:$B,ROW(E162)),MATCH(G$3,$D$3:$I$3,0)),"")</f>
        <v/>
      </c>
      <c r="H165" s="39" t="str">
        <f>IFERROR(INDEX(当前库存!$C:$H,SMALL($B:$B,ROW(F162)),MATCH(H$3,$D$3:$I$3,0)),"")</f>
        <v/>
      </c>
      <c r="I165" s="40" t="str">
        <f>IFERROR(INDEX(当前库存!$C:$H,SMALL($B:$B,ROW(G162)),MATCH(I$3,$D$3:$I$3,0)),"")</f>
        <v/>
      </c>
    </row>
    <row r="166" ht="21.95" customHeight="1" spans="2:9">
      <c r="B166" s="36" t="str">
        <f>IF(当前库存!H:H="采购",ROW(),"-")</f>
        <v>-</v>
      </c>
      <c r="C166" s="38" t="str">
        <f t="shared" si="5"/>
        <v/>
      </c>
      <c r="D166" s="39" t="str">
        <f>IFERROR(INDEX(当前库存!$C:$H,SMALL($B:$B,ROW(B163)),MATCH(D$3,$D$3:$I$3,0)),"")</f>
        <v/>
      </c>
      <c r="E166" s="39" t="str">
        <f>IFERROR(INDEX(当前库存!$C:$H,SMALL($B:$B,ROW(C163)),MATCH(E$3,$D$3:$I$3,0)),"")</f>
        <v/>
      </c>
      <c r="F166" s="39" t="str">
        <f>IFERROR(INDEX(当前库存!$C:$H,SMALL($B:$B,ROW(D163)),MATCH(F$3,$D$3:$I$3,0)),"")</f>
        <v/>
      </c>
      <c r="G166" s="39" t="str">
        <f>IFERROR(INDEX(当前库存!$C:$H,SMALL($B:$B,ROW(E163)),MATCH(G$3,$D$3:$I$3,0)),"")</f>
        <v/>
      </c>
      <c r="H166" s="39" t="str">
        <f>IFERROR(INDEX(当前库存!$C:$H,SMALL($B:$B,ROW(F163)),MATCH(H$3,$D$3:$I$3,0)),"")</f>
        <v/>
      </c>
      <c r="I166" s="40" t="str">
        <f>IFERROR(INDEX(当前库存!$C:$H,SMALL($B:$B,ROW(G163)),MATCH(I$3,$D$3:$I$3,0)),"")</f>
        <v/>
      </c>
    </row>
    <row r="167" ht="21.95" customHeight="1" spans="2:9">
      <c r="B167" s="36" t="str">
        <f>IF(当前库存!H:H="采购",ROW(),"-")</f>
        <v>-</v>
      </c>
      <c r="C167" s="38" t="str">
        <f t="shared" si="5"/>
        <v/>
      </c>
      <c r="D167" s="39" t="str">
        <f>IFERROR(INDEX(当前库存!$C:$H,SMALL($B:$B,ROW(B164)),MATCH(D$3,$D$3:$I$3,0)),"")</f>
        <v/>
      </c>
      <c r="E167" s="39" t="str">
        <f>IFERROR(INDEX(当前库存!$C:$H,SMALL($B:$B,ROW(C164)),MATCH(E$3,$D$3:$I$3,0)),"")</f>
        <v/>
      </c>
      <c r="F167" s="39" t="str">
        <f>IFERROR(INDEX(当前库存!$C:$H,SMALL($B:$B,ROW(D164)),MATCH(F$3,$D$3:$I$3,0)),"")</f>
        <v/>
      </c>
      <c r="G167" s="39" t="str">
        <f>IFERROR(INDEX(当前库存!$C:$H,SMALL($B:$B,ROW(E164)),MATCH(G$3,$D$3:$I$3,0)),"")</f>
        <v/>
      </c>
      <c r="H167" s="39" t="str">
        <f>IFERROR(INDEX(当前库存!$C:$H,SMALL($B:$B,ROW(F164)),MATCH(H$3,$D$3:$I$3,0)),"")</f>
        <v/>
      </c>
      <c r="I167" s="40" t="str">
        <f>IFERROR(INDEX(当前库存!$C:$H,SMALL($B:$B,ROW(G164)),MATCH(I$3,$D$3:$I$3,0)),"")</f>
        <v/>
      </c>
    </row>
    <row r="168" ht="21.95" customHeight="1" spans="2:9">
      <c r="B168" s="36" t="str">
        <f>IF(当前库存!H:H="采购",ROW(),"-")</f>
        <v>-</v>
      </c>
      <c r="C168" s="38" t="str">
        <f t="shared" si="5"/>
        <v/>
      </c>
      <c r="D168" s="39" t="str">
        <f>IFERROR(INDEX(当前库存!$C:$H,SMALL($B:$B,ROW(B165)),MATCH(D$3,$D$3:$I$3,0)),"")</f>
        <v/>
      </c>
      <c r="E168" s="39" t="str">
        <f>IFERROR(INDEX(当前库存!$C:$H,SMALL($B:$B,ROW(C165)),MATCH(E$3,$D$3:$I$3,0)),"")</f>
        <v/>
      </c>
      <c r="F168" s="39" t="str">
        <f>IFERROR(INDEX(当前库存!$C:$H,SMALL($B:$B,ROW(D165)),MATCH(F$3,$D$3:$I$3,0)),"")</f>
        <v/>
      </c>
      <c r="G168" s="39" t="str">
        <f>IFERROR(INDEX(当前库存!$C:$H,SMALL($B:$B,ROW(E165)),MATCH(G$3,$D$3:$I$3,0)),"")</f>
        <v/>
      </c>
      <c r="H168" s="39" t="str">
        <f>IFERROR(INDEX(当前库存!$C:$H,SMALL($B:$B,ROW(F165)),MATCH(H$3,$D$3:$I$3,0)),"")</f>
        <v/>
      </c>
      <c r="I168" s="40" t="str">
        <f>IFERROR(INDEX(当前库存!$C:$H,SMALL($B:$B,ROW(G165)),MATCH(I$3,$D$3:$I$3,0)),"")</f>
        <v/>
      </c>
    </row>
    <row r="169" ht="21.95" customHeight="1" spans="2:9">
      <c r="B169" s="36" t="str">
        <f>IF(当前库存!H:H="采购",ROW(),"-")</f>
        <v>-</v>
      </c>
      <c r="C169" s="38" t="str">
        <f t="shared" si="5"/>
        <v/>
      </c>
      <c r="D169" s="39" t="str">
        <f>IFERROR(INDEX(当前库存!$C:$H,SMALL($B:$B,ROW(B166)),MATCH(D$3,$D$3:$I$3,0)),"")</f>
        <v/>
      </c>
      <c r="E169" s="39" t="str">
        <f>IFERROR(INDEX(当前库存!$C:$H,SMALL($B:$B,ROW(C166)),MATCH(E$3,$D$3:$I$3,0)),"")</f>
        <v/>
      </c>
      <c r="F169" s="39" t="str">
        <f>IFERROR(INDEX(当前库存!$C:$H,SMALL($B:$B,ROW(D166)),MATCH(F$3,$D$3:$I$3,0)),"")</f>
        <v/>
      </c>
      <c r="G169" s="39" t="str">
        <f>IFERROR(INDEX(当前库存!$C:$H,SMALL($B:$B,ROW(E166)),MATCH(G$3,$D$3:$I$3,0)),"")</f>
        <v/>
      </c>
      <c r="H169" s="39" t="str">
        <f>IFERROR(INDEX(当前库存!$C:$H,SMALL($B:$B,ROW(F166)),MATCH(H$3,$D$3:$I$3,0)),"")</f>
        <v/>
      </c>
      <c r="I169" s="40" t="str">
        <f>IFERROR(INDEX(当前库存!$C:$H,SMALL($B:$B,ROW(G166)),MATCH(I$3,$D$3:$I$3,0)),"")</f>
        <v/>
      </c>
    </row>
    <row r="170" ht="21.95" customHeight="1" spans="2:9">
      <c r="B170" s="36" t="str">
        <f>IF(当前库存!H:H="采购",ROW(),"-")</f>
        <v>-</v>
      </c>
      <c r="C170" s="38" t="str">
        <f t="shared" si="5"/>
        <v/>
      </c>
      <c r="D170" s="39" t="str">
        <f>IFERROR(INDEX(当前库存!$C:$H,SMALL($B:$B,ROW(B167)),MATCH(D$3,$D$3:$I$3,0)),"")</f>
        <v/>
      </c>
      <c r="E170" s="39" t="str">
        <f>IFERROR(INDEX(当前库存!$C:$H,SMALL($B:$B,ROW(C167)),MATCH(E$3,$D$3:$I$3,0)),"")</f>
        <v/>
      </c>
      <c r="F170" s="39" t="str">
        <f>IFERROR(INDEX(当前库存!$C:$H,SMALL($B:$B,ROW(D167)),MATCH(F$3,$D$3:$I$3,0)),"")</f>
        <v/>
      </c>
      <c r="G170" s="39" t="str">
        <f>IFERROR(INDEX(当前库存!$C:$H,SMALL($B:$B,ROW(E167)),MATCH(G$3,$D$3:$I$3,0)),"")</f>
        <v/>
      </c>
      <c r="H170" s="39" t="str">
        <f>IFERROR(INDEX(当前库存!$C:$H,SMALL($B:$B,ROW(F167)),MATCH(H$3,$D$3:$I$3,0)),"")</f>
        <v/>
      </c>
      <c r="I170" s="40" t="str">
        <f>IFERROR(INDEX(当前库存!$C:$H,SMALL($B:$B,ROW(G167)),MATCH(I$3,$D$3:$I$3,0)),"")</f>
        <v/>
      </c>
    </row>
    <row r="171" ht="21.95" customHeight="1" spans="2:9">
      <c r="B171" s="36" t="str">
        <f>IF(当前库存!H:H="采购",ROW(),"-")</f>
        <v>-</v>
      </c>
      <c r="C171" s="38" t="str">
        <f t="shared" si="5"/>
        <v/>
      </c>
      <c r="D171" s="39" t="str">
        <f>IFERROR(INDEX(当前库存!$C:$H,SMALL($B:$B,ROW(B168)),MATCH(D$3,$D$3:$I$3,0)),"")</f>
        <v/>
      </c>
      <c r="E171" s="39" t="str">
        <f>IFERROR(INDEX(当前库存!$C:$H,SMALL($B:$B,ROW(C168)),MATCH(E$3,$D$3:$I$3,0)),"")</f>
        <v/>
      </c>
      <c r="F171" s="39" t="str">
        <f>IFERROR(INDEX(当前库存!$C:$H,SMALL($B:$B,ROW(D168)),MATCH(F$3,$D$3:$I$3,0)),"")</f>
        <v/>
      </c>
      <c r="G171" s="39" t="str">
        <f>IFERROR(INDEX(当前库存!$C:$H,SMALL($B:$B,ROW(E168)),MATCH(G$3,$D$3:$I$3,0)),"")</f>
        <v/>
      </c>
      <c r="H171" s="39" t="str">
        <f>IFERROR(INDEX(当前库存!$C:$H,SMALL($B:$B,ROW(F168)),MATCH(H$3,$D$3:$I$3,0)),"")</f>
        <v/>
      </c>
      <c r="I171" s="40" t="str">
        <f>IFERROR(INDEX(当前库存!$C:$H,SMALL($B:$B,ROW(G168)),MATCH(I$3,$D$3:$I$3,0)),"")</f>
        <v/>
      </c>
    </row>
    <row r="172" ht="21.95" customHeight="1" spans="2:9">
      <c r="B172" s="36" t="str">
        <f>IF(当前库存!H:H="采购",ROW(),"-")</f>
        <v>-</v>
      </c>
      <c r="C172" s="38" t="str">
        <f t="shared" si="5"/>
        <v/>
      </c>
      <c r="D172" s="39" t="str">
        <f>IFERROR(INDEX(当前库存!$C:$H,SMALL($B:$B,ROW(B169)),MATCH(D$3,$D$3:$I$3,0)),"")</f>
        <v/>
      </c>
      <c r="E172" s="39" t="str">
        <f>IFERROR(INDEX(当前库存!$C:$H,SMALL($B:$B,ROW(C169)),MATCH(E$3,$D$3:$I$3,0)),"")</f>
        <v/>
      </c>
      <c r="F172" s="39" t="str">
        <f>IFERROR(INDEX(当前库存!$C:$H,SMALL($B:$B,ROW(D169)),MATCH(F$3,$D$3:$I$3,0)),"")</f>
        <v/>
      </c>
      <c r="G172" s="39" t="str">
        <f>IFERROR(INDEX(当前库存!$C:$H,SMALL($B:$B,ROW(E169)),MATCH(G$3,$D$3:$I$3,0)),"")</f>
        <v/>
      </c>
      <c r="H172" s="39" t="str">
        <f>IFERROR(INDEX(当前库存!$C:$H,SMALL($B:$B,ROW(F169)),MATCH(H$3,$D$3:$I$3,0)),"")</f>
        <v/>
      </c>
      <c r="I172" s="40" t="str">
        <f>IFERROR(INDEX(当前库存!$C:$H,SMALL($B:$B,ROW(G169)),MATCH(I$3,$D$3:$I$3,0)),"")</f>
        <v/>
      </c>
    </row>
    <row r="173" ht="21.95" customHeight="1" spans="2:9">
      <c r="B173" s="36" t="str">
        <f>IF(当前库存!H:H="采购",ROW(),"-")</f>
        <v>-</v>
      </c>
      <c r="C173" s="38" t="str">
        <f t="shared" si="5"/>
        <v/>
      </c>
      <c r="D173" s="39" t="str">
        <f>IFERROR(INDEX(当前库存!$C:$H,SMALL($B:$B,ROW(B170)),MATCH(D$3,$D$3:$I$3,0)),"")</f>
        <v/>
      </c>
      <c r="E173" s="39" t="str">
        <f>IFERROR(INDEX(当前库存!$C:$H,SMALL($B:$B,ROW(C170)),MATCH(E$3,$D$3:$I$3,0)),"")</f>
        <v/>
      </c>
      <c r="F173" s="39" t="str">
        <f>IFERROR(INDEX(当前库存!$C:$H,SMALL($B:$B,ROW(D170)),MATCH(F$3,$D$3:$I$3,0)),"")</f>
        <v/>
      </c>
      <c r="G173" s="39" t="str">
        <f>IFERROR(INDEX(当前库存!$C:$H,SMALL($B:$B,ROW(E170)),MATCH(G$3,$D$3:$I$3,0)),"")</f>
        <v/>
      </c>
      <c r="H173" s="39" t="str">
        <f>IFERROR(INDEX(当前库存!$C:$H,SMALL($B:$B,ROW(F170)),MATCH(H$3,$D$3:$I$3,0)),"")</f>
        <v/>
      </c>
      <c r="I173" s="40" t="str">
        <f>IFERROR(INDEX(当前库存!$C:$H,SMALL($B:$B,ROW(G170)),MATCH(I$3,$D$3:$I$3,0)),"")</f>
        <v/>
      </c>
    </row>
    <row r="174" ht="21.95" customHeight="1" spans="2:9">
      <c r="B174" s="36" t="str">
        <f>IF(当前库存!H:H="采购",ROW(),"-")</f>
        <v>-</v>
      </c>
      <c r="C174" s="38" t="str">
        <f t="shared" si="5"/>
        <v/>
      </c>
      <c r="D174" s="39" t="str">
        <f>IFERROR(INDEX(当前库存!$C:$H,SMALL($B:$B,ROW(B171)),MATCH(D$3,$D$3:$I$3,0)),"")</f>
        <v/>
      </c>
      <c r="E174" s="39" t="str">
        <f>IFERROR(INDEX(当前库存!$C:$H,SMALL($B:$B,ROW(C171)),MATCH(E$3,$D$3:$I$3,0)),"")</f>
        <v/>
      </c>
      <c r="F174" s="39" t="str">
        <f>IFERROR(INDEX(当前库存!$C:$H,SMALL($B:$B,ROW(D171)),MATCH(F$3,$D$3:$I$3,0)),"")</f>
        <v/>
      </c>
      <c r="G174" s="39" t="str">
        <f>IFERROR(INDEX(当前库存!$C:$H,SMALL($B:$B,ROW(E171)),MATCH(G$3,$D$3:$I$3,0)),"")</f>
        <v/>
      </c>
      <c r="H174" s="39" t="str">
        <f>IFERROR(INDEX(当前库存!$C:$H,SMALL($B:$B,ROW(F171)),MATCH(H$3,$D$3:$I$3,0)),"")</f>
        <v/>
      </c>
      <c r="I174" s="40" t="str">
        <f>IFERROR(INDEX(当前库存!$C:$H,SMALL($B:$B,ROW(G171)),MATCH(I$3,$D$3:$I$3,0)),"")</f>
        <v/>
      </c>
    </row>
    <row r="175" ht="21.95" customHeight="1" spans="2:9">
      <c r="B175" s="36" t="str">
        <f>IF(当前库存!H:H="采购",ROW(),"-")</f>
        <v>-</v>
      </c>
      <c r="C175" s="38" t="str">
        <f t="shared" si="5"/>
        <v/>
      </c>
      <c r="D175" s="39" t="str">
        <f>IFERROR(INDEX(当前库存!$C:$H,SMALL($B:$B,ROW(B172)),MATCH(D$3,$D$3:$I$3,0)),"")</f>
        <v/>
      </c>
      <c r="E175" s="39" t="str">
        <f>IFERROR(INDEX(当前库存!$C:$H,SMALL($B:$B,ROW(C172)),MATCH(E$3,$D$3:$I$3,0)),"")</f>
        <v/>
      </c>
      <c r="F175" s="39" t="str">
        <f>IFERROR(INDEX(当前库存!$C:$H,SMALL($B:$B,ROW(D172)),MATCH(F$3,$D$3:$I$3,0)),"")</f>
        <v/>
      </c>
      <c r="G175" s="39" t="str">
        <f>IFERROR(INDEX(当前库存!$C:$H,SMALL($B:$B,ROW(E172)),MATCH(G$3,$D$3:$I$3,0)),"")</f>
        <v/>
      </c>
      <c r="H175" s="39" t="str">
        <f>IFERROR(INDEX(当前库存!$C:$H,SMALL($B:$B,ROW(F172)),MATCH(H$3,$D$3:$I$3,0)),"")</f>
        <v/>
      </c>
      <c r="I175" s="40" t="str">
        <f>IFERROR(INDEX(当前库存!$C:$H,SMALL($B:$B,ROW(G172)),MATCH(I$3,$D$3:$I$3,0)),"")</f>
        <v/>
      </c>
    </row>
    <row r="176" ht="21.95" customHeight="1" spans="2:9">
      <c r="B176" s="36" t="str">
        <f>IF(当前库存!H:H="采购",ROW(),"-")</f>
        <v>-</v>
      </c>
      <c r="C176" s="38" t="str">
        <f t="shared" si="5"/>
        <v/>
      </c>
      <c r="D176" s="39" t="str">
        <f>IFERROR(INDEX(当前库存!$C:$H,SMALL($B:$B,ROW(B173)),MATCH(D$3,$D$3:$I$3,0)),"")</f>
        <v/>
      </c>
      <c r="E176" s="39" t="str">
        <f>IFERROR(INDEX(当前库存!$C:$H,SMALL($B:$B,ROW(C173)),MATCH(E$3,$D$3:$I$3,0)),"")</f>
        <v/>
      </c>
      <c r="F176" s="39" t="str">
        <f>IFERROR(INDEX(当前库存!$C:$H,SMALL($B:$B,ROW(D173)),MATCH(F$3,$D$3:$I$3,0)),"")</f>
        <v/>
      </c>
      <c r="G176" s="39" t="str">
        <f>IFERROR(INDEX(当前库存!$C:$H,SMALL($B:$B,ROW(E173)),MATCH(G$3,$D$3:$I$3,0)),"")</f>
        <v/>
      </c>
      <c r="H176" s="39" t="str">
        <f>IFERROR(INDEX(当前库存!$C:$H,SMALL($B:$B,ROW(F173)),MATCH(H$3,$D$3:$I$3,0)),"")</f>
        <v/>
      </c>
      <c r="I176" s="40" t="str">
        <f>IFERROR(INDEX(当前库存!$C:$H,SMALL($B:$B,ROW(G173)),MATCH(I$3,$D$3:$I$3,0)),"")</f>
        <v/>
      </c>
    </row>
    <row r="177" ht="21.95" customHeight="1" spans="2:9">
      <c r="B177" s="36" t="str">
        <f>IF(当前库存!H:H="采购",ROW(),"-")</f>
        <v>-</v>
      </c>
      <c r="C177" s="38" t="str">
        <f t="shared" si="5"/>
        <v/>
      </c>
      <c r="D177" s="39" t="str">
        <f>IFERROR(INDEX(当前库存!$C:$H,SMALL($B:$B,ROW(B174)),MATCH(D$3,$D$3:$I$3,0)),"")</f>
        <v/>
      </c>
      <c r="E177" s="39" t="str">
        <f>IFERROR(INDEX(当前库存!$C:$H,SMALL($B:$B,ROW(C174)),MATCH(E$3,$D$3:$I$3,0)),"")</f>
        <v/>
      </c>
      <c r="F177" s="39" t="str">
        <f>IFERROR(INDEX(当前库存!$C:$H,SMALL($B:$B,ROW(D174)),MATCH(F$3,$D$3:$I$3,0)),"")</f>
        <v/>
      </c>
      <c r="G177" s="39" t="str">
        <f>IFERROR(INDEX(当前库存!$C:$H,SMALL($B:$B,ROW(E174)),MATCH(G$3,$D$3:$I$3,0)),"")</f>
        <v/>
      </c>
      <c r="H177" s="39" t="str">
        <f>IFERROR(INDEX(当前库存!$C:$H,SMALL($B:$B,ROW(F174)),MATCH(H$3,$D$3:$I$3,0)),"")</f>
        <v/>
      </c>
      <c r="I177" s="40" t="str">
        <f>IFERROR(INDEX(当前库存!$C:$H,SMALL($B:$B,ROW(G174)),MATCH(I$3,$D$3:$I$3,0)),"")</f>
        <v/>
      </c>
    </row>
    <row r="178" ht="21.95" customHeight="1" spans="2:9">
      <c r="B178" s="36" t="str">
        <f>IF(当前库存!H:H="采购",ROW(),"-")</f>
        <v>-</v>
      </c>
      <c r="C178" s="38" t="str">
        <f t="shared" si="5"/>
        <v/>
      </c>
      <c r="D178" s="39" t="str">
        <f>IFERROR(INDEX(当前库存!$C:$H,SMALL($B:$B,ROW(B175)),MATCH(D$3,$D$3:$I$3,0)),"")</f>
        <v/>
      </c>
      <c r="E178" s="39" t="str">
        <f>IFERROR(INDEX(当前库存!$C:$H,SMALL($B:$B,ROW(C175)),MATCH(E$3,$D$3:$I$3,0)),"")</f>
        <v/>
      </c>
      <c r="F178" s="39" t="str">
        <f>IFERROR(INDEX(当前库存!$C:$H,SMALL($B:$B,ROW(D175)),MATCH(F$3,$D$3:$I$3,0)),"")</f>
        <v/>
      </c>
      <c r="G178" s="39" t="str">
        <f>IFERROR(INDEX(当前库存!$C:$H,SMALL($B:$B,ROW(E175)),MATCH(G$3,$D$3:$I$3,0)),"")</f>
        <v/>
      </c>
      <c r="H178" s="39" t="str">
        <f>IFERROR(INDEX(当前库存!$C:$H,SMALL($B:$B,ROW(F175)),MATCH(H$3,$D$3:$I$3,0)),"")</f>
        <v/>
      </c>
      <c r="I178" s="40" t="str">
        <f>IFERROR(INDEX(当前库存!$C:$H,SMALL($B:$B,ROW(G175)),MATCH(I$3,$D$3:$I$3,0)),"")</f>
        <v/>
      </c>
    </row>
    <row r="179" ht="21.95" customHeight="1" spans="2:9">
      <c r="B179" s="36" t="str">
        <f>IF(当前库存!H:H="采购",ROW(),"-")</f>
        <v>-</v>
      </c>
      <c r="C179" s="38" t="str">
        <f t="shared" si="5"/>
        <v/>
      </c>
      <c r="D179" s="39" t="str">
        <f>IFERROR(INDEX(当前库存!$C:$H,SMALL($B:$B,ROW(B176)),MATCH(D$3,$D$3:$I$3,0)),"")</f>
        <v/>
      </c>
      <c r="E179" s="39" t="str">
        <f>IFERROR(INDEX(当前库存!$C:$H,SMALL($B:$B,ROW(C176)),MATCH(E$3,$D$3:$I$3,0)),"")</f>
        <v/>
      </c>
      <c r="F179" s="39" t="str">
        <f>IFERROR(INDEX(当前库存!$C:$H,SMALL($B:$B,ROW(D176)),MATCH(F$3,$D$3:$I$3,0)),"")</f>
        <v/>
      </c>
      <c r="G179" s="39" t="str">
        <f>IFERROR(INDEX(当前库存!$C:$H,SMALL($B:$B,ROW(E176)),MATCH(G$3,$D$3:$I$3,0)),"")</f>
        <v/>
      </c>
      <c r="H179" s="39" t="str">
        <f>IFERROR(INDEX(当前库存!$C:$H,SMALL($B:$B,ROW(F176)),MATCH(H$3,$D$3:$I$3,0)),"")</f>
        <v/>
      </c>
      <c r="I179" s="40" t="str">
        <f>IFERROR(INDEX(当前库存!$C:$H,SMALL($B:$B,ROW(G176)),MATCH(I$3,$D$3:$I$3,0)),"")</f>
        <v/>
      </c>
    </row>
    <row r="180" ht="21.95" customHeight="1" spans="2:9">
      <c r="B180" s="36" t="str">
        <f>IF(当前库存!H:H="采购",ROW(),"-")</f>
        <v>-</v>
      </c>
      <c r="C180" s="38" t="str">
        <f t="shared" si="5"/>
        <v/>
      </c>
      <c r="D180" s="39" t="str">
        <f>IFERROR(INDEX(当前库存!$C:$H,SMALL($B:$B,ROW(B177)),MATCH(D$3,$D$3:$I$3,0)),"")</f>
        <v/>
      </c>
      <c r="E180" s="39" t="str">
        <f>IFERROR(INDEX(当前库存!$C:$H,SMALL($B:$B,ROW(C177)),MATCH(E$3,$D$3:$I$3,0)),"")</f>
        <v/>
      </c>
      <c r="F180" s="39" t="str">
        <f>IFERROR(INDEX(当前库存!$C:$H,SMALL($B:$B,ROW(D177)),MATCH(F$3,$D$3:$I$3,0)),"")</f>
        <v/>
      </c>
      <c r="G180" s="39" t="str">
        <f>IFERROR(INDEX(当前库存!$C:$H,SMALL($B:$B,ROW(E177)),MATCH(G$3,$D$3:$I$3,0)),"")</f>
        <v/>
      </c>
      <c r="H180" s="39" t="str">
        <f>IFERROR(INDEX(当前库存!$C:$H,SMALL($B:$B,ROW(F177)),MATCH(H$3,$D$3:$I$3,0)),"")</f>
        <v/>
      </c>
      <c r="I180" s="40" t="str">
        <f>IFERROR(INDEX(当前库存!$C:$H,SMALL($B:$B,ROW(G177)),MATCH(I$3,$D$3:$I$3,0)),"")</f>
        <v/>
      </c>
    </row>
    <row r="181" ht="21.95" customHeight="1" spans="2:9">
      <c r="B181" s="36" t="str">
        <f>IF(当前库存!H:H="采购",ROW(),"-")</f>
        <v>-</v>
      </c>
      <c r="C181" s="38" t="str">
        <f t="shared" si="5"/>
        <v/>
      </c>
      <c r="D181" s="39" t="str">
        <f>IFERROR(INDEX(当前库存!$C:$H,SMALL($B:$B,ROW(B178)),MATCH(D$3,$D$3:$I$3,0)),"")</f>
        <v/>
      </c>
      <c r="E181" s="39" t="str">
        <f>IFERROR(INDEX(当前库存!$C:$H,SMALL($B:$B,ROW(C178)),MATCH(E$3,$D$3:$I$3,0)),"")</f>
        <v/>
      </c>
      <c r="F181" s="39" t="str">
        <f>IFERROR(INDEX(当前库存!$C:$H,SMALL($B:$B,ROW(D178)),MATCH(F$3,$D$3:$I$3,0)),"")</f>
        <v/>
      </c>
      <c r="G181" s="39" t="str">
        <f>IFERROR(INDEX(当前库存!$C:$H,SMALL($B:$B,ROW(E178)),MATCH(G$3,$D$3:$I$3,0)),"")</f>
        <v/>
      </c>
      <c r="H181" s="39" t="str">
        <f>IFERROR(INDEX(当前库存!$C:$H,SMALL($B:$B,ROW(F178)),MATCH(H$3,$D$3:$I$3,0)),"")</f>
        <v/>
      </c>
      <c r="I181" s="40" t="str">
        <f>IFERROR(INDEX(当前库存!$C:$H,SMALL($B:$B,ROW(G178)),MATCH(I$3,$D$3:$I$3,0)),"")</f>
        <v/>
      </c>
    </row>
    <row r="182" ht="21.95" customHeight="1" spans="2:9">
      <c r="B182" s="36" t="str">
        <f>IF(当前库存!H:H="采购",ROW(),"-")</f>
        <v>-</v>
      </c>
      <c r="C182" s="38" t="str">
        <f t="shared" si="5"/>
        <v/>
      </c>
      <c r="D182" s="39" t="str">
        <f>IFERROR(INDEX(当前库存!$C:$H,SMALL($B:$B,ROW(B179)),MATCH(D$3,$D$3:$I$3,0)),"")</f>
        <v/>
      </c>
      <c r="E182" s="39" t="str">
        <f>IFERROR(INDEX(当前库存!$C:$H,SMALL($B:$B,ROW(C179)),MATCH(E$3,$D$3:$I$3,0)),"")</f>
        <v/>
      </c>
      <c r="F182" s="39" t="str">
        <f>IFERROR(INDEX(当前库存!$C:$H,SMALL($B:$B,ROW(D179)),MATCH(F$3,$D$3:$I$3,0)),"")</f>
        <v/>
      </c>
      <c r="G182" s="39" t="str">
        <f>IFERROR(INDEX(当前库存!$C:$H,SMALL($B:$B,ROW(E179)),MATCH(G$3,$D$3:$I$3,0)),"")</f>
        <v/>
      </c>
      <c r="H182" s="39" t="str">
        <f>IFERROR(INDEX(当前库存!$C:$H,SMALL($B:$B,ROW(F179)),MATCH(H$3,$D$3:$I$3,0)),"")</f>
        <v/>
      </c>
      <c r="I182" s="40" t="str">
        <f>IFERROR(INDEX(当前库存!$C:$H,SMALL($B:$B,ROW(G179)),MATCH(I$3,$D$3:$I$3,0)),"")</f>
        <v/>
      </c>
    </row>
    <row r="183" ht="21.95" customHeight="1" spans="2:9">
      <c r="B183" s="36" t="str">
        <f>IF(当前库存!H:H="采购",ROW(),"-")</f>
        <v>-</v>
      </c>
      <c r="C183" s="38" t="str">
        <f t="shared" si="5"/>
        <v/>
      </c>
      <c r="D183" s="39" t="str">
        <f>IFERROR(INDEX(当前库存!$C:$H,SMALL($B:$B,ROW(B180)),MATCH(D$3,$D$3:$I$3,0)),"")</f>
        <v/>
      </c>
      <c r="E183" s="39" t="str">
        <f>IFERROR(INDEX(当前库存!$C:$H,SMALL($B:$B,ROW(C180)),MATCH(E$3,$D$3:$I$3,0)),"")</f>
        <v/>
      </c>
      <c r="F183" s="39" t="str">
        <f>IFERROR(INDEX(当前库存!$C:$H,SMALL($B:$B,ROW(D180)),MATCH(F$3,$D$3:$I$3,0)),"")</f>
        <v/>
      </c>
      <c r="G183" s="39" t="str">
        <f>IFERROR(INDEX(当前库存!$C:$H,SMALL($B:$B,ROW(E180)),MATCH(G$3,$D$3:$I$3,0)),"")</f>
        <v/>
      </c>
      <c r="H183" s="39" t="str">
        <f>IFERROR(INDEX(当前库存!$C:$H,SMALL($B:$B,ROW(F180)),MATCH(H$3,$D$3:$I$3,0)),"")</f>
        <v/>
      </c>
      <c r="I183" s="40" t="str">
        <f>IFERROR(INDEX(当前库存!$C:$H,SMALL($B:$B,ROW(G180)),MATCH(I$3,$D$3:$I$3,0)),"")</f>
        <v/>
      </c>
    </row>
    <row r="184" ht="21.95" customHeight="1" spans="2:9">
      <c r="B184" s="36" t="str">
        <f>IF(当前库存!H:H="采购",ROW(),"-")</f>
        <v>-</v>
      </c>
      <c r="C184" s="38" t="str">
        <f t="shared" si="5"/>
        <v/>
      </c>
      <c r="D184" s="39" t="str">
        <f>IFERROR(INDEX(当前库存!$C:$H,SMALL($B:$B,ROW(B181)),MATCH(D$3,$D$3:$I$3,0)),"")</f>
        <v/>
      </c>
      <c r="E184" s="39" t="str">
        <f>IFERROR(INDEX(当前库存!$C:$H,SMALL($B:$B,ROW(C181)),MATCH(E$3,$D$3:$I$3,0)),"")</f>
        <v/>
      </c>
      <c r="F184" s="39" t="str">
        <f>IFERROR(INDEX(当前库存!$C:$H,SMALL($B:$B,ROW(D181)),MATCH(F$3,$D$3:$I$3,0)),"")</f>
        <v/>
      </c>
      <c r="G184" s="39" t="str">
        <f>IFERROR(INDEX(当前库存!$C:$H,SMALL($B:$B,ROW(E181)),MATCH(G$3,$D$3:$I$3,0)),"")</f>
        <v/>
      </c>
      <c r="H184" s="39" t="str">
        <f>IFERROR(INDEX(当前库存!$C:$H,SMALL($B:$B,ROW(F181)),MATCH(H$3,$D$3:$I$3,0)),"")</f>
        <v/>
      </c>
      <c r="I184" s="40" t="str">
        <f>IFERROR(INDEX(当前库存!$C:$H,SMALL($B:$B,ROW(G181)),MATCH(I$3,$D$3:$I$3,0)),"")</f>
        <v/>
      </c>
    </row>
    <row r="185" ht="21.95" customHeight="1" spans="2:9">
      <c r="B185" s="36" t="str">
        <f>IF(当前库存!H:H="采购",ROW(),"-")</f>
        <v>-</v>
      </c>
      <c r="C185" s="38" t="str">
        <f t="shared" si="5"/>
        <v/>
      </c>
      <c r="D185" s="39" t="str">
        <f>IFERROR(INDEX(当前库存!$C:$H,SMALL($B:$B,ROW(B182)),MATCH(D$3,$D$3:$I$3,0)),"")</f>
        <v/>
      </c>
      <c r="E185" s="39" t="str">
        <f>IFERROR(INDEX(当前库存!$C:$H,SMALL($B:$B,ROW(C182)),MATCH(E$3,$D$3:$I$3,0)),"")</f>
        <v/>
      </c>
      <c r="F185" s="39" t="str">
        <f>IFERROR(INDEX(当前库存!$C:$H,SMALL($B:$B,ROW(D182)),MATCH(F$3,$D$3:$I$3,0)),"")</f>
        <v/>
      </c>
      <c r="G185" s="39" t="str">
        <f>IFERROR(INDEX(当前库存!$C:$H,SMALL($B:$B,ROW(E182)),MATCH(G$3,$D$3:$I$3,0)),"")</f>
        <v/>
      </c>
      <c r="H185" s="39" t="str">
        <f>IFERROR(INDEX(当前库存!$C:$H,SMALL($B:$B,ROW(F182)),MATCH(H$3,$D$3:$I$3,0)),"")</f>
        <v/>
      </c>
      <c r="I185" s="40" t="str">
        <f>IFERROR(INDEX(当前库存!$C:$H,SMALL($B:$B,ROW(G182)),MATCH(I$3,$D$3:$I$3,0)),"")</f>
        <v/>
      </c>
    </row>
    <row r="186" ht="21.95" customHeight="1" spans="2:9">
      <c r="B186" s="36" t="str">
        <f>IF(当前库存!H:H="采购",ROW(),"-")</f>
        <v>-</v>
      </c>
      <c r="C186" s="38" t="str">
        <f t="shared" si="5"/>
        <v/>
      </c>
      <c r="D186" s="39" t="str">
        <f>IFERROR(INDEX(当前库存!$C:$H,SMALL($B:$B,ROW(B183)),MATCH(D$3,$D$3:$I$3,0)),"")</f>
        <v/>
      </c>
      <c r="E186" s="39" t="str">
        <f>IFERROR(INDEX(当前库存!$C:$H,SMALL($B:$B,ROW(C183)),MATCH(E$3,$D$3:$I$3,0)),"")</f>
        <v/>
      </c>
      <c r="F186" s="39" t="str">
        <f>IFERROR(INDEX(当前库存!$C:$H,SMALL($B:$B,ROW(D183)),MATCH(F$3,$D$3:$I$3,0)),"")</f>
        <v/>
      </c>
      <c r="G186" s="39" t="str">
        <f>IFERROR(INDEX(当前库存!$C:$H,SMALL($B:$B,ROW(E183)),MATCH(G$3,$D$3:$I$3,0)),"")</f>
        <v/>
      </c>
      <c r="H186" s="39" t="str">
        <f>IFERROR(INDEX(当前库存!$C:$H,SMALL($B:$B,ROW(F183)),MATCH(H$3,$D$3:$I$3,0)),"")</f>
        <v/>
      </c>
      <c r="I186" s="40" t="str">
        <f>IFERROR(INDEX(当前库存!$C:$H,SMALL($B:$B,ROW(G183)),MATCH(I$3,$D$3:$I$3,0)),"")</f>
        <v/>
      </c>
    </row>
    <row r="187" ht="21.95" customHeight="1" spans="2:9">
      <c r="B187" s="36" t="str">
        <f>IF(当前库存!H:H="采购",ROW(),"-")</f>
        <v>-</v>
      </c>
      <c r="C187" s="38" t="str">
        <f t="shared" si="5"/>
        <v/>
      </c>
      <c r="D187" s="39" t="str">
        <f>IFERROR(INDEX(当前库存!$C:$H,SMALL($B:$B,ROW(B184)),MATCH(D$3,$D$3:$I$3,0)),"")</f>
        <v/>
      </c>
      <c r="E187" s="39" t="str">
        <f>IFERROR(INDEX(当前库存!$C:$H,SMALL($B:$B,ROW(C184)),MATCH(E$3,$D$3:$I$3,0)),"")</f>
        <v/>
      </c>
      <c r="F187" s="39" t="str">
        <f>IFERROR(INDEX(当前库存!$C:$H,SMALL($B:$B,ROW(D184)),MATCH(F$3,$D$3:$I$3,0)),"")</f>
        <v/>
      </c>
      <c r="G187" s="39" t="str">
        <f>IFERROR(INDEX(当前库存!$C:$H,SMALL($B:$B,ROW(E184)),MATCH(G$3,$D$3:$I$3,0)),"")</f>
        <v/>
      </c>
      <c r="H187" s="39" t="str">
        <f>IFERROR(INDEX(当前库存!$C:$H,SMALL($B:$B,ROW(F184)),MATCH(H$3,$D$3:$I$3,0)),"")</f>
        <v/>
      </c>
      <c r="I187" s="40" t="str">
        <f>IFERROR(INDEX(当前库存!$C:$H,SMALL($B:$B,ROW(G184)),MATCH(I$3,$D$3:$I$3,0)),"")</f>
        <v/>
      </c>
    </row>
    <row r="188" ht="21.95" customHeight="1" spans="2:9">
      <c r="B188" s="36" t="str">
        <f>IF(当前库存!H:H="采购",ROW(),"-")</f>
        <v>-</v>
      </c>
      <c r="C188" s="38" t="str">
        <f t="shared" si="5"/>
        <v/>
      </c>
      <c r="D188" s="39" t="str">
        <f>IFERROR(INDEX(当前库存!$C:$H,SMALL($B:$B,ROW(B185)),MATCH(D$3,$D$3:$I$3,0)),"")</f>
        <v/>
      </c>
      <c r="E188" s="39" t="str">
        <f>IFERROR(INDEX(当前库存!$C:$H,SMALL($B:$B,ROW(C185)),MATCH(E$3,$D$3:$I$3,0)),"")</f>
        <v/>
      </c>
      <c r="F188" s="39" t="str">
        <f>IFERROR(INDEX(当前库存!$C:$H,SMALL($B:$B,ROW(D185)),MATCH(F$3,$D$3:$I$3,0)),"")</f>
        <v/>
      </c>
      <c r="G188" s="39" t="str">
        <f>IFERROR(INDEX(当前库存!$C:$H,SMALL($B:$B,ROW(E185)),MATCH(G$3,$D$3:$I$3,0)),"")</f>
        <v/>
      </c>
      <c r="H188" s="39" t="str">
        <f>IFERROR(INDEX(当前库存!$C:$H,SMALL($B:$B,ROW(F185)),MATCH(H$3,$D$3:$I$3,0)),"")</f>
        <v/>
      </c>
      <c r="I188" s="40" t="str">
        <f>IFERROR(INDEX(当前库存!$C:$H,SMALL($B:$B,ROW(G185)),MATCH(I$3,$D$3:$I$3,0)),"")</f>
        <v/>
      </c>
    </row>
    <row r="189" ht="21.95" customHeight="1" spans="2:9">
      <c r="B189" s="36" t="str">
        <f>IF(当前库存!H:H="采购",ROW(),"-")</f>
        <v>-</v>
      </c>
      <c r="C189" s="38" t="str">
        <f t="shared" si="5"/>
        <v/>
      </c>
      <c r="D189" s="39" t="str">
        <f>IFERROR(INDEX(当前库存!$C:$H,SMALL($B:$B,ROW(B186)),MATCH(D$3,$D$3:$I$3,0)),"")</f>
        <v/>
      </c>
      <c r="E189" s="39" t="str">
        <f>IFERROR(INDEX(当前库存!$C:$H,SMALL($B:$B,ROW(C186)),MATCH(E$3,$D$3:$I$3,0)),"")</f>
        <v/>
      </c>
      <c r="F189" s="39" t="str">
        <f>IFERROR(INDEX(当前库存!$C:$H,SMALL($B:$B,ROW(D186)),MATCH(F$3,$D$3:$I$3,0)),"")</f>
        <v/>
      </c>
      <c r="G189" s="39" t="str">
        <f>IFERROR(INDEX(当前库存!$C:$H,SMALL($B:$B,ROW(E186)),MATCH(G$3,$D$3:$I$3,0)),"")</f>
        <v/>
      </c>
      <c r="H189" s="39" t="str">
        <f>IFERROR(INDEX(当前库存!$C:$H,SMALL($B:$B,ROW(F186)),MATCH(H$3,$D$3:$I$3,0)),"")</f>
        <v/>
      </c>
      <c r="I189" s="40" t="str">
        <f>IFERROR(INDEX(当前库存!$C:$H,SMALL($B:$B,ROW(G186)),MATCH(I$3,$D$3:$I$3,0)),"")</f>
        <v/>
      </c>
    </row>
    <row r="190" ht="21.95" customHeight="1" spans="2:9">
      <c r="B190" s="36" t="str">
        <f>IF(当前库存!H:H="采购",ROW(),"-")</f>
        <v>-</v>
      </c>
      <c r="C190" s="38" t="str">
        <f t="shared" si="5"/>
        <v/>
      </c>
      <c r="D190" s="39" t="str">
        <f>IFERROR(INDEX(当前库存!$C:$H,SMALL($B:$B,ROW(B187)),MATCH(D$3,$D$3:$I$3,0)),"")</f>
        <v/>
      </c>
      <c r="E190" s="39" t="str">
        <f>IFERROR(INDEX(当前库存!$C:$H,SMALL($B:$B,ROW(C187)),MATCH(E$3,$D$3:$I$3,0)),"")</f>
        <v/>
      </c>
      <c r="F190" s="39" t="str">
        <f>IFERROR(INDEX(当前库存!$C:$H,SMALL($B:$B,ROW(D187)),MATCH(F$3,$D$3:$I$3,0)),"")</f>
        <v/>
      </c>
      <c r="G190" s="39" t="str">
        <f>IFERROR(INDEX(当前库存!$C:$H,SMALL($B:$B,ROW(E187)),MATCH(G$3,$D$3:$I$3,0)),"")</f>
        <v/>
      </c>
      <c r="H190" s="39" t="str">
        <f>IFERROR(INDEX(当前库存!$C:$H,SMALL($B:$B,ROW(F187)),MATCH(H$3,$D$3:$I$3,0)),"")</f>
        <v/>
      </c>
      <c r="I190" s="40" t="str">
        <f>IFERROR(INDEX(当前库存!$C:$H,SMALL($B:$B,ROW(G187)),MATCH(I$3,$D$3:$I$3,0)),"")</f>
        <v/>
      </c>
    </row>
    <row r="191" ht="21.95" customHeight="1" spans="2:9">
      <c r="B191" s="36" t="str">
        <f>IF(当前库存!H:H="采购",ROW(),"-")</f>
        <v>-</v>
      </c>
      <c r="C191" s="38" t="str">
        <f t="shared" si="5"/>
        <v/>
      </c>
      <c r="D191" s="39" t="str">
        <f>IFERROR(INDEX(当前库存!$C:$H,SMALL($B:$B,ROW(B188)),MATCH(D$3,$D$3:$I$3,0)),"")</f>
        <v/>
      </c>
      <c r="E191" s="39" t="str">
        <f>IFERROR(INDEX(当前库存!$C:$H,SMALL($B:$B,ROW(C188)),MATCH(E$3,$D$3:$I$3,0)),"")</f>
        <v/>
      </c>
      <c r="F191" s="39" t="str">
        <f>IFERROR(INDEX(当前库存!$C:$H,SMALL($B:$B,ROW(D188)),MATCH(F$3,$D$3:$I$3,0)),"")</f>
        <v/>
      </c>
      <c r="G191" s="39" t="str">
        <f>IFERROR(INDEX(当前库存!$C:$H,SMALL($B:$B,ROW(E188)),MATCH(G$3,$D$3:$I$3,0)),"")</f>
        <v/>
      </c>
      <c r="H191" s="39" t="str">
        <f>IFERROR(INDEX(当前库存!$C:$H,SMALL($B:$B,ROW(F188)),MATCH(H$3,$D$3:$I$3,0)),"")</f>
        <v/>
      </c>
      <c r="I191" s="40" t="str">
        <f>IFERROR(INDEX(当前库存!$C:$H,SMALL($B:$B,ROW(G188)),MATCH(I$3,$D$3:$I$3,0)),"")</f>
        <v/>
      </c>
    </row>
    <row r="192" ht="21.95" customHeight="1" spans="2:9">
      <c r="B192" s="36" t="str">
        <f>IF(当前库存!H:H="采购",ROW(),"-")</f>
        <v>-</v>
      </c>
      <c r="C192" s="38" t="str">
        <f t="shared" si="5"/>
        <v/>
      </c>
      <c r="D192" s="39" t="str">
        <f>IFERROR(INDEX(当前库存!$C:$H,SMALL($B:$B,ROW(B189)),MATCH(D$3,$D$3:$I$3,0)),"")</f>
        <v/>
      </c>
      <c r="E192" s="39" t="str">
        <f>IFERROR(INDEX(当前库存!$C:$H,SMALL($B:$B,ROW(C189)),MATCH(E$3,$D$3:$I$3,0)),"")</f>
        <v/>
      </c>
      <c r="F192" s="39" t="str">
        <f>IFERROR(INDEX(当前库存!$C:$H,SMALL($B:$B,ROW(D189)),MATCH(F$3,$D$3:$I$3,0)),"")</f>
        <v/>
      </c>
      <c r="G192" s="39" t="str">
        <f>IFERROR(INDEX(当前库存!$C:$H,SMALL($B:$B,ROW(E189)),MATCH(G$3,$D$3:$I$3,0)),"")</f>
        <v/>
      </c>
      <c r="H192" s="39" t="str">
        <f>IFERROR(INDEX(当前库存!$C:$H,SMALL($B:$B,ROW(F189)),MATCH(H$3,$D$3:$I$3,0)),"")</f>
        <v/>
      </c>
      <c r="I192" s="40" t="str">
        <f>IFERROR(INDEX(当前库存!$C:$H,SMALL($B:$B,ROW(G189)),MATCH(I$3,$D$3:$I$3,0)),"")</f>
        <v/>
      </c>
    </row>
    <row r="193" ht="21.95" customHeight="1" spans="2:9">
      <c r="B193" s="36" t="str">
        <f>IF(当前库存!H:H="采购",ROW(),"-")</f>
        <v>-</v>
      </c>
      <c r="C193" s="38" t="str">
        <f t="shared" si="5"/>
        <v/>
      </c>
      <c r="D193" s="39" t="str">
        <f>IFERROR(INDEX(当前库存!$C:$H,SMALL($B:$B,ROW(B190)),MATCH(D$3,$D$3:$I$3,0)),"")</f>
        <v/>
      </c>
      <c r="E193" s="39" t="str">
        <f>IFERROR(INDEX(当前库存!$C:$H,SMALL($B:$B,ROW(C190)),MATCH(E$3,$D$3:$I$3,0)),"")</f>
        <v/>
      </c>
      <c r="F193" s="39" t="str">
        <f>IFERROR(INDEX(当前库存!$C:$H,SMALL($B:$B,ROW(D190)),MATCH(F$3,$D$3:$I$3,0)),"")</f>
        <v/>
      </c>
      <c r="G193" s="39" t="str">
        <f>IFERROR(INDEX(当前库存!$C:$H,SMALL($B:$B,ROW(E190)),MATCH(G$3,$D$3:$I$3,0)),"")</f>
        <v/>
      </c>
      <c r="H193" s="39" t="str">
        <f>IFERROR(INDEX(当前库存!$C:$H,SMALL($B:$B,ROW(F190)),MATCH(H$3,$D$3:$I$3,0)),"")</f>
        <v/>
      </c>
      <c r="I193" s="40" t="str">
        <f>IFERROR(INDEX(当前库存!$C:$H,SMALL($B:$B,ROW(G190)),MATCH(I$3,$D$3:$I$3,0)),"")</f>
        <v/>
      </c>
    </row>
    <row r="194" ht="21.95" customHeight="1" spans="2:9">
      <c r="B194" s="36" t="str">
        <f>IF(当前库存!H:H="采购",ROW(),"-")</f>
        <v>-</v>
      </c>
      <c r="C194" s="38" t="str">
        <f t="shared" si="5"/>
        <v/>
      </c>
      <c r="D194" s="39" t="str">
        <f>IFERROR(INDEX(当前库存!$C:$H,SMALL($B:$B,ROW(B191)),MATCH(D$3,$D$3:$I$3,0)),"")</f>
        <v/>
      </c>
      <c r="E194" s="39" t="str">
        <f>IFERROR(INDEX(当前库存!$C:$H,SMALL($B:$B,ROW(C191)),MATCH(E$3,$D$3:$I$3,0)),"")</f>
        <v/>
      </c>
      <c r="F194" s="39" t="str">
        <f>IFERROR(INDEX(当前库存!$C:$H,SMALL($B:$B,ROW(D191)),MATCH(F$3,$D$3:$I$3,0)),"")</f>
        <v/>
      </c>
      <c r="G194" s="39" t="str">
        <f>IFERROR(INDEX(当前库存!$C:$H,SMALL($B:$B,ROW(E191)),MATCH(G$3,$D$3:$I$3,0)),"")</f>
        <v/>
      </c>
      <c r="H194" s="39" t="str">
        <f>IFERROR(INDEX(当前库存!$C:$H,SMALL($B:$B,ROW(F191)),MATCH(H$3,$D$3:$I$3,0)),"")</f>
        <v/>
      </c>
      <c r="I194" s="40" t="str">
        <f>IFERROR(INDEX(当前库存!$C:$H,SMALL($B:$B,ROW(G191)),MATCH(I$3,$D$3:$I$3,0)),"")</f>
        <v/>
      </c>
    </row>
    <row r="195" ht="21.95" customHeight="1" spans="2:9">
      <c r="B195" s="36" t="str">
        <f>IF(当前库存!H:H="采购",ROW(),"-")</f>
        <v>-</v>
      </c>
      <c r="C195" s="38" t="str">
        <f t="shared" si="5"/>
        <v/>
      </c>
      <c r="D195" s="39" t="str">
        <f>IFERROR(INDEX(当前库存!$C:$H,SMALL($B:$B,ROW(B192)),MATCH(D$3,$D$3:$I$3,0)),"")</f>
        <v/>
      </c>
      <c r="E195" s="39" t="str">
        <f>IFERROR(INDEX(当前库存!$C:$H,SMALL($B:$B,ROW(C192)),MATCH(E$3,$D$3:$I$3,0)),"")</f>
        <v/>
      </c>
      <c r="F195" s="39" t="str">
        <f>IFERROR(INDEX(当前库存!$C:$H,SMALL($B:$B,ROW(D192)),MATCH(F$3,$D$3:$I$3,0)),"")</f>
        <v/>
      </c>
      <c r="G195" s="39" t="str">
        <f>IFERROR(INDEX(当前库存!$C:$H,SMALL($B:$B,ROW(E192)),MATCH(G$3,$D$3:$I$3,0)),"")</f>
        <v/>
      </c>
      <c r="H195" s="39" t="str">
        <f>IFERROR(INDEX(当前库存!$C:$H,SMALL($B:$B,ROW(F192)),MATCH(H$3,$D$3:$I$3,0)),"")</f>
        <v/>
      </c>
      <c r="I195" s="40" t="str">
        <f>IFERROR(INDEX(当前库存!$C:$H,SMALL($B:$B,ROW(G192)),MATCH(I$3,$D$3:$I$3,0)),"")</f>
        <v/>
      </c>
    </row>
    <row r="196" ht="21.95" customHeight="1" spans="2:9">
      <c r="B196" s="36" t="str">
        <f>IF(当前库存!H:H="采购",ROW(),"-")</f>
        <v>-</v>
      </c>
      <c r="C196" s="38" t="str">
        <f t="shared" si="5"/>
        <v/>
      </c>
      <c r="D196" s="39" t="str">
        <f>IFERROR(INDEX(当前库存!$C:$H,SMALL($B:$B,ROW(B193)),MATCH(D$3,$D$3:$I$3,0)),"")</f>
        <v/>
      </c>
      <c r="E196" s="39" t="str">
        <f>IFERROR(INDEX(当前库存!$C:$H,SMALL($B:$B,ROW(C193)),MATCH(E$3,$D$3:$I$3,0)),"")</f>
        <v/>
      </c>
      <c r="F196" s="39" t="str">
        <f>IFERROR(INDEX(当前库存!$C:$H,SMALL($B:$B,ROW(D193)),MATCH(F$3,$D$3:$I$3,0)),"")</f>
        <v/>
      </c>
      <c r="G196" s="39" t="str">
        <f>IFERROR(INDEX(当前库存!$C:$H,SMALL($B:$B,ROW(E193)),MATCH(G$3,$D$3:$I$3,0)),"")</f>
        <v/>
      </c>
      <c r="H196" s="39" t="str">
        <f>IFERROR(INDEX(当前库存!$C:$H,SMALL($B:$B,ROW(F193)),MATCH(H$3,$D$3:$I$3,0)),"")</f>
        <v/>
      </c>
      <c r="I196" s="40" t="str">
        <f>IFERROR(INDEX(当前库存!$C:$H,SMALL($B:$B,ROW(G193)),MATCH(I$3,$D$3:$I$3,0)),"")</f>
        <v/>
      </c>
    </row>
    <row r="197" ht="21.95" customHeight="1" spans="2:9">
      <c r="B197" s="36" t="str">
        <f>IF(当前库存!H:H="采购",ROW(),"-")</f>
        <v>-</v>
      </c>
      <c r="C197" s="38" t="str">
        <f t="shared" si="5"/>
        <v/>
      </c>
      <c r="D197" s="39" t="str">
        <f>IFERROR(INDEX(当前库存!$C:$H,SMALL($B:$B,ROW(B194)),MATCH(D$3,$D$3:$I$3,0)),"")</f>
        <v/>
      </c>
      <c r="E197" s="39" t="str">
        <f>IFERROR(INDEX(当前库存!$C:$H,SMALL($B:$B,ROW(C194)),MATCH(E$3,$D$3:$I$3,0)),"")</f>
        <v/>
      </c>
      <c r="F197" s="39" t="str">
        <f>IFERROR(INDEX(当前库存!$C:$H,SMALL($B:$B,ROW(D194)),MATCH(F$3,$D$3:$I$3,0)),"")</f>
        <v/>
      </c>
      <c r="G197" s="39" t="str">
        <f>IFERROR(INDEX(当前库存!$C:$H,SMALL($B:$B,ROW(E194)),MATCH(G$3,$D$3:$I$3,0)),"")</f>
        <v/>
      </c>
      <c r="H197" s="39" t="str">
        <f>IFERROR(INDEX(当前库存!$C:$H,SMALL($B:$B,ROW(F194)),MATCH(H$3,$D$3:$I$3,0)),"")</f>
        <v/>
      </c>
      <c r="I197" s="40" t="str">
        <f>IFERROR(INDEX(当前库存!$C:$H,SMALL($B:$B,ROW(G194)),MATCH(I$3,$D$3:$I$3,0)),"")</f>
        <v/>
      </c>
    </row>
    <row r="198" ht="21.95" customHeight="1" spans="2:9">
      <c r="B198" s="36" t="str">
        <f>IF(当前库存!H:H="采购",ROW(),"-")</f>
        <v>-</v>
      </c>
      <c r="C198" s="38" t="str">
        <f t="shared" si="5"/>
        <v/>
      </c>
      <c r="D198" s="39" t="str">
        <f>IFERROR(INDEX(当前库存!$C:$H,SMALL($B:$B,ROW(B195)),MATCH(D$3,$D$3:$I$3,0)),"")</f>
        <v/>
      </c>
      <c r="E198" s="39" t="str">
        <f>IFERROR(INDEX(当前库存!$C:$H,SMALL($B:$B,ROW(C195)),MATCH(E$3,$D$3:$I$3,0)),"")</f>
        <v/>
      </c>
      <c r="F198" s="39" t="str">
        <f>IFERROR(INDEX(当前库存!$C:$H,SMALL($B:$B,ROW(D195)),MATCH(F$3,$D$3:$I$3,0)),"")</f>
        <v/>
      </c>
      <c r="G198" s="39" t="str">
        <f>IFERROR(INDEX(当前库存!$C:$H,SMALL($B:$B,ROW(E195)),MATCH(G$3,$D$3:$I$3,0)),"")</f>
        <v/>
      </c>
      <c r="H198" s="39" t="str">
        <f>IFERROR(INDEX(当前库存!$C:$H,SMALL($B:$B,ROW(F195)),MATCH(H$3,$D$3:$I$3,0)),"")</f>
        <v/>
      </c>
      <c r="I198" s="40" t="str">
        <f>IFERROR(INDEX(当前库存!$C:$H,SMALL($B:$B,ROW(G195)),MATCH(I$3,$D$3:$I$3,0)),"")</f>
        <v/>
      </c>
    </row>
    <row r="199" ht="21.95" customHeight="1" spans="2:9">
      <c r="B199" s="36" t="str">
        <f>IF(当前库存!H:H="采购",ROW(),"-")</f>
        <v>-</v>
      </c>
      <c r="C199" s="38" t="str">
        <f t="shared" si="5"/>
        <v/>
      </c>
      <c r="D199" s="39" t="str">
        <f>IFERROR(INDEX(当前库存!$C:$H,SMALL($B:$B,ROW(B196)),MATCH(D$3,$D$3:$I$3,0)),"")</f>
        <v/>
      </c>
      <c r="E199" s="39" t="str">
        <f>IFERROR(INDEX(当前库存!$C:$H,SMALL($B:$B,ROW(C196)),MATCH(E$3,$D$3:$I$3,0)),"")</f>
        <v/>
      </c>
      <c r="F199" s="39" t="str">
        <f>IFERROR(INDEX(当前库存!$C:$H,SMALL($B:$B,ROW(D196)),MATCH(F$3,$D$3:$I$3,0)),"")</f>
        <v/>
      </c>
      <c r="G199" s="39" t="str">
        <f>IFERROR(INDEX(当前库存!$C:$H,SMALL($B:$B,ROW(E196)),MATCH(G$3,$D$3:$I$3,0)),"")</f>
        <v/>
      </c>
      <c r="H199" s="39" t="str">
        <f>IFERROR(INDEX(当前库存!$C:$H,SMALL($B:$B,ROW(F196)),MATCH(H$3,$D$3:$I$3,0)),"")</f>
        <v/>
      </c>
      <c r="I199" s="40" t="str">
        <f>IFERROR(INDEX(当前库存!$C:$H,SMALL($B:$B,ROW(G196)),MATCH(I$3,$D$3:$I$3,0)),"")</f>
        <v/>
      </c>
    </row>
    <row r="200" ht="21.95" customHeight="1" spans="2:9">
      <c r="B200" s="36" t="str">
        <f>IF(当前库存!H:H="采购",ROW(),"-")</f>
        <v>-</v>
      </c>
      <c r="C200" s="38" t="str">
        <f t="shared" si="5"/>
        <v/>
      </c>
      <c r="D200" s="39" t="str">
        <f>IFERROR(INDEX(当前库存!$C:$H,SMALL($B:$B,ROW(B197)),MATCH(D$3,$D$3:$I$3,0)),"")</f>
        <v/>
      </c>
      <c r="E200" s="39" t="str">
        <f>IFERROR(INDEX(当前库存!$C:$H,SMALL($B:$B,ROW(C197)),MATCH(E$3,$D$3:$I$3,0)),"")</f>
        <v/>
      </c>
      <c r="F200" s="39" t="str">
        <f>IFERROR(INDEX(当前库存!$C:$H,SMALL($B:$B,ROW(D197)),MATCH(F$3,$D$3:$I$3,0)),"")</f>
        <v/>
      </c>
      <c r="G200" s="39" t="str">
        <f>IFERROR(INDEX(当前库存!$C:$H,SMALL($B:$B,ROW(E197)),MATCH(G$3,$D$3:$I$3,0)),"")</f>
        <v/>
      </c>
      <c r="H200" s="39" t="str">
        <f>IFERROR(INDEX(当前库存!$C:$H,SMALL($B:$B,ROW(F197)),MATCH(H$3,$D$3:$I$3,0)),"")</f>
        <v/>
      </c>
      <c r="I200" s="40" t="str">
        <f>IFERROR(INDEX(当前库存!$C:$H,SMALL($B:$B,ROW(G197)),MATCH(I$3,$D$3:$I$3,0)),"")</f>
        <v/>
      </c>
    </row>
    <row r="201" ht="21.95" customHeight="1" spans="2:9">
      <c r="B201" s="36" t="str">
        <f>IF(当前库存!H:H="采购",ROW(),"-")</f>
        <v>-</v>
      </c>
      <c r="C201" s="38" t="str">
        <f t="shared" si="5"/>
        <v/>
      </c>
      <c r="D201" s="39" t="str">
        <f>IFERROR(INDEX(当前库存!$C:$H,SMALL($B:$B,ROW(B198)),MATCH(D$3,$D$3:$I$3,0)),"")</f>
        <v/>
      </c>
      <c r="E201" s="39" t="str">
        <f>IFERROR(INDEX(当前库存!$C:$H,SMALL($B:$B,ROW(C198)),MATCH(E$3,$D$3:$I$3,0)),"")</f>
        <v/>
      </c>
      <c r="F201" s="39" t="str">
        <f>IFERROR(INDEX(当前库存!$C:$H,SMALL($B:$B,ROW(D198)),MATCH(F$3,$D$3:$I$3,0)),"")</f>
        <v/>
      </c>
      <c r="G201" s="39" t="str">
        <f>IFERROR(INDEX(当前库存!$C:$H,SMALL($B:$B,ROW(E198)),MATCH(G$3,$D$3:$I$3,0)),"")</f>
        <v/>
      </c>
      <c r="H201" s="39" t="str">
        <f>IFERROR(INDEX(当前库存!$C:$H,SMALL($B:$B,ROW(F198)),MATCH(H$3,$D$3:$I$3,0)),"")</f>
        <v/>
      </c>
      <c r="I201" s="40" t="str">
        <f>IFERROR(INDEX(当前库存!$C:$H,SMALL($B:$B,ROW(G198)),MATCH(I$3,$D$3:$I$3,0)),"")</f>
        <v/>
      </c>
    </row>
    <row r="202" ht="21.95" customHeight="1" spans="2:9">
      <c r="B202" s="36" t="str">
        <f>IF(当前库存!H:H="采购",ROW(),"-")</f>
        <v>-</v>
      </c>
      <c r="C202" s="38" t="str">
        <f t="shared" si="5"/>
        <v/>
      </c>
      <c r="D202" s="39" t="str">
        <f>IFERROR(INDEX(当前库存!$C:$H,SMALL($B:$B,ROW(B199)),MATCH(D$3,$D$3:$I$3,0)),"")</f>
        <v/>
      </c>
      <c r="E202" s="39" t="str">
        <f>IFERROR(INDEX(当前库存!$C:$H,SMALL($B:$B,ROW(C199)),MATCH(E$3,$D$3:$I$3,0)),"")</f>
        <v/>
      </c>
      <c r="F202" s="39" t="str">
        <f>IFERROR(INDEX(当前库存!$C:$H,SMALL($B:$B,ROW(D199)),MATCH(F$3,$D$3:$I$3,0)),"")</f>
        <v/>
      </c>
      <c r="G202" s="39" t="str">
        <f>IFERROR(INDEX(当前库存!$C:$H,SMALL($B:$B,ROW(E199)),MATCH(G$3,$D$3:$I$3,0)),"")</f>
        <v/>
      </c>
      <c r="H202" s="39" t="str">
        <f>IFERROR(INDEX(当前库存!$C:$H,SMALL($B:$B,ROW(F199)),MATCH(H$3,$D$3:$I$3,0)),"")</f>
        <v/>
      </c>
      <c r="I202" s="40" t="str">
        <f>IFERROR(INDEX(当前库存!$C:$H,SMALL($B:$B,ROW(G199)),MATCH(I$3,$D$3:$I$3,0)),"")</f>
        <v/>
      </c>
    </row>
    <row r="203" ht="21.95" customHeight="1" spans="2:9">
      <c r="B203" s="36" t="str">
        <f>IF(当前库存!H:H="采购",ROW(),"-")</f>
        <v>-</v>
      </c>
      <c r="C203" s="38" t="str">
        <f t="shared" si="5"/>
        <v/>
      </c>
      <c r="D203" s="39" t="str">
        <f>IFERROR(INDEX(当前库存!$C:$H,SMALL($B:$B,ROW(B200)),MATCH(D$3,$D$3:$I$3,0)),"")</f>
        <v/>
      </c>
      <c r="E203" s="39" t="str">
        <f>IFERROR(INDEX(当前库存!$C:$H,SMALL($B:$B,ROW(C200)),MATCH(E$3,$D$3:$I$3,0)),"")</f>
        <v/>
      </c>
      <c r="F203" s="39" t="str">
        <f>IFERROR(INDEX(当前库存!$C:$H,SMALL($B:$B,ROW(D200)),MATCH(F$3,$D$3:$I$3,0)),"")</f>
        <v/>
      </c>
      <c r="G203" s="39" t="str">
        <f>IFERROR(INDEX(当前库存!$C:$H,SMALL($B:$B,ROW(E200)),MATCH(G$3,$D$3:$I$3,0)),"")</f>
        <v/>
      </c>
      <c r="H203" s="39" t="str">
        <f>IFERROR(INDEX(当前库存!$C:$H,SMALL($B:$B,ROW(F200)),MATCH(H$3,$D$3:$I$3,0)),"")</f>
        <v/>
      </c>
      <c r="I203" s="40" t="str">
        <f>IFERROR(INDEX(当前库存!$C:$H,SMALL($B:$B,ROW(G200)),MATCH(I$3,$D$3:$I$3,0)),"")</f>
        <v/>
      </c>
    </row>
    <row r="204" customHeight="1" spans="2:2">
      <c r="B204" s="36" t="str">
        <f>IF(当前库存!H:H="采购",ROW(),"-")</f>
        <v>-</v>
      </c>
    </row>
    <row r="205" customHeight="1" spans="2:2">
      <c r="B205" s="36" t="str">
        <f>IF(当前库存!H:H="采购",ROW(),"-")</f>
        <v>-</v>
      </c>
    </row>
    <row r="206" customHeight="1" spans="2:2">
      <c r="B206" s="36" t="str">
        <f>IF(当前库存!H:H="采购",ROW(),"-")</f>
        <v>-</v>
      </c>
    </row>
    <row r="207" customHeight="1" spans="2:2">
      <c r="B207" s="36" t="str">
        <f>IF(当前库存!H:H="采购",ROW(),"-")</f>
        <v>-</v>
      </c>
    </row>
    <row r="208" customHeight="1" spans="2:2">
      <c r="B208" s="36" t="str">
        <f>IF(当前库存!H:H="采购",ROW(),"-")</f>
        <v>-</v>
      </c>
    </row>
    <row r="209" customHeight="1" spans="2:2">
      <c r="B209" s="36" t="str">
        <f>IF(当前库存!H:H="采购",ROW(),"-")</f>
        <v>-</v>
      </c>
    </row>
    <row r="210" customHeight="1" spans="2:2">
      <c r="B210" s="36" t="str">
        <f>IF(当前库存!H:H="采购",ROW(),"-")</f>
        <v>-</v>
      </c>
    </row>
    <row r="211" customHeight="1" spans="2:2">
      <c r="B211" s="36" t="str">
        <f>IF(当前库存!H:H="采购",ROW(),"-")</f>
        <v>-</v>
      </c>
    </row>
    <row r="212" customHeight="1" spans="2:2">
      <c r="B212" s="36" t="str">
        <f>IF(当前库存!H:H="采购",ROW(),"-")</f>
        <v>-</v>
      </c>
    </row>
  </sheetData>
  <mergeCells count="1">
    <mergeCell ref="C2:H2"/>
  </mergeCells>
  <conditionalFormatting sqref="C4:C203">
    <cfRule type="notContainsBlanks" dxfId="0" priority="5">
      <formula>LEN(TRIM(C4))&gt;0</formula>
    </cfRule>
    <cfRule type="notContainsBlanks" dxfId="1" priority="4">
      <formula>LEN(TRIM(C4))&gt;0</formula>
    </cfRule>
  </conditionalFormatting>
  <conditionalFormatting sqref="I4:I203">
    <cfRule type="cellIs" dxfId="4" priority="8" operator="equal">
      <formula>"采购"</formula>
    </cfRule>
  </conditionalFormatting>
  <conditionalFormatting sqref="D4:I203">
    <cfRule type="notContainsBlanks" dxfId="2" priority="3">
      <formula>LEN(TRIM(D4))&gt;0</formula>
    </cfRule>
  </conditionalFormatting>
  <pageMargins left="0.699305555555556" right="0.699305555555556" top="0.75" bottom="0.75" header="0.3" footer="0.3"/>
  <pageSetup paperSize="9" orientation="portrait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/>
  <dimension ref="A1:I206"/>
  <sheetViews>
    <sheetView showGridLines="0" workbookViewId="0">
      <pane ySplit="6" topLeftCell="A7" activePane="bottomLeft" state="frozen"/>
      <selection/>
      <selection pane="bottomLeft" activeCell="L18" sqref="L18"/>
    </sheetView>
  </sheetViews>
  <sheetFormatPr defaultColWidth="9" defaultRowHeight="18.95" customHeight="1"/>
  <cols>
    <col min="1" max="1" width="9" style="23"/>
    <col min="2" max="2" width="9.12962962962963" style="24" customWidth="1"/>
    <col min="3" max="3" width="23.6296296296296" style="24" customWidth="1"/>
    <col min="4" max="4" width="14.5" style="24" customWidth="1"/>
    <col min="5" max="5" width="16.25" style="25" customWidth="1"/>
    <col min="6" max="6" width="14" style="25" customWidth="1"/>
    <col min="7" max="7" width="16.75" style="25" customWidth="1"/>
    <col min="8" max="8" width="14" style="24" customWidth="1"/>
    <col min="9" max="9" width="9" style="23"/>
    <col min="10" max="16384" width="9" style="26"/>
  </cols>
  <sheetData>
    <row r="1" ht="9" customHeight="1" spans="8:8">
      <c r="H1" s="27"/>
    </row>
    <row r="2" ht="24" customHeight="1" spans="2:8">
      <c r="B2" s="7" t="s">
        <v>102</v>
      </c>
      <c r="C2" s="8"/>
      <c r="D2" s="8"/>
      <c r="E2" s="8"/>
      <c r="F2" s="8"/>
      <c r="G2" s="9"/>
      <c r="H2" s="27"/>
    </row>
    <row r="3" s="22" customFormat="1" ht="9" customHeight="1" spans="1:9">
      <c r="A3" s="23"/>
      <c r="B3" s="27"/>
      <c r="C3" s="27"/>
      <c r="D3" s="27"/>
      <c r="E3" s="28"/>
      <c r="F3" s="28"/>
      <c r="G3" s="28"/>
      <c r="H3" s="27"/>
      <c r="I3" s="23"/>
    </row>
    <row r="4" s="22" customFormat="1" ht="24" customHeight="1" spans="1:9">
      <c r="A4" s="23"/>
      <c r="B4" s="29" t="s">
        <v>93</v>
      </c>
      <c r="C4" s="30"/>
      <c r="D4" s="31"/>
      <c r="E4" s="32">
        <v>43021</v>
      </c>
      <c r="F4" s="33" t="s">
        <v>94</v>
      </c>
      <c r="G4" s="32">
        <v>43021</v>
      </c>
      <c r="H4" s="27"/>
      <c r="I4" s="23"/>
    </row>
    <row r="5" s="22" customFormat="1" ht="9" customHeight="1" spans="1:9">
      <c r="A5" s="23"/>
      <c r="B5" s="27"/>
      <c r="C5" s="27"/>
      <c r="D5" s="27"/>
      <c r="E5" s="28"/>
      <c r="F5" s="28"/>
      <c r="G5" s="28"/>
      <c r="H5" s="27"/>
      <c r="I5" s="23"/>
    </row>
    <row r="6" customHeight="1" spans="2:8">
      <c r="B6" s="33" t="s">
        <v>10</v>
      </c>
      <c r="C6" s="33" t="s">
        <v>43</v>
      </c>
      <c r="D6" s="33" t="s">
        <v>44</v>
      </c>
      <c r="E6" s="33" t="s">
        <v>45</v>
      </c>
      <c r="F6" s="33" t="s">
        <v>103</v>
      </c>
      <c r="G6" s="33" t="s">
        <v>104</v>
      </c>
      <c r="H6" s="26"/>
    </row>
    <row r="7" customHeight="1" spans="2:8">
      <c r="B7" s="33">
        <v>1</v>
      </c>
      <c r="C7" s="34" t="str">
        <f>IF('基础-商品信息'!C4="","-",'基础-商品信息'!C4)</f>
        <v>联想笔记本</v>
      </c>
      <c r="D7" s="34" t="str">
        <f>IF('基础-商品信息'!D4="","-",'基础-商品信息'!D4)</f>
        <v>台</v>
      </c>
      <c r="E7" s="34" t="str">
        <f>IF('基础-商品信息'!E4="","-",'基础-商品信息'!E4)</f>
        <v>S-897</v>
      </c>
      <c r="F7" s="34">
        <f>SUMIFS('采购录入（明细）'!$J:$J,'采购录入（明细）'!$F:$F,C7,'采购录入（明细）'!$C:$C,"&gt;="&amp;$E$4,'采购录入（明细）'!$C:$C,"&lt;="&amp;$G$4)</f>
        <v>0</v>
      </c>
      <c r="G7" s="35">
        <f>SUMIFS('采购录入（明细）'!$K:$K,'采购录入（明细）'!$F:$F,C7,'采购录入（明细）'!$C:$C,"&gt;="&amp;$E$4,'采购录入（明细）'!$C:$C,"&lt;="&amp;$G$4)</f>
        <v>0</v>
      </c>
      <c r="H7" s="26"/>
    </row>
    <row r="8" customHeight="1" spans="2:8">
      <c r="B8" s="33">
        <v>2</v>
      </c>
      <c r="C8" s="34" t="str">
        <f>IF('基础-商品信息'!C5="","-",'基础-商品信息'!C5)</f>
        <v>联想台式机</v>
      </c>
      <c r="D8" s="34" t="str">
        <f>IF('基础-商品信息'!D5="","-",'基础-商品信息'!D5)</f>
        <v>台</v>
      </c>
      <c r="E8" s="34" t="str">
        <f>IF('基础-商品信息'!E5="","-",'基础-商品信息'!E5)</f>
        <v>S-898</v>
      </c>
      <c r="F8" s="34">
        <f>SUMIFS('采购录入（明细）'!$J:$J,'采购录入（明细）'!$F:$F,C8,'采购录入（明细）'!$C:$C,"&gt;="&amp;$E$4,'采购录入（明细）'!$C:$C,"&lt;="&amp;$G$4)</f>
        <v>0</v>
      </c>
      <c r="G8" s="35">
        <f>SUMIFS('采购录入（明细）'!$K:$K,'采购录入（明细）'!$F:$F,C8,'采购录入（明细）'!$C:$C,"&gt;="&amp;$E$4,'采购录入（明细）'!$C:$C,"&lt;="&amp;$G$4)</f>
        <v>0</v>
      </c>
      <c r="H8" s="26"/>
    </row>
    <row r="9" customHeight="1" spans="2:8">
      <c r="B9" s="33">
        <v>3</v>
      </c>
      <c r="C9" s="34" t="str">
        <f>IF('基础-商品信息'!C6="","-",'基础-商品信息'!C6)</f>
        <v>联想手机</v>
      </c>
      <c r="D9" s="34" t="str">
        <f>IF('基础-商品信息'!D6="","-",'基础-商品信息'!D6)</f>
        <v>台</v>
      </c>
      <c r="E9" s="34" t="str">
        <f>IF('基础-商品信息'!E6="","-",'基础-商品信息'!E6)</f>
        <v>S-899</v>
      </c>
      <c r="F9" s="34">
        <f>SUMIFS('采购录入（明细）'!$J:$J,'采购录入（明细）'!$F:$F,C9,'采购录入（明细）'!$C:$C,"&gt;="&amp;$E$4,'采购录入（明细）'!$C:$C,"&lt;="&amp;$G$4)</f>
        <v>0</v>
      </c>
      <c r="G9" s="35">
        <f>SUMIFS('采购录入（明细）'!$K:$K,'采购录入（明细）'!$F:$F,C9,'采购录入（明细）'!$C:$C,"&gt;="&amp;$E$4,'采购录入（明细）'!$C:$C,"&lt;="&amp;$G$4)</f>
        <v>0</v>
      </c>
      <c r="H9" s="26"/>
    </row>
    <row r="10" customHeight="1" spans="2:8">
      <c r="B10" s="33">
        <v>4</v>
      </c>
      <c r="C10" s="34" t="str">
        <f>IF('基础-商品信息'!C7="","-",'基础-商品信息'!C7)</f>
        <v>华为笔记本</v>
      </c>
      <c r="D10" s="34" t="str">
        <f>IF('基础-商品信息'!D7="","-",'基础-商品信息'!D7)</f>
        <v>台</v>
      </c>
      <c r="E10" s="34" t="str">
        <f>IF('基础-商品信息'!E7="","-",'基础-商品信息'!E7)</f>
        <v>S-900</v>
      </c>
      <c r="F10" s="34">
        <f>SUMIFS('采购录入（明细）'!$J:$J,'采购录入（明细）'!$F:$F,C10,'采购录入（明细）'!$C:$C,"&gt;="&amp;$E$4,'采购录入（明细）'!$C:$C,"&lt;="&amp;$G$4)</f>
        <v>0</v>
      </c>
      <c r="G10" s="35">
        <f>SUMIFS('采购录入（明细）'!$K:$K,'采购录入（明细）'!$F:$F,C10,'采购录入（明细）'!$C:$C,"&gt;="&amp;$E$4,'采购录入（明细）'!$C:$C,"&lt;="&amp;$G$4)</f>
        <v>0</v>
      </c>
      <c r="H10" s="26"/>
    </row>
    <row r="11" customHeight="1" spans="2:8">
      <c r="B11" s="33">
        <v>5</v>
      </c>
      <c r="C11" s="34" t="str">
        <f>IF('基础-商品信息'!C8="","-",'基础-商品信息'!C8)</f>
        <v>华为台式机</v>
      </c>
      <c r="D11" s="34" t="str">
        <f>IF('基础-商品信息'!D8="","-",'基础-商品信息'!D8)</f>
        <v>台</v>
      </c>
      <c r="E11" s="34" t="str">
        <f>IF('基础-商品信息'!E8="","-",'基础-商品信息'!E8)</f>
        <v>S-901</v>
      </c>
      <c r="F11" s="34">
        <f>SUMIFS('采购录入（明细）'!$J:$J,'采购录入（明细）'!$F:$F,C11,'采购录入（明细）'!$C:$C,"&gt;="&amp;$E$4,'采购录入（明细）'!$C:$C,"&lt;="&amp;$G$4)</f>
        <v>0</v>
      </c>
      <c r="G11" s="35">
        <f>SUMIFS('采购录入（明细）'!$K:$K,'采购录入（明细）'!$F:$F,C11,'采购录入（明细）'!$C:$C,"&gt;="&amp;$E$4,'采购录入（明细）'!$C:$C,"&lt;="&amp;$G$4)</f>
        <v>0</v>
      </c>
      <c r="H11" s="26"/>
    </row>
    <row r="12" customHeight="1" spans="2:8">
      <c r="B12" s="33">
        <v>6</v>
      </c>
      <c r="C12" s="34" t="str">
        <f>IF('基础-商品信息'!C9="","-",'基础-商品信息'!C9)</f>
        <v>华为手机</v>
      </c>
      <c r="D12" s="34" t="str">
        <f>IF('基础-商品信息'!D9="","-",'基础-商品信息'!D9)</f>
        <v>台</v>
      </c>
      <c r="E12" s="34" t="str">
        <f>IF('基础-商品信息'!E9="","-",'基础-商品信息'!E9)</f>
        <v>S-902</v>
      </c>
      <c r="F12" s="34">
        <f>SUMIFS('采购录入（明细）'!$J:$J,'采购录入（明细）'!$F:$F,C12,'采购录入（明细）'!$C:$C,"&gt;="&amp;$E$4,'采购录入（明细）'!$C:$C,"&lt;="&amp;$G$4)</f>
        <v>0</v>
      </c>
      <c r="G12" s="35">
        <f>SUMIFS('采购录入（明细）'!$K:$K,'采购录入（明细）'!$F:$F,C12,'采购录入（明细）'!$C:$C,"&gt;="&amp;$E$4,'采购录入（明细）'!$C:$C,"&lt;="&amp;$G$4)</f>
        <v>0</v>
      </c>
      <c r="H12" s="26"/>
    </row>
    <row r="13" customHeight="1" spans="2:8">
      <c r="B13" s="33">
        <v>7</v>
      </c>
      <c r="C13" s="34" t="str">
        <f>IF('基础-商品信息'!C10="","-",'基础-商品信息'!C10)</f>
        <v>苹果电脑</v>
      </c>
      <c r="D13" s="34" t="str">
        <f>IF('基础-商品信息'!D10="","-",'基础-商品信息'!D10)</f>
        <v>台</v>
      </c>
      <c r="E13" s="34" t="str">
        <f>IF('基础-商品信息'!E10="","-",'基础-商品信息'!E10)</f>
        <v>S-903</v>
      </c>
      <c r="F13" s="34">
        <f>SUMIFS('采购录入（明细）'!$J:$J,'采购录入（明细）'!$F:$F,C13,'采购录入（明细）'!$C:$C,"&gt;="&amp;$E$4,'采购录入（明细）'!$C:$C,"&lt;="&amp;$G$4)</f>
        <v>0</v>
      </c>
      <c r="G13" s="35">
        <f>SUMIFS('采购录入（明细）'!$K:$K,'采购录入（明细）'!$F:$F,C13,'采购录入（明细）'!$C:$C,"&gt;="&amp;$E$4,'采购录入（明细）'!$C:$C,"&lt;="&amp;$G$4)</f>
        <v>0</v>
      </c>
      <c r="H13" s="26"/>
    </row>
    <row r="14" customHeight="1" spans="2:8">
      <c r="B14" s="33">
        <v>8</v>
      </c>
      <c r="C14" s="34" t="str">
        <f>IF('基础-商品信息'!C11="","-",'基础-商品信息'!C11)</f>
        <v>苹果手机</v>
      </c>
      <c r="D14" s="34" t="str">
        <f>IF('基础-商品信息'!D11="","-",'基础-商品信息'!D11)</f>
        <v>台</v>
      </c>
      <c r="E14" s="34" t="str">
        <f>IF('基础-商品信息'!E11="","-",'基础-商品信息'!E11)</f>
        <v>S-904</v>
      </c>
      <c r="F14" s="34">
        <f>SUMIFS('采购录入（明细）'!$J:$J,'采购录入（明细）'!$F:$F,C14,'采购录入（明细）'!$C:$C,"&gt;="&amp;$E$4,'采购录入（明细）'!$C:$C,"&lt;="&amp;$G$4)</f>
        <v>0</v>
      </c>
      <c r="G14" s="35">
        <f>SUMIFS('采购录入（明细）'!$K:$K,'采购录入（明细）'!$F:$F,C14,'采购录入（明细）'!$C:$C,"&gt;="&amp;$E$4,'采购录入（明细）'!$C:$C,"&lt;="&amp;$G$4)</f>
        <v>0</v>
      </c>
      <c r="H14" s="26"/>
    </row>
    <row r="15" customHeight="1" spans="2:8">
      <c r="B15" s="33">
        <v>9</v>
      </c>
      <c r="C15" s="34" t="str">
        <f>IF('基础-商品信息'!C12="","-",'基础-商品信息'!C12)</f>
        <v>财务软件</v>
      </c>
      <c r="D15" s="34" t="str">
        <f>IF('基础-商品信息'!D12="","-",'基础-商品信息'!D12)</f>
        <v>套</v>
      </c>
      <c r="E15" s="34" t="str">
        <f>IF('基础-商品信息'!E12="","-",'基础-商品信息'!E12)</f>
        <v>S-905</v>
      </c>
      <c r="F15" s="34">
        <f>SUMIFS('采购录入（明细）'!$J:$J,'采购录入（明细）'!$F:$F,C15,'采购录入（明细）'!$C:$C,"&gt;="&amp;$E$4,'采购录入（明细）'!$C:$C,"&lt;="&amp;$G$4)</f>
        <v>0</v>
      </c>
      <c r="G15" s="35">
        <f>SUMIFS('采购录入（明细）'!$K:$K,'采购录入（明细）'!$F:$F,C15,'采购录入（明细）'!$C:$C,"&gt;="&amp;$E$4,'采购录入（明细）'!$C:$C,"&lt;="&amp;$G$4)</f>
        <v>0</v>
      </c>
      <c r="H15" s="26"/>
    </row>
    <row r="16" customHeight="1" spans="2:8">
      <c r="B16" s="33">
        <v>10</v>
      </c>
      <c r="C16" s="34" t="str">
        <f>IF('基础-商品信息'!C13="","-",'基础-商品信息'!C13)</f>
        <v>-</v>
      </c>
      <c r="D16" s="34" t="str">
        <f>IF('基础-商品信息'!D13="","-",'基础-商品信息'!D13)</f>
        <v>-</v>
      </c>
      <c r="E16" s="34" t="str">
        <f>IF('基础-商品信息'!E13="","-",'基础-商品信息'!E13)</f>
        <v>-</v>
      </c>
      <c r="F16" s="34">
        <f>SUMIFS('采购录入（明细）'!$J:$J,'采购录入（明细）'!$F:$F,C16,'采购录入（明细）'!$C:$C,"&gt;="&amp;$E$4,'采购录入（明细）'!$C:$C,"&lt;="&amp;$G$4)</f>
        <v>0</v>
      </c>
      <c r="G16" s="35">
        <f>SUMIFS('采购录入（明细）'!$K:$K,'采购录入（明细）'!$F:$F,C16,'采购录入（明细）'!$C:$C,"&gt;="&amp;$E$4,'采购录入（明细）'!$C:$C,"&lt;="&amp;$G$4)</f>
        <v>0</v>
      </c>
      <c r="H16" s="26"/>
    </row>
    <row r="17" customHeight="1" spans="2:8">
      <c r="B17" s="33">
        <v>11</v>
      </c>
      <c r="C17" s="34" t="str">
        <f>IF('基础-商品信息'!C14="","-",'基础-商品信息'!C14)</f>
        <v>-</v>
      </c>
      <c r="D17" s="34" t="str">
        <f>IF('基础-商品信息'!D14="","-",'基础-商品信息'!D14)</f>
        <v>-</v>
      </c>
      <c r="E17" s="34" t="str">
        <f>IF('基础-商品信息'!E14="","-",'基础-商品信息'!E14)</f>
        <v>-</v>
      </c>
      <c r="F17" s="34">
        <f>SUMIFS('采购录入（明细）'!$J:$J,'采购录入（明细）'!$F:$F,C17,'采购录入（明细）'!$C:$C,"&gt;="&amp;$E$4,'采购录入（明细）'!$C:$C,"&lt;="&amp;$G$4)</f>
        <v>0</v>
      </c>
      <c r="G17" s="35">
        <f>SUMIFS('采购录入（明细）'!$K:$K,'采购录入（明细）'!$F:$F,C17,'采购录入（明细）'!$C:$C,"&gt;="&amp;$E$4,'采购录入（明细）'!$C:$C,"&lt;="&amp;$G$4)</f>
        <v>0</v>
      </c>
      <c r="H17" s="26"/>
    </row>
    <row r="18" customHeight="1" spans="2:8">
      <c r="B18" s="33">
        <v>12</v>
      </c>
      <c r="C18" s="34" t="str">
        <f>IF('基础-商品信息'!C15="","-",'基础-商品信息'!C15)</f>
        <v>-</v>
      </c>
      <c r="D18" s="34" t="str">
        <f>IF('基础-商品信息'!D15="","-",'基础-商品信息'!D15)</f>
        <v>-</v>
      </c>
      <c r="E18" s="34" t="str">
        <f>IF('基础-商品信息'!E15="","-",'基础-商品信息'!E15)</f>
        <v>-</v>
      </c>
      <c r="F18" s="34">
        <f>SUMIFS('采购录入（明细）'!$J:$J,'采购录入（明细）'!$F:$F,C18,'采购录入（明细）'!$C:$C,"&gt;="&amp;$E$4,'采购录入（明细）'!$C:$C,"&lt;="&amp;$G$4)</f>
        <v>0</v>
      </c>
      <c r="G18" s="35">
        <f>SUMIFS('采购录入（明细）'!$K:$K,'采购录入（明细）'!$F:$F,C18,'采购录入（明细）'!$C:$C,"&gt;="&amp;$E$4,'采购录入（明细）'!$C:$C,"&lt;="&amp;$G$4)</f>
        <v>0</v>
      </c>
      <c r="H18" s="26"/>
    </row>
    <row r="19" customHeight="1" spans="2:8">
      <c r="B19" s="33">
        <v>13</v>
      </c>
      <c r="C19" s="34" t="str">
        <f>IF('基础-商品信息'!C16="","-",'基础-商品信息'!C16)</f>
        <v>-</v>
      </c>
      <c r="D19" s="34" t="str">
        <f>IF('基础-商品信息'!D16="","-",'基础-商品信息'!D16)</f>
        <v>-</v>
      </c>
      <c r="E19" s="34" t="str">
        <f>IF('基础-商品信息'!E16="","-",'基础-商品信息'!E16)</f>
        <v>-</v>
      </c>
      <c r="F19" s="34">
        <f>SUMIFS('采购录入（明细）'!$J:$J,'采购录入（明细）'!$F:$F,C19,'采购录入（明细）'!$C:$C,"&gt;="&amp;$E$4,'采购录入（明细）'!$C:$C,"&lt;="&amp;$G$4)</f>
        <v>0</v>
      </c>
      <c r="G19" s="35">
        <f>SUMIFS('采购录入（明细）'!$K:$K,'采购录入（明细）'!$F:$F,C19,'采购录入（明细）'!$C:$C,"&gt;="&amp;$E$4,'采购录入（明细）'!$C:$C,"&lt;="&amp;$G$4)</f>
        <v>0</v>
      </c>
      <c r="H19" s="26"/>
    </row>
    <row r="20" customHeight="1" spans="2:8">
      <c r="B20" s="33">
        <v>14</v>
      </c>
      <c r="C20" s="34" t="str">
        <f>IF('基础-商品信息'!C17="","-",'基础-商品信息'!C17)</f>
        <v>-</v>
      </c>
      <c r="D20" s="34" t="str">
        <f>IF('基础-商品信息'!D17="","-",'基础-商品信息'!D17)</f>
        <v>-</v>
      </c>
      <c r="E20" s="34" t="str">
        <f>IF('基础-商品信息'!E17="","-",'基础-商品信息'!E17)</f>
        <v>-</v>
      </c>
      <c r="F20" s="34">
        <f>SUMIFS('采购录入（明细）'!$J:$J,'采购录入（明细）'!$F:$F,C20,'采购录入（明细）'!$C:$C,"&gt;="&amp;$E$4,'采购录入（明细）'!$C:$C,"&lt;="&amp;$G$4)</f>
        <v>0</v>
      </c>
      <c r="G20" s="35">
        <f>SUMIFS('采购录入（明细）'!$K:$K,'采购录入（明细）'!$F:$F,C20,'采购录入（明细）'!$C:$C,"&gt;="&amp;$E$4,'采购录入（明细）'!$C:$C,"&lt;="&amp;$G$4)</f>
        <v>0</v>
      </c>
      <c r="H20" s="26"/>
    </row>
    <row r="21" customHeight="1" spans="2:8">
      <c r="B21" s="33">
        <v>15</v>
      </c>
      <c r="C21" s="34" t="str">
        <f>IF('基础-商品信息'!C18="","-",'基础-商品信息'!C18)</f>
        <v>-</v>
      </c>
      <c r="D21" s="34" t="str">
        <f>IF('基础-商品信息'!D18="","-",'基础-商品信息'!D18)</f>
        <v>-</v>
      </c>
      <c r="E21" s="34" t="str">
        <f>IF('基础-商品信息'!E18="","-",'基础-商品信息'!E18)</f>
        <v>-</v>
      </c>
      <c r="F21" s="34">
        <f>SUMIFS('采购录入（明细）'!$J:$J,'采购录入（明细）'!$F:$F,C21,'采购录入（明细）'!$C:$C,"&gt;="&amp;$E$4,'采购录入（明细）'!$C:$C,"&lt;="&amp;$G$4)</f>
        <v>0</v>
      </c>
      <c r="G21" s="35">
        <f>SUMIFS('采购录入（明细）'!$K:$K,'采购录入（明细）'!$F:$F,C21,'采购录入（明细）'!$C:$C,"&gt;="&amp;$E$4,'采购录入（明细）'!$C:$C,"&lt;="&amp;$G$4)</f>
        <v>0</v>
      </c>
      <c r="H21" s="26"/>
    </row>
    <row r="22" customHeight="1" spans="2:8">
      <c r="B22" s="33">
        <v>16</v>
      </c>
      <c r="C22" s="34" t="str">
        <f>IF('基础-商品信息'!C19="","-",'基础-商品信息'!C19)</f>
        <v>-</v>
      </c>
      <c r="D22" s="34" t="str">
        <f>IF('基础-商品信息'!D19="","-",'基础-商品信息'!D19)</f>
        <v>-</v>
      </c>
      <c r="E22" s="34" t="str">
        <f>IF('基础-商品信息'!E19="","-",'基础-商品信息'!E19)</f>
        <v>-</v>
      </c>
      <c r="F22" s="34">
        <f>SUMIFS('采购录入（明细）'!$J:$J,'采购录入（明细）'!$F:$F,C22,'采购录入（明细）'!$C:$C,"&gt;="&amp;$E$4,'采购录入（明细）'!$C:$C,"&lt;="&amp;$G$4)</f>
        <v>0</v>
      </c>
      <c r="G22" s="35">
        <f>SUMIFS('采购录入（明细）'!$K:$K,'采购录入（明细）'!$F:$F,C22,'采购录入（明细）'!$C:$C,"&gt;="&amp;$E$4,'采购录入（明细）'!$C:$C,"&lt;="&amp;$G$4)</f>
        <v>0</v>
      </c>
      <c r="H22" s="26"/>
    </row>
    <row r="23" customHeight="1" spans="2:8">
      <c r="B23" s="33">
        <v>17</v>
      </c>
      <c r="C23" s="34" t="str">
        <f>IF('基础-商品信息'!C20="","-",'基础-商品信息'!C20)</f>
        <v>-</v>
      </c>
      <c r="D23" s="34" t="str">
        <f>IF('基础-商品信息'!D20="","-",'基础-商品信息'!D20)</f>
        <v>-</v>
      </c>
      <c r="E23" s="34" t="str">
        <f>IF('基础-商品信息'!E20="","-",'基础-商品信息'!E20)</f>
        <v>-</v>
      </c>
      <c r="F23" s="34">
        <f>SUMIFS('采购录入（明细）'!$J:$J,'采购录入（明细）'!$F:$F,C23,'采购录入（明细）'!$C:$C,"&gt;="&amp;$E$4,'采购录入（明细）'!$C:$C,"&lt;="&amp;$G$4)</f>
        <v>0</v>
      </c>
      <c r="G23" s="35">
        <f>SUMIFS('采购录入（明细）'!$K:$K,'采购录入（明细）'!$F:$F,C23,'采购录入（明细）'!$C:$C,"&gt;="&amp;$E$4,'采购录入（明细）'!$C:$C,"&lt;="&amp;$G$4)</f>
        <v>0</v>
      </c>
      <c r="H23" s="26"/>
    </row>
    <row r="24" customHeight="1" spans="2:8">
      <c r="B24" s="33">
        <v>18</v>
      </c>
      <c r="C24" s="34" t="str">
        <f>IF('基础-商品信息'!C21="","-",'基础-商品信息'!C21)</f>
        <v>-</v>
      </c>
      <c r="D24" s="34" t="str">
        <f>IF('基础-商品信息'!D21="","-",'基础-商品信息'!D21)</f>
        <v>-</v>
      </c>
      <c r="E24" s="34" t="str">
        <f>IF('基础-商品信息'!E21="","-",'基础-商品信息'!E21)</f>
        <v>-</v>
      </c>
      <c r="F24" s="34">
        <f>SUMIFS('采购录入（明细）'!$J:$J,'采购录入（明细）'!$F:$F,C24,'采购录入（明细）'!$C:$C,"&gt;="&amp;$E$4,'采购录入（明细）'!$C:$C,"&lt;="&amp;$G$4)</f>
        <v>0</v>
      </c>
      <c r="G24" s="35">
        <f>SUMIFS('采购录入（明细）'!$K:$K,'采购录入（明细）'!$F:$F,C24,'采购录入（明细）'!$C:$C,"&gt;="&amp;$E$4,'采购录入（明细）'!$C:$C,"&lt;="&amp;$G$4)</f>
        <v>0</v>
      </c>
      <c r="H24" s="26"/>
    </row>
    <row r="25" customHeight="1" spans="2:8">
      <c r="B25" s="33">
        <v>19</v>
      </c>
      <c r="C25" s="34" t="str">
        <f>IF('基础-商品信息'!C22="","-",'基础-商品信息'!C22)</f>
        <v>-</v>
      </c>
      <c r="D25" s="34" t="str">
        <f>IF('基础-商品信息'!D22="","-",'基础-商品信息'!D22)</f>
        <v>-</v>
      </c>
      <c r="E25" s="34" t="str">
        <f>IF('基础-商品信息'!E22="","-",'基础-商品信息'!E22)</f>
        <v>-</v>
      </c>
      <c r="F25" s="34">
        <f>SUMIFS('采购录入（明细）'!$J:$J,'采购录入（明细）'!$F:$F,C25,'采购录入（明细）'!$C:$C,"&gt;="&amp;$E$4,'采购录入（明细）'!$C:$C,"&lt;="&amp;$G$4)</f>
        <v>0</v>
      </c>
      <c r="G25" s="35">
        <f>SUMIFS('采购录入（明细）'!$K:$K,'采购录入（明细）'!$F:$F,C25,'采购录入（明细）'!$C:$C,"&gt;="&amp;$E$4,'采购录入（明细）'!$C:$C,"&lt;="&amp;$G$4)</f>
        <v>0</v>
      </c>
      <c r="H25" s="26"/>
    </row>
    <row r="26" customHeight="1" spans="2:8">
      <c r="B26" s="33">
        <v>20</v>
      </c>
      <c r="C26" s="34" t="str">
        <f>IF('基础-商品信息'!C23="","-",'基础-商品信息'!C23)</f>
        <v>-</v>
      </c>
      <c r="D26" s="34" t="str">
        <f>IF('基础-商品信息'!D23="","-",'基础-商品信息'!D23)</f>
        <v>-</v>
      </c>
      <c r="E26" s="34" t="str">
        <f>IF('基础-商品信息'!E23="","-",'基础-商品信息'!E23)</f>
        <v>-</v>
      </c>
      <c r="F26" s="34">
        <f>SUMIFS('采购录入（明细）'!$J:$J,'采购录入（明细）'!$F:$F,C26,'采购录入（明细）'!$C:$C,"&gt;="&amp;$E$4,'采购录入（明细）'!$C:$C,"&lt;="&amp;$G$4)</f>
        <v>0</v>
      </c>
      <c r="G26" s="35">
        <f>SUMIFS('采购录入（明细）'!$K:$K,'采购录入（明细）'!$F:$F,C26,'采购录入（明细）'!$C:$C,"&gt;="&amp;$E$4,'采购录入（明细）'!$C:$C,"&lt;="&amp;$G$4)</f>
        <v>0</v>
      </c>
      <c r="H26" s="26"/>
    </row>
    <row r="27" customHeight="1" spans="2:8">
      <c r="B27" s="33">
        <v>21</v>
      </c>
      <c r="C27" s="34" t="str">
        <f>IF('基础-商品信息'!C24="","-",'基础-商品信息'!C24)</f>
        <v>-</v>
      </c>
      <c r="D27" s="34" t="str">
        <f>IF('基础-商品信息'!D24="","-",'基础-商品信息'!D24)</f>
        <v>-</v>
      </c>
      <c r="E27" s="34" t="str">
        <f>IF('基础-商品信息'!E24="","-",'基础-商品信息'!E24)</f>
        <v>-</v>
      </c>
      <c r="F27" s="34">
        <f>SUMIFS('采购录入（明细）'!$J:$J,'采购录入（明细）'!$F:$F,C27,'采购录入（明细）'!$C:$C,"&gt;="&amp;$E$4,'采购录入（明细）'!$C:$C,"&lt;="&amp;$G$4)</f>
        <v>0</v>
      </c>
      <c r="G27" s="35">
        <f>SUMIFS('采购录入（明细）'!$K:$K,'采购录入（明细）'!$F:$F,C27,'采购录入（明细）'!$C:$C,"&gt;="&amp;$E$4,'采购录入（明细）'!$C:$C,"&lt;="&amp;$G$4)</f>
        <v>0</v>
      </c>
      <c r="H27" s="26"/>
    </row>
    <row r="28" customHeight="1" spans="2:8">
      <c r="B28" s="33">
        <v>22</v>
      </c>
      <c r="C28" s="34" t="str">
        <f>IF('基础-商品信息'!C25="","-",'基础-商品信息'!C25)</f>
        <v>-</v>
      </c>
      <c r="D28" s="34" t="str">
        <f>IF('基础-商品信息'!D25="","-",'基础-商品信息'!D25)</f>
        <v>-</v>
      </c>
      <c r="E28" s="34" t="str">
        <f>IF('基础-商品信息'!E25="","-",'基础-商品信息'!E25)</f>
        <v>-</v>
      </c>
      <c r="F28" s="34">
        <f>SUMIFS('采购录入（明细）'!$J:$J,'采购录入（明细）'!$F:$F,C28,'采购录入（明细）'!$C:$C,"&gt;="&amp;$E$4,'采购录入（明细）'!$C:$C,"&lt;="&amp;$G$4)</f>
        <v>0</v>
      </c>
      <c r="G28" s="35">
        <f>SUMIFS('采购录入（明细）'!$K:$K,'采购录入（明细）'!$F:$F,C28,'采购录入（明细）'!$C:$C,"&gt;="&amp;$E$4,'采购录入（明细）'!$C:$C,"&lt;="&amp;$G$4)</f>
        <v>0</v>
      </c>
      <c r="H28" s="26"/>
    </row>
    <row r="29" customHeight="1" spans="2:8">
      <c r="B29" s="33">
        <v>23</v>
      </c>
      <c r="C29" s="34" t="str">
        <f>IF('基础-商品信息'!C26="","-",'基础-商品信息'!C26)</f>
        <v>-</v>
      </c>
      <c r="D29" s="34" t="str">
        <f>IF('基础-商品信息'!D26="","-",'基础-商品信息'!D26)</f>
        <v>-</v>
      </c>
      <c r="E29" s="34" t="str">
        <f>IF('基础-商品信息'!E26="","-",'基础-商品信息'!E26)</f>
        <v>-</v>
      </c>
      <c r="F29" s="34">
        <f>SUMIFS('采购录入（明细）'!$J:$J,'采购录入（明细）'!$F:$F,C29,'采购录入（明细）'!$C:$C,"&gt;="&amp;$E$4,'采购录入（明细）'!$C:$C,"&lt;="&amp;$G$4)</f>
        <v>0</v>
      </c>
      <c r="G29" s="35">
        <f>SUMIFS('采购录入（明细）'!$K:$K,'采购录入（明细）'!$F:$F,C29,'采购录入（明细）'!$C:$C,"&gt;="&amp;$E$4,'采购录入（明细）'!$C:$C,"&lt;="&amp;$G$4)</f>
        <v>0</v>
      </c>
      <c r="H29" s="26"/>
    </row>
    <row r="30" customHeight="1" spans="2:8">
      <c r="B30" s="33">
        <v>24</v>
      </c>
      <c r="C30" s="34" t="str">
        <f>IF('基础-商品信息'!C27="","-",'基础-商品信息'!C27)</f>
        <v>-</v>
      </c>
      <c r="D30" s="34" t="str">
        <f>IF('基础-商品信息'!D27="","-",'基础-商品信息'!D27)</f>
        <v>-</v>
      </c>
      <c r="E30" s="34" t="str">
        <f>IF('基础-商品信息'!E27="","-",'基础-商品信息'!E27)</f>
        <v>-</v>
      </c>
      <c r="F30" s="34">
        <f>SUMIFS('采购录入（明细）'!$J:$J,'采购录入（明细）'!$F:$F,C30,'采购录入（明细）'!$C:$C,"&gt;="&amp;$E$4,'采购录入（明细）'!$C:$C,"&lt;="&amp;$G$4)</f>
        <v>0</v>
      </c>
      <c r="G30" s="35">
        <f>SUMIFS('采购录入（明细）'!$K:$K,'采购录入（明细）'!$F:$F,C30,'采购录入（明细）'!$C:$C,"&gt;="&amp;$E$4,'采购录入（明细）'!$C:$C,"&lt;="&amp;$G$4)</f>
        <v>0</v>
      </c>
      <c r="H30" s="26"/>
    </row>
    <row r="31" customHeight="1" spans="2:8">
      <c r="B31" s="33">
        <v>25</v>
      </c>
      <c r="C31" s="34" t="str">
        <f>IF('基础-商品信息'!C28="","-",'基础-商品信息'!C28)</f>
        <v>-</v>
      </c>
      <c r="D31" s="34" t="str">
        <f>IF('基础-商品信息'!D28="","-",'基础-商品信息'!D28)</f>
        <v>-</v>
      </c>
      <c r="E31" s="34" t="str">
        <f>IF('基础-商品信息'!E28="","-",'基础-商品信息'!E28)</f>
        <v>-</v>
      </c>
      <c r="F31" s="34">
        <f>SUMIFS('采购录入（明细）'!$J:$J,'采购录入（明细）'!$F:$F,C31,'采购录入（明细）'!$C:$C,"&gt;="&amp;$E$4,'采购录入（明细）'!$C:$C,"&lt;="&amp;$G$4)</f>
        <v>0</v>
      </c>
      <c r="G31" s="35">
        <f>SUMIFS('采购录入（明细）'!$K:$K,'采购录入（明细）'!$F:$F,C31,'采购录入（明细）'!$C:$C,"&gt;="&amp;$E$4,'采购录入（明细）'!$C:$C,"&lt;="&amp;$G$4)</f>
        <v>0</v>
      </c>
      <c r="H31" s="26"/>
    </row>
    <row r="32" customHeight="1" spans="2:8">
      <c r="B32" s="33">
        <v>26</v>
      </c>
      <c r="C32" s="34" t="str">
        <f>IF('基础-商品信息'!C29="","-",'基础-商品信息'!C29)</f>
        <v>-</v>
      </c>
      <c r="D32" s="34" t="str">
        <f>IF('基础-商品信息'!D29="","-",'基础-商品信息'!D29)</f>
        <v>-</v>
      </c>
      <c r="E32" s="34" t="str">
        <f>IF('基础-商品信息'!E29="","-",'基础-商品信息'!E29)</f>
        <v>-</v>
      </c>
      <c r="F32" s="34">
        <f>SUMIFS('采购录入（明细）'!$J:$J,'采购录入（明细）'!$F:$F,C32,'采购录入（明细）'!$C:$C,"&gt;="&amp;$E$4,'采购录入（明细）'!$C:$C,"&lt;="&amp;$G$4)</f>
        <v>0</v>
      </c>
      <c r="G32" s="35">
        <f>SUMIFS('采购录入（明细）'!$K:$K,'采购录入（明细）'!$F:$F,C32,'采购录入（明细）'!$C:$C,"&gt;="&amp;$E$4,'采购录入（明细）'!$C:$C,"&lt;="&amp;$G$4)</f>
        <v>0</v>
      </c>
      <c r="H32" s="26"/>
    </row>
    <row r="33" customHeight="1" spans="2:8">
      <c r="B33" s="33">
        <v>27</v>
      </c>
      <c r="C33" s="34" t="str">
        <f>IF('基础-商品信息'!C30="","-",'基础-商品信息'!C30)</f>
        <v>-</v>
      </c>
      <c r="D33" s="34" t="str">
        <f>IF('基础-商品信息'!D30="","-",'基础-商品信息'!D30)</f>
        <v>-</v>
      </c>
      <c r="E33" s="34" t="str">
        <f>IF('基础-商品信息'!E30="","-",'基础-商品信息'!E30)</f>
        <v>-</v>
      </c>
      <c r="F33" s="34">
        <f>SUMIFS('采购录入（明细）'!$J:$J,'采购录入（明细）'!$F:$F,C33,'采购录入（明细）'!$C:$C,"&gt;="&amp;$E$4,'采购录入（明细）'!$C:$C,"&lt;="&amp;$G$4)</f>
        <v>0</v>
      </c>
      <c r="G33" s="35">
        <f>SUMIFS('采购录入（明细）'!$K:$K,'采购录入（明细）'!$F:$F,C33,'采购录入（明细）'!$C:$C,"&gt;="&amp;$E$4,'采购录入（明细）'!$C:$C,"&lt;="&amp;$G$4)</f>
        <v>0</v>
      </c>
      <c r="H33" s="26"/>
    </row>
    <row r="34" customHeight="1" spans="2:8">
      <c r="B34" s="33">
        <v>28</v>
      </c>
      <c r="C34" s="34" t="str">
        <f>IF('基础-商品信息'!C31="","-",'基础-商品信息'!C31)</f>
        <v>-</v>
      </c>
      <c r="D34" s="34" t="str">
        <f>IF('基础-商品信息'!D31="","-",'基础-商品信息'!D31)</f>
        <v>-</v>
      </c>
      <c r="E34" s="34" t="str">
        <f>IF('基础-商品信息'!E31="","-",'基础-商品信息'!E31)</f>
        <v>-</v>
      </c>
      <c r="F34" s="34">
        <f>SUMIFS('采购录入（明细）'!$J:$J,'采购录入（明细）'!$F:$F,C34,'采购录入（明细）'!$C:$C,"&gt;="&amp;$E$4,'采购录入（明细）'!$C:$C,"&lt;="&amp;$G$4)</f>
        <v>0</v>
      </c>
      <c r="G34" s="35">
        <f>SUMIFS('采购录入（明细）'!$K:$K,'采购录入（明细）'!$F:$F,C34,'采购录入（明细）'!$C:$C,"&gt;="&amp;$E$4,'采购录入（明细）'!$C:$C,"&lt;="&amp;$G$4)</f>
        <v>0</v>
      </c>
      <c r="H34" s="26"/>
    </row>
    <row r="35" customHeight="1" spans="2:8">
      <c r="B35" s="33">
        <v>29</v>
      </c>
      <c r="C35" s="34" t="str">
        <f>IF('基础-商品信息'!C32="","-",'基础-商品信息'!C32)</f>
        <v>-</v>
      </c>
      <c r="D35" s="34" t="str">
        <f>IF('基础-商品信息'!D32="","-",'基础-商品信息'!D32)</f>
        <v>-</v>
      </c>
      <c r="E35" s="34" t="str">
        <f>IF('基础-商品信息'!E32="","-",'基础-商品信息'!E32)</f>
        <v>-</v>
      </c>
      <c r="F35" s="34">
        <f>SUMIFS('采购录入（明细）'!$J:$J,'采购录入（明细）'!$F:$F,C35,'采购录入（明细）'!$C:$C,"&gt;="&amp;$E$4,'采购录入（明细）'!$C:$C,"&lt;="&amp;$G$4)</f>
        <v>0</v>
      </c>
      <c r="G35" s="35">
        <f>SUMIFS('采购录入（明细）'!$K:$K,'采购录入（明细）'!$F:$F,C35,'采购录入（明细）'!$C:$C,"&gt;="&amp;$E$4,'采购录入（明细）'!$C:$C,"&lt;="&amp;$G$4)</f>
        <v>0</v>
      </c>
      <c r="H35" s="26"/>
    </row>
    <row r="36" customHeight="1" spans="2:8">
      <c r="B36" s="33">
        <v>30</v>
      </c>
      <c r="C36" s="34" t="str">
        <f>IF('基础-商品信息'!C33="","-",'基础-商品信息'!C33)</f>
        <v>-</v>
      </c>
      <c r="D36" s="34" t="str">
        <f>IF('基础-商品信息'!D33="","-",'基础-商品信息'!D33)</f>
        <v>-</v>
      </c>
      <c r="E36" s="34" t="str">
        <f>IF('基础-商品信息'!E33="","-",'基础-商品信息'!E33)</f>
        <v>-</v>
      </c>
      <c r="F36" s="34">
        <f>SUMIFS('采购录入（明细）'!$J:$J,'采购录入（明细）'!$F:$F,C36,'采购录入（明细）'!$C:$C,"&gt;="&amp;$E$4,'采购录入（明细）'!$C:$C,"&lt;="&amp;$G$4)</f>
        <v>0</v>
      </c>
      <c r="G36" s="35">
        <f>SUMIFS('采购录入（明细）'!$K:$K,'采购录入（明细）'!$F:$F,C36,'采购录入（明细）'!$C:$C,"&gt;="&amp;$E$4,'采购录入（明细）'!$C:$C,"&lt;="&amp;$G$4)</f>
        <v>0</v>
      </c>
      <c r="H36" s="26"/>
    </row>
    <row r="37" customHeight="1" spans="2:8">
      <c r="B37" s="33">
        <v>31</v>
      </c>
      <c r="C37" s="34" t="str">
        <f>IF('基础-商品信息'!C34="","-",'基础-商品信息'!C34)</f>
        <v>-</v>
      </c>
      <c r="D37" s="34" t="str">
        <f>IF('基础-商品信息'!D34="","-",'基础-商品信息'!D34)</f>
        <v>-</v>
      </c>
      <c r="E37" s="34" t="str">
        <f>IF('基础-商品信息'!E34="","-",'基础-商品信息'!E34)</f>
        <v>-</v>
      </c>
      <c r="F37" s="34">
        <f>SUMIFS('采购录入（明细）'!$J:$J,'采购录入（明细）'!$F:$F,C37,'采购录入（明细）'!$C:$C,"&gt;="&amp;$E$4,'采购录入（明细）'!$C:$C,"&lt;="&amp;$G$4)</f>
        <v>0</v>
      </c>
      <c r="G37" s="35">
        <f>SUMIFS('采购录入（明细）'!$K:$K,'采购录入（明细）'!$F:$F,C37,'采购录入（明细）'!$C:$C,"&gt;="&amp;$E$4,'采购录入（明细）'!$C:$C,"&lt;="&amp;$G$4)</f>
        <v>0</v>
      </c>
      <c r="H37" s="26"/>
    </row>
    <row r="38" customHeight="1" spans="2:8">
      <c r="B38" s="33">
        <v>32</v>
      </c>
      <c r="C38" s="34" t="str">
        <f>IF('基础-商品信息'!C35="","-",'基础-商品信息'!C35)</f>
        <v>-</v>
      </c>
      <c r="D38" s="34" t="str">
        <f>IF('基础-商品信息'!D35="","-",'基础-商品信息'!D35)</f>
        <v>-</v>
      </c>
      <c r="E38" s="34" t="str">
        <f>IF('基础-商品信息'!E35="","-",'基础-商品信息'!E35)</f>
        <v>-</v>
      </c>
      <c r="F38" s="34">
        <f>SUMIFS('采购录入（明细）'!$J:$J,'采购录入（明细）'!$F:$F,C38,'采购录入（明细）'!$C:$C,"&gt;="&amp;$E$4,'采购录入（明细）'!$C:$C,"&lt;="&amp;$G$4)</f>
        <v>0</v>
      </c>
      <c r="G38" s="35">
        <f>SUMIFS('采购录入（明细）'!$K:$K,'采购录入（明细）'!$F:$F,C38,'采购录入（明细）'!$C:$C,"&gt;="&amp;$E$4,'采购录入（明细）'!$C:$C,"&lt;="&amp;$G$4)</f>
        <v>0</v>
      </c>
      <c r="H38" s="26"/>
    </row>
    <row r="39" customHeight="1" spans="2:8">
      <c r="B39" s="33">
        <v>33</v>
      </c>
      <c r="C39" s="34" t="str">
        <f>IF('基础-商品信息'!C36="","-",'基础-商品信息'!C36)</f>
        <v>-</v>
      </c>
      <c r="D39" s="34" t="str">
        <f>IF('基础-商品信息'!D36="","-",'基础-商品信息'!D36)</f>
        <v>-</v>
      </c>
      <c r="E39" s="34" t="str">
        <f>IF('基础-商品信息'!E36="","-",'基础-商品信息'!E36)</f>
        <v>-</v>
      </c>
      <c r="F39" s="34">
        <f>SUMIFS('采购录入（明细）'!$J:$J,'采购录入（明细）'!$F:$F,C39,'采购录入（明细）'!$C:$C,"&gt;="&amp;$E$4,'采购录入（明细）'!$C:$C,"&lt;="&amp;$G$4)</f>
        <v>0</v>
      </c>
      <c r="G39" s="35">
        <f>SUMIFS('采购录入（明细）'!$K:$K,'采购录入（明细）'!$F:$F,C39,'采购录入（明细）'!$C:$C,"&gt;="&amp;$E$4,'采购录入（明细）'!$C:$C,"&lt;="&amp;$G$4)</f>
        <v>0</v>
      </c>
      <c r="H39" s="26"/>
    </row>
    <row r="40" customHeight="1" spans="2:8">
      <c r="B40" s="33">
        <v>34</v>
      </c>
      <c r="C40" s="34" t="str">
        <f>IF('基础-商品信息'!C37="","-",'基础-商品信息'!C37)</f>
        <v>-</v>
      </c>
      <c r="D40" s="34" t="str">
        <f>IF('基础-商品信息'!D37="","-",'基础-商品信息'!D37)</f>
        <v>-</v>
      </c>
      <c r="E40" s="34" t="str">
        <f>IF('基础-商品信息'!E37="","-",'基础-商品信息'!E37)</f>
        <v>-</v>
      </c>
      <c r="F40" s="34">
        <f>SUMIFS('采购录入（明细）'!$J:$J,'采购录入（明细）'!$F:$F,C40,'采购录入（明细）'!$C:$C,"&gt;="&amp;$E$4,'采购录入（明细）'!$C:$C,"&lt;="&amp;$G$4)</f>
        <v>0</v>
      </c>
      <c r="G40" s="35">
        <f>SUMIFS('采购录入（明细）'!$K:$K,'采购录入（明细）'!$F:$F,C40,'采购录入（明细）'!$C:$C,"&gt;="&amp;$E$4,'采购录入（明细）'!$C:$C,"&lt;="&amp;$G$4)</f>
        <v>0</v>
      </c>
      <c r="H40" s="26"/>
    </row>
    <row r="41" customHeight="1" spans="2:8">
      <c r="B41" s="33">
        <v>35</v>
      </c>
      <c r="C41" s="34" t="str">
        <f>IF('基础-商品信息'!C38="","-",'基础-商品信息'!C38)</f>
        <v>-</v>
      </c>
      <c r="D41" s="34" t="str">
        <f>IF('基础-商品信息'!D38="","-",'基础-商品信息'!D38)</f>
        <v>-</v>
      </c>
      <c r="E41" s="34" t="str">
        <f>IF('基础-商品信息'!E38="","-",'基础-商品信息'!E38)</f>
        <v>-</v>
      </c>
      <c r="F41" s="34">
        <f>SUMIFS('采购录入（明细）'!$J:$J,'采购录入（明细）'!$F:$F,C41,'采购录入（明细）'!$C:$C,"&gt;="&amp;$E$4,'采购录入（明细）'!$C:$C,"&lt;="&amp;$G$4)</f>
        <v>0</v>
      </c>
      <c r="G41" s="35">
        <f>SUMIFS('采购录入（明细）'!$K:$K,'采购录入（明细）'!$F:$F,C41,'采购录入（明细）'!$C:$C,"&gt;="&amp;$E$4,'采购录入（明细）'!$C:$C,"&lt;="&amp;$G$4)</f>
        <v>0</v>
      </c>
      <c r="H41" s="26"/>
    </row>
    <row r="42" customHeight="1" spans="2:8">
      <c r="B42" s="33">
        <v>36</v>
      </c>
      <c r="C42" s="34" t="str">
        <f>IF('基础-商品信息'!C39="","-",'基础-商品信息'!C39)</f>
        <v>-</v>
      </c>
      <c r="D42" s="34" t="str">
        <f>IF('基础-商品信息'!D39="","-",'基础-商品信息'!D39)</f>
        <v>-</v>
      </c>
      <c r="E42" s="34" t="str">
        <f>IF('基础-商品信息'!E39="","-",'基础-商品信息'!E39)</f>
        <v>-</v>
      </c>
      <c r="F42" s="34">
        <f>SUMIFS('采购录入（明细）'!$J:$J,'采购录入（明细）'!$F:$F,C42,'采购录入（明细）'!$C:$C,"&gt;="&amp;$E$4,'采购录入（明细）'!$C:$C,"&lt;="&amp;$G$4)</f>
        <v>0</v>
      </c>
      <c r="G42" s="35">
        <f>SUMIFS('采购录入（明细）'!$K:$K,'采购录入（明细）'!$F:$F,C42,'采购录入（明细）'!$C:$C,"&gt;="&amp;$E$4,'采购录入（明细）'!$C:$C,"&lt;="&amp;$G$4)</f>
        <v>0</v>
      </c>
      <c r="H42" s="26"/>
    </row>
    <row r="43" customHeight="1" spans="2:8">
      <c r="B43" s="33">
        <v>37</v>
      </c>
      <c r="C43" s="34" t="str">
        <f>IF('基础-商品信息'!C40="","-",'基础-商品信息'!C40)</f>
        <v>-</v>
      </c>
      <c r="D43" s="34" t="str">
        <f>IF('基础-商品信息'!D40="","-",'基础-商品信息'!D40)</f>
        <v>-</v>
      </c>
      <c r="E43" s="34" t="str">
        <f>IF('基础-商品信息'!E40="","-",'基础-商品信息'!E40)</f>
        <v>-</v>
      </c>
      <c r="F43" s="34">
        <f>SUMIFS('采购录入（明细）'!$J:$J,'采购录入（明细）'!$F:$F,C43,'采购录入（明细）'!$C:$C,"&gt;="&amp;$E$4,'采购录入（明细）'!$C:$C,"&lt;="&amp;$G$4)</f>
        <v>0</v>
      </c>
      <c r="G43" s="35">
        <f>SUMIFS('采购录入（明细）'!$K:$K,'采购录入（明细）'!$F:$F,C43,'采购录入（明细）'!$C:$C,"&gt;="&amp;$E$4,'采购录入（明细）'!$C:$C,"&lt;="&amp;$G$4)</f>
        <v>0</v>
      </c>
      <c r="H43" s="26"/>
    </row>
    <row r="44" customHeight="1" spans="2:8">
      <c r="B44" s="33">
        <v>38</v>
      </c>
      <c r="C44" s="34" t="str">
        <f>IF('基础-商品信息'!C41="","-",'基础-商品信息'!C41)</f>
        <v>-</v>
      </c>
      <c r="D44" s="34" t="str">
        <f>IF('基础-商品信息'!D41="","-",'基础-商品信息'!D41)</f>
        <v>-</v>
      </c>
      <c r="E44" s="34" t="str">
        <f>IF('基础-商品信息'!E41="","-",'基础-商品信息'!E41)</f>
        <v>-</v>
      </c>
      <c r="F44" s="34">
        <f>SUMIFS('采购录入（明细）'!$J:$J,'采购录入（明细）'!$F:$F,C44,'采购录入（明细）'!$C:$C,"&gt;="&amp;$E$4,'采购录入（明细）'!$C:$C,"&lt;="&amp;$G$4)</f>
        <v>0</v>
      </c>
      <c r="G44" s="35">
        <f>SUMIFS('采购录入（明细）'!$K:$K,'采购录入（明细）'!$F:$F,C44,'采购录入（明细）'!$C:$C,"&gt;="&amp;$E$4,'采购录入（明细）'!$C:$C,"&lt;="&amp;$G$4)</f>
        <v>0</v>
      </c>
      <c r="H44" s="26"/>
    </row>
    <row r="45" customHeight="1" spans="2:8">
      <c r="B45" s="33">
        <v>39</v>
      </c>
      <c r="C45" s="34" t="str">
        <f>IF('基础-商品信息'!C42="","-",'基础-商品信息'!C42)</f>
        <v>-</v>
      </c>
      <c r="D45" s="34" t="str">
        <f>IF('基础-商品信息'!D42="","-",'基础-商品信息'!D42)</f>
        <v>-</v>
      </c>
      <c r="E45" s="34" t="str">
        <f>IF('基础-商品信息'!E42="","-",'基础-商品信息'!E42)</f>
        <v>-</v>
      </c>
      <c r="F45" s="34">
        <f>SUMIFS('采购录入（明细）'!$J:$J,'采购录入（明细）'!$F:$F,C45,'采购录入（明细）'!$C:$C,"&gt;="&amp;$E$4,'采购录入（明细）'!$C:$C,"&lt;="&amp;$G$4)</f>
        <v>0</v>
      </c>
      <c r="G45" s="35">
        <f>SUMIFS('采购录入（明细）'!$K:$K,'采购录入（明细）'!$F:$F,C45,'采购录入（明细）'!$C:$C,"&gt;="&amp;$E$4,'采购录入（明细）'!$C:$C,"&lt;="&amp;$G$4)</f>
        <v>0</v>
      </c>
      <c r="H45" s="26"/>
    </row>
    <row r="46" customHeight="1" spans="2:8">
      <c r="B46" s="33">
        <v>40</v>
      </c>
      <c r="C46" s="34" t="str">
        <f>IF('基础-商品信息'!C43="","-",'基础-商品信息'!C43)</f>
        <v>-</v>
      </c>
      <c r="D46" s="34" t="str">
        <f>IF('基础-商品信息'!D43="","-",'基础-商品信息'!D43)</f>
        <v>-</v>
      </c>
      <c r="E46" s="34" t="str">
        <f>IF('基础-商品信息'!E43="","-",'基础-商品信息'!E43)</f>
        <v>-</v>
      </c>
      <c r="F46" s="34">
        <f>SUMIFS('采购录入（明细）'!$J:$J,'采购录入（明细）'!$F:$F,C46,'采购录入（明细）'!$C:$C,"&gt;="&amp;$E$4,'采购录入（明细）'!$C:$C,"&lt;="&amp;$G$4)</f>
        <v>0</v>
      </c>
      <c r="G46" s="35">
        <f>SUMIFS('采购录入（明细）'!$K:$K,'采购录入（明细）'!$F:$F,C46,'采购录入（明细）'!$C:$C,"&gt;="&amp;$E$4,'采购录入（明细）'!$C:$C,"&lt;="&amp;$G$4)</f>
        <v>0</v>
      </c>
      <c r="H46" s="26"/>
    </row>
    <row r="47" customHeight="1" spans="2:8">
      <c r="B47" s="33">
        <v>41</v>
      </c>
      <c r="C47" s="34" t="str">
        <f>IF('基础-商品信息'!C44="","-",'基础-商品信息'!C44)</f>
        <v>-</v>
      </c>
      <c r="D47" s="34" t="str">
        <f>IF('基础-商品信息'!D44="","-",'基础-商品信息'!D44)</f>
        <v>-</v>
      </c>
      <c r="E47" s="34" t="str">
        <f>IF('基础-商品信息'!E44="","-",'基础-商品信息'!E44)</f>
        <v>-</v>
      </c>
      <c r="F47" s="34">
        <f>SUMIFS('采购录入（明细）'!$J:$J,'采购录入（明细）'!$F:$F,C47,'采购录入（明细）'!$C:$C,"&gt;="&amp;$E$4,'采购录入（明细）'!$C:$C,"&lt;="&amp;$G$4)</f>
        <v>0</v>
      </c>
      <c r="G47" s="35">
        <f>SUMIFS('采购录入（明细）'!$K:$K,'采购录入（明细）'!$F:$F,C47,'采购录入（明细）'!$C:$C,"&gt;="&amp;$E$4,'采购录入（明细）'!$C:$C,"&lt;="&amp;$G$4)</f>
        <v>0</v>
      </c>
      <c r="H47" s="26"/>
    </row>
    <row r="48" customHeight="1" spans="2:8">
      <c r="B48" s="33">
        <v>42</v>
      </c>
      <c r="C48" s="34" t="str">
        <f>IF('基础-商品信息'!C45="","-",'基础-商品信息'!C45)</f>
        <v>-</v>
      </c>
      <c r="D48" s="34" t="str">
        <f>IF('基础-商品信息'!D45="","-",'基础-商品信息'!D45)</f>
        <v>-</v>
      </c>
      <c r="E48" s="34" t="str">
        <f>IF('基础-商品信息'!E45="","-",'基础-商品信息'!E45)</f>
        <v>-</v>
      </c>
      <c r="F48" s="34">
        <f>SUMIFS('采购录入（明细）'!$J:$J,'采购录入（明细）'!$F:$F,C48,'采购录入（明细）'!$C:$C,"&gt;="&amp;$E$4,'采购录入（明细）'!$C:$C,"&lt;="&amp;$G$4)</f>
        <v>0</v>
      </c>
      <c r="G48" s="35">
        <f>SUMIFS('采购录入（明细）'!$K:$K,'采购录入（明细）'!$F:$F,C48,'采购录入（明细）'!$C:$C,"&gt;="&amp;$E$4,'采购录入（明细）'!$C:$C,"&lt;="&amp;$G$4)</f>
        <v>0</v>
      </c>
      <c r="H48" s="26"/>
    </row>
    <row r="49" customHeight="1" spans="2:8">
      <c r="B49" s="33">
        <v>43</v>
      </c>
      <c r="C49" s="34" t="str">
        <f>IF('基础-商品信息'!C46="","-",'基础-商品信息'!C46)</f>
        <v>-</v>
      </c>
      <c r="D49" s="34" t="str">
        <f>IF('基础-商品信息'!D46="","-",'基础-商品信息'!D46)</f>
        <v>-</v>
      </c>
      <c r="E49" s="34" t="str">
        <f>IF('基础-商品信息'!E46="","-",'基础-商品信息'!E46)</f>
        <v>-</v>
      </c>
      <c r="F49" s="34">
        <f>SUMIFS('采购录入（明细）'!$J:$J,'采购录入（明细）'!$F:$F,C49,'采购录入（明细）'!$C:$C,"&gt;="&amp;$E$4,'采购录入（明细）'!$C:$C,"&lt;="&amp;$G$4)</f>
        <v>0</v>
      </c>
      <c r="G49" s="35">
        <f>SUMIFS('采购录入（明细）'!$K:$K,'采购录入（明细）'!$F:$F,C49,'采购录入（明细）'!$C:$C,"&gt;="&amp;$E$4,'采购录入（明细）'!$C:$C,"&lt;="&amp;$G$4)</f>
        <v>0</v>
      </c>
      <c r="H49" s="26"/>
    </row>
    <row r="50" customHeight="1" spans="2:8">
      <c r="B50" s="33">
        <v>44</v>
      </c>
      <c r="C50" s="34" t="str">
        <f>IF('基础-商品信息'!C47="","-",'基础-商品信息'!C47)</f>
        <v>-</v>
      </c>
      <c r="D50" s="34" t="str">
        <f>IF('基础-商品信息'!D47="","-",'基础-商品信息'!D47)</f>
        <v>-</v>
      </c>
      <c r="E50" s="34" t="str">
        <f>IF('基础-商品信息'!E47="","-",'基础-商品信息'!E47)</f>
        <v>-</v>
      </c>
      <c r="F50" s="34">
        <f>SUMIFS('采购录入（明细）'!$J:$J,'采购录入（明细）'!$F:$F,C50,'采购录入（明细）'!$C:$C,"&gt;="&amp;$E$4,'采购录入（明细）'!$C:$C,"&lt;="&amp;$G$4)</f>
        <v>0</v>
      </c>
      <c r="G50" s="35">
        <f>SUMIFS('采购录入（明细）'!$K:$K,'采购录入（明细）'!$F:$F,C50,'采购录入（明细）'!$C:$C,"&gt;="&amp;$E$4,'采购录入（明细）'!$C:$C,"&lt;="&amp;$G$4)</f>
        <v>0</v>
      </c>
      <c r="H50" s="26"/>
    </row>
    <row r="51" customHeight="1" spans="2:8">
      <c r="B51" s="33">
        <v>45</v>
      </c>
      <c r="C51" s="34" t="str">
        <f>IF('基础-商品信息'!C48="","-",'基础-商品信息'!C48)</f>
        <v>-</v>
      </c>
      <c r="D51" s="34" t="str">
        <f>IF('基础-商品信息'!D48="","-",'基础-商品信息'!D48)</f>
        <v>-</v>
      </c>
      <c r="E51" s="34" t="str">
        <f>IF('基础-商品信息'!E48="","-",'基础-商品信息'!E48)</f>
        <v>-</v>
      </c>
      <c r="F51" s="34">
        <f>SUMIFS('采购录入（明细）'!$J:$J,'采购录入（明细）'!$F:$F,C51,'采购录入（明细）'!$C:$C,"&gt;="&amp;$E$4,'采购录入（明细）'!$C:$C,"&lt;="&amp;$G$4)</f>
        <v>0</v>
      </c>
      <c r="G51" s="35">
        <f>SUMIFS('采购录入（明细）'!$K:$K,'采购录入（明细）'!$F:$F,C51,'采购录入（明细）'!$C:$C,"&gt;="&amp;$E$4,'采购录入（明细）'!$C:$C,"&lt;="&amp;$G$4)</f>
        <v>0</v>
      </c>
      <c r="H51" s="26"/>
    </row>
    <row r="52" customHeight="1" spans="2:8">
      <c r="B52" s="33">
        <v>46</v>
      </c>
      <c r="C52" s="34" t="str">
        <f>IF('基础-商品信息'!C49="","-",'基础-商品信息'!C49)</f>
        <v>-</v>
      </c>
      <c r="D52" s="34" t="str">
        <f>IF('基础-商品信息'!D49="","-",'基础-商品信息'!D49)</f>
        <v>-</v>
      </c>
      <c r="E52" s="34" t="str">
        <f>IF('基础-商品信息'!E49="","-",'基础-商品信息'!E49)</f>
        <v>-</v>
      </c>
      <c r="F52" s="34">
        <f>SUMIFS('采购录入（明细）'!$J:$J,'采购录入（明细）'!$F:$F,C52,'采购录入（明细）'!$C:$C,"&gt;="&amp;$E$4,'采购录入（明细）'!$C:$C,"&lt;="&amp;$G$4)</f>
        <v>0</v>
      </c>
      <c r="G52" s="35">
        <f>SUMIFS('采购录入（明细）'!$K:$K,'采购录入（明细）'!$F:$F,C52,'采购录入（明细）'!$C:$C,"&gt;="&amp;$E$4,'采购录入（明细）'!$C:$C,"&lt;="&amp;$G$4)</f>
        <v>0</v>
      </c>
      <c r="H52" s="26"/>
    </row>
    <row r="53" customHeight="1" spans="2:8">
      <c r="B53" s="33">
        <v>47</v>
      </c>
      <c r="C53" s="34" t="str">
        <f>IF('基础-商品信息'!C50="","-",'基础-商品信息'!C50)</f>
        <v>-</v>
      </c>
      <c r="D53" s="34" t="str">
        <f>IF('基础-商品信息'!D50="","-",'基础-商品信息'!D50)</f>
        <v>-</v>
      </c>
      <c r="E53" s="34" t="str">
        <f>IF('基础-商品信息'!E50="","-",'基础-商品信息'!E50)</f>
        <v>-</v>
      </c>
      <c r="F53" s="34">
        <f>SUMIFS('采购录入（明细）'!$J:$J,'采购录入（明细）'!$F:$F,C53,'采购录入（明细）'!$C:$C,"&gt;="&amp;$E$4,'采购录入（明细）'!$C:$C,"&lt;="&amp;$G$4)</f>
        <v>0</v>
      </c>
      <c r="G53" s="35">
        <f>SUMIFS('采购录入（明细）'!$K:$K,'采购录入（明细）'!$F:$F,C53,'采购录入（明细）'!$C:$C,"&gt;="&amp;$E$4,'采购录入（明细）'!$C:$C,"&lt;="&amp;$G$4)</f>
        <v>0</v>
      </c>
      <c r="H53" s="26"/>
    </row>
    <row r="54" customHeight="1" spans="2:8">
      <c r="B54" s="33">
        <v>48</v>
      </c>
      <c r="C54" s="34" t="str">
        <f>IF('基础-商品信息'!C51="","-",'基础-商品信息'!C51)</f>
        <v>-</v>
      </c>
      <c r="D54" s="34" t="str">
        <f>IF('基础-商品信息'!D51="","-",'基础-商品信息'!D51)</f>
        <v>-</v>
      </c>
      <c r="E54" s="34" t="str">
        <f>IF('基础-商品信息'!E51="","-",'基础-商品信息'!E51)</f>
        <v>-</v>
      </c>
      <c r="F54" s="34">
        <f>SUMIFS('采购录入（明细）'!$J:$J,'采购录入（明细）'!$F:$F,C54,'采购录入（明细）'!$C:$C,"&gt;="&amp;$E$4,'采购录入（明细）'!$C:$C,"&lt;="&amp;$G$4)</f>
        <v>0</v>
      </c>
      <c r="G54" s="35">
        <f>SUMIFS('采购录入（明细）'!$K:$K,'采购录入（明细）'!$F:$F,C54,'采购录入（明细）'!$C:$C,"&gt;="&amp;$E$4,'采购录入（明细）'!$C:$C,"&lt;="&amp;$G$4)</f>
        <v>0</v>
      </c>
      <c r="H54" s="26"/>
    </row>
    <row r="55" customHeight="1" spans="2:8">
      <c r="B55" s="33">
        <v>49</v>
      </c>
      <c r="C55" s="34" t="str">
        <f>IF('基础-商品信息'!C52="","-",'基础-商品信息'!C52)</f>
        <v>-</v>
      </c>
      <c r="D55" s="34" t="str">
        <f>IF('基础-商品信息'!D52="","-",'基础-商品信息'!D52)</f>
        <v>-</v>
      </c>
      <c r="E55" s="34" t="str">
        <f>IF('基础-商品信息'!E52="","-",'基础-商品信息'!E52)</f>
        <v>-</v>
      </c>
      <c r="F55" s="34">
        <f>SUMIFS('采购录入（明细）'!$J:$J,'采购录入（明细）'!$F:$F,C55,'采购录入（明细）'!$C:$C,"&gt;="&amp;$E$4,'采购录入（明细）'!$C:$C,"&lt;="&amp;$G$4)</f>
        <v>0</v>
      </c>
      <c r="G55" s="35">
        <f>SUMIFS('采购录入（明细）'!$K:$K,'采购录入（明细）'!$F:$F,C55,'采购录入（明细）'!$C:$C,"&gt;="&amp;$E$4,'采购录入（明细）'!$C:$C,"&lt;="&amp;$G$4)</f>
        <v>0</v>
      </c>
      <c r="H55" s="26"/>
    </row>
    <row r="56" customHeight="1" spans="2:8">
      <c r="B56" s="33">
        <v>50</v>
      </c>
      <c r="C56" s="34" t="str">
        <f>IF('基础-商品信息'!C53="","-",'基础-商品信息'!C53)</f>
        <v>-</v>
      </c>
      <c r="D56" s="34" t="str">
        <f>IF('基础-商品信息'!D53="","-",'基础-商品信息'!D53)</f>
        <v>-</v>
      </c>
      <c r="E56" s="34" t="str">
        <f>IF('基础-商品信息'!E53="","-",'基础-商品信息'!E53)</f>
        <v>-</v>
      </c>
      <c r="F56" s="34">
        <f>SUMIFS('采购录入（明细）'!$J:$J,'采购录入（明细）'!$F:$F,C56,'采购录入（明细）'!$C:$C,"&gt;="&amp;$E$4,'采购录入（明细）'!$C:$C,"&lt;="&amp;$G$4)</f>
        <v>0</v>
      </c>
      <c r="G56" s="35">
        <f>SUMIFS('采购录入（明细）'!$K:$K,'采购录入（明细）'!$F:$F,C56,'采购录入（明细）'!$C:$C,"&gt;="&amp;$E$4,'采购录入（明细）'!$C:$C,"&lt;="&amp;$G$4)</f>
        <v>0</v>
      </c>
      <c r="H56" s="26"/>
    </row>
    <row r="57" customHeight="1" spans="2:8">
      <c r="B57" s="33">
        <v>51</v>
      </c>
      <c r="C57" s="34" t="str">
        <f>IF('基础-商品信息'!C54="","-",'基础-商品信息'!C54)</f>
        <v>-</v>
      </c>
      <c r="D57" s="34" t="str">
        <f>IF('基础-商品信息'!D54="","-",'基础-商品信息'!D54)</f>
        <v>-</v>
      </c>
      <c r="E57" s="34" t="str">
        <f>IF('基础-商品信息'!E54="","-",'基础-商品信息'!E54)</f>
        <v>-</v>
      </c>
      <c r="F57" s="34">
        <f>SUMIFS('采购录入（明细）'!$J:$J,'采购录入（明细）'!$F:$F,C57,'采购录入（明细）'!$C:$C,"&gt;="&amp;$E$4,'采购录入（明细）'!$C:$C,"&lt;="&amp;$G$4)</f>
        <v>0</v>
      </c>
      <c r="G57" s="35">
        <f>SUMIFS('采购录入（明细）'!$K:$K,'采购录入（明细）'!$F:$F,C57,'采购录入（明细）'!$C:$C,"&gt;="&amp;$E$4,'采购录入（明细）'!$C:$C,"&lt;="&amp;$G$4)</f>
        <v>0</v>
      </c>
      <c r="H57" s="26"/>
    </row>
    <row r="58" customHeight="1" spans="2:8">
      <c r="B58" s="33">
        <v>52</v>
      </c>
      <c r="C58" s="34" t="str">
        <f>IF('基础-商品信息'!C55="","-",'基础-商品信息'!C55)</f>
        <v>-</v>
      </c>
      <c r="D58" s="34" t="str">
        <f>IF('基础-商品信息'!D55="","-",'基础-商品信息'!D55)</f>
        <v>-</v>
      </c>
      <c r="E58" s="34" t="str">
        <f>IF('基础-商品信息'!E55="","-",'基础-商品信息'!E55)</f>
        <v>-</v>
      </c>
      <c r="F58" s="34">
        <f>SUMIFS('采购录入（明细）'!$J:$J,'采购录入（明细）'!$F:$F,C58,'采购录入（明细）'!$C:$C,"&gt;="&amp;$E$4,'采购录入（明细）'!$C:$C,"&lt;="&amp;$G$4)</f>
        <v>0</v>
      </c>
      <c r="G58" s="35">
        <f>SUMIFS('采购录入（明细）'!$K:$K,'采购录入（明细）'!$F:$F,C58,'采购录入（明细）'!$C:$C,"&gt;="&amp;$E$4,'采购录入（明细）'!$C:$C,"&lt;="&amp;$G$4)</f>
        <v>0</v>
      </c>
      <c r="H58" s="26"/>
    </row>
    <row r="59" customHeight="1" spans="2:8">
      <c r="B59" s="33">
        <v>53</v>
      </c>
      <c r="C59" s="34" t="str">
        <f>IF('基础-商品信息'!C56="","-",'基础-商品信息'!C56)</f>
        <v>-</v>
      </c>
      <c r="D59" s="34" t="str">
        <f>IF('基础-商品信息'!D56="","-",'基础-商品信息'!D56)</f>
        <v>-</v>
      </c>
      <c r="E59" s="34" t="str">
        <f>IF('基础-商品信息'!E56="","-",'基础-商品信息'!E56)</f>
        <v>-</v>
      </c>
      <c r="F59" s="34">
        <f>SUMIFS('采购录入（明细）'!$J:$J,'采购录入（明细）'!$F:$F,C59,'采购录入（明细）'!$C:$C,"&gt;="&amp;$E$4,'采购录入（明细）'!$C:$C,"&lt;="&amp;$G$4)</f>
        <v>0</v>
      </c>
      <c r="G59" s="35">
        <f>SUMIFS('采购录入（明细）'!$K:$K,'采购录入（明细）'!$F:$F,C59,'采购录入（明细）'!$C:$C,"&gt;="&amp;$E$4,'采购录入（明细）'!$C:$C,"&lt;="&amp;$G$4)</f>
        <v>0</v>
      </c>
      <c r="H59" s="26"/>
    </row>
    <row r="60" customHeight="1" spans="2:8">
      <c r="B60" s="33">
        <v>54</v>
      </c>
      <c r="C60" s="34" t="str">
        <f>IF('基础-商品信息'!C57="","-",'基础-商品信息'!C57)</f>
        <v>-</v>
      </c>
      <c r="D60" s="34" t="str">
        <f>IF('基础-商品信息'!D57="","-",'基础-商品信息'!D57)</f>
        <v>-</v>
      </c>
      <c r="E60" s="34" t="str">
        <f>IF('基础-商品信息'!E57="","-",'基础-商品信息'!E57)</f>
        <v>-</v>
      </c>
      <c r="F60" s="34">
        <f>SUMIFS('采购录入（明细）'!$J:$J,'采购录入（明细）'!$F:$F,C60,'采购录入（明细）'!$C:$C,"&gt;="&amp;$E$4,'采购录入（明细）'!$C:$C,"&lt;="&amp;$G$4)</f>
        <v>0</v>
      </c>
      <c r="G60" s="35">
        <f>SUMIFS('采购录入（明细）'!$K:$K,'采购录入（明细）'!$F:$F,C60,'采购录入（明细）'!$C:$C,"&gt;="&amp;$E$4,'采购录入（明细）'!$C:$C,"&lt;="&amp;$G$4)</f>
        <v>0</v>
      </c>
      <c r="H60" s="26"/>
    </row>
    <row r="61" customHeight="1" spans="2:8">
      <c r="B61" s="33">
        <v>55</v>
      </c>
      <c r="C61" s="34" t="str">
        <f>IF('基础-商品信息'!C58="","-",'基础-商品信息'!C58)</f>
        <v>-</v>
      </c>
      <c r="D61" s="34" t="str">
        <f>IF('基础-商品信息'!D58="","-",'基础-商品信息'!D58)</f>
        <v>-</v>
      </c>
      <c r="E61" s="34" t="str">
        <f>IF('基础-商品信息'!E58="","-",'基础-商品信息'!E58)</f>
        <v>-</v>
      </c>
      <c r="F61" s="34">
        <f>SUMIFS('采购录入（明细）'!$J:$J,'采购录入（明细）'!$F:$F,C61,'采购录入（明细）'!$C:$C,"&gt;="&amp;$E$4,'采购录入（明细）'!$C:$C,"&lt;="&amp;$G$4)</f>
        <v>0</v>
      </c>
      <c r="G61" s="35">
        <f>SUMIFS('采购录入（明细）'!$K:$K,'采购录入（明细）'!$F:$F,C61,'采购录入（明细）'!$C:$C,"&gt;="&amp;$E$4,'采购录入（明细）'!$C:$C,"&lt;="&amp;$G$4)</f>
        <v>0</v>
      </c>
      <c r="H61" s="26"/>
    </row>
    <row r="62" customHeight="1" spans="2:8">
      <c r="B62" s="33">
        <v>56</v>
      </c>
      <c r="C62" s="34" t="str">
        <f>IF('基础-商品信息'!C59="","-",'基础-商品信息'!C59)</f>
        <v>-</v>
      </c>
      <c r="D62" s="34" t="str">
        <f>IF('基础-商品信息'!D59="","-",'基础-商品信息'!D59)</f>
        <v>-</v>
      </c>
      <c r="E62" s="34" t="str">
        <f>IF('基础-商品信息'!E59="","-",'基础-商品信息'!E59)</f>
        <v>-</v>
      </c>
      <c r="F62" s="34">
        <f>SUMIFS('采购录入（明细）'!$J:$J,'采购录入（明细）'!$F:$F,C62,'采购录入（明细）'!$C:$C,"&gt;="&amp;$E$4,'采购录入（明细）'!$C:$C,"&lt;="&amp;$G$4)</f>
        <v>0</v>
      </c>
      <c r="G62" s="35">
        <f>SUMIFS('采购录入（明细）'!$K:$K,'采购录入（明细）'!$F:$F,C62,'采购录入（明细）'!$C:$C,"&gt;="&amp;$E$4,'采购录入（明细）'!$C:$C,"&lt;="&amp;$G$4)</f>
        <v>0</v>
      </c>
      <c r="H62" s="26"/>
    </row>
    <row r="63" customHeight="1" spans="2:8">
      <c r="B63" s="33">
        <v>57</v>
      </c>
      <c r="C63" s="34" t="str">
        <f>IF('基础-商品信息'!C60="","-",'基础-商品信息'!C60)</f>
        <v>-</v>
      </c>
      <c r="D63" s="34" t="str">
        <f>IF('基础-商品信息'!D60="","-",'基础-商品信息'!D60)</f>
        <v>-</v>
      </c>
      <c r="E63" s="34" t="str">
        <f>IF('基础-商品信息'!E60="","-",'基础-商品信息'!E60)</f>
        <v>-</v>
      </c>
      <c r="F63" s="34">
        <f>SUMIFS('采购录入（明细）'!$J:$J,'采购录入（明细）'!$F:$F,C63,'采购录入（明细）'!$C:$C,"&gt;="&amp;$E$4,'采购录入（明细）'!$C:$C,"&lt;="&amp;$G$4)</f>
        <v>0</v>
      </c>
      <c r="G63" s="35">
        <f>SUMIFS('采购录入（明细）'!$K:$K,'采购录入（明细）'!$F:$F,C63,'采购录入（明细）'!$C:$C,"&gt;="&amp;$E$4,'采购录入（明细）'!$C:$C,"&lt;="&amp;$G$4)</f>
        <v>0</v>
      </c>
      <c r="H63" s="26"/>
    </row>
    <row r="64" customHeight="1" spans="2:8">
      <c r="B64" s="33">
        <v>58</v>
      </c>
      <c r="C64" s="34" t="str">
        <f>IF('基础-商品信息'!C61="","-",'基础-商品信息'!C61)</f>
        <v>-</v>
      </c>
      <c r="D64" s="34" t="str">
        <f>IF('基础-商品信息'!D61="","-",'基础-商品信息'!D61)</f>
        <v>-</v>
      </c>
      <c r="E64" s="34" t="str">
        <f>IF('基础-商品信息'!E61="","-",'基础-商品信息'!E61)</f>
        <v>-</v>
      </c>
      <c r="F64" s="34">
        <f>SUMIFS('采购录入（明细）'!$J:$J,'采购录入（明细）'!$F:$F,C64,'采购录入（明细）'!$C:$C,"&gt;="&amp;$E$4,'采购录入（明细）'!$C:$C,"&lt;="&amp;$G$4)</f>
        <v>0</v>
      </c>
      <c r="G64" s="35">
        <f>SUMIFS('采购录入（明细）'!$K:$K,'采购录入（明细）'!$F:$F,C64,'采购录入（明细）'!$C:$C,"&gt;="&amp;$E$4,'采购录入（明细）'!$C:$C,"&lt;="&amp;$G$4)</f>
        <v>0</v>
      </c>
      <c r="H64" s="26"/>
    </row>
    <row r="65" customHeight="1" spans="2:8">
      <c r="B65" s="33">
        <v>59</v>
      </c>
      <c r="C65" s="34" t="str">
        <f>IF('基础-商品信息'!C62="","-",'基础-商品信息'!C62)</f>
        <v>-</v>
      </c>
      <c r="D65" s="34" t="str">
        <f>IF('基础-商品信息'!D62="","-",'基础-商品信息'!D62)</f>
        <v>-</v>
      </c>
      <c r="E65" s="34" t="str">
        <f>IF('基础-商品信息'!E62="","-",'基础-商品信息'!E62)</f>
        <v>-</v>
      </c>
      <c r="F65" s="34">
        <f>SUMIFS('采购录入（明细）'!$J:$J,'采购录入（明细）'!$F:$F,C65,'采购录入（明细）'!$C:$C,"&gt;="&amp;$E$4,'采购录入（明细）'!$C:$C,"&lt;="&amp;$G$4)</f>
        <v>0</v>
      </c>
      <c r="G65" s="35">
        <f>SUMIFS('采购录入（明细）'!$K:$K,'采购录入（明细）'!$F:$F,C65,'采购录入（明细）'!$C:$C,"&gt;="&amp;$E$4,'采购录入（明细）'!$C:$C,"&lt;="&amp;$G$4)</f>
        <v>0</v>
      </c>
      <c r="H65" s="26"/>
    </row>
    <row r="66" customHeight="1" spans="2:8">
      <c r="B66" s="33">
        <v>60</v>
      </c>
      <c r="C66" s="34" t="str">
        <f>IF('基础-商品信息'!C63="","-",'基础-商品信息'!C63)</f>
        <v>-</v>
      </c>
      <c r="D66" s="34" t="str">
        <f>IF('基础-商品信息'!D63="","-",'基础-商品信息'!D63)</f>
        <v>-</v>
      </c>
      <c r="E66" s="34" t="str">
        <f>IF('基础-商品信息'!E63="","-",'基础-商品信息'!E63)</f>
        <v>-</v>
      </c>
      <c r="F66" s="34">
        <f>SUMIFS('采购录入（明细）'!$J:$J,'采购录入（明细）'!$F:$F,C66,'采购录入（明细）'!$C:$C,"&gt;="&amp;$E$4,'采购录入（明细）'!$C:$C,"&lt;="&amp;$G$4)</f>
        <v>0</v>
      </c>
      <c r="G66" s="35">
        <f>SUMIFS('采购录入（明细）'!$K:$K,'采购录入（明细）'!$F:$F,C66,'采购录入（明细）'!$C:$C,"&gt;="&amp;$E$4,'采购录入（明细）'!$C:$C,"&lt;="&amp;$G$4)</f>
        <v>0</v>
      </c>
      <c r="H66" s="26"/>
    </row>
    <row r="67" customHeight="1" spans="2:8">
      <c r="B67" s="33">
        <v>61</v>
      </c>
      <c r="C67" s="34" t="str">
        <f>IF('基础-商品信息'!C64="","-",'基础-商品信息'!C64)</f>
        <v>-</v>
      </c>
      <c r="D67" s="34" t="str">
        <f>IF('基础-商品信息'!D64="","-",'基础-商品信息'!D64)</f>
        <v>-</v>
      </c>
      <c r="E67" s="34" t="str">
        <f>IF('基础-商品信息'!E64="","-",'基础-商品信息'!E64)</f>
        <v>-</v>
      </c>
      <c r="F67" s="34">
        <f>SUMIFS('采购录入（明细）'!$J:$J,'采购录入（明细）'!$F:$F,C67,'采购录入（明细）'!$C:$C,"&gt;="&amp;$E$4,'采购录入（明细）'!$C:$C,"&lt;="&amp;$G$4)</f>
        <v>0</v>
      </c>
      <c r="G67" s="35">
        <f>SUMIFS('采购录入（明细）'!$K:$K,'采购录入（明细）'!$F:$F,C67,'采购录入（明细）'!$C:$C,"&gt;="&amp;$E$4,'采购录入（明细）'!$C:$C,"&lt;="&amp;$G$4)</f>
        <v>0</v>
      </c>
      <c r="H67" s="26"/>
    </row>
    <row r="68" customHeight="1" spans="2:8">
      <c r="B68" s="33">
        <v>62</v>
      </c>
      <c r="C68" s="34" t="str">
        <f>IF('基础-商品信息'!C65="","-",'基础-商品信息'!C65)</f>
        <v>-</v>
      </c>
      <c r="D68" s="34" t="str">
        <f>IF('基础-商品信息'!D65="","-",'基础-商品信息'!D65)</f>
        <v>-</v>
      </c>
      <c r="E68" s="34" t="str">
        <f>IF('基础-商品信息'!E65="","-",'基础-商品信息'!E65)</f>
        <v>-</v>
      </c>
      <c r="F68" s="34">
        <f>SUMIFS('采购录入（明细）'!$J:$J,'采购录入（明细）'!$F:$F,C68,'采购录入（明细）'!$C:$C,"&gt;="&amp;$E$4,'采购录入（明细）'!$C:$C,"&lt;="&amp;$G$4)</f>
        <v>0</v>
      </c>
      <c r="G68" s="35">
        <f>SUMIFS('采购录入（明细）'!$K:$K,'采购录入（明细）'!$F:$F,C68,'采购录入（明细）'!$C:$C,"&gt;="&amp;$E$4,'采购录入（明细）'!$C:$C,"&lt;="&amp;$G$4)</f>
        <v>0</v>
      </c>
      <c r="H68" s="26"/>
    </row>
    <row r="69" customHeight="1" spans="2:8">
      <c r="B69" s="33">
        <v>63</v>
      </c>
      <c r="C69" s="34" t="str">
        <f>IF('基础-商品信息'!C66="","-",'基础-商品信息'!C66)</f>
        <v>-</v>
      </c>
      <c r="D69" s="34" t="str">
        <f>IF('基础-商品信息'!D66="","-",'基础-商品信息'!D66)</f>
        <v>-</v>
      </c>
      <c r="E69" s="34" t="str">
        <f>IF('基础-商品信息'!E66="","-",'基础-商品信息'!E66)</f>
        <v>-</v>
      </c>
      <c r="F69" s="34">
        <f>SUMIFS('采购录入（明细）'!$J:$J,'采购录入（明细）'!$F:$F,C69,'采购录入（明细）'!$C:$C,"&gt;="&amp;$E$4,'采购录入（明细）'!$C:$C,"&lt;="&amp;$G$4)</f>
        <v>0</v>
      </c>
      <c r="G69" s="35">
        <f>SUMIFS('采购录入（明细）'!$K:$K,'采购录入（明细）'!$F:$F,C69,'采购录入（明细）'!$C:$C,"&gt;="&amp;$E$4,'采购录入（明细）'!$C:$C,"&lt;="&amp;$G$4)</f>
        <v>0</v>
      </c>
      <c r="H69" s="26"/>
    </row>
    <row r="70" customHeight="1" spans="2:8">
      <c r="B70" s="33">
        <v>64</v>
      </c>
      <c r="C70" s="34" t="str">
        <f>IF('基础-商品信息'!C67="","-",'基础-商品信息'!C67)</f>
        <v>-</v>
      </c>
      <c r="D70" s="34" t="str">
        <f>IF('基础-商品信息'!D67="","-",'基础-商品信息'!D67)</f>
        <v>-</v>
      </c>
      <c r="E70" s="34" t="str">
        <f>IF('基础-商品信息'!E67="","-",'基础-商品信息'!E67)</f>
        <v>-</v>
      </c>
      <c r="F70" s="34">
        <f>SUMIFS('采购录入（明细）'!$J:$J,'采购录入（明细）'!$F:$F,C70,'采购录入（明细）'!$C:$C,"&gt;="&amp;$E$4,'采购录入（明细）'!$C:$C,"&lt;="&amp;$G$4)</f>
        <v>0</v>
      </c>
      <c r="G70" s="35">
        <f>SUMIFS('采购录入（明细）'!$K:$K,'采购录入（明细）'!$F:$F,C70,'采购录入（明细）'!$C:$C,"&gt;="&amp;$E$4,'采购录入（明细）'!$C:$C,"&lt;="&amp;$G$4)</f>
        <v>0</v>
      </c>
      <c r="H70" s="26"/>
    </row>
    <row r="71" customHeight="1" spans="2:8">
      <c r="B71" s="33">
        <v>65</v>
      </c>
      <c r="C71" s="34" t="str">
        <f>IF('基础-商品信息'!C68="","-",'基础-商品信息'!C68)</f>
        <v>-</v>
      </c>
      <c r="D71" s="34" t="str">
        <f>IF('基础-商品信息'!D68="","-",'基础-商品信息'!D68)</f>
        <v>-</v>
      </c>
      <c r="E71" s="34" t="str">
        <f>IF('基础-商品信息'!E68="","-",'基础-商品信息'!E68)</f>
        <v>-</v>
      </c>
      <c r="F71" s="34">
        <f>SUMIFS('采购录入（明细）'!$J:$J,'采购录入（明细）'!$F:$F,C71,'采购录入（明细）'!$C:$C,"&gt;="&amp;$E$4,'采购录入（明细）'!$C:$C,"&lt;="&amp;$G$4)</f>
        <v>0</v>
      </c>
      <c r="G71" s="35">
        <f>SUMIFS('采购录入（明细）'!$K:$K,'采购录入（明细）'!$F:$F,C71,'采购录入（明细）'!$C:$C,"&gt;="&amp;$E$4,'采购录入（明细）'!$C:$C,"&lt;="&amp;$G$4)</f>
        <v>0</v>
      </c>
      <c r="H71" s="26"/>
    </row>
    <row r="72" customHeight="1" spans="2:8">
      <c r="B72" s="33">
        <v>66</v>
      </c>
      <c r="C72" s="34" t="str">
        <f>IF('基础-商品信息'!C69="","-",'基础-商品信息'!C69)</f>
        <v>-</v>
      </c>
      <c r="D72" s="34" t="str">
        <f>IF('基础-商品信息'!D69="","-",'基础-商品信息'!D69)</f>
        <v>-</v>
      </c>
      <c r="E72" s="34" t="str">
        <f>IF('基础-商品信息'!E69="","-",'基础-商品信息'!E69)</f>
        <v>-</v>
      </c>
      <c r="F72" s="34">
        <f>SUMIFS('采购录入（明细）'!$J:$J,'采购录入（明细）'!$F:$F,C72,'采购录入（明细）'!$C:$C,"&gt;="&amp;$E$4,'采购录入（明细）'!$C:$C,"&lt;="&amp;$G$4)</f>
        <v>0</v>
      </c>
      <c r="G72" s="35">
        <f>SUMIFS('采购录入（明细）'!$K:$K,'采购录入（明细）'!$F:$F,C72,'采购录入（明细）'!$C:$C,"&gt;="&amp;$E$4,'采购录入（明细）'!$C:$C,"&lt;="&amp;$G$4)</f>
        <v>0</v>
      </c>
      <c r="H72" s="26"/>
    </row>
    <row r="73" customHeight="1" spans="2:8">
      <c r="B73" s="33">
        <v>67</v>
      </c>
      <c r="C73" s="34" t="str">
        <f>IF('基础-商品信息'!C70="","-",'基础-商品信息'!C70)</f>
        <v>-</v>
      </c>
      <c r="D73" s="34" t="str">
        <f>IF('基础-商品信息'!D70="","-",'基础-商品信息'!D70)</f>
        <v>-</v>
      </c>
      <c r="E73" s="34" t="str">
        <f>IF('基础-商品信息'!E70="","-",'基础-商品信息'!E70)</f>
        <v>-</v>
      </c>
      <c r="F73" s="34">
        <f>SUMIFS('采购录入（明细）'!$J:$J,'采购录入（明细）'!$F:$F,C73,'采购录入（明细）'!$C:$C,"&gt;="&amp;$E$4,'采购录入（明细）'!$C:$C,"&lt;="&amp;$G$4)</f>
        <v>0</v>
      </c>
      <c r="G73" s="35">
        <f>SUMIFS('采购录入（明细）'!$K:$K,'采购录入（明细）'!$F:$F,C73,'采购录入（明细）'!$C:$C,"&gt;="&amp;$E$4,'采购录入（明细）'!$C:$C,"&lt;="&amp;$G$4)</f>
        <v>0</v>
      </c>
      <c r="H73" s="26"/>
    </row>
    <row r="74" customHeight="1" spans="2:8">
      <c r="B74" s="33">
        <v>68</v>
      </c>
      <c r="C74" s="34" t="str">
        <f>IF('基础-商品信息'!C71="","-",'基础-商品信息'!C71)</f>
        <v>-</v>
      </c>
      <c r="D74" s="34" t="str">
        <f>IF('基础-商品信息'!D71="","-",'基础-商品信息'!D71)</f>
        <v>-</v>
      </c>
      <c r="E74" s="34" t="str">
        <f>IF('基础-商品信息'!E71="","-",'基础-商品信息'!E71)</f>
        <v>-</v>
      </c>
      <c r="F74" s="34">
        <f>SUMIFS('采购录入（明细）'!$J:$J,'采购录入（明细）'!$F:$F,C74,'采购录入（明细）'!$C:$C,"&gt;="&amp;$E$4,'采购录入（明细）'!$C:$C,"&lt;="&amp;$G$4)</f>
        <v>0</v>
      </c>
      <c r="G74" s="35">
        <f>SUMIFS('采购录入（明细）'!$K:$K,'采购录入（明细）'!$F:$F,C74,'采购录入（明细）'!$C:$C,"&gt;="&amp;$E$4,'采购录入（明细）'!$C:$C,"&lt;="&amp;$G$4)</f>
        <v>0</v>
      </c>
      <c r="H74" s="26"/>
    </row>
    <row r="75" customHeight="1" spans="2:8">
      <c r="B75" s="33">
        <v>69</v>
      </c>
      <c r="C75" s="34" t="str">
        <f>IF('基础-商品信息'!C72="","-",'基础-商品信息'!C72)</f>
        <v>-</v>
      </c>
      <c r="D75" s="34" t="str">
        <f>IF('基础-商品信息'!D72="","-",'基础-商品信息'!D72)</f>
        <v>-</v>
      </c>
      <c r="E75" s="34" t="str">
        <f>IF('基础-商品信息'!E72="","-",'基础-商品信息'!E72)</f>
        <v>-</v>
      </c>
      <c r="F75" s="34">
        <f>SUMIFS('采购录入（明细）'!$J:$J,'采购录入（明细）'!$F:$F,C75,'采购录入（明细）'!$C:$C,"&gt;="&amp;$E$4,'采购录入（明细）'!$C:$C,"&lt;="&amp;$G$4)</f>
        <v>0</v>
      </c>
      <c r="G75" s="35">
        <f>SUMIFS('采购录入（明细）'!$K:$K,'采购录入（明细）'!$F:$F,C75,'采购录入（明细）'!$C:$C,"&gt;="&amp;$E$4,'采购录入（明细）'!$C:$C,"&lt;="&amp;$G$4)</f>
        <v>0</v>
      </c>
      <c r="H75" s="26"/>
    </row>
    <row r="76" customHeight="1" spans="2:8">
      <c r="B76" s="33">
        <v>70</v>
      </c>
      <c r="C76" s="34" t="str">
        <f>IF('基础-商品信息'!C73="","-",'基础-商品信息'!C73)</f>
        <v>-</v>
      </c>
      <c r="D76" s="34" t="str">
        <f>IF('基础-商品信息'!D73="","-",'基础-商品信息'!D73)</f>
        <v>-</v>
      </c>
      <c r="E76" s="34" t="str">
        <f>IF('基础-商品信息'!E73="","-",'基础-商品信息'!E73)</f>
        <v>-</v>
      </c>
      <c r="F76" s="34">
        <f>SUMIFS('采购录入（明细）'!$J:$J,'采购录入（明细）'!$F:$F,C76,'采购录入（明细）'!$C:$C,"&gt;="&amp;$E$4,'采购录入（明细）'!$C:$C,"&lt;="&amp;$G$4)</f>
        <v>0</v>
      </c>
      <c r="G76" s="35">
        <f>SUMIFS('采购录入（明细）'!$K:$K,'采购录入（明细）'!$F:$F,C76,'采购录入（明细）'!$C:$C,"&gt;="&amp;$E$4,'采购录入（明细）'!$C:$C,"&lt;="&amp;$G$4)</f>
        <v>0</v>
      </c>
      <c r="H76" s="26"/>
    </row>
    <row r="77" customHeight="1" spans="2:8">
      <c r="B77" s="33">
        <v>71</v>
      </c>
      <c r="C77" s="34" t="str">
        <f>IF('基础-商品信息'!C74="","-",'基础-商品信息'!C74)</f>
        <v>-</v>
      </c>
      <c r="D77" s="34" t="str">
        <f>IF('基础-商品信息'!D74="","-",'基础-商品信息'!D74)</f>
        <v>-</v>
      </c>
      <c r="E77" s="34" t="str">
        <f>IF('基础-商品信息'!E74="","-",'基础-商品信息'!E74)</f>
        <v>-</v>
      </c>
      <c r="F77" s="34">
        <f>SUMIFS('采购录入（明细）'!$J:$J,'采购录入（明细）'!$F:$F,C77,'采购录入（明细）'!$C:$C,"&gt;="&amp;$E$4,'采购录入（明细）'!$C:$C,"&lt;="&amp;$G$4)</f>
        <v>0</v>
      </c>
      <c r="G77" s="35">
        <f>SUMIFS('采购录入（明细）'!$K:$K,'采购录入（明细）'!$F:$F,C77,'采购录入（明细）'!$C:$C,"&gt;="&amp;$E$4,'采购录入（明细）'!$C:$C,"&lt;="&amp;$G$4)</f>
        <v>0</v>
      </c>
      <c r="H77" s="26"/>
    </row>
    <row r="78" customHeight="1" spans="2:8">
      <c r="B78" s="33">
        <v>72</v>
      </c>
      <c r="C78" s="34" t="str">
        <f>IF('基础-商品信息'!C75="","-",'基础-商品信息'!C75)</f>
        <v>-</v>
      </c>
      <c r="D78" s="34" t="str">
        <f>IF('基础-商品信息'!D75="","-",'基础-商品信息'!D75)</f>
        <v>-</v>
      </c>
      <c r="E78" s="34" t="str">
        <f>IF('基础-商品信息'!E75="","-",'基础-商品信息'!E75)</f>
        <v>-</v>
      </c>
      <c r="F78" s="34">
        <f>SUMIFS('采购录入（明细）'!$J:$J,'采购录入（明细）'!$F:$F,C78,'采购录入（明细）'!$C:$C,"&gt;="&amp;$E$4,'采购录入（明细）'!$C:$C,"&lt;="&amp;$G$4)</f>
        <v>0</v>
      </c>
      <c r="G78" s="35">
        <f>SUMIFS('采购录入（明细）'!$K:$K,'采购录入（明细）'!$F:$F,C78,'采购录入（明细）'!$C:$C,"&gt;="&amp;$E$4,'采购录入（明细）'!$C:$C,"&lt;="&amp;$G$4)</f>
        <v>0</v>
      </c>
      <c r="H78" s="26"/>
    </row>
    <row r="79" customHeight="1" spans="2:8">
      <c r="B79" s="33">
        <v>73</v>
      </c>
      <c r="C79" s="34" t="str">
        <f>IF('基础-商品信息'!C76="","-",'基础-商品信息'!C76)</f>
        <v>-</v>
      </c>
      <c r="D79" s="34" t="str">
        <f>IF('基础-商品信息'!D76="","-",'基础-商品信息'!D76)</f>
        <v>-</v>
      </c>
      <c r="E79" s="34" t="str">
        <f>IF('基础-商品信息'!E76="","-",'基础-商品信息'!E76)</f>
        <v>-</v>
      </c>
      <c r="F79" s="34">
        <f>SUMIFS('采购录入（明细）'!$J:$J,'采购录入（明细）'!$F:$F,C79,'采购录入（明细）'!$C:$C,"&gt;="&amp;$E$4,'采购录入（明细）'!$C:$C,"&lt;="&amp;$G$4)</f>
        <v>0</v>
      </c>
      <c r="G79" s="35">
        <f>SUMIFS('采购录入（明细）'!$K:$K,'采购录入（明细）'!$F:$F,C79,'采购录入（明细）'!$C:$C,"&gt;="&amp;$E$4,'采购录入（明细）'!$C:$C,"&lt;="&amp;$G$4)</f>
        <v>0</v>
      </c>
      <c r="H79" s="26"/>
    </row>
    <row r="80" customHeight="1" spans="2:8">
      <c r="B80" s="33">
        <v>74</v>
      </c>
      <c r="C80" s="34" t="str">
        <f>IF('基础-商品信息'!C77="","-",'基础-商品信息'!C77)</f>
        <v>-</v>
      </c>
      <c r="D80" s="34" t="str">
        <f>IF('基础-商品信息'!D77="","-",'基础-商品信息'!D77)</f>
        <v>-</v>
      </c>
      <c r="E80" s="34" t="str">
        <f>IF('基础-商品信息'!E77="","-",'基础-商品信息'!E77)</f>
        <v>-</v>
      </c>
      <c r="F80" s="34">
        <f>SUMIFS('采购录入（明细）'!$J:$J,'采购录入（明细）'!$F:$F,C80,'采购录入（明细）'!$C:$C,"&gt;="&amp;$E$4,'采购录入（明细）'!$C:$C,"&lt;="&amp;$G$4)</f>
        <v>0</v>
      </c>
      <c r="G80" s="35">
        <f>SUMIFS('采购录入（明细）'!$K:$K,'采购录入（明细）'!$F:$F,C80,'采购录入（明细）'!$C:$C,"&gt;="&amp;$E$4,'采购录入（明细）'!$C:$C,"&lt;="&amp;$G$4)</f>
        <v>0</v>
      </c>
      <c r="H80" s="26"/>
    </row>
    <row r="81" customHeight="1" spans="2:8">
      <c r="B81" s="33">
        <v>75</v>
      </c>
      <c r="C81" s="34" t="str">
        <f>IF('基础-商品信息'!C78="","-",'基础-商品信息'!C78)</f>
        <v>-</v>
      </c>
      <c r="D81" s="34" t="str">
        <f>IF('基础-商品信息'!D78="","-",'基础-商品信息'!D78)</f>
        <v>-</v>
      </c>
      <c r="E81" s="34" t="str">
        <f>IF('基础-商品信息'!E78="","-",'基础-商品信息'!E78)</f>
        <v>-</v>
      </c>
      <c r="F81" s="34">
        <f>SUMIFS('采购录入（明细）'!$J:$J,'采购录入（明细）'!$F:$F,C81,'采购录入（明细）'!$C:$C,"&gt;="&amp;$E$4,'采购录入（明细）'!$C:$C,"&lt;="&amp;$G$4)</f>
        <v>0</v>
      </c>
      <c r="G81" s="35">
        <f>SUMIFS('采购录入（明细）'!$K:$K,'采购录入（明细）'!$F:$F,C81,'采购录入（明细）'!$C:$C,"&gt;="&amp;$E$4,'采购录入（明细）'!$C:$C,"&lt;="&amp;$G$4)</f>
        <v>0</v>
      </c>
      <c r="H81" s="26"/>
    </row>
    <row r="82" customHeight="1" spans="2:8">
      <c r="B82" s="33">
        <v>76</v>
      </c>
      <c r="C82" s="34" t="str">
        <f>IF('基础-商品信息'!C79="","-",'基础-商品信息'!C79)</f>
        <v>-</v>
      </c>
      <c r="D82" s="34" t="str">
        <f>IF('基础-商品信息'!D79="","-",'基础-商品信息'!D79)</f>
        <v>-</v>
      </c>
      <c r="E82" s="34" t="str">
        <f>IF('基础-商品信息'!E79="","-",'基础-商品信息'!E79)</f>
        <v>-</v>
      </c>
      <c r="F82" s="34">
        <f>SUMIFS('采购录入（明细）'!$J:$J,'采购录入（明细）'!$F:$F,C82,'采购录入（明细）'!$C:$C,"&gt;="&amp;$E$4,'采购录入（明细）'!$C:$C,"&lt;="&amp;$G$4)</f>
        <v>0</v>
      </c>
      <c r="G82" s="35">
        <f>SUMIFS('采购录入（明细）'!$K:$K,'采购录入（明细）'!$F:$F,C82,'采购录入（明细）'!$C:$C,"&gt;="&amp;$E$4,'采购录入（明细）'!$C:$C,"&lt;="&amp;$G$4)</f>
        <v>0</v>
      </c>
      <c r="H82" s="26"/>
    </row>
    <row r="83" customHeight="1" spans="2:8">
      <c r="B83" s="33">
        <v>77</v>
      </c>
      <c r="C83" s="34" t="str">
        <f>IF('基础-商品信息'!C80="","-",'基础-商品信息'!C80)</f>
        <v>-</v>
      </c>
      <c r="D83" s="34" t="str">
        <f>IF('基础-商品信息'!D80="","-",'基础-商品信息'!D80)</f>
        <v>-</v>
      </c>
      <c r="E83" s="34" t="str">
        <f>IF('基础-商品信息'!E80="","-",'基础-商品信息'!E80)</f>
        <v>-</v>
      </c>
      <c r="F83" s="34">
        <f>SUMIFS('采购录入（明细）'!$J:$J,'采购录入（明细）'!$F:$F,C83,'采购录入（明细）'!$C:$C,"&gt;="&amp;$E$4,'采购录入（明细）'!$C:$C,"&lt;="&amp;$G$4)</f>
        <v>0</v>
      </c>
      <c r="G83" s="35">
        <f>SUMIFS('采购录入（明细）'!$K:$K,'采购录入（明细）'!$F:$F,C83,'采购录入（明细）'!$C:$C,"&gt;="&amp;$E$4,'采购录入（明细）'!$C:$C,"&lt;="&amp;$G$4)</f>
        <v>0</v>
      </c>
      <c r="H83" s="26"/>
    </row>
    <row r="84" customHeight="1" spans="2:8">
      <c r="B84" s="33">
        <v>78</v>
      </c>
      <c r="C84" s="34" t="str">
        <f>IF('基础-商品信息'!C81="","-",'基础-商品信息'!C81)</f>
        <v>-</v>
      </c>
      <c r="D84" s="34" t="str">
        <f>IF('基础-商品信息'!D81="","-",'基础-商品信息'!D81)</f>
        <v>-</v>
      </c>
      <c r="E84" s="34" t="str">
        <f>IF('基础-商品信息'!E81="","-",'基础-商品信息'!E81)</f>
        <v>-</v>
      </c>
      <c r="F84" s="34">
        <f>SUMIFS('采购录入（明细）'!$J:$J,'采购录入（明细）'!$F:$F,C84,'采购录入（明细）'!$C:$C,"&gt;="&amp;$E$4,'采购录入（明细）'!$C:$C,"&lt;="&amp;$G$4)</f>
        <v>0</v>
      </c>
      <c r="G84" s="35">
        <f>SUMIFS('采购录入（明细）'!$K:$K,'采购录入（明细）'!$F:$F,C84,'采购录入（明细）'!$C:$C,"&gt;="&amp;$E$4,'采购录入（明细）'!$C:$C,"&lt;="&amp;$G$4)</f>
        <v>0</v>
      </c>
      <c r="H84" s="26"/>
    </row>
    <row r="85" customHeight="1" spans="2:8">
      <c r="B85" s="33">
        <v>79</v>
      </c>
      <c r="C85" s="34" t="str">
        <f>IF('基础-商品信息'!C82="","-",'基础-商品信息'!C82)</f>
        <v>-</v>
      </c>
      <c r="D85" s="34" t="str">
        <f>IF('基础-商品信息'!D82="","-",'基础-商品信息'!D82)</f>
        <v>-</v>
      </c>
      <c r="E85" s="34" t="str">
        <f>IF('基础-商品信息'!E82="","-",'基础-商品信息'!E82)</f>
        <v>-</v>
      </c>
      <c r="F85" s="34">
        <f>SUMIFS('采购录入（明细）'!$J:$J,'采购录入（明细）'!$F:$F,C85,'采购录入（明细）'!$C:$C,"&gt;="&amp;$E$4,'采购录入（明细）'!$C:$C,"&lt;="&amp;$G$4)</f>
        <v>0</v>
      </c>
      <c r="G85" s="35">
        <f>SUMIFS('采购录入（明细）'!$K:$K,'采购录入（明细）'!$F:$F,C85,'采购录入（明细）'!$C:$C,"&gt;="&amp;$E$4,'采购录入（明细）'!$C:$C,"&lt;="&amp;$G$4)</f>
        <v>0</v>
      </c>
      <c r="H85" s="26"/>
    </row>
    <row r="86" customHeight="1" spans="2:8">
      <c r="B86" s="33">
        <v>80</v>
      </c>
      <c r="C86" s="34" t="str">
        <f>IF('基础-商品信息'!C83="","-",'基础-商品信息'!C83)</f>
        <v>-</v>
      </c>
      <c r="D86" s="34" t="str">
        <f>IF('基础-商品信息'!D83="","-",'基础-商品信息'!D83)</f>
        <v>-</v>
      </c>
      <c r="E86" s="34" t="str">
        <f>IF('基础-商品信息'!E83="","-",'基础-商品信息'!E83)</f>
        <v>-</v>
      </c>
      <c r="F86" s="34">
        <f>SUMIFS('采购录入（明细）'!$J:$J,'采购录入（明细）'!$F:$F,C86,'采购录入（明细）'!$C:$C,"&gt;="&amp;$E$4,'采购录入（明细）'!$C:$C,"&lt;="&amp;$G$4)</f>
        <v>0</v>
      </c>
      <c r="G86" s="35">
        <f>SUMIFS('采购录入（明细）'!$K:$K,'采购录入（明细）'!$F:$F,C86,'采购录入（明细）'!$C:$C,"&gt;="&amp;$E$4,'采购录入（明细）'!$C:$C,"&lt;="&amp;$G$4)</f>
        <v>0</v>
      </c>
      <c r="H86" s="26"/>
    </row>
    <row r="87" customHeight="1" spans="2:8">
      <c r="B87" s="33">
        <v>81</v>
      </c>
      <c r="C87" s="34" t="str">
        <f>IF('基础-商品信息'!C84="","-",'基础-商品信息'!C84)</f>
        <v>-</v>
      </c>
      <c r="D87" s="34" t="str">
        <f>IF('基础-商品信息'!D84="","-",'基础-商品信息'!D84)</f>
        <v>-</v>
      </c>
      <c r="E87" s="34" t="str">
        <f>IF('基础-商品信息'!E84="","-",'基础-商品信息'!E84)</f>
        <v>-</v>
      </c>
      <c r="F87" s="34">
        <f>SUMIFS('采购录入（明细）'!$J:$J,'采购录入（明细）'!$F:$F,C87,'采购录入（明细）'!$C:$C,"&gt;="&amp;$E$4,'采购录入（明细）'!$C:$C,"&lt;="&amp;$G$4)</f>
        <v>0</v>
      </c>
      <c r="G87" s="35">
        <f>SUMIFS('采购录入（明细）'!$K:$K,'采购录入（明细）'!$F:$F,C87,'采购录入（明细）'!$C:$C,"&gt;="&amp;$E$4,'采购录入（明细）'!$C:$C,"&lt;="&amp;$G$4)</f>
        <v>0</v>
      </c>
      <c r="H87" s="26"/>
    </row>
    <row r="88" customHeight="1" spans="2:8">
      <c r="B88" s="33">
        <v>82</v>
      </c>
      <c r="C88" s="34" t="str">
        <f>IF('基础-商品信息'!C85="","-",'基础-商品信息'!C85)</f>
        <v>-</v>
      </c>
      <c r="D88" s="34" t="str">
        <f>IF('基础-商品信息'!D85="","-",'基础-商品信息'!D85)</f>
        <v>-</v>
      </c>
      <c r="E88" s="34" t="str">
        <f>IF('基础-商品信息'!E85="","-",'基础-商品信息'!E85)</f>
        <v>-</v>
      </c>
      <c r="F88" s="34">
        <f>SUMIFS('采购录入（明细）'!$J:$J,'采购录入（明细）'!$F:$F,C88,'采购录入（明细）'!$C:$C,"&gt;="&amp;$E$4,'采购录入（明细）'!$C:$C,"&lt;="&amp;$G$4)</f>
        <v>0</v>
      </c>
      <c r="G88" s="35">
        <f>SUMIFS('采购录入（明细）'!$K:$K,'采购录入（明细）'!$F:$F,C88,'采购录入（明细）'!$C:$C,"&gt;="&amp;$E$4,'采购录入（明细）'!$C:$C,"&lt;="&amp;$G$4)</f>
        <v>0</v>
      </c>
      <c r="H88" s="26"/>
    </row>
    <row r="89" customHeight="1" spans="2:8">
      <c r="B89" s="33">
        <v>83</v>
      </c>
      <c r="C89" s="34" t="str">
        <f>IF('基础-商品信息'!C86="","-",'基础-商品信息'!C86)</f>
        <v>-</v>
      </c>
      <c r="D89" s="34" t="str">
        <f>IF('基础-商品信息'!D86="","-",'基础-商品信息'!D86)</f>
        <v>-</v>
      </c>
      <c r="E89" s="34" t="str">
        <f>IF('基础-商品信息'!E86="","-",'基础-商品信息'!E86)</f>
        <v>-</v>
      </c>
      <c r="F89" s="34">
        <f>SUMIFS('采购录入（明细）'!$J:$J,'采购录入（明细）'!$F:$F,C89,'采购录入（明细）'!$C:$C,"&gt;="&amp;$E$4,'采购录入（明细）'!$C:$C,"&lt;="&amp;$G$4)</f>
        <v>0</v>
      </c>
      <c r="G89" s="35">
        <f>SUMIFS('采购录入（明细）'!$K:$K,'采购录入（明细）'!$F:$F,C89,'采购录入（明细）'!$C:$C,"&gt;="&amp;$E$4,'采购录入（明细）'!$C:$C,"&lt;="&amp;$G$4)</f>
        <v>0</v>
      </c>
      <c r="H89" s="26"/>
    </row>
    <row r="90" customHeight="1" spans="2:8">
      <c r="B90" s="33">
        <v>84</v>
      </c>
      <c r="C90" s="34" t="str">
        <f>IF('基础-商品信息'!C87="","-",'基础-商品信息'!C87)</f>
        <v>-</v>
      </c>
      <c r="D90" s="34" t="str">
        <f>IF('基础-商品信息'!D87="","-",'基础-商品信息'!D87)</f>
        <v>-</v>
      </c>
      <c r="E90" s="34" t="str">
        <f>IF('基础-商品信息'!E87="","-",'基础-商品信息'!E87)</f>
        <v>-</v>
      </c>
      <c r="F90" s="34">
        <f>SUMIFS('采购录入（明细）'!$J:$J,'采购录入（明细）'!$F:$F,C90,'采购录入（明细）'!$C:$C,"&gt;="&amp;$E$4,'采购录入（明细）'!$C:$C,"&lt;="&amp;$G$4)</f>
        <v>0</v>
      </c>
      <c r="G90" s="35">
        <f>SUMIFS('采购录入（明细）'!$K:$K,'采购录入（明细）'!$F:$F,C90,'采购录入（明细）'!$C:$C,"&gt;="&amp;$E$4,'采购录入（明细）'!$C:$C,"&lt;="&amp;$G$4)</f>
        <v>0</v>
      </c>
      <c r="H90" s="26"/>
    </row>
    <row r="91" customHeight="1" spans="2:8">
      <c r="B91" s="33">
        <v>85</v>
      </c>
      <c r="C91" s="34" t="str">
        <f>IF('基础-商品信息'!C88="","-",'基础-商品信息'!C88)</f>
        <v>-</v>
      </c>
      <c r="D91" s="34" t="str">
        <f>IF('基础-商品信息'!D88="","-",'基础-商品信息'!D88)</f>
        <v>-</v>
      </c>
      <c r="E91" s="34" t="str">
        <f>IF('基础-商品信息'!E88="","-",'基础-商品信息'!E88)</f>
        <v>-</v>
      </c>
      <c r="F91" s="34">
        <f>SUMIFS('采购录入（明细）'!$J:$J,'采购录入（明细）'!$F:$F,C91,'采购录入（明细）'!$C:$C,"&gt;="&amp;$E$4,'采购录入（明细）'!$C:$C,"&lt;="&amp;$G$4)</f>
        <v>0</v>
      </c>
      <c r="G91" s="35">
        <f>SUMIFS('采购录入（明细）'!$K:$K,'采购录入（明细）'!$F:$F,C91,'采购录入（明细）'!$C:$C,"&gt;="&amp;$E$4,'采购录入（明细）'!$C:$C,"&lt;="&amp;$G$4)</f>
        <v>0</v>
      </c>
      <c r="H91" s="26"/>
    </row>
    <row r="92" customHeight="1" spans="2:8">
      <c r="B92" s="33">
        <v>86</v>
      </c>
      <c r="C92" s="34" t="str">
        <f>IF('基础-商品信息'!C89="","-",'基础-商品信息'!C89)</f>
        <v>-</v>
      </c>
      <c r="D92" s="34" t="str">
        <f>IF('基础-商品信息'!D89="","-",'基础-商品信息'!D89)</f>
        <v>-</v>
      </c>
      <c r="E92" s="34" t="str">
        <f>IF('基础-商品信息'!E89="","-",'基础-商品信息'!E89)</f>
        <v>-</v>
      </c>
      <c r="F92" s="34">
        <f>SUMIFS('采购录入（明细）'!$J:$J,'采购录入（明细）'!$F:$F,C92,'采购录入（明细）'!$C:$C,"&gt;="&amp;$E$4,'采购录入（明细）'!$C:$C,"&lt;="&amp;$G$4)</f>
        <v>0</v>
      </c>
      <c r="G92" s="35">
        <f>SUMIFS('采购录入（明细）'!$K:$K,'采购录入（明细）'!$F:$F,C92,'采购录入（明细）'!$C:$C,"&gt;="&amp;$E$4,'采购录入（明细）'!$C:$C,"&lt;="&amp;$G$4)</f>
        <v>0</v>
      </c>
      <c r="H92" s="26"/>
    </row>
    <row r="93" customHeight="1" spans="2:8">
      <c r="B93" s="33">
        <v>87</v>
      </c>
      <c r="C93" s="34" t="str">
        <f>IF('基础-商品信息'!C90="","-",'基础-商品信息'!C90)</f>
        <v>-</v>
      </c>
      <c r="D93" s="34" t="str">
        <f>IF('基础-商品信息'!D90="","-",'基础-商品信息'!D90)</f>
        <v>-</v>
      </c>
      <c r="E93" s="34" t="str">
        <f>IF('基础-商品信息'!E90="","-",'基础-商品信息'!E90)</f>
        <v>-</v>
      </c>
      <c r="F93" s="34">
        <f>SUMIFS('采购录入（明细）'!$J:$J,'采购录入（明细）'!$F:$F,C93,'采购录入（明细）'!$C:$C,"&gt;="&amp;$E$4,'采购录入（明细）'!$C:$C,"&lt;="&amp;$G$4)</f>
        <v>0</v>
      </c>
      <c r="G93" s="35">
        <f>SUMIFS('采购录入（明细）'!$K:$K,'采购录入（明细）'!$F:$F,C93,'采购录入（明细）'!$C:$C,"&gt;="&amp;$E$4,'采购录入（明细）'!$C:$C,"&lt;="&amp;$G$4)</f>
        <v>0</v>
      </c>
      <c r="H93" s="26"/>
    </row>
    <row r="94" customHeight="1" spans="2:8">
      <c r="B94" s="33">
        <v>88</v>
      </c>
      <c r="C94" s="34" t="str">
        <f>IF('基础-商品信息'!C91="","-",'基础-商品信息'!C91)</f>
        <v>-</v>
      </c>
      <c r="D94" s="34" t="str">
        <f>IF('基础-商品信息'!D91="","-",'基础-商品信息'!D91)</f>
        <v>-</v>
      </c>
      <c r="E94" s="34" t="str">
        <f>IF('基础-商品信息'!E91="","-",'基础-商品信息'!E91)</f>
        <v>-</v>
      </c>
      <c r="F94" s="34">
        <f>SUMIFS('采购录入（明细）'!$J:$J,'采购录入（明细）'!$F:$F,C94,'采购录入（明细）'!$C:$C,"&gt;="&amp;$E$4,'采购录入（明细）'!$C:$C,"&lt;="&amp;$G$4)</f>
        <v>0</v>
      </c>
      <c r="G94" s="35">
        <f>SUMIFS('采购录入（明细）'!$K:$K,'采购录入（明细）'!$F:$F,C94,'采购录入（明细）'!$C:$C,"&gt;="&amp;$E$4,'采购录入（明细）'!$C:$C,"&lt;="&amp;$G$4)</f>
        <v>0</v>
      </c>
      <c r="H94" s="26"/>
    </row>
    <row r="95" customHeight="1" spans="2:8">
      <c r="B95" s="33">
        <v>89</v>
      </c>
      <c r="C95" s="34" t="str">
        <f>IF('基础-商品信息'!C92="","-",'基础-商品信息'!C92)</f>
        <v>-</v>
      </c>
      <c r="D95" s="34" t="str">
        <f>IF('基础-商品信息'!D92="","-",'基础-商品信息'!D92)</f>
        <v>-</v>
      </c>
      <c r="E95" s="34" t="str">
        <f>IF('基础-商品信息'!E92="","-",'基础-商品信息'!E92)</f>
        <v>-</v>
      </c>
      <c r="F95" s="34">
        <f>SUMIFS('采购录入（明细）'!$J:$J,'采购录入（明细）'!$F:$F,C95,'采购录入（明细）'!$C:$C,"&gt;="&amp;$E$4,'采购录入（明细）'!$C:$C,"&lt;="&amp;$G$4)</f>
        <v>0</v>
      </c>
      <c r="G95" s="35">
        <f>SUMIFS('采购录入（明细）'!$K:$K,'采购录入（明细）'!$F:$F,C95,'采购录入（明细）'!$C:$C,"&gt;="&amp;$E$4,'采购录入（明细）'!$C:$C,"&lt;="&amp;$G$4)</f>
        <v>0</v>
      </c>
      <c r="H95" s="26"/>
    </row>
    <row r="96" customHeight="1" spans="2:8">
      <c r="B96" s="33">
        <v>90</v>
      </c>
      <c r="C96" s="34" t="str">
        <f>IF('基础-商品信息'!C93="","-",'基础-商品信息'!C93)</f>
        <v>-</v>
      </c>
      <c r="D96" s="34" t="str">
        <f>IF('基础-商品信息'!D93="","-",'基础-商品信息'!D93)</f>
        <v>-</v>
      </c>
      <c r="E96" s="34" t="str">
        <f>IF('基础-商品信息'!E93="","-",'基础-商品信息'!E93)</f>
        <v>-</v>
      </c>
      <c r="F96" s="34">
        <f>SUMIFS('采购录入（明细）'!$J:$J,'采购录入（明细）'!$F:$F,C96,'采购录入（明细）'!$C:$C,"&gt;="&amp;$E$4,'采购录入（明细）'!$C:$C,"&lt;="&amp;$G$4)</f>
        <v>0</v>
      </c>
      <c r="G96" s="35">
        <f>SUMIFS('采购录入（明细）'!$K:$K,'采购录入（明细）'!$F:$F,C96,'采购录入（明细）'!$C:$C,"&gt;="&amp;$E$4,'采购录入（明细）'!$C:$C,"&lt;="&amp;$G$4)</f>
        <v>0</v>
      </c>
      <c r="H96" s="26"/>
    </row>
    <row r="97" customHeight="1" spans="2:8">
      <c r="B97" s="33">
        <v>91</v>
      </c>
      <c r="C97" s="34" t="str">
        <f>IF('基础-商品信息'!C94="","-",'基础-商品信息'!C94)</f>
        <v>-</v>
      </c>
      <c r="D97" s="34" t="str">
        <f>IF('基础-商品信息'!D94="","-",'基础-商品信息'!D94)</f>
        <v>-</v>
      </c>
      <c r="E97" s="34" t="str">
        <f>IF('基础-商品信息'!E94="","-",'基础-商品信息'!E94)</f>
        <v>-</v>
      </c>
      <c r="F97" s="34">
        <f>SUMIFS('采购录入（明细）'!$J:$J,'采购录入（明细）'!$F:$F,C97,'采购录入（明细）'!$C:$C,"&gt;="&amp;$E$4,'采购录入（明细）'!$C:$C,"&lt;="&amp;$G$4)</f>
        <v>0</v>
      </c>
      <c r="G97" s="35">
        <f>SUMIFS('采购录入（明细）'!$K:$K,'采购录入（明细）'!$F:$F,C97,'采购录入（明细）'!$C:$C,"&gt;="&amp;$E$4,'采购录入（明细）'!$C:$C,"&lt;="&amp;$G$4)</f>
        <v>0</v>
      </c>
      <c r="H97" s="26"/>
    </row>
    <row r="98" customHeight="1" spans="2:8">
      <c r="B98" s="33">
        <v>92</v>
      </c>
      <c r="C98" s="34" t="str">
        <f>IF('基础-商品信息'!C95="","-",'基础-商品信息'!C95)</f>
        <v>-</v>
      </c>
      <c r="D98" s="34" t="str">
        <f>IF('基础-商品信息'!D95="","-",'基础-商品信息'!D95)</f>
        <v>-</v>
      </c>
      <c r="E98" s="34" t="str">
        <f>IF('基础-商品信息'!E95="","-",'基础-商品信息'!E95)</f>
        <v>-</v>
      </c>
      <c r="F98" s="34">
        <f>SUMIFS('采购录入（明细）'!$J:$J,'采购录入（明细）'!$F:$F,C98,'采购录入（明细）'!$C:$C,"&gt;="&amp;$E$4,'采购录入（明细）'!$C:$C,"&lt;="&amp;$G$4)</f>
        <v>0</v>
      </c>
      <c r="G98" s="35">
        <f>SUMIFS('采购录入（明细）'!$K:$K,'采购录入（明细）'!$F:$F,C98,'采购录入（明细）'!$C:$C,"&gt;="&amp;$E$4,'采购录入（明细）'!$C:$C,"&lt;="&amp;$G$4)</f>
        <v>0</v>
      </c>
      <c r="H98" s="26"/>
    </row>
    <row r="99" customHeight="1" spans="2:8">
      <c r="B99" s="33">
        <v>93</v>
      </c>
      <c r="C99" s="34" t="str">
        <f>IF('基础-商品信息'!C96="","-",'基础-商品信息'!C96)</f>
        <v>-</v>
      </c>
      <c r="D99" s="34" t="str">
        <f>IF('基础-商品信息'!D96="","-",'基础-商品信息'!D96)</f>
        <v>-</v>
      </c>
      <c r="E99" s="34" t="str">
        <f>IF('基础-商品信息'!E96="","-",'基础-商品信息'!E96)</f>
        <v>-</v>
      </c>
      <c r="F99" s="34">
        <f>SUMIFS('采购录入（明细）'!$J:$J,'采购录入（明细）'!$F:$F,C99,'采购录入（明细）'!$C:$C,"&gt;="&amp;$E$4,'采购录入（明细）'!$C:$C,"&lt;="&amp;$G$4)</f>
        <v>0</v>
      </c>
      <c r="G99" s="35">
        <f>SUMIFS('采购录入（明细）'!$K:$K,'采购录入（明细）'!$F:$F,C99,'采购录入（明细）'!$C:$C,"&gt;="&amp;$E$4,'采购录入（明细）'!$C:$C,"&lt;="&amp;$G$4)</f>
        <v>0</v>
      </c>
      <c r="H99" s="26"/>
    </row>
    <row r="100" customHeight="1" spans="2:8">
      <c r="B100" s="33">
        <v>94</v>
      </c>
      <c r="C100" s="34" t="str">
        <f>IF('基础-商品信息'!C97="","-",'基础-商品信息'!C97)</f>
        <v>-</v>
      </c>
      <c r="D100" s="34" t="str">
        <f>IF('基础-商品信息'!D97="","-",'基础-商品信息'!D97)</f>
        <v>-</v>
      </c>
      <c r="E100" s="34" t="str">
        <f>IF('基础-商品信息'!E97="","-",'基础-商品信息'!E97)</f>
        <v>-</v>
      </c>
      <c r="F100" s="34">
        <f>SUMIFS('采购录入（明细）'!$J:$J,'采购录入（明细）'!$F:$F,C100,'采购录入（明细）'!$C:$C,"&gt;="&amp;$E$4,'采购录入（明细）'!$C:$C,"&lt;="&amp;$G$4)</f>
        <v>0</v>
      </c>
      <c r="G100" s="35">
        <f>SUMIFS('采购录入（明细）'!$K:$K,'采购录入（明细）'!$F:$F,C100,'采购录入（明细）'!$C:$C,"&gt;="&amp;$E$4,'采购录入（明细）'!$C:$C,"&lt;="&amp;$G$4)</f>
        <v>0</v>
      </c>
      <c r="H100" s="26"/>
    </row>
    <row r="101" customHeight="1" spans="2:8">
      <c r="B101" s="33">
        <v>95</v>
      </c>
      <c r="C101" s="34" t="str">
        <f>IF('基础-商品信息'!C98="","-",'基础-商品信息'!C98)</f>
        <v>-</v>
      </c>
      <c r="D101" s="34" t="str">
        <f>IF('基础-商品信息'!D98="","-",'基础-商品信息'!D98)</f>
        <v>-</v>
      </c>
      <c r="E101" s="34" t="str">
        <f>IF('基础-商品信息'!E98="","-",'基础-商品信息'!E98)</f>
        <v>-</v>
      </c>
      <c r="F101" s="34">
        <f>SUMIFS('采购录入（明细）'!$J:$J,'采购录入（明细）'!$F:$F,C101,'采购录入（明细）'!$C:$C,"&gt;="&amp;$E$4,'采购录入（明细）'!$C:$C,"&lt;="&amp;$G$4)</f>
        <v>0</v>
      </c>
      <c r="G101" s="35">
        <f>SUMIFS('采购录入（明细）'!$K:$K,'采购录入（明细）'!$F:$F,C101,'采购录入（明细）'!$C:$C,"&gt;="&amp;$E$4,'采购录入（明细）'!$C:$C,"&lt;="&amp;$G$4)</f>
        <v>0</v>
      </c>
      <c r="H101" s="26"/>
    </row>
    <row r="102" customHeight="1" spans="2:8">
      <c r="B102" s="33">
        <v>96</v>
      </c>
      <c r="C102" s="34" t="str">
        <f>IF('基础-商品信息'!C99="","-",'基础-商品信息'!C99)</f>
        <v>-</v>
      </c>
      <c r="D102" s="34" t="str">
        <f>IF('基础-商品信息'!D99="","-",'基础-商品信息'!D99)</f>
        <v>-</v>
      </c>
      <c r="E102" s="34" t="str">
        <f>IF('基础-商品信息'!E99="","-",'基础-商品信息'!E99)</f>
        <v>-</v>
      </c>
      <c r="F102" s="34">
        <f>SUMIFS('采购录入（明细）'!$J:$J,'采购录入（明细）'!$F:$F,C102,'采购录入（明细）'!$C:$C,"&gt;="&amp;$E$4,'采购录入（明细）'!$C:$C,"&lt;="&amp;$G$4)</f>
        <v>0</v>
      </c>
      <c r="G102" s="35">
        <f>SUMIFS('采购录入（明细）'!$K:$K,'采购录入（明细）'!$F:$F,C102,'采购录入（明细）'!$C:$C,"&gt;="&amp;$E$4,'采购录入（明细）'!$C:$C,"&lt;="&amp;$G$4)</f>
        <v>0</v>
      </c>
      <c r="H102" s="26"/>
    </row>
    <row r="103" customHeight="1" spans="2:8">
      <c r="B103" s="33">
        <v>97</v>
      </c>
      <c r="C103" s="34" t="str">
        <f>IF('基础-商品信息'!C100="","-",'基础-商品信息'!C100)</f>
        <v>-</v>
      </c>
      <c r="D103" s="34" t="str">
        <f>IF('基础-商品信息'!D100="","-",'基础-商品信息'!D100)</f>
        <v>-</v>
      </c>
      <c r="E103" s="34" t="str">
        <f>IF('基础-商品信息'!E100="","-",'基础-商品信息'!E100)</f>
        <v>-</v>
      </c>
      <c r="F103" s="34">
        <f>SUMIFS('采购录入（明细）'!$J:$J,'采购录入（明细）'!$F:$F,C103,'采购录入（明细）'!$C:$C,"&gt;="&amp;$E$4,'采购录入（明细）'!$C:$C,"&lt;="&amp;$G$4)</f>
        <v>0</v>
      </c>
      <c r="G103" s="35">
        <f>SUMIFS('采购录入（明细）'!$K:$K,'采购录入（明细）'!$F:$F,C103,'采购录入（明细）'!$C:$C,"&gt;="&amp;$E$4,'采购录入（明细）'!$C:$C,"&lt;="&amp;$G$4)</f>
        <v>0</v>
      </c>
      <c r="H103" s="26"/>
    </row>
    <row r="104" customHeight="1" spans="2:8">
      <c r="B104" s="33">
        <v>98</v>
      </c>
      <c r="C104" s="34" t="str">
        <f>IF('基础-商品信息'!C101="","-",'基础-商品信息'!C101)</f>
        <v>-</v>
      </c>
      <c r="D104" s="34" t="str">
        <f>IF('基础-商品信息'!D101="","-",'基础-商品信息'!D101)</f>
        <v>-</v>
      </c>
      <c r="E104" s="34" t="str">
        <f>IF('基础-商品信息'!E101="","-",'基础-商品信息'!E101)</f>
        <v>-</v>
      </c>
      <c r="F104" s="34">
        <f>SUMIFS('采购录入（明细）'!$J:$J,'采购录入（明细）'!$F:$F,C104,'采购录入（明细）'!$C:$C,"&gt;="&amp;$E$4,'采购录入（明细）'!$C:$C,"&lt;="&amp;$G$4)</f>
        <v>0</v>
      </c>
      <c r="G104" s="35">
        <f>SUMIFS('采购录入（明细）'!$K:$K,'采购录入（明细）'!$F:$F,C104,'采购录入（明细）'!$C:$C,"&gt;="&amp;$E$4,'采购录入（明细）'!$C:$C,"&lt;="&amp;$G$4)</f>
        <v>0</v>
      </c>
      <c r="H104" s="26"/>
    </row>
    <row r="105" customHeight="1" spans="2:8">
      <c r="B105" s="33">
        <v>99</v>
      </c>
      <c r="C105" s="34" t="str">
        <f>IF('基础-商品信息'!C102="","-",'基础-商品信息'!C102)</f>
        <v>-</v>
      </c>
      <c r="D105" s="34" t="str">
        <f>IF('基础-商品信息'!D102="","-",'基础-商品信息'!D102)</f>
        <v>-</v>
      </c>
      <c r="E105" s="34" t="str">
        <f>IF('基础-商品信息'!E102="","-",'基础-商品信息'!E102)</f>
        <v>-</v>
      </c>
      <c r="F105" s="34">
        <f>SUMIFS('采购录入（明细）'!$J:$J,'采购录入（明细）'!$F:$F,C105,'采购录入（明细）'!$C:$C,"&gt;="&amp;$E$4,'采购录入（明细）'!$C:$C,"&lt;="&amp;$G$4)</f>
        <v>0</v>
      </c>
      <c r="G105" s="35">
        <f>SUMIFS('采购录入（明细）'!$K:$K,'采购录入（明细）'!$F:$F,C105,'采购录入（明细）'!$C:$C,"&gt;="&amp;$E$4,'采购录入（明细）'!$C:$C,"&lt;="&amp;$G$4)</f>
        <v>0</v>
      </c>
      <c r="H105" s="26"/>
    </row>
    <row r="106" customHeight="1" spans="2:8">
      <c r="B106" s="33">
        <v>100</v>
      </c>
      <c r="C106" s="34" t="str">
        <f>IF('基础-商品信息'!C103="","-",'基础-商品信息'!C103)</f>
        <v>-</v>
      </c>
      <c r="D106" s="34" t="str">
        <f>IF('基础-商品信息'!D103="","-",'基础-商品信息'!D103)</f>
        <v>-</v>
      </c>
      <c r="E106" s="34" t="str">
        <f>IF('基础-商品信息'!E103="","-",'基础-商品信息'!E103)</f>
        <v>-</v>
      </c>
      <c r="F106" s="34">
        <f>SUMIFS('采购录入（明细）'!$J:$J,'采购录入（明细）'!$F:$F,C106,'采购录入（明细）'!$C:$C,"&gt;="&amp;$E$4,'采购录入（明细）'!$C:$C,"&lt;="&amp;$G$4)</f>
        <v>0</v>
      </c>
      <c r="G106" s="35">
        <f>SUMIFS('采购录入（明细）'!$K:$K,'采购录入（明细）'!$F:$F,C106,'采购录入（明细）'!$C:$C,"&gt;="&amp;$E$4,'采购录入（明细）'!$C:$C,"&lt;="&amp;$G$4)</f>
        <v>0</v>
      </c>
      <c r="H106" s="26"/>
    </row>
    <row r="107" customHeight="1" spans="2:8">
      <c r="B107" s="33">
        <v>101</v>
      </c>
      <c r="C107" s="34" t="str">
        <f>IF('基础-商品信息'!C104="","-",'基础-商品信息'!C104)</f>
        <v>-</v>
      </c>
      <c r="D107" s="34" t="str">
        <f>IF('基础-商品信息'!D104="","-",'基础-商品信息'!D104)</f>
        <v>-</v>
      </c>
      <c r="E107" s="34" t="str">
        <f>IF('基础-商品信息'!E104="","-",'基础-商品信息'!E104)</f>
        <v>-</v>
      </c>
      <c r="F107" s="34">
        <f>SUMIFS('采购录入（明细）'!$J:$J,'采购录入（明细）'!$F:$F,C107,'采购录入（明细）'!$C:$C,"&gt;="&amp;$E$4,'采购录入（明细）'!$C:$C,"&lt;="&amp;$G$4)</f>
        <v>0</v>
      </c>
      <c r="G107" s="35">
        <f>SUMIFS('采购录入（明细）'!$K:$K,'采购录入（明细）'!$F:$F,C107,'采购录入（明细）'!$C:$C,"&gt;="&amp;$E$4,'采购录入（明细）'!$C:$C,"&lt;="&amp;$G$4)</f>
        <v>0</v>
      </c>
      <c r="H107" s="26"/>
    </row>
    <row r="108" customHeight="1" spans="2:8">
      <c r="B108" s="33">
        <v>102</v>
      </c>
      <c r="C108" s="34" t="str">
        <f>IF('基础-商品信息'!C105="","-",'基础-商品信息'!C105)</f>
        <v>-</v>
      </c>
      <c r="D108" s="34" t="str">
        <f>IF('基础-商品信息'!D105="","-",'基础-商品信息'!D105)</f>
        <v>-</v>
      </c>
      <c r="E108" s="34" t="str">
        <f>IF('基础-商品信息'!E105="","-",'基础-商品信息'!E105)</f>
        <v>-</v>
      </c>
      <c r="F108" s="34">
        <f>SUMIFS('采购录入（明细）'!$J:$J,'采购录入（明细）'!$F:$F,C108,'采购录入（明细）'!$C:$C,"&gt;="&amp;$E$4,'采购录入（明细）'!$C:$C,"&lt;="&amp;$G$4)</f>
        <v>0</v>
      </c>
      <c r="G108" s="35">
        <f>SUMIFS('采购录入（明细）'!$K:$K,'采购录入（明细）'!$F:$F,C108,'采购录入（明细）'!$C:$C,"&gt;="&amp;$E$4,'采购录入（明细）'!$C:$C,"&lt;="&amp;$G$4)</f>
        <v>0</v>
      </c>
      <c r="H108" s="26"/>
    </row>
    <row r="109" customHeight="1" spans="2:8">
      <c r="B109" s="33">
        <v>103</v>
      </c>
      <c r="C109" s="34" t="str">
        <f>IF('基础-商品信息'!C106="","-",'基础-商品信息'!C106)</f>
        <v>-</v>
      </c>
      <c r="D109" s="34" t="str">
        <f>IF('基础-商品信息'!D106="","-",'基础-商品信息'!D106)</f>
        <v>-</v>
      </c>
      <c r="E109" s="34" t="str">
        <f>IF('基础-商品信息'!E106="","-",'基础-商品信息'!E106)</f>
        <v>-</v>
      </c>
      <c r="F109" s="34">
        <f>SUMIFS('采购录入（明细）'!$J:$J,'采购录入（明细）'!$F:$F,C109,'采购录入（明细）'!$C:$C,"&gt;="&amp;$E$4,'采购录入（明细）'!$C:$C,"&lt;="&amp;$G$4)</f>
        <v>0</v>
      </c>
      <c r="G109" s="35">
        <f>SUMIFS('采购录入（明细）'!$K:$K,'采购录入（明细）'!$F:$F,C109,'采购录入（明细）'!$C:$C,"&gt;="&amp;$E$4,'采购录入（明细）'!$C:$C,"&lt;="&amp;$G$4)</f>
        <v>0</v>
      </c>
      <c r="H109" s="26"/>
    </row>
    <row r="110" customHeight="1" spans="2:8">
      <c r="B110" s="33">
        <v>104</v>
      </c>
      <c r="C110" s="34" t="str">
        <f>IF('基础-商品信息'!C107="","-",'基础-商品信息'!C107)</f>
        <v>-</v>
      </c>
      <c r="D110" s="34" t="str">
        <f>IF('基础-商品信息'!D107="","-",'基础-商品信息'!D107)</f>
        <v>-</v>
      </c>
      <c r="E110" s="34" t="str">
        <f>IF('基础-商品信息'!E107="","-",'基础-商品信息'!E107)</f>
        <v>-</v>
      </c>
      <c r="F110" s="34">
        <f>SUMIFS('采购录入（明细）'!$J:$J,'采购录入（明细）'!$F:$F,C110,'采购录入（明细）'!$C:$C,"&gt;="&amp;$E$4,'采购录入（明细）'!$C:$C,"&lt;="&amp;$G$4)</f>
        <v>0</v>
      </c>
      <c r="G110" s="35">
        <f>SUMIFS('采购录入（明细）'!$K:$K,'采购录入（明细）'!$F:$F,C110,'采购录入（明细）'!$C:$C,"&gt;="&amp;$E$4,'采购录入（明细）'!$C:$C,"&lt;="&amp;$G$4)</f>
        <v>0</v>
      </c>
      <c r="H110" s="26"/>
    </row>
    <row r="111" customHeight="1" spans="2:8">
      <c r="B111" s="33">
        <v>105</v>
      </c>
      <c r="C111" s="34" t="str">
        <f>IF('基础-商品信息'!C108="","-",'基础-商品信息'!C108)</f>
        <v>-</v>
      </c>
      <c r="D111" s="34" t="str">
        <f>IF('基础-商品信息'!D108="","-",'基础-商品信息'!D108)</f>
        <v>-</v>
      </c>
      <c r="E111" s="34" t="str">
        <f>IF('基础-商品信息'!E108="","-",'基础-商品信息'!E108)</f>
        <v>-</v>
      </c>
      <c r="F111" s="34">
        <f>SUMIFS('采购录入（明细）'!$J:$J,'采购录入（明细）'!$F:$F,C111,'采购录入（明细）'!$C:$C,"&gt;="&amp;$E$4,'采购录入（明细）'!$C:$C,"&lt;="&amp;$G$4)</f>
        <v>0</v>
      </c>
      <c r="G111" s="35">
        <f>SUMIFS('采购录入（明细）'!$K:$K,'采购录入（明细）'!$F:$F,C111,'采购录入（明细）'!$C:$C,"&gt;="&amp;$E$4,'采购录入（明细）'!$C:$C,"&lt;="&amp;$G$4)</f>
        <v>0</v>
      </c>
      <c r="H111" s="26"/>
    </row>
    <row r="112" customHeight="1" spans="2:8">
      <c r="B112" s="33">
        <v>106</v>
      </c>
      <c r="C112" s="34" t="str">
        <f>IF('基础-商品信息'!C109="","-",'基础-商品信息'!C109)</f>
        <v>-</v>
      </c>
      <c r="D112" s="34" t="str">
        <f>IF('基础-商品信息'!D109="","-",'基础-商品信息'!D109)</f>
        <v>-</v>
      </c>
      <c r="E112" s="34" t="str">
        <f>IF('基础-商品信息'!E109="","-",'基础-商品信息'!E109)</f>
        <v>-</v>
      </c>
      <c r="F112" s="34">
        <f>SUMIFS('采购录入（明细）'!$J:$J,'采购录入（明细）'!$F:$F,C112,'采购录入（明细）'!$C:$C,"&gt;="&amp;$E$4,'采购录入（明细）'!$C:$C,"&lt;="&amp;$G$4)</f>
        <v>0</v>
      </c>
      <c r="G112" s="35">
        <f>SUMIFS('采购录入（明细）'!$K:$K,'采购录入（明细）'!$F:$F,C112,'采购录入（明细）'!$C:$C,"&gt;="&amp;$E$4,'采购录入（明细）'!$C:$C,"&lt;="&amp;$G$4)</f>
        <v>0</v>
      </c>
      <c r="H112" s="26"/>
    </row>
    <row r="113" customHeight="1" spans="2:8">
      <c r="B113" s="33">
        <v>107</v>
      </c>
      <c r="C113" s="34" t="str">
        <f>IF('基础-商品信息'!C110="","-",'基础-商品信息'!C110)</f>
        <v>-</v>
      </c>
      <c r="D113" s="34" t="str">
        <f>IF('基础-商品信息'!D110="","-",'基础-商品信息'!D110)</f>
        <v>-</v>
      </c>
      <c r="E113" s="34" t="str">
        <f>IF('基础-商品信息'!E110="","-",'基础-商品信息'!E110)</f>
        <v>-</v>
      </c>
      <c r="F113" s="34">
        <f>SUMIFS('采购录入（明细）'!$J:$J,'采购录入（明细）'!$F:$F,C113,'采购录入（明细）'!$C:$C,"&gt;="&amp;$E$4,'采购录入（明细）'!$C:$C,"&lt;="&amp;$G$4)</f>
        <v>0</v>
      </c>
      <c r="G113" s="35">
        <f>SUMIFS('采购录入（明细）'!$K:$K,'采购录入（明细）'!$F:$F,C113,'采购录入（明细）'!$C:$C,"&gt;="&amp;$E$4,'采购录入（明细）'!$C:$C,"&lt;="&amp;$G$4)</f>
        <v>0</v>
      </c>
      <c r="H113" s="26"/>
    </row>
    <row r="114" customHeight="1" spans="2:8">
      <c r="B114" s="33">
        <v>108</v>
      </c>
      <c r="C114" s="34" t="str">
        <f>IF('基础-商品信息'!C111="","-",'基础-商品信息'!C111)</f>
        <v>-</v>
      </c>
      <c r="D114" s="34" t="str">
        <f>IF('基础-商品信息'!D111="","-",'基础-商品信息'!D111)</f>
        <v>-</v>
      </c>
      <c r="E114" s="34" t="str">
        <f>IF('基础-商品信息'!E111="","-",'基础-商品信息'!E111)</f>
        <v>-</v>
      </c>
      <c r="F114" s="34">
        <f>SUMIFS('采购录入（明细）'!$J:$J,'采购录入（明细）'!$F:$F,C114,'采购录入（明细）'!$C:$C,"&gt;="&amp;$E$4,'采购录入（明细）'!$C:$C,"&lt;="&amp;$G$4)</f>
        <v>0</v>
      </c>
      <c r="G114" s="35">
        <f>SUMIFS('采购录入（明细）'!$K:$K,'采购录入（明细）'!$F:$F,C114,'采购录入（明细）'!$C:$C,"&gt;="&amp;$E$4,'采购录入（明细）'!$C:$C,"&lt;="&amp;$G$4)</f>
        <v>0</v>
      </c>
      <c r="H114" s="26"/>
    </row>
    <row r="115" customHeight="1" spans="2:8">
      <c r="B115" s="33">
        <v>109</v>
      </c>
      <c r="C115" s="34" t="str">
        <f>IF('基础-商品信息'!C112="","-",'基础-商品信息'!C112)</f>
        <v>-</v>
      </c>
      <c r="D115" s="34" t="str">
        <f>IF('基础-商品信息'!D112="","-",'基础-商品信息'!D112)</f>
        <v>-</v>
      </c>
      <c r="E115" s="34" t="str">
        <f>IF('基础-商品信息'!E112="","-",'基础-商品信息'!E112)</f>
        <v>-</v>
      </c>
      <c r="F115" s="34">
        <f>SUMIFS('采购录入（明细）'!$J:$J,'采购录入（明细）'!$F:$F,C115,'采购录入（明细）'!$C:$C,"&gt;="&amp;$E$4,'采购录入（明细）'!$C:$C,"&lt;="&amp;$G$4)</f>
        <v>0</v>
      </c>
      <c r="G115" s="35">
        <f>SUMIFS('采购录入（明细）'!$K:$K,'采购录入（明细）'!$F:$F,C115,'采购录入（明细）'!$C:$C,"&gt;="&amp;$E$4,'采购录入（明细）'!$C:$C,"&lt;="&amp;$G$4)</f>
        <v>0</v>
      </c>
      <c r="H115" s="26"/>
    </row>
    <row r="116" customHeight="1" spans="2:8">
      <c r="B116" s="33">
        <v>110</v>
      </c>
      <c r="C116" s="34" t="str">
        <f>IF('基础-商品信息'!C113="","-",'基础-商品信息'!C113)</f>
        <v>-</v>
      </c>
      <c r="D116" s="34" t="str">
        <f>IF('基础-商品信息'!D113="","-",'基础-商品信息'!D113)</f>
        <v>-</v>
      </c>
      <c r="E116" s="34" t="str">
        <f>IF('基础-商品信息'!E113="","-",'基础-商品信息'!E113)</f>
        <v>-</v>
      </c>
      <c r="F116" s="34">
        <f>SUMIFS('采购录入（明细）'!$J:$J,'采购录入（明细）'!$F:$F,C116,'采购录入（明细）'!$C:$C,"&gt;="&amp;$E$4,'采购录入（明细）'!$C:$C,"&lt;="&amp;$G$4)</f>
        <v>0</v>
      </c>
      <c r="G116" s="35">
        <f>SUMIFS('采购录入（明细）'!$K:$K,'采购录入（明细）'!$F:$F,C116,'采购录入（明细）'!$C:$C,"&gt;="&amp;$E$4,'采购录入（明细）'!$C:$C,"&lt;="&amp;$G$4)</f>
        <v>0</v>
      </c>
      <c r="H116" s="26"/>
    </row>
    <row r="117" customHeight="1" spans="2:8">
      <c r="B117" s="33">
        <v>111</v>
      </c>
      <c r="C117" s="34" t="str">
        <f>IF('基础-商品信息'!C114="","-",'基础-商品信息'!C114)</f>
        <v>-</v>
      </c>
      <c r="D117" s="34" t="str">
        <f>IF('基础-商品信息'!D114="","-",'基础-商品信息'!D114)</f>
        <v>-</v>
      </c>
      <c r="E117" s="34" t="str">
        <f>IF('基础-商品信息'!E114="","-",'基础-商品信息'!E114)</f>
        <v>-</v>
      </c>
      <c r="F117" s="34">
        <f>SUMIFS('采购录入（明细）'!$J:$J,'采购录入（明细）'!$F:$F,C117,'采购录入（明细）'!$C:$C,"&gt;="&amp;$E$4,'采购录入（明细）'!$C:$C,"&lt;="&amp;$G$4)</f>
        <v>0</v>
      </c>
      <c r="G117" s="35">
        <f>SUMIFS('采购录入（明细）'!$K:$K,'采购录入（明细）'!$F:$F,C117,'采购录入（明细）'!$C:$C,"&gt;="&amp;$E$4,'采购录入（明细）'!$C:$C,"&lt;="&amp;$G$4)</f>
        <v>0</v>
      </c>
      <c r="H117" s="26"/>
    </row>
    <row r="118" customHeight="1" spans="2:8">
      <c r="B118" s="33">
        <v>112</v>
      </c>
      <c r="C118" s="34" t="str">
        <f>IF('基础-商品信息'!C115="","-",'基础-商品信息'!C115)</f>
        <v>-</v>
      </c>
      <c r="D118" s="34" t="str">
        <f>IF('基础-商品信息'!D115="","-",'基础-商品信息'!D115)</f>
        <v>-</v>
      </c>
      <c r="E118" s="34" t="str">
        <f>IF('基础-商品信息'!E115="","-",'基础-商品信息'!E115)</f>
        <v>-</v>
      </c>
      <c r="F118" s="34">
        <f>SUMIFS('采购录入（明细）'!$J:$J,'采购录入（明细）'!$F:$F,C118,'采购录入（明细）'!$C:$C,"&gt;="&amp;$E$4,'采购录入（明细）'!$C:$C,"&lt;="&amp;$G$4)</f>
        <v>0</v>
      </c>
      <c r="G118" s="35">
        <f>SUMIFS('采购录入（明细）'!$K:$K,'采购录入（明细）'!$F:$F,C118,'采购录入（明细）'!$C:$C,"&gt;="&amp;$E$4,'采购录入（明细）'!$C:$C,"&lt;="&amp;$G$4)</f>
        <v>0</v>
      </c>
      <c r="H118" s="26"/>
    </row>
    <row r="119" customHeight="1" spans="2:8">
      <c r="B119" s="33">
        <v>113</v>
      </c>
      <c r="C119" s="34" t="str">
        <f>IF('基础-商品信息'!C116="","-",'基础-商品信息'!C116)</f>
        <v>-</v>
      </c>
      <c r="D119" s="34" t="str">
        <f>IF('基础-商品信息'!D116="","-",'基础-商品信息'!D116)</f>
        <v>-</v>
      </c>
      <c r="E119" s="34" t="str">
        <f>IF('基础-商品信息'!E116="","-",'基础-商品信息'!E116)</f>
        <v>-</v>
      </c>
      <c r="F119" s="34">
        <f>SUMIFS('采购录入（明细）'!$J:$J,'采购录入（明细）'!$F:$F,C119,'采购录入（明细）'!$C:$C,"&gt;="&amp;$E$4,'采购录入（明细）'!$C:$C,"&lt;="&amp;$G$4)</f>
        <v>0</v>
      </c>
      <c r="G119" s="35">
        <f>SUMIFS('采购录入（明细）'!$K:$K,'采购录入（明细）'!$F:$F,C119,'采购录入（明细）'!$C:$C,"&gt;="&amp;$E$4,'采购录入（明细）'!$C:$C,"&lt;="&amp;$G$4)</f>
        <v>0</v>
      </c>
      <c r="H119" s="26"/>
    </row>
    <row r="120" customHeight="1" spans="2:8">
      <c r="B120" s="33">
        <v>114</v>
      </c>
      <c r="C120" s="34" t="str">
        <f>IF('基础-商品信息'!C117="","-",'基础-商品信息'!C117)</f>
        <v>-</v>
      </c>
      <c r="D120" s="34" t="str">
        <f>IF('基础-商品信息'!D117="","-",'基础-商品信息'!D117)</f>
        <v>-</v>
      </c>
      <c r="E120" s="34" t="str">
        <f>IF('基础-商品信息'!E117="","-",'基础-商品信息'!E117)</f>
        <v>-</v>
      </c>
      <c r="F120" s="34">
        <f>SUMIFS('采购录入（明细）'!$J:$J,'采购录入（明细）'!$F:$F,C120,'采购录入（明细）'!$C:$C,"&gt;="&amp;$E$4,'采购录入（明细）'!$C:$C,"&lt;="&amp;$G$4)</f>
        <v>0</v>
      </c>
      <c r="G120" s="35">
        <f>SUMIFS('采购录入（明细）'!$K:$K,'采购录入（明细）'!$F:$F,C120,'采购录入（明细）'!$C:$C,"&gt;="&amp;$E$4,'采购录入（明细）'!$C:$C,"&lt;="&amp;$G$4)</f>
        <v>0</v>
      </c>
      <c r="H120" s="26"/>
    </row>
    <row r="121" customHeight="1" spans="2:8">
      <c r="B121" s="33">
        <v>115</v>
      </c>
      <c r="C121" s="34" t="str">
        <f>IF('基础-商品信息'!C118="","-",'基础-商品信息'!C118)</f>
        <v>-</v>
      </c>
      <c r="D121" s="34" t="str">
        <f>IF('基础-商品信息'!D118="","-",'基础-商品信息'!D118)</f>
        <v>-</v>
      </c>
      <c r="E121" s="34" t="str">
        <f>IF('基础-商品信息'!E118="","-",'基础-商品信息'!E118)</f>
        <v>-</v>
      </c>
      <c r="F121" s="34">
        <f>SUMIFS('采购录入（明细）'!$J:$J,'采购录入（明细）'!$F:$F,C121,'采购录入（明细）'!$C:$C,"&gt;="&amp;$E$4,'采购录入（明细）'!$C:$C,"&lt;="&amp;$G$4)</f>
        <v>0</v>
      </c>
      <c r="G121" s="35">
        <f>SUMIFS('采购录入（明细）'!$K:$K,'采购录入（明细）'!$F:$F,C121,'采购录入（明细）'!$C:$C,"&gt;="&amp;$E$4,'采购录入（明细）'!$C:$C,"&lt;="&amp;$G$4)</f>
        <v>0</v>
      </c>
      <c r="H121" s="26"/>
    </row>
    <row r="122" customHeight="1" spans="2:8">
      <c r="B122" s="33">
        <v>116</v>
      </c>
      <c r="C122" s="34" t="str">
        <f>IF('基础-商品信息'!C119="","-",'基础-商品信息'!C119)</f>
        <v>-</v>
      </c>
      <c r="D122" s="34" t="str">
        <f>IF('基础-商品信息'!D119="","-",'基础-商品信息'!D119)</f>
        <v>-</v>
      </c>
      <c r="E122" s="34" t="str">
        <f>IF('基础-商品信息'!E119="","-",'基础-商品信息'!E119)</f>
        <v>-</v>
      </c>
      <c r="F122" s="34">
        <f>SUMIFS('采购录入（明细）'!$J:$J,'采购录入（明细）'!$F:$F,C122,'采购录入（明细）'!$C:$C,"&gt;="&amp;$E$4,'采购录入（明细）'!$C:$C,"&lt;="&amp;$G$4)</f>
        <v>0</v>
      </c>
      <c r="G122" s="35">
        <f>SUMIFS('采购录入（明细）'!$K:$K,'采购录入（明细）'!$F:$F,C122,'采购录入（明细）'!$C:$C,"&gt;="&amp;$E$4,'采购录入（明细）'!$C:$C,"&lt;="&amp;$G$4)</f>
        <v>0</v>
      </c>
      <c r="H122" s="26"/>
    </row>
    <row r="123" customHeight="1" spans="2:8">
      <c r="B123" s="33">
        <v>117</v>
      </c>
      <c r="C123" s="34" t="str">
        <f>IF('基础-商品信息'!C120="","-",'基础-商品信息'!C120)</f>
        <v>-</v>
      </c>
      <c r="D123" s="34" t="str">
        <f>IF('基础-商品信息'!D120="","-",'基础-商品信息'!D120)</f>
        <v>-</v>
      </c>
      <c r="E123" s="34" t="str">
        <f>IF('基础-商品信息'!E120="","-",'基础-商品信息'!E120)</f>
        <v>-</v>
      </c>
      <c r="F123" s="34">
        <f>SUMIFS('采购录入（明细）'!$J:$J,'采购录入（明细）'!$F:$F,C123,'采购录入（明细）'!$C:$C,"&gt;="&amp;$E$4,'采购录入（明细）'!$C:$C,"&lt;="&amp;$G$4)</f>
        <v>0</v>
      </c>
      <c r="G123" s="35">
        <f>SUMIFS('采购录入（明细）'!$K:$K,'采购录入（明细）'!$F:$F,C123,'采购录入（明细）'!$C:$C,"&gt;="&amp;$E$4,'采购录入（明细）'!$C:$C,"&lt;="&amp;$G$4)</f>
        <v>0</v>
      </c>
      <c r="H123" s="26"/>
    </row>
    <row r="124" customHeight="1" spans="2:8">
      <c r="B124" s="33">
        <v>118</v>
      </c>
      <c r="C124" s="34" t="str">
        <f>IF('基础-商品信息'!C121="","-",'基础-商品信息'!C121)</f>
        <v>-</v>
      </c>
      <c r="D124" s="34" t="str">
        <f>IF('基础-商品信息'!D121="","-",'基础-商品信息'!D121)</f>
        <v>-</v>
      </c>
      <c r="E124" s="34" t="str">
        <f>IF('基础-商品信息'!E121="","-",'基础-商品信息'!E121)</f>
        <v>-</v>
      </c>
      <c r="F124" s="34">
        <f>SUMIFS('采购录入（明细）'!$J:$J,'采购录入（明细）'!$F:$F,C124,'采购录入（明细）'!$C:$C,"&gt;="&amp;$E$4,'采购录入（明细）'!$C:$C,"&lt;="&amp;$G$4)</f>
        <v>0</v>
      </c>
      <c r="G124" s="35">
        <f>SUMIFS('采购录入（明细）'!$K:$K,'采购录入（明细）'!$F:$F,C124,'采购录入（明细）'!$C:$C,"&gt;="&amp;$E$4,'采购录入（明细）'!$C:$C,"&lt;="&amp;$G$4)</f>
        <v>0</v>
      </c>
      <c r="H124" s="26"/>
    </row>
    <row r="125" customHeight="1" spans="2:8">
      <c r="B125" s="33">
        <v>119</v>
      </c>
      <c r="C125" s="34" t="str">
        <f>IF('基础-商品信息'!C122="","-",'基础-商品信息'!C122)</f>
        <v>-</v>
      </c>
      <c r="D125" s="34" t="str">
        <f>IF('基础-商品信息'!D122="","-",'基础-商品信息'!D122)</f>
        <v>-</v>
      </c>
      <c r="E125" s="34" t="str">
        <f>IF('基础-商品信息'!E122="","-",'基础-商品信息'!E122)</f>
        <v>-</v>
      </c>
      <c r="F125" s="34">
        <f>SUMIFS('采购录入（明细）'!$J:$J,'采购录入（明细）'!$F:$F,C125,'采购录入（明细）'!$C:$C,"&gt;="&amp;$E$4,'采购录入（明细）'!$C:$C,"&lt;="&amp;$G$4)</f>
        <v>0</v>
      </c>
      <c r="G125" s="35">
        <f>SUMIFS('采购录入（明细）'!$K:$K,'采购录入（明细）'!$F:$F,C125,'采购录入（明细）'!$C:$C,"&gt;="&amp;$E$4,'采购录入（明细）'!$C:$C,"&lt;="&amp;$G$4)</f>
        <v>0</v>
      </c>
      <c r="H125" s="26"/>
    </row>
    <row r="126" customHeight="1" spans="2:8">
      <c r="B126" s="33">
        <v>120</v>
      </c>
      <c r="C126" s="34" t="str">
        <f>IF('基础-商品信息'!C123="","-",'基础-商品信息'!C123)</f>
        <v>-</v>
      </c>
      <c r="D126" s="34" t="str">
        <f>IF('基础-商品信息'!D123="","-",'基础-商品信息'!D123)</f>
        <v>-</v>
      </c>
      <c r="E126" s="34" t="str">
        <f>IF('基础-商品信息'!E123="","-",'基础-商品信息'!E123)</f>
        <v>-</v>
      </c>
      <c r="F126" s="34">
        <f>SUMIFS('采购录入（明细）'!$J:$J,'采购录入（明细）'!$F:$F,C126,'采购录入（明细）'!$C:$C,"&gt;="&amp;$E$4,'采购录入（明细）'!$C:$C,"&lt;="&amp;$G$4)</f>
        <v>0</v>
      </c>
      <c r="G126" s="35">
        <f>SUMIFS('采购录入（明细）'!$K:$K,'采购录入（明细）'!$F:$F,C126,'采购录入（明细）'!$C:$C,"&gt;="&amp;$E$4,'采购录入（明细）'!$C:$C,"&lt;="&amp;$G$4)</f>
        <v>0</v>
      </c>
      <c r="H126" s="26"/>
    </row>
    <row r="127" customHeight="1" spans="2:8">
      <c r="B127" s="33">
        <v>121</v>
      </c>
      <c r="C127" s="34" t="str">
        <f>IF('基础-商品信息'!C124="","-",'基础-商品信息'!C124)</f>
        <v>-</v>
      </c>
      <c r="D127" s="34" t="str">
        <f>IF('基础-商品信息'!D124="","-",'基础-商品信息'!D124)</f>
        <v>-</v>
      </c>
      <c r="E127" s="34" t="str">
        <f>IF('基础-商品信息'!E124="","-",'基础-商品信息'!E124)</f>
        <v>-</v>
      </c>
      <c r="F127" s="34">
        <f>SUMIFS('采购录入（明细）'!$J:$J,'采购录入（明细）'!$F:$F,C127,'采购录入（明细）'!$C:$C,"&gt;="&amp;$E$4,'采购录入（明细）'!$C:$C,"&lt;="&amp;$G$4)</f>
        <v>0</v>
      </c>
      <c r="G127" s="35">
        <f>SUMIFS('采购录入（明细）'!$K:$K,'采购录入（明细）'!$F:$F,C127,'采购录入（明细）'!$C:$C,"&gt;="&amp;$E$4,'采购录入（明细）'!$C:$C,"&lt;="&amp;$G$4)</f>
        <v>0</v>
      </c>
      <c r="H127" s="26"/>
    </row>
    <row r="128" customHeight="1" spans="2:8">
      <c r="B128" s="33">
        <v>122</v>
      </c>
      <c r="C128" s="34" t="str">
        <f>IF('基础-商品信息'!C125="","-",'基础-商品信息'!C125)</f>
        <v>-</v>
      </c>
      <c r="D128" s="34" t="str">
        <f>IF('基础-商品信息'!D125="","-",'基础-商品信息'!D125)</f>
        <v>-</v>
      </c>
      <c r="E128" s="34" t="str">
        <f>IF('基础-商品信息'!E125="","-",'基础-商品信息'!E125)</f>
        <v>-</v>
      </c>
      <c r="F128" s="34">
        <f>SUMIFS('采购录入（明细）'!$J:$J,'采购录入（明细）'!$F:$F,C128,'采购录入（明细）'!$C:$C,"&gt;="&amp;$E$4,'采购录入（明细）'!$C:$C,"&lt;="&amp;$G$4)</f>
        <v>0</v>
      </c>
      <c r="G128" s="35">
        <f>SUMIFS('采购录入（明细）'!$K:$K,'采购录入（明细）'!$F:$F,C128,'采购录入（明细）'!$C:$C,"&gt;="&amp;$E$4,'采购录入（明细）'!$C:$C,"&lt;="&amp;$G$4)</f>
        <v>0</v>
      </c>
      <c r="H128" s="26"/>
    </row>
    <row r="129" customHeight="1" spans="2:8">
      <c r="B129" s="33">
        <v>123</v>
      </c>
      <c r="C129" s="34" t="str">
        <f>IF('基础-商品信息'!C126="","-",'基础-商品信息'!C126)</f>
        <v>-</v>
      </c>
      <c r="D129" s="34" t="str">
        <f>IF('基础-商品信息'!D126="","-",'基础-商品信息'!D126)</f>
        <v>-</v>
      </c>
      <c r="E129" s="34" t="str">
        <f>IF('基础-商品信息'!E126="","-",'基础-商品信息'!E126)</f>
        <v>-</v>
      </c>
      <c r="F129" s="34">
        <f>SUMIFS('采购录入（明细）'!$J:$J,'采购录入（明细）'!$F:$F,C129,'采购录入（明细）'!$C:$C,"&gt;="&amp;$E$4,'采购录入（明细）'!$C:$C,"&lt;="&amp;$G$4)</f>
        <v>0</v>
      </c>
      <c r="G129" s="35">
        <f>SUMIFS('采购录入（明细）'!$K:$K,'采购录入（明细）'!$F:$F,C129,'采购录入（明细）'!$C:$C,"&gt;="&amp;$E$4,'采购录入（明细）'!$C:$C,"&lt;="&amp;$G$4)</f>
        <v>0</v>
      </c>
      <c r="H129" s="26"/>
    </row>
    <row r="130" customHeight="1" spans="2:8">
      <c r="B130" s="33">
        <v>124</v>
      </c>
      <c r="C130" s="34" t="str">
        <f>IF('基础-商品信息'!C127="","-",'基础-商品信息'!C127)</f>
        <v>-</v>
      </c>
      <c r="D130" s="34" t="str">
        <f>IF('基础-商品信息'!D127="","-",'基础-商品信息'!D127)</f>
        <v>-</v>
      </c>
      <c r="E130" s="34" t="str">
        <f>IF('基础-商品信息'!E127="","-",'基础-商品信息'!E127)</f>
        <v>-</v>
      </c>
      <c r="F130" s="34">
        <f>SUMIFS('采购录入（明细）'!$J:$J,'采购录入（明细）'!$F:$F,C130,'采购录入（明细）'!$C:$C,"&gt;="&amp;$E$4,'采购录入（明细）'!$C:$C,"&lt;="&amp;$G$4)</f>
        <v>0</v>
      </c>
      <c r="G130" s="35">
        <f>SUMIFS('采购录入（明细）'!$K:$K,'采购录入（明细）'!$F:$F,C130,'采购录入（明细）'!$C:$C,"&gt;="&amp;$E$4,'采购录入（明细）'!$C:$C,"&lt;="&amp;$G$4)</f>
        <v>0</v>
      </c>
      <c r="H130" s="26"/>
    </row>
    <row r="131" customHeight="1" spans="2:8">
      <c r="B131" s="33">
        <v>125</v>
      </c>
      <c r="C131" s="34" t="str">
        <f>IF('基础-商品信息'!C128="","-",'基础-商品信息'!C128)</f>
        <v>-</v>
      </c>
      <c r="D131" s="34" t="str">
        <f>IF('基础-商品信息'!D128="","-",'基础-商品信息'!D128)</f>
        <v>-</v>
      </c>
      <c r="E131" s="34" t="str">
        <f>IF('基础-商品信息'!E128="","-",'基础-商品信息'!E128)</f>
        <v>-</v>
      </c>
      <c r="F131" s="34">
        <f>SUMIFS('采购录入（明细）'!$J:$J,'采购录入（明细）'!$F:$F,C131,'采购录入（明细）'!$C:$C,"&gt;="&amp;$E$4,'采购录入（明细）'!$C:$C,"&lt;="&amp;$G$4)</f>
        <v>0</v>
      </c>
      <c r="G131" s="35">
        <f>SUMIFS('采购录入（明细）'!$K:$K,'采购录入（明细）'!$F:$F,C131,'采购录入（明细）'!$C:$C,"&gt;="&amp;$E$4,'采购录入（明细）'!$C:$C,"&lt;="&amp;$G$4)</f>
        <v>0</v>
      </c>
      <c r="H131" s="26"/>
    </row>
    <row r="132" customHeight="1" spans="2:8">
      <c r="B132" s="33">
        <v>126</v>
      </c>
      <c r="C132" s="34" t="str">
        <f>IF('基础-商品信息'!C129="","-",'基础-商品信息'!C129)</f>
        <v>-</v>
      </c>
      <c r="D132" s="34" t="str">
        <f>IF('基础-商品信息'!D129="","-",'基础-商品信息'!D129)</f>
        <v>-</v>
      </c>
      <c r="E132" s="34" t="str">
        <f>IF('基础-商品信息'!E129="","-",'基础-商品信息'!E129)</f>
        <v>-</v>
      </c>
      <c r="F132" s="34">
        <f>SUMIFS('采购录入（明细）'!$J:$J,'采购录入（明细）'!$F:$F,C132,'采购录入（明细）'!$C:$C,"&gt;="&amp;$E$4,'采购录入（明细）'!$C:$C,"&lt;="&amp;$G$4)</f>
        <v>0</v>
      </c>
      <c r="G132" s="35">
        <f>SUMIFS('采购录入（明细）'!$K:$K,'采购录入（明细）'!$F:$F,C132,'采购录入（明细）'!$C:$C,"&gt;="&amp;$E$4,'采购录入（明细）'!$C:$C,"&lt;="&amp;$G$4)</f>
        <v>0</v>
      </c>
      <c r="H132" s="26"/>
    </row>
    <row r="133" customHeight="1" spans="2:8">
      <c r="B133" s="33">
        <v>127</v>
      </c>
      <c r="C133" s="34" t="str">
        <f>IF('基础-商品信息'!C130="","-",'基础-商品信息'!C130)</f>
        <v>-</v>
      </c>
      <c r="D133" s="34" t="str">
        <f>IF('基础-商品信息'!D130="","-",'基础-商品信息'!D130)</f>
        <v>-</v>
      </c>
      <c r="E133" s="34" t="str">
        <f>IF('基础-商品信息'!E130="","-",'基础-商品信息'!E130)</f>
        <v>-</v>
      </c>
      <c r="F133" s="34">
        <f>SUMIFS('采购录入（明细）'!$J:$J,'采购录入（明细）'!$F:$F,C133,'采购录入（明细）'!$C:$C,"&gt;="&amp;$E$4,'采购录入（明细）'!$C:$C,"&lt;="&amp;$G$4)</f>
        <v>0</v>
      </c>
      <c r="G133" s="35">
        <f>SUMIFS('采购录入（明细）'!$K:$K,'采购录入（明细）'!$F:$F,C133,'采购录入（明细）'!$C:$C,"&gt;="&amp;$E$4,'采购录入（明细）'!$C:$C,"&lt;="&amp;$G$4)</f>
        <v>0</v>
      </c>
      <c r="H133" s="26"/>
    </row>
    <row r="134" customHeight="1" spans="2:8">
      <c r="B134" s="33">
        <v>128</v>
      </c>
      <c r="C134" s="34" t="str">
        <f>IF('基础-商品信息'!C131="","-",'基础-商品信息'!C131)</f>
        <v>-</v>
      </c>
      <c r="D134" s="34" t="str">
        <f>IF('基础-商品信息'!D131="","-",'基础-商品信息'!D131)</f>
        <v>-</v>
      </c>
      <c r="E134" s="34" t="str">
        <f>IF('基础-商品信息'!E131="","-",'基础-商品信息'!E131)</f>
        <v>-</v>
      </c>
      <c r="F134" s="34">
        <f>SUMIFS('采购录入（明细）'!$J:$J,'采购录入（明细）'!$F:$F,C134,'采购录入（明细）'!$C:$C,"&gt;="&amp;$E$4,'采购录入（明细）'!$C:$C,"&lt;="&amp;$G$4)</f>
        <v>0</v>
      </c>
      <c r="G134" s="35">
        <f>SUMIFS('采购录入（明细）'!$K:$K,'采购录入（明细）'!$F:$F,C134,'采购录入（明细）'!$C:$C,"&gt;="&amp;$E$4,'采购录入（明细）'!$C:$C,"&lt;="&amp;$G$4)</f>
        <v>0</v>
      </c>
      <c r="H134" s="26"/>
    </row>
    <row r="135" customHeight="1" spans="2:8">
      <c r="B135" s="33">
        <v>129</v>
      </c>
      <c r="C135" s="34" t="str">
        <f>IF('基础-商品信息'!C132="","-",'基础-商品信息'!C132)</f>
        <v>-</v>
      </c>
      <c r="D135" s="34" t="str">
        <f>IF('基础-商品信息'!D132="","-",'基础-商品信息'!D132)</f>
        <v>-</v>
      </c>
      <c r="E135" s="34" t="str">
        <f>IF('基础-商品信息'!E132="","-",'基础-商品信息'!E132)</f>
        <v>-</v>
      </c>
      <c r="F135" s="34">
        <f>SUMIFS('采购录入（明细）'!$J:$J,'采购录入（明细）'!$F:$F,C135,'采购录入（明细）'!$C:$C,"&gt;="&amp;$E$4,'采购录入（明细）'!$C:$C,"&lt;="&amp;$G$4)</f>
        <v>0</v>
      </c>
      <c r="G135" s="35">
        <f>SUMIFS('采购录入（明细）'!$K:$K,'采购录入（明细）'!$F:$F,C135,'采购录入（明细）'!$C:$C,"&gt;="&amp;$E$4,'采购录入（明细）'!$C:$C,"&lt;="&amp;$G$4)</f>
        <v>0</v>
      </c>
      <c r="H135" s="26"/>
    </row>
    <row r="136" customHeight="1" spans="2:8">
      <c r="B136" s="33">
        <v>130</v>
      </c>
      <c r="C136" s="34" t="str">
        <f>IF('基础-商品信息'!C133="","-",'基础-商品信息'!C133)</f>
        <v>-</v>
      </c>
      <c r="D136" s="34" t="str">
        <f>IF('基础-商品信息'!D133="","-",'基础-商品信息'!D133)</f>
        <v>-</v>
      </c>
      <c r="E136" s="34" t="str">
        <f>IF('基础-商品信息'!E133="","-",'基础-商品信息'!E133)</f>
        <v>-</v>
      </c>
      <c r="F136" s="34">
        <f>SUMIFS('采购录入（明细）'!$J:$J,'采购录入（明细）'!$F:$F,C136,'采购录入（明细）'!$C:$C,"&gt;="&amp;$E$4,'采购录入（明细）'!$C:$C,"&lt;="&amp;$G$4)</f>
        <v>0</v>
      </c>
      <c r="G136" s="35">
        <f>SUMIFS('采购录入（明细）'!$K:$K,'采购录入（明细）'!$F:$F,C136,'采购录入（明细）'!$C:$C,"&gt;="&amp;$E$4,'采购录入（明细）'!$C:$C,"&lt;="&amp;$G$4)</f>
        <v>0</v>
      </c>
      <c r="H136" s="26"/>
    </row>
    <row r="137" customHeight="1" spans="2:8">
      <c r="B137" s="33">
        <v>131</v>
      </c>
      <c r="C137" s="34" t="str">
        <f>IF('基础-商品信息'!C134="","-",'基础-商品信息'!C134)</f>
        <v>-</v>
      </c>
      <c r="D137" s="34" t="str">
        <f>IF('基础-商品信息'!D134="","-",'基础-商品信息'!D134)</f>
        <v>-</v>
      </c>
      <c r="E137" s="34" t="str">
        <f>IF('基础-商品信息'!E134="","-",'基础-商品信息'!E134)</f>
        <v>-</v>
      </c>
      <c r="F137" s="34">
        <f>SUMIFS('采购录入（明细）'!$J:$J,'采购录入（明细）'!$F:$F,C137,'采购录入（明细）'!$C:$C,"&gt;="&amp;$E$4,'采购录入（明细）'!$C:$C,"&lt;="&amp;$G$4)</f>
        <v>0</v>
      </c>
      <c r="G137" s="35">
        <f>SUMIFS('采购录入（明细）'!$K:$K,'采购录入（明细）'!$F:$F,C137,'采购录入（明细）'!$C:$C,"&gt;="&amp;$E$4,'采购录入（明细）'!$C:$C,"&lt;="&amp;$G$4)</f>
        <v>0</v>
      </c>
      <c r="H137" s="26"/>
    </row>
    <row r="138" customHeight="1" spans="2:8">
      <c r="B138" s="33">
        <v>132</v>
      </c>
      <c r="C138" s="34" t="str">
        <f>IF('基础-商品信息'!C135="","-",'基础-商品信息'!C135)</f>
        <v>-</v>
      </c>
      <c r="D138" s="34" t="str">
        <f>IF('基础-商品信息'!D135="","-",'基础-商品信息'!D135)</f>
        <v>-</v>
      </c>
      <c r="E138" s="34" t="str">
        <f>IF('基础-商品信息'!E135="","-",'基础-商品信息'!E135)</f>
        <v>-</v>
      </c>
      <c r="F138" s="34">
        <f>SUMIFS('采购录入（明细）'!$J:$J,'采购录入（明细）'!$F:$F,C138,'采购录入（明细）'!$C:$C,"&gt;="&amp;$E$4,'采购录入（明细）'!$C:$C,"&lt;="&amp;$G$4)</f>
        <v>0</v>
      </c>
      <c r="G138" s="35">
        <f>SUMIFS('采购录入（明细）'!$K:$K,'采购录入（明细）'!$F:$F,C138,'采购录入（明细）'!$C:$C,"&gt;="&amp;$E$4,'采购录入（明细）'!$C:$C,"&lt;="&amp;$G$4)</f>
        <v>0</v>
      </c>
      <c r="H138" s="26"/>
    </row>
    <row r="139" customHeight="1" spans="2:8">
      <c r="B139" s="33">
        <v>133</v>
      </c>
      <c r="C139" s="34" t="str">
        <f>IF('基础-商品信息'!C136="","-",'基础-商品信息'!C136)</f>
        <v>-</v>
      </c>
      <c r="D139" s="34" t="str">
        <f>IF('基础-商品信息'!D136="","-",'基础-商品信息'!D136)</f>
        <v>-</v>
      </c>
      <c r="E139" s="34" t="str">
        <f>IF('基础-商品信息'!E136="","-",'基础-商品信息'!E136)</f>
        <v>-</v>
      </c>
      <c r="F139" s="34">
        <f>SUMIFS('采购录入（明细）'!$J:$J,'采购录入（明细）'!$F:$F,C139,'采购录入（明细）'!$C:$C,"&gt;="&amp;$E$4,'采购录入（明细）'!$C:$C,"&lt;="&amp;$G$4)</f>
        <v>0</v>
      </c>
      <c r="G139" s="35">
        <f>SUMIFS('采购录入（明细）'!$K:$K,'采购录入（明细）'!$F:$F,C139,'采购录入（明细）'!$C:$C,"&gt;="&amp;$E$4,'采购录入（明细）'!$C:$C,"&lt;="&amp;$G$4)</f>
        <v>0</v>
      </c>
      <c r="H139" s="26"/>
    </row>
    <row r="140" customHeight="1" spans="2:8">
      <c r="B140" s="33">
        <v>134</v>
      </c>
      <c r="C140" s="34" t="str">
        <f>IF('基础-商品信息'!C137="","-",'基础-商品信息'!C137)</f>
        <v>-</v>
      </c>
      <c r="D140" s="34" t="str">
        <f>IF('基础-商品信息'!D137="","-",'基础-商品信息'!D137)</f>
        <v>-</v>
      </c>
      <c r="E140" s="34" t="str">
        <f>IF('基础-商品信息'!E137="","-",'基础-商品信息'!E137)</f>
        <v>-</v>
      </c>
      <c r="F140" s="34">
        <f>SUMIFS('采购录入（明细）'!$J:$J,'采购录入（明细）'!$F:$F,C140,'采购录入（明细）'!$C:$C,"&gt;="&amp;$E$4,'采购录入（明细）'!$C:$C,"&lt;="&amp;$G$4)</f>
        <v>0</v>
      </c>
      <c r="G140" s="35">
        <f>SUMIFS('采购录入（明细）'!$K:$K,'采购录入（明细）'!$F:$F,C140,'采购录入（明细）'!$C:$C,"&gt;="&amp;$E$4,'采购录入（明细）'!$C:$C,"&lt;="&amp;$G$4)</f>
        <v>0</v>
      </c>
      <c r="H140" s="26"/>
    </row>
    <row r="141" customHeight="1" spans="2:8">
      <c r="B141" s="33">
        <v>135</v>
      </c>
      <c r="C141" s="34" t="str">
        <f>IF('基础-商品信息'!C138="","-",'基础-商品信息'!C138)</f>
        <v>-</v>
      </c>
      <c r="D141" s="34" t="str">
        <f>IF('基础-商品信息'!D138="","-",'基础-商品信息'!D138)</f>
        <v>-</v>
      </c>
      <c r="E141" s="34" t="str">
        <f>IF('基础-商品信息'!E138="","-",'基础-商品信息'!E138)</f>
        <v>-</v>
      </c>
      <c r="F141" s="34">
        <f>SUMIFS('采购录入（明细）'!$J:$J,'采购录入（明细）'!$F:$F,C141,'采购录入（明细）'!$C:$C,"&gt;="&amp;$E$4,'采购录入（明细）'!$C:$C,"&lt;="&amp;$G$4)</f>
        <v>0</v>
      </c>
      <c r="G141" s="35">
        <f>SUMIFS('采购录入（明细）'!$K:$K,'采购录入（明细）'!$F:$F,C141,'采购录入（明细）'!$C:$C,"&gt;="&amp;$E$4,'采购录入（明细）'!$C:$C,"&lt;="&amp;$G$4)</f>
        <v>0</v>
      </c>
      <c r="H141" s="26"/>
    </row>
    <row r="142" customHeight="1" spans="2:8">
      <c r="B142" s="33">
        <v>136</v>
      </c>
      <c r="C142" s="34" t="str">
        <f>IF('基础-商品信息'!C139="","-",'基础-商品信息'!C139)</f>
        <v>-</v>
      </c>
      <c r="D142" s="34" t="str">
        <f>IF('基础-商品信息'!D139="","-",'基础-商品信息'!D139)</f>
        <v>-</v>
      </c>
      <c r="E142" s="34" t="str">
        <f>IF('基础-商品信息'!E139="","-",'基础-商品信息'!E139)</f>
        <v>-</v>
      </c>
      <c r="F142" s="34">
        <f>SUMIFS('采购录入（明细）'!$J:$J,'采购录入（明细）'!$F:$F,C142,'采购录入（明细）'!$C:$C,"&gt;="&amp;$E$4,'采购录入（明细）'!$C:$C,"&lt;="&amp;$G$4)</f>
        <v>0</v>
      </c>
      <c r="G142" s="35">
        <f>SUMIFS('采购录入（明细）'!$K:$K,'采购录入（明细）'!$F:$F,C142,'采购录入（明细）'!$C:$C,"&gt;="&amp;$E$4,'采购录入（明细）'!$C:$C,"&lt;="&amp;$G$4)</f>
        <v>0</v>
      </c>
      <c r="H142" s="26"/>
    </row>
    <row r="143" customHeight="1" spans="2:8">
      <c r="B143" s="33">
        <v>137</v>
      </c>
      <c r="C143" s="34" t="str">
        <f>IF('基础-商品信息'!C140="","-",'基础-商品信息'!C140)</f>
        <v>-</v>
      </c>
      <c r="D143" s="34" t="str">
        <f>IF('基础-商品信息'!D140="","-",'基础-商品信息'!D140)</f>
        <v>-</v>
      </c>
      <c r="E143" s="34" t="str">
        <f>IF('基础-商品信息'!E140="","-",'基础-商品信息'!E140)</f>
        <v>-</v>
      </c>
      <c r="F143" s="34">
        <f>SUMIFS('采购录入（明细）'!$J:$J,'采购录入（明细）'!$F:$F,C143,'采购录入（明细）'!$C:$C,"&gt;="&amp;$E$4,'采购录入（明细）'!$C:$C,"&lt;="&amp;$G$4)</f>
        <v>0</v>
      </c>
      <c r="G143" s="35">
        <f>SUMIFS('采购录入（明细）'!$K:$K,'采购录入（明细）'!$F:$F,C143,'采购录入（明细）'!$C:$C,"&gt;="&amp;$E$4,'采购录入（明细）'!$C:$C,"&lt;="&amp;$G$4)</f>
        <v>0</v>
      </c>
      <c r="H143" s="26"/>
    </row>
    <row r="144" customHeight="1" spans="2:8">
      <c r="B144" s="33">
        <v>138</v>
      </c>
      <c r="C144" s="34" t="str">
        <f>IF('基础-商品信息'!C141="","-",'基础-商品信息'!C141)</f>
        <v>-</v>
      </c>
      <c r="D144" s="34" t="str">
        <f>IF('基础-商品信息'!D141="","-",'基础-商品信息'!D141)</f>
        <v>-</v>
      </c>
      <c r="E144" s="34" t="str">
        <f>IF('基础-商品信息'!E141="","-",'基础-商品信息'!E141)</f>
        <v>-</v>
      </c>
      <c r="F144" s="34">
        <f>SUMIFS('采购录入（明细）'!$J:$J,'采购录入（明细）'!$F:$F,C144,'采购录入（明细）'!$C:$C,"&gt;="&amp;$E$4,'采购录入（明细）'!$C:$C,"&lt;="&amp;$G$4)</f>
        <v>0</v>
      </c>
      <c r="G144" s="35">
        <f>SUMIFS('采购录入（明细）'!$K:$K,'采购录入（明细）'!$F:$F,C144,'采购录入（明细）'!$C:$C,"&gt;="&amp;$E$4,'采购录入（明细）'!$C:$C,"&lt;="&amp;$G$4)</f>
        <v>0</v>
      </c>
      <c r="H144" s="26"/>
    </row>
    <row r="145" customHeight="1" spans="2:8">
      <c r="B145" s="33">
        <v>139</v>
      </c>
      <c r="C145" s="34" t="str">
        <f>IF('基础-商品信息'!C142="","-",'基础-商品信息'!C142)</f>
        <v>-</v>
      </c>
      <c r="D145" s="34" t="str">
        <f>IF('基础-商品信息'!D142="","-",'基础-商品信息'!D142)</f>
        <v>-</v>
      </c>
      <c r="E145" s="34" t="str">
        <f>IF('基础-商品信息'!E142="","-",'基础-商品信息'!E142)</f>
        <v>-</v>
      </c>
      <c r="F145" s="34">
        <f>SUMIFS('采购录入（明细）'!$J:$J,'采购录入（明细）'!$F:$F,C145,'采购录入（明细）'!$C:$C,"&gt;="&amp;$E$4,'采购录入（明细）'!$C:$C,"&lt;="&amp;$G$4)</f>
        <v>0</v>
      </c>
      <c r="G145" s="35">
        <f>SUMIFS('采购录入（明细）'!$K:$K,'采购录入（明细）'!$F:$F,C145,'采购录入（明细）'!$C:$C,"&gt;="&amp;$E$4,'采购录入（明细）'!$C:$C,"&lt;="&amp;$G$4)</f>
        <v>0</v>
      </c>
      <c r="H145" s="26"/>
    </row>
    <row r="146" customHeight="1" spans="2:8">
      <c r="B146" s="33">
        <v>140</v>
      </c>
      <c r="C146" s="34" t="str">
        <f>IF('基础-商品信息'!C143="","-",'基础-商品信息'!C143)</f>
        <v>-</v>
      </c>
      <c r="D146" s="34" t="str">
        <f>IF('基础-商品信息'!D143="","-",'基础-商品信息'!D143)</f>
        <v>-</v>
      </c>
      <c r="E146" s="34" t="str">
        <f>IF('基础-商品信息'!E143="","-",'基础-商品信息'!E143)</f>
        <v>-</v>
      </c>
      <c r="F146" s="34">
        <f>SUMIFS('采购录入（明细）'!$J:$J,'采购录入（明细）'!$F:$F,C146,'采购录入（明细）'!$C:$C,"&gt;="&amp;$E$4,'采购录入（明细）'!$C:$C,"&lt;="&amp;$G$4)</f>
        <v>0</v>
      </c>
      <c r="G146" s="35">
        <f>SUMIFS('采购录入（明细）'!$K:$K,'采购录入（明细）'!$F:$F,C146,'采购录入（明细）'!$C:$C,"&gt;="&amp;$E$4,'采购录入（明细）'!$C:$C,"&lt;="&amp;$G$4)</f>
        <v>0</v>
      </c>
      <c r="H146" s="26"/>
    </row>
    <row r="147" customHeight="1" spans="2:8">
      <c r="B147" s="33">
        <v>141</v>
      </c>
      <c r="C147" s="34" t="str">
        <f>IF('基础-商品信息'!C144="","-",'基础-商品信息'!C144)</f>
        <v>-</v>
      </c>
      <c r="D147" s="34" t="str">
        <f>IF('基础-商品信息'!D144="","-",'基础-商品信息'!D144)</f>
        <v>-</v>
      </c>
      <c r="E147" s="34" t="str">
        <f>IF('基础-商品信息'!E144="","-",'基础-商品信息'!E144)</f>
        <v>-</v>
      </c>
      <c r="F147" s="34">
        <f>SUMIFS('采购录入（明细）'!$J:$J,'采购录入（明细）'!$F:$F,C147,'采购录入（明细）'!$C:$C,"&gt;="&amp;$E$4,'采购录入（明细）'!$C:$C,"&lt;="&amp;$G$4)</f>
        <v>0</v>
      </c>
      <c r="G147" s="35">
        <f>SUMIFS('采购录入（明细）'!$K:$K,'采购录入（明细）'!$F:$F,C147,'采购录入（明细）'!$C:$C,"&gt;="&amp;$E$4,'采购录入（明细）'!$C:$C,"&lt;="&amp;$G$4)</f>
        <v>0</v>
      </c>
      <c r="H147" s="26"/>
    </row>
    <row r="148" customHeight="1" spans="2:8">
      <c r="B148" s="33">
        <v>142</v>
      </c>
      <c r="C148" s="34" t="str">
        <f>IF('基础-商品信息'!C145="","-",'基础-商品信息'!C145)</f>
        <v>-</v>
      </c>
      <c r="D148" s="34" t="str">
        <f>IF('基础-商品信息'!D145="","-",'基础-商品信息'!D145)</f>
        <v>-</v>
      </c>
      <c r="E148" s="34" t="str">
        <f>IF('基础-商品信息'!E145="","-",'基础-商品信息'!E145)</f>
        <v>-</v>
      </c>
      <c r="F148" s="34">
        <f>SUMIFS('采购录入（明细）'!$J:$J,'采购录入（明细）'!$F:$F,C148,'采购录入（明细）'!$C:$C,"&gt;="&amp;$E$4,'采购录入（明细）'!$C:$C,"&lt;="&amp;$G$4)</f>
        <v>0</v>
      </c>
      <c r="G148" s="35">
        <f>SUMIFS('采购录入（明细）'!$K:$K,'采购录入（明细）'!$F:$F,C148,'采购录入（明细）'!$C:$C,"&gt;="&amp;$E$4,'采购录入（明细）'!$C:$C,"&lt;="&amp;$G$4)</f>
        <v>0</v>
      </c>
      <c r="H148" s="26"/>
    </row>
    <row r="149" customHeight="1" spans="2:8">
      <c r="B149" s="33">
        <v>143</v>
      </c>
      <c r="C149" s="34" t="str">
        <f>IF('基础-商品信息'!C146="","-",'基础-商品信息'!C146)</f>
        <v>-</v>
      </c>
      <c r="D149" s="34" t="str">
        <f>IF('基础-商品信息'!D146="","-",'基础-商品信息'!D146)</f>
        <v>-</v>
      </c>
      <c r="E149" s="34" t="str">
        <f>IF('基础-商品信息'!E146="","-",'基础-商品信息'!E146)</f>
        <v>-</v>
      </c>
      <c r="F149" s="34">
        <f>SUMIFS('采购录入（明细）'!$J:$J,'采购录入（明细）'!$F:$F,C149,'采购录入（明细）'!$C:$C,"&gt;="&amp;$E$4,'采购录入（明细）'!$C:$C,"&lt;="&amp;$G$4)</f>
        <v>0</v>
      </c>
      <c r="G149" s="35">
        <f>SUMIFS('采购录入（明细）'!$K:$K,'采购录入（明细）'!$F:$F,C149,'采购录入（明细）'!$C:$C,"&gt;="&amp;$E$4,'采购录入（明细）'!$C:$C,"&lt;="&amp;$G$4)</f>
        <v>0</v>
      </c>
      <c r="H149" s="26"/>
    </row>
    <row r="150" customHeight="1" spans="2:8">
      <c r="B150" s="33">
        <v>144</v>
      </c>
      <c r="C150" s="34" t="str">
        <f>IF('基础-商品信息'!C147="","-",'基础-商品信息'!C147)</f>
        <v>-</v>
      </c>
      <c r="D150" s="34" t="str">
        <f>IF('基础-商品信息'!D147="","-",'基础-商品信息'!D147)</f>
        <v>-</v>
      </c>
      <c r="E150" s="34" t="str">
        <f>IF('基础-商品信息'!E147="","-",'基础-商品信息'!E147)</f>
        <v>-</v>
      </c>
      <c r="F150" s="34">
        <f>SUMIFS('采购录入（明细）'!$J:$J,'采购录入（明细）'!$F:$F,C150,'采购录入（明细）'!$C:$C,"&gt;="&amp;$E$4,'采购录入（明细）'!$C:$C,"&lt;="&amp;$G$4)</f>
        <v>0</v>
      </c>
      <c r="G150" s="35">
        <f>SUMIFS('采购录入（明细）'!$K:$K,'采购录入（明细）'!$F:$F,C150,'采购录入（明细）'!$C:$C,"&gt;="&amp;$E$4,'采购录入（明细）'!$C:$C,"&lt;="&amp;$G$4)</f>
        <v>0</v>
      </c>
      <c r="H150" s="26"/>
    </row>
    <row r="151" customHeight="1" spans="2:8">
      <c r="B151" s="33">
        <v>145</v>
      </c>
      <c r="C151" s="34" t="str">
        <f>IF('基础-商品信息'!C148="","-",'基础-商品信息'!C148)</f>
        <v>-</v>
      </c>
      <c r="D151" s="34" t="str">
        <f>IF('基础-商品信息'!D148="","-",'基础-商品信息'!D148)</f>
        <v>-</v>
      </c>
      <c r="E151" s="34" t="str">
        <f>IF('基础-商品信息'!E148="","-",'基础-商品信息'!E148)</f>
        <v>-</v>
      </c>
      <c r="F151" s="34">
        <f>SUMIFS('采购录入（明细）'!$J:$J,'采购录入（明细）'!$F:$F,C151,'采购录入（明细）'!$C:$C,"&gt;="&amp;$E$4,'采购录入（明细）'!$C:$C,"&lt;="&amp;$G$4)</f>
        <v>0</v>
      </c>
      <c r="G151" s="35">
        <f>SUMIFS('采购录入（明细）'!$K:$K,'采购录入（明细）'!$F:$F,C151,'采购录入（明细）'!$C:$C,"&gt;="&amp;$E$4,'采购录入（明细）'!$C:$C,"&lt;="&amp;$G$4)</f>
        <v>0</v>
      </c>
      <c r="H151" s="26"/>
    </row>
    <row r="152" customHeight="1" spans="2:8">
      <c r="B152" s="33">
        <v>146</v>
      </c>
      <c r="C152" s="34" t="str">
        <f>IF('基础-商品信息'!C149="","-",'基础-商品信息'!C149)</f>
        <v>-</v>
      </c>
      <c r="D152" s="34" t="str">
        <f>IF('基础-商品信息'!D149="","-",'基础-商品信息'!D149)</f>
        <v>-</v>
      </c>
      <c r="E152" s="34" t="str">
        <f>IF('基础-商品信息'!E149="","-",'基础-商品信息'!E149)</f>
        <v>-</v>
      </c>
      <c r="F152" s="34">
        <f>SUMIFS('采购录入（明细）'!$J:$J,'采购录入（明细）'!$F:$F,C152,'采购录入（明细）'!$C:$C,"&gt;="&amp;$E$4,'采购录入（明细）'!$C:$C,"&lt;="&amp;$G$4)</f>
        <v>0</v>
      </c>
      <c r="G152" s="35">
        <f>SUMIFS('采购录入（明细）'!$K:$K,'采购录入（明细）'!$F:$F,C152,'采购录入（明细）'!$C:$C,"&gt;="&amp;$E$4,'采购录入（明细）'!$C:$C,"&lt;="&amp;$G$4)</f>
        <v>0</v>
      </c>
      <c r="H152" s="26"/>
    </row>
    <row r="153" customHeight="1" spans="2:8">
      <c r="B153" s="33">
        <v>147</v>
      </c>
      <c r="C153" s="34" t="str">
        <f>IF('基础-商品信息'!C150="","-",'基础-商品信息'!C150)</f>
        <v>-</v>
      </c>
      <c r="D153" s="34" t="str">
        <f>IF('基础-商品信息'!D150="","-",'基础-商品信息'!D150)</f>
        <v>-</v>
      </c>
      <c r="E153" s="34" t="str">
        <f>IF('基础-商品信息'!E150="","-",'基础-商品信息'!E150)</f>
        <v>-</v>
      </c>
      <c r="F153" s="34">
        <f>SUMIFS('采购录入（明细）'!$J:$J,'采购录入（明细）'!$F:$F,C153,'采购录入（明细）'!$C:$C,"&gt;="&amp;$E$4,'采购录入（明细）'!$C:$C,"&lt;="&amp;$G$4)</f>
        <v>0</v>
      </c>
      <c r="G153" s="35">
        <f>SUMIFS('采购录入（明细）'!$K:$K,'采购录入（明细）'!$F:$F,C153,'采购录入（明细）'!$C:$C,"&gt;="&amp;$E$4,'采购录入（明细）'!$C:$C,"&lt;="&amp;$G$4)</f>
        <v>0</v>
      </c>
      <c r="H153" s="26"/>
    </row>
    <row r="154" customHeight="1" spans="2:8">
      <c r="B154" s="33">
        <v>148</v>
      </c>
      <c r="C154" s="34" t="str">
        <f>IF('基础-商品信息'!C151="","-",'基础-商品信息'!C151)</f>
        <v>-</v>
      </c>
      <c r="D154" s="34" t="str">
        <f>IF('基础-商品信息'!D151="","-",'基础-商品信息'!D151)</f>
        <v>-</v>
      </c>
      <c r="E154" s="34" t="str">
        <f>IF('基础-商品信息'!E151="","-",'基础-商品信息'!E151)</f>
        <v>-</v>
      </c>
      <c r="F154" s="34">
        <f>SUMIFS('采购录入（明细）'!$J:$J,'采购录入（明细）'!$F:$F,C154,'采购录入（明细）'!$C:$C,"&gt;="&amp;$E$4,'采购录入（明细）'!$C:$C,"&lt;="&amp;$G$4)</f>
        <v>0</v>
      </c>
      <c r="G154" s="35">
        <f>SUMIFS('采购录入（明细）'!$K:$K,'采购录入（明细）'!$F:$F,C154,'采购录入（明细）'!$C:$C,"&gt;="&amp;$E$4,'采购录入（明细）'!$C:$C,"&lt;="&amp;$G$4)</f>
        <v>0</v>
      </c>
      <c r="H154" s="26"/>
    </row>
    <row r="155" customHeight="1" spans="2:8">
      <c r="B155" s="33">
        <v>149</v>
      </c>
      <c r="C155" s="34" t="str">
        <f>IF('基础-商品信息'!C152="","-",'基础-商品信息'!C152)</f>
        <v>-</v>
      </c>
      <c r="D155" s="34" t="str">
        <f>IF('基础-商品信息'!D152="","-",'基础-商品信息'!D152)</f>
        <v>-</v>
      </c>
      <c r="E155" s="34" t="str">
        <f>IF('基础-商品信息'!E152="","-",'基础-商品信息'!E152)</f>
        <v>-</v>
      </c>
      <c r="F155" s="34">
        <f>SUMIFS('采购录入（明细）'!$J:$J,'采购录入（明细）'!$F:$F,C155,'采购录入（明细）'!$C:$C,"&gt;="&amp;$E$4,'采购录入（明细）'!$C:$C,"&lt;="&amp;$G$4)</f>
        <v>0</v>
      </c>
      <c r="G155" s="35">
        <f>SUMIFS('采购录入（明细）'!$K:$K,'采购录入（明细）'!$F:$F,C155,'采购录入（明细）'!$C:$C,"&gt;="&amp;$E$4,'采购录入（明细）'!$C:$C,"&lt;="&amp;$G$4)</f>
        <v>0</v>
      </c>
      <c r="H155" s="26"/>
    </row>
    <row r="156" customHeight="1" spans="2:8">
      <c r="B156" s="33">
        <v>150</v>
      </c>
      <c r="C156" s="34" t="str">
        <f>IF('基础-商品信息'!C153="","-",'基础-商品信息'!C153)</f>
        <v>-</v>
      </c>
      <c r="D156" s="34" t="str">
        <f>IF('基础-商品信息'!D153="","-",'基础-商品信息'!D153)</f>
        <v>-</v>
      </c>
      <c r="E156" s="34" t="str">
        <f>IF('基础-商品信息'!E153="","-",'基础-商品信息'!E153)</f>
        <v>-</v>
      </c>
      <c r="F156" s="34">
        <f>SUMIFS('采购录入（明细）'!$J:$J,'采购录入（明细）'!$F:$F,C156,'采购录入（明细）'!$C:$C,"&gt;="&amp;$E$4,'采购录入（明细）'!$C:$C,"&lt;="&amp;$G$4)</f>
        <v>0</v>
      </c>
      <c r="G156" s="35">
        <f>SUMIFS('采购录入（明细）'!$K:$K,'采购录入（明细）'!$F:$F,C156,'采购录入（明细）'!$C:$C,"&gt;="&amp;$E$4,'采购录入（明细）'!$C:$C,"&lt;="&amp;$G$4)</f>
        <v>0</v>
      </c>
      <c r="H156" s="26"/>
    </row>
    <row r="157" customHeight="1" spans="2:8">
      <c r="B157" s="33">
        <v>151</v>
      </c>
      <c r="C157" s="34" t="str">
        <f>IF('基础-商品信息'!C154="","-",'基础-商品信息'!C154)</f>
        <v>-</v>
      </c>
      <c r="D157" s="34" t="str">
        <f>IF('基础-商品信息'!D154="","-",'基础-商品信息'!D154)</f>
        <v>-</v>
      </c>
      <c r="E157" s="34" t="str">
        <f>IF('基础-商品信息'!E154="","-",'基础-商品信息'!E154)</f>
        <v>-</v>
      </c>
      <c r="F157" s="34">
        <f>SUMIFS('采购录入（明细）'!$J:$J,'采购录入（明细）'!$F:$F,C157,'采购录入（明细）'!$C:$C,"&gt;="&amp;$E$4,'采购录入（明细）'!$C:$C,"&lt;="&amp;$G$4)</f>
        <v>0</v>
      </c>
      <c r="G157" s="35">
        <f>SUMIFS('采购录入（明细）'!$K:$K,'采购录入（明细）'!$F:$F,C157,'采购录入（明细）'!$C:$C,"&gt;="&amp;$E$4,'采购录入（明细）'!$C:$C,"&lt;="&amp;$G$4)</f>
        <v>0</v>
      </c>
      <c r="H157" s="26"/>
    </row>
    <row r="158" customHeight="1" spans="2:8">
      <c r="B158" s="33">
        <v>152</v>
      </c>
      <c r="C158" s="34" t="str">
        <f>IF('基础-商品信息'!C155="","-",'基础-商品信息'!C155)</f>
        <v>-</v>
      </c>
      <c r="D158" s="34" t="str">
        <f>IF('基础-商品信息'!D155="","-",'基础-商品信息'!D155)</f>
        <v>-</v>
      </c>
      <c r="E158" s="34" t="str">
        <f>IF('基础-商品信息'!E155="","-",'基础-商品信息'!E155)</f>
        <v>-</v>
      </c>
      <c r="F158" s="34">
        <f>SUMIFS('采购录入（明细）'!$J:$J,'采购录入（明细）'!$F:$F,C158,'采购录入（明细）'!$C:$C,"&gt;="&amp;$E$4,'采购录入（明细）'!$C:$C,"&lt;="&amp;$G$4)</f>
        <v>0</v>
      </c>
      <c r="G158" s="35">
        <f>SUMIFS('采购录入（明细）'!$K:$K,'采购录入（明细）'!$F:$F,C158,'采购录入（明细）'!$C:$C,"&gt;="&amp;$E$4,'采购录入（明细）'!$C:$C,"&lt;="&amp;$G$4)</f>
        <v>0</v>
      </c>
      <c r="H158" s="26"/>
    </row>
    <row r="159" customHeight="1" spans="2:8">
      <c r="B159" s="33">
        <v>153</v>
      </c>
      <c r="C159" s="34" t="str">
        <f>IF('基础-商品信息'!C156="","-",'基础-商品信息'!C156)</f>
        <v>-</v>
      </c>
      <c r="D159" s="34" t="str">
        <f>IF('基础-商品信息'!D156="","-",'基础-商品信息'!D156)</f>
        <v>-</v>
      </c>
      <c r="E159" s="34" t="str">
        <f>IF('基础-商品信息'!E156="","-",'基础-商品信息'!E156)</f>
        <v>-</v>
      </c>
      <c r="F159" s="34">
        <f>SUMIFS('采购录入（明细）'!$J:$J,'采购录入（明细）'!$F:$F,C159,'采购录入（明细）'!$C:$C,"&gt;="&amp;$E$4,'采购录入（明细）'!$C:$C,"&lt;="&amp;$G$4)</f>
        <v>0</v>
      </c>
      <c r="G159" s="35">
        <f>SUMIFS('采购录入（明细）'!$K:$K,'采购录入（明细）'!$F:$F,C159,'采购录入（明细）'!$C:$C,"&gt;="&amp;$E$4,'采购录入（明细）'!$C:$C,"&lt;="&amp;$G$4)</f>
        <v>0</v>
      </c>
      <c r="H159" s="26"/>
    </row>
    <row r="160" customHeight="1" spans="2:8">
      <c r="B160" s="33">
        <v>154</v>
      </c>
      <c r="C160" s="34" t="str">
        <f>IF('基础-商品信息'!C157="","-",'基础-商品信息'!C157)</f>
        <v>-</v>
      </c>
      <c r="D160" s="34" t="str">
        <f>IF('基础-商品信息'!D157="","-",'基础-商品信息'!D157)</f>
        <v>-</v>
      </c>
      <c r="E160" s="34" t="str">
        <f>IF('基础-商品信息'!E157="","-",'基础-商品信息'!E157)</f>
        <v>-</v>
      </c>
      <c r="F160" s="34">
        <f>SUMIFS('采购录入（明细）'!$J:$J,'采购录入（明细）'!$F:$F,C160,'采购录入（明细）'!$C:$C,"&gt;="&amp;$E$4,'采购录入（明细）'!$C:$C,"&lt;="&amp;$G$4)</f>
        <v>0</v>
      </c>
      <c r="G160" s="35">
        <f>SUMIFS('采购录入（明细）'!$K:$K,'采购录入（明细）'!$F:$F,C160,'采购录入（明细）'!$C:$C,"&gt;="&amp;$E$4,'采购录入（明细）'!$C:$C,"&lt;="&amp;$G$4)</f>
        <v>0</v>
      </c>
      <c r="H160" s="26"/>
    </row>
    <row r="161" customHeight="1" spans="2:8">
      <c r="B161" s="33">
        <v>155</v>
      </c>
      <c r="C161" s="34" t="str">
        <f>IF('基础-商品信息'!C158="","-",'基础-商品信息'!C158)</f>
        <v>-</v>
      </c>
      <c r="D161" s="34" t="str">
        <f>IF('基础-商品信息'!D158="","-",'基础-商品信息'!D158)</f>
        <v>-</v>
      </c>
      <c r="E161" s="34" t="str">
        <f>IF('基础-商品信息'!E158="","-",'基础-商品信息'!E158)</f>
        <v>-</v>
      </c>
      <c r="F161" s="34">
        <f>SUMIFS('采购录入（明细）'!$J:$J,'采购录入（明细）'!$F:$F,C161,'采购录入（明细）'!$C:$C,"&gt;="&amp;$E$4,'采购录入（明细）'!$C:$C,"&lt;="&amp;$G$4)</f>
        <v>0</v>
      </c>
      <c r="G161" s="35">
        <f>SUMIFS('采购录入（明细）'!$K:$K,'采购录入（明细）'!$F:$F,C161,'采购录入（明细）'!$C:$C,"&gt;="&amp;$E$4,'采购录入（明细）'!$C:$C,"&lt;="&amp;$G$4)</f>
        <v>0</v>
      </c>
      <c r="H161" s="26"/>
    </row>
    <row r="162" customHeight="1" spans="2:8">
      <c r="B162" s="33">
        <v>156</v>
      </c>
      <c r="C162" s="34" t="str">
        <f>IF('基础-商品信息'!C159="","-",'基础-商品信息'!C159)</f>
        <v>-</v>
      </c>
      <c r="D162" s="34" t="str">
        <f>IF('基础-商品信息'!D159="","-",'基础-商品信息'!D159)</f>
        <v>-</v>
      </c>
      <c r="E162" s="34" t="str">
        <f>IF('基础-商品信息'!E159="","-",'基础-商品信息'!E159)</f>
        <v>-</v>
      </c>
      <c r="F162" s="34">
        <f>SUMIFS('采购录入（明细）'!$J:$J,'采购录入（明细）'!$F:$F,C162,'采购录入（明细）'!$C:$C,"&gt;="&amp;$E$4,'采购录入（明细）'!$C:$C,"&lt;="&amp;$G$4)</f>
        <v>0</v>
      </c>
      <c r="G162" s="35">
        <f>SUMIFS('采购录入（明细）'!$K:$K,'采购录入（明细）'!$F:$F,C162,'采购录入（明细）'!$C:$C,"&gt;="&amp;$E$4,'采购录入（明细）'!$C:$C,"&lt;="&amp;$G$4)</f>
        <v>0</v>
      </c>
      <c r="H162" s="26"/>
    </row>
    <row r="163" customHeight="1" spans="2:8">
      <c r="B163" s="33">
        <v>157</v>
      </c>
      <c r="C163" s="34" t="str">
        <f>IF('基础-商品信息'!C160="","-",'基础-商品信息'!C160)</f>
        <v>-</v>
      </c>
      <c r="D163" s="34" t="str">
        <f>IF('基础-商品信息'!D160="","-",'基础-商品信息'!D160)</f>
        <v>-</v>
      </c>
      <c r="E163" s="34" t="str">
        <f>IF('基础-商品信息'!E160="","-",'基础-商品信息'!E160)</f>
        <v>-</v>
      </c>
      <c r="F163" s="34">
        <f>SUMIFS('采购录入（明细）'!$J:$J,'采购录入（明细）'!$F:$F,C163,'采购录入（明细）'!$C:$C,"&gt;="&amp;$E$4,'采购录入（明细）'!$C:$C,"&lt;="&amp;$G$4)</f>
        <v>0</v>
      </c>
      <c r="G163" s="35">
        <f>SUMIFS('采购录入（明细）'!$K:$K,'采购录入（明细）'!$F:$F,C163,'采购录入（明细）'!$C:$C,"&gt;="&amp;$E$4,'采购录入（明细）'!$C:$C,"&lt;="&amp;$G$4)</f>
        <v>0</v>
      </c>
      <c r="H163" s="26"/>
    </row>
    <row r="164" customHeight="1" spans="2:8">
      <c r="B164" s="33">
        <v>158</v>
      </c>
      <c r="C164" s="34" t="str">
        <f>IF('基础-商品信息'!C161="","-",'基础-商品信息'!C161)</f>
        <v>-</v>
      </c>
      <c r="D164" s="34" t="str">
        <f>IF('基础-商品信息'!D161="","-",'基础-商品信息'!D161)</f>
        <v>-</v>
      </c>
      <c r="E164" s="34" t="str">
        <f>IF('基础-商品信息'!E161="","-",'基础-商品信息'!E161)</f>
        <v>-</v>
      </c>
      <c r="F164" s="34">
        <f>SUMIFS('采购录入（明细）'!$J:$J,'采购录入（明细）'!$F:$F,C164,'采购录入（明细）'!$C:$C,"&gt;="&amp;$E$4,'采购录入（明细）'!$C:$C,"&lt;="&amp;$G$4)</f>
        <v>0</v>
      </c>
      <c r="G164" s="35">
        <f>SUMIFS('采购录入（明细）'!$K:$K,'采购录入（明细）'!$F:$F,C164,'采购录入（明细）'!$C:$C,"&gt;="&amp;$E$4,'采购录入（明细）'!$C:$C,"&lt;="&amp;$G$4)</f>
        <v>0</v>
      </c>
      <c r="H164" s="26"/>
    </row>
    <row r="165" customHeight="1" spans="2:8">
      <c r="B165" s="33">
        <v>159</v>
      </c>
      <c r="C165" s="34" t="str">
        <f>IF('基础-商品信息'!C162="","-",'基础-商品信息'!C162)</f>
        <v>-</v>
      </c>
      <c r="D165" s="34" t="str">
        <f>IF('基础-商品信息'!D162="","-",'基础-商品信息'!D162)</f>
        <v>-</v>
      </c>
      <c r="E165" s="34" t="str">
        <f>IF('基础-商品信息'!E162="","-",'基础-商品信息'!E162)</f>
        <v>-</v>
      </c>
      <c r="F165" s="34">
        <f>SUMIFS('采购录入（明细）'!$J:$J,'采购录入（明细）'!$F:$F,C165,'采购录入（明细）'!$C:$C,"&gt;="&amp;$E$4,'采购录入（明细）'!$C:$C,"&lt;="&amp;$G$4)</f>
        <v>0</v>
      </c>
      <c r="G165" s="35">
        <f>SUMIFS('采购录入（明细）'!$K:$K,'采购录入（明细）'!$F:$F,C165,'采购录入（明细）'!$C:$C,"&gt;="&amp;$E$4,'采购录入（明细）'!$C:$C,"&lt;="&amp;$G$4)</f>
        <v>0</v>
      </c>
      <c r="H165" s="26"/>
    </row>
    <row r="166" customHeight="1" spans="2:8">
      <c r="B166" s="33">
        <v>160</v>
      </c>
      <c r="C166" s="34" t="str">
        <f>IF('基础-商品信息'!C163="","-",'基础-商品信息'!C163)</f>
        <v>-</v>
      </c>
      <c r="D166" s="34" t="str">
        <f>IF('基础-商品信息'!D163="","-",'基础-商品信息'!D163)</f>
        <v>-</v>
      </c>
      <c r="E166" s="34" t="str">
        <f>IF('基础-商品信息'!E163="","-",'基础-商品信息'!E163)</f>
        <v>-</v>
      </c>
      <c r="F166" s="34">
        <f>SUMIFS('采购录入（明细）'!$J:$J,'采购录入（明细）'!$F:$F,C166,'采购录入（明细）'!$C:$C,"&gt;="&amp;$E$4,'采购录入（明细）'!$C:$C,"&lt;="&amp;$G$4)</f>
        <v>0</v>
      </c>
      <c r="G166" s="35">
        <f>SUMIFS('采购录入（明细）'!$K:$K,'采购录入（明细）'!$F:$F,C166,'采购录入（明细）'!$C:$C,"&gt;="&amp;$E$4,'采购录入（明细）'!$C:$C,"&lt;="&amp;$G$4)</f>
        <v>0</v>
      </c>
      <c r="H166" s="26"/>
    </row>
    <row r="167" customHeight="1" spans="2:8">
      <c r="B167" s="33">
        <v>161</v>
      </c>
      <c r="C167" s="34" t="str">
        <f>IF('基础-商品信息'!C164="","-",'基础-商品信息'!C164)</f>
        <v>-</v>
      </c>
      <c r="D167" s="34" t="str">
        <f>IF('基础-商品信息'!D164="","-",'基础-商品信息'!D164)</f>
        <v>-</v>
      </c>
      <c r="E167" s="34" t="str">
        <f>IF('基础-商品信息'!E164="","-",'基础-商品信息'!E164)</f>
        <v>-</v>
      </c>
      <c r="F167" s="34">
        <f>SUMIFS('采购录入（明细）'!$J:$J,'采购录入（明细）'!$F:$F,C167,'采购录入（明细）'!$C:$C,"&gt;="&amp;$E$4,'采购录入（明细）'!$C:$C,"&lt;="&amp;$G$4)</f>
        <v>0</v>
      </c>
      <c r="G167" s="35">
        <f>SUMIFS('采购录入（明细）'!$K:$K,'采购录入（明细）'!$F:$F,C167,'采购录入（明细）'!$C:$C,"&gt;="&amp;$E$4,'采购录入（明细）'!$C:$C,"&lt;="&amp;$G$4)</f>
        <v>0</v>
      </c>
      <c r="H167" s="26"/>
    </row>
    <row r="168" customHeight="1" spans="2:8">
      <c r="B168" s="33">
        <v>162</v>
      </c>
      <c r="C168" s="34" t="str">
        <f>IF('基础-商品信息'!C165="","-",'基础-商品信息'!C165)</f>
        <v>-</v>
      </c>
      <c r="D168" s="34" t="str">
        <f>IF('基础-商品信息'!D165="","-",'基础-商品信息'!D165)</f>
        <v>-</v>
      </c>
      <c r="E168" s="34" t="str">
        <f>IF('基础-商品信息'!E165="","-",'基础-商品信息'!E165)</f>
        <v>-</v>
      </c>
      <c r="F168" s="34">
        <f>SUMIFS('采购录入（明细）'!$J:$J,'采购录入（明细）'!$F:$F,C168,'采购录入（明细）'!$C:$C,"&gt;="&amp;$E$4,'采购录入（明细）'!$C:$C,"&lt;="&amp;$G$4)</f>
        <v>0</v>
      </c>
      <c r="G168" s="35">
        <f>SUMIFS('采购录入（明细）'!$K:$K,'采购录入（明细）'!$F:$F,C168,'采购录入（明细）'!$C:$C,"&gt;="&amp;$E$4,'采购录入（明细）'!$C:$C,"&lt;="&amp;$G$4)</f>
        <v>0</v>
      </c>
      <c r="H168" s="26"/>
    </row>
    <row r="169" customHeight="1" spans="2:8">
      <c r="B169" s="33">
        <v>163</v>
      </c>
      <c r="C169" s="34" t="str">
        <f>IF('基础-商品信息'!C166="","-",'基础-商品信息'!C166)</f>
        <v>-</v>
      </c>
      <c r="D169" s="34" t="str">
        <f>IF('基础-商品信息'!D166="","-",'基础-商品信息'!D166)</f>
        <v>-</v>
      </c>
      <c r="E169" s="34" t="str">
        <f>IF('基础-商品信息'!E166="","-",'基础-商品信息'!E166)</f>
        <v>-</v>
      </c>
      <c r="F169" s="34">
        <f>SUMIFS('采购录入（明细）'!$J:$J,'采购录入（明细）'!$F:$F,C169,'采购录入（明细）'!$C:$C,"&gt;="&amp;$E$4,'采购录入（明细）'!$C:$C,"&lt;="&amp;$G$4)</f>
        <v>0</v>
      </c>
      <c r="G169" s="35">
        <f>SUMIFS('采购录入（明细）'!$K:$K,'采购录入（明细）'!$F:$F,C169,'采购录入（明细）'!$C:$C,"&gt;="&amp;$E$4,'采购录入（明细）'!$C:$C,"&lt;="&amp;$G$4)</f>
        <v>0</v>
      </c>
      <c r="H169" s="26"/>
    </row>
    <row r="170" customHeight="1" spans="2:8">
      <c r="B170" s="33">
        <v>164</v>
      </c>
      <c r="C170" s="34" t="str">
        <f>IF('基础-商品信息'!C167="","-",'基础-商品信息'!C167)</f>
        <v>-</v>
      </c>
      <c r="D170" s="34" t="str">
        <f>IF('基础-商品信息'!D167="","-",'基础-商品信息'!D167)</f>
        <v>-</v>
      </c>
      <c r="E170" s="34" t="str">
        <f>IF('基础-商品信息'!E167="","-",'基础-商品信息'!E167)</f>
        <v>-</v>
      </c>
      <c r="F170" s="34">
        <f>SUMIFS('采购录入（明细）'!$J:$J,'采购录入（明细）'!$F:$F,C170,'采购录入（明细）'!$C:$C,"&gt;="&amp;$E$4,'采购录入（明细）'!$C:$C,"&lt;="&amp;$G$4)</f>
        <v>0</v>
      </c>
      <c r="G170" s="35">
        <f>SUMIFS('采购录入（明细）'!$K:$K,'采购录入（明细）'!$F:$F,C170,'采购录入（明细）'!$C:$C,"&gt;="&amp;$E$4,'采购录入（明细）'!$C:$C,"&lt;="&amp;$G$4)</f>
        <v>0</v>
      </c>
      <c r="H170" s="26"/>
    </row>
    <row r="171" customHeight="1" spans="2:8">
      <c r="B171" s="33">
        <v>165</v>
      </c>
      <c r="C171" s="34" t="str">
        <f>IF('基础-商品信息'!C168="","-",'基础-商品信息'!C168)</f>
        <v>-</v>
      </c>
      <c r="D171" s="34" t="str">
        <f>IF('基础-商品信息'!D168="","-",'基础-商品信息'!D168)</f>
        <v>-</v>
      </c>
      <c r="E171" s="34" t="str">
        <f>IF('基础-商品信息'!E168="","-",'基础-商品信息'!E168)</f>
        <v>-</v>
      </c>
      <c r="F171" s="34">
        <f>SUMIFS('采购录入（明细）'!$J:$J,'采购录入（明细）'!$F:$F,C171,'采购录入（明细）'!$C:$C,"&gt;="&amp;$E$4,'采购录入（明细）'!$C:$C,"&lt;="&amp;$G$4)</f>
        <v>0</v>
      </c>
      <c r="G171" s="35">
        <f>SUMIFS('采购录入（明细）'!$K:$K,'采购录入（明细）'!$F:$F,C171,'采购录入（明细）'!$C:$C,"&gt;="&amp;$E$4,'采购录入（明细）'!$C:$C,"&lt;="&amp;$G$4)</f>
        <v>0</v>
      </c>
      <c r="H171" s="26"/>
    </row>
    <row r="172" customHeight="1" spans="2:8">
      <c r="B172" s="33">
        <v>166</v>
      </c>
      <c r="C172" s="34" t="str">
        <f>IF('基础-商品信息'!C169="","-",'基础-商品信息'!C169)</f>
        <v>-</v>
      </c>
      <c r="D172" s="34" t="str">
        <f>IF('基础-商品信息'!D169="","-",'基础-商品信息'!D169)</f>
        <v>-</v>
      </c>
      <c r="E172" s="34" t="str">
        <f>IF('基础-商品信息'!E169="","-",'基础-商品信息'!E169)</f>
        <v>-</v>
      </c>
      <c r="F172" s="34">
        <f>SUMIFS('采购录入（明细）'!$J:$J,'采购录入（明细）'!$F:$F,C172,'采购录入（明细）'!$C:$C,"&gt;="&amp;$E$4,'采购录入（明细）'!$C:$C,"&lt;="&amp;$G$4)</f>
        <v>0</v>
      </c>
      <c r="G172" s="35">
        <f>SUMIFS('采购录入（明细）'!$K:$K,'采购录入（明细）'!$F:$F,C172,'采购录入（明细）'!$C:$C,"&gt;="&amp;$E$4,'采购录入（明细）'!$C:$C,"&lt;="&amp;$G$4)</f>
        <v>0</v>
      </c>
      <c r="H172" s="26"/>
    </row>
    <row r="173" customHeight="1" spans="2:8">
      <c r="B173" s="33">
        <v>167</v>
      </c>
      <c r="C173" s="34" t="str">
        <f>IF('基础-商品信息'!C170="","-",'基础-商品信息'!C170)</f>
        <v>-</v>
      </c>
      <c r="D173" s="34" t="str">
        <f>IF('基础-商品信息'!D170="","-",'基础-商品信息'!D170)</f>
        <v>-</v>
      </c>
      <c r="E173" s="34" t="str">
        <f>IF('基础-商品信息'!E170="","-",'基础-商品信息'!E170)</f>
        <v>-</v>
      </c>
      <c r="F173" s="34">
        <f>SUMIFS('采购录入（明细）'!$J:$J,'采购录入（明细）'!$F:$F,C173,'采购录入（明细）'!$C:$C,"&gt;="&amp;$E$4,'采购录入（明细）'!$C:$C,"&lt;="&amp;$G$4)</f>
        <v>0</v>
      </c>
      <c r="G173" s="35">
        <f>SUMIFS('采购录入（明细）'!$K:$K,'采购录入（明细）'!$F:$F,C173,'采购录入（明细）'!$C:$C,"&gt;="&amp;$E$4,'采购录入（明细）'!$C:$C,"&lt;="&amp;$G$4)</f>
        <v>0</v>
      </c>
      <c r="H173" s="26"/>
    </row>
    <row r="174" customHeight="1" spans="2:8">
      <c r="B174" s="33">
        <v>168</v>
      </c>
      <c r="C174" s="34" t="str">
        <f>IF('基础-商品信息'!C171="","-",'基础-商品信息'!C171)</f>
        <v>-</v>
      </c>
      <c r="D174" s="34" t="str">
        <f>IF('基础-商品信息'!D171="","-",'基础-商品信息'!D171)</f>
        <v>-</v>
      </c>
      <c r="E174" s="34" t="str">
        <f>IF('基础-商品信息'!E171="","-",'基础-商品信息'!E171)</f>
        <v>-</v>
      </c>
      <c r="F174" s="34">
        <f>SUMIFS('采购录入（明细）'!$J:$J,'采购录入（明细）'!$F:$F,C174,'采购录入（明细）'!$C:$C,"&gt;="&amp;$E$4,'采购录入（明细）'!$C:$C,"&lt;="&amp;$G$4)</f>
        <v>0</v>
      </c>
      <c r="G174" s="35">
        <f>SUMIFS('采购录入（明细）'!$K:$K,'采购录入（明细）'!$F:$F,C174,'采购录入（明细）'!$C:$C,"&gt;="&amp;$E$4,'采购录入（明细）'!$C:$C,"&lt;="&amp;$G$4)</f>
        <v>0</v>
      </c>
      <c r="H174" s="26"/>
    </row>
    <row r="175" customHeight="1" spans="2:8">
      <c r="B175" s="33">
        <v>169</v>
      </c>
      <c r="C175" s="34" t="str">
        <f>IF('基础-商品信息'!C172="","-",'基础-商品信息'!C172)</f>
        <v>-</v>
      </c>
      <c r="D175" s="34" t="str">
        <f>IF('基础-商品信息'!D172="","-",'基础-商品信息'!D172)</f>
        <v>-</v>
      </c>
      <c r="E175" s="34" t="str">
        <f>IF('基础-商品信息'!E172="","-",'基础-商品信息'!E172)</f>
        <v>-</v>
      </c>
      <c r="F175" s="34">
        <f>SUMIFS('采购录入（明细）'!$J:$J,'采购录入（明细）'!$F:$F,C175,'采购录入（明细）'!$C:$C,"&gt;="&amp;$E$4,'采购录入（明细）'!$C:$C,"&lt;="&amp;$G$4)</f>
        <v>0</v>
      </c>
      <c r="G175" s="35">
        <f>SUMIFS('采购录入（明细）'!$K:$K,'采购录入（明细）'!$F:$F,C175,'采购录入（明细）'!$C:$C,"&gt;="&amp;$E$4,'采购录入（明细）'!$C:$C,"&lt;="&amp;$G$4)</f>
        <v>0</v>
      </c>
      <c r="H175" s="26"/>
    </row>
    <row r="176" customHeight="1" spans="2:8">
      <c r="B176" s="33">
        <v>170</v>
      </c>
      <c r="C176" s="34" t="str">
        <f>IF('基础-商品信息'!C173="","-",'基础-商品信息'!C173)</f>
        <v>-</v>
      </c>
      <c r="D176" s="34" t="str">
        <f>IF('基础-商品信息'!D173="","-",'基础-商品信息'!D173)</f>
        <v>-</v>
      </c>
      <c r="E176" s="34" t="str">
        <f>IF('基础-商品信息'!E173="","-",'基础-商品信息'!E173)</f>
        <v>-</v>
      </c>
      <c r="F176" s="34">
        <f>SUMIFS('采购录入（明细）'!$J:$J,'采购录入（明细）'!$F:$F,C176,'采购录入（明细）'!$C:$C,"&gt;="&amp;$E$4,'采购录入（明细）'!$C:$C,"&lt;="&amp;$G$4)</f>
        <v>0</v>
      </c>
      <c r="G176" s="35">
        <f>SUMIFS('采购录入（明细）'!$K:$K,'采购录入（明细）'!$F:$F,C176,'采购录入（明细）'!$C:$C,"&gt;="&amp;$E$4,'采购录入（明细）'!$C:$C,"&lt;="&amp;$G$4)</f>
        <v>0</v>
      </c>
      <c r="H176" s="26"/>
    </row>
    <row r="177" customHeight="1" spans="2:8">
      <c r="B177" s="33">
        <v>171</v>
      </c>
      <c r="C177" s="34" t="str">
        <f>IF('基础-商品信息'!C174="","-",'基础-商品信息'!C174)</f>
        <v>-</v>
      </c>
      <c r="D177" s="34" t="str">
        <f>IF('基础-商品信息'!D174="","-",'基础-商品信息'!D174)</f>
        <v>-</v>
      </c>
      <c r="E177" s="34" t="str">
        <f>IF('基础-商品信息'!E174="","-",'基础-商品信息'!E174)</f>
        <v>-</v>
      </c>
      <c r="F177" s="34">
        <f>SUMIFS('采购录入（明细）'!$J:$J,'采购录入（明细）'!$F:$F,C177,'采购录入（明细）'!$C:$C,"&gt;="&amp;$E$4,'采购录入（明细）'!$C:$C,"&lt;="&amp;$G$4)</f>
        <v>0</v>
      </c>
      <c r="G177" s="35">
        <f>SUMIFS('采购录入（明细）'!$K:$K,'采购录入（明细）'!$F:$F,C177,'采购录入（明细）'!$C:$C,"&gt;="&amp;$E$4,'采购录入（明细）'!$C:$C,"&lt;="&amp;$G$4)</f>
        <v>0</v>
      </c>
      <c r="H177" s="26"/>
    </row>
    <row r="178" customHeight="1" spans="2:8">
      <c r="B178" s="33">
        <v>172</v>
      </c>
      <c r="C178" s="34" t="str">
        <f>IF('基础-商品信息'!C175="","-",'基础-商品信息'!C175)</f>
        <v>-</v>
      </c>
      <c r="D178" s="34" t="str">
        <f>IF('基础-商品信息'!D175="","-",'基础-商品信息'!D175)</f>
        <v>-</v>
      </c>
      <c r="E178" s="34" t="str">
        <f>IF('基础-商品信息'!E175="","-",'基础-商品信息'!E175)</f>
        <v>-</v>
      </c>
      <c r="F178" s="34">
        <f>SUMIFS('采购录入（明细）'!$J:$J,'采购录入（明细）'!$F:$F,C178,'采购录入（明细）'!$C:$C,"&gt;="&amp;$E$4,'采购录入（明细）'!$C:$C,"&lt;="&amp;$G$4)</f>
        <v>0</v>
      </c>
      <c r="G178" s="35">
        <f>SUMIFS('采购录入（明细）'!$K:$K,'采购录入（明细）'!$F:$F,C178,'采购录入（明细）'!$C:$C,"&gt;="&amp;$E$4,'采购录入（明细）'!$C:$C,"&lt;="&amp;$G$4)</f>
        <v>0</v>
      </c>
      <c r="H178" s="26"/>
    </row>
    <row r="179" customHeight="1" spans="2:8">
      <c r="B179" s="33">
        <v>173</v>
      </c>
      <c r="C179" s="34" t="str">
        <f>IF('基础-商品信息'!C176="","-",'基础-商品信息'!C176)</f>
        <v>-</v>
      </c>
      <c r="D179" s="34" t="str">
        <f>IF('基础-商品信息'!D176="","-",'基础-商品信息'!D176)</f>
        <v>-</v>
      </c>
      <c r="E179" s="34" t="str">
        <f>IF('基础-商品信息'!E176="","-",'基础-商品信息'!E176)</f>
        <v>-</v>
      </c>
      <c r="F179" s="34">
        <f>SUMIFS('采购录入（明细）'!$J:$J,'采购录入（明细）'!$F:$F,C179,'采购录入（明细）'!$C:$C,"&gt;="&amp;$E$4,'采购录入（明细）'!$C:$C,"&lt;="&amp;$G$4)</f>
        <v>0</v>
      </c>
      <c r="G179" s="35">
        <f>SUMIFS('采购录入（明细）'!$K:$K,'采购录入（明细）'!$F:$F,C179,'采购录入（明细）'!$C:$C,"&gt;="&amp;$E$4,'采购录入（明细）'!$C:$C,"&lt;="&amp;$G$4)</f>
        <v>0</v>
      </c>
      <c r="H179" s="26"/>
    </row>
    <row r="180" customHeight="1" spans="2:8">
      <c r="B180" s="33">
        <v>174</v>
      </c>
      <c r="C180" s="34" t="str">
        <f>IF('基础-商品信息'!C177="","-",'基础-商品信息'!C177)</f>
        <v>-</v>
      </c>
      <c r="D180" s="34" t="str">
        <f>IF('基础-商品信息'!D177="","-",'基础-商品信息'!D177)</f>
        <v>-</v>
      </c>
      <c r="E180" s="34" t="str">
        <f>IF('基础-商品信息'!E177="","-",'基础-商品信息'!E177)</f>
        <v>-</v>
      </c>
      <c r="F180" s="34">
        <f>SUMIFS('采购录入（明细）'!$J:$J,'采购录入（明细）'!$F:$F,C180,'采购录入（明细）'!$C:$C,"&gt;="&amp;$E$4,'采购录入（明细）'!$C:$C,"&lt;="&amp;$G$4)</f>
        <v>0</v>
      </c>
      <c r="G180" s="35">
        <f>SUMIFS('采购录入（明细）'!$K:$K,'采购录入（明细）'!$F:$F,C180,'采购录入（明细）'!$C:$C,"&gt;="&amp;$E$4,'采购录入（明细）'!$C:$C,"&lt;="&amp;$G$4)</f>
        <v>0</v>
      </c>
      <c r="H180" s="26"/>
    </row>
    <row r="181" customHeight="1" spans="2:8">
      <c r="B181" s="33">
        <v>175</v>
      </c>
      <c r="C181" s="34" t="str">
        <f>IF('基础-商品信息'!C178="","-",'基础-商品信息'!C178)</f>
        <v>-</v>
      </c>
      <c r="D181" s="34" t="str">
        <f>IF('基础-商品信息'!D178="","-",'基础-商品信息'!D178)</f>
        <v>-</v>
      </c>
      <c r="E181" s="34" t="str">
        <f>IF('基础-商品信息'!E178="","-",'基础-商品信息'!E178)</f>
        <v>-</v>
      </c>
      <c r="F181" s="34">
        <f>SUMIFS('采购录入（明细）'!$J:$J,'采购录入（明细）'!$F:$F,C181,'采购录入（明细）'!$C:$C,"&gt;="&amp;$E$4,'采购录入（明细）'!$C:$C,"&lt;="&amp;$G$4)</f>
        <v>0</v>
      </c>
      <c r="G181" s="35">
        <f>SUMIFS('采购录入（明细）'!$K:$K,'采购录入（明细）'!$F:$F,C181,'采购录入（明细）'!$C:$C,"&gt;="&amp;$E$4,'采购录入（明细）'!$C:$C,"&lt;="&amp;$G$4)</f>
        <v>0</v>
      </c>
      <c r="H181" s="26"/>
    </row>
    <row r="182" customHeight="1" spans="2:8">
      <c r="B182" s="33">
        <v>176</v>
      </c>
      <c r="C182" s="34" t="str">
        <f>IF('基础-商品信息'!C179="","-",'基础-商品信息'!C179)</f>
        <v>-</v>
      </c>
      <c r="D182" s="34" t="str">
        <f>IF('基础-商品信息'!D179="","-",'基础-商品信息'!D179)</f>
        <v>-</v>
      </c>
      <c r="E182" s="34" t="str">
        <f>IF('基础-商品信息'!E179="","-",'基础-商品信息'!E179)</f>
        <v>-</v>
      </c>
      <c r="F182" s="34">
        <f>SUMIFS('采购录入（明细）'!$J:$J,'采购录入（明细）'!$F:$F,C182,'采购录入（明细）'!$C:$C,"&gt;="&amp;$E$4,'采购录入（明细）'!$C:$C,"&lt;="&amp;$G$4)</f>
        <v>0</v>
      </c>
      <c r="G182" s="35">
        <f>SUMIFS('采购录入（明细）'!$K:$K,'采购录入（明细）'!$F:$F,C182,'采购录入（明细）'!$C:$C,"&gt;="&amp;$E$4,'采购录入（明细）'!$C:$C,"&lt;="&amp;$G$4)</f>
        <v>0</v>
      </c>
      <c r="H182" s="26"/>
    </row>
    <row r="183" customHeight="1" spans="2:8">
      <c r="B183" s="33">
        <v>177</v>
      </c>
      <c r="C183" s="34" t="str">
        <f>IF('基础-商品信息'!C180="","-",'基础-商品信息'!C180)</f>
        <v>-</v>
      </c>
      <c r="D183" s="34" t="str">
        <f>IF('基础-商品信息'!D180="","-",'基础-商品信息'!D180)</f>
        <v>-</v>
      </c>
      <c r="E183" s="34" t="str">
        <f>IF('基础-商品信息'!E180="","-",'基础-商品信息'!E180)</f>
        <v>-</v>
      </c>
      <c r="F183" s="34">
        <f>SUMIFS('采购录入（明细）'!$J:$J,'采购录入（明细）'!$F:$F,C183,'采购录入（明细）'!$C:$C,"&gt;="&amp;$E$4,'采购录入（明细）'!$C:$C,"&lt;="&amp;$G$4)</f>
        <v>0</v>
      </c>
      <c r="G183" s="35">
        <f>SUMIFS('采购录入（明细）'!$K:$K,'采购录入（明细）'!$F:$F,C183,'采购录入（明细）'!$C:$C,"&gt;="&amp;$E$4,'采购录入（明细）'!$C:$C,"&lt;="&amp;$G$4)</f>
        <v>0</v>
      </c>
      <c r="H183" s="26"/>
    </row>
    <row r="184" customHeight="1" spans="2:8">
      <c r="B184" s="33">
        <v>178</v>
      </c>
      <c r="C184" s="34" t="str">
        <f>IF('基础-商品信息'!C181="","-",'基础-商品信息'!C181)</f>
        <v>-</v>
      </c>
      <c r="D184" s="34" t="str">
        <f>IF('基础-商品信息'!D181="","-",'基础-商品信息'!D181)</f>
        <v>-</v>
      </c>
      <c r="E184" s="34" t="str">
        <f>IF('基础-商品信息'!E181="","-",'基础-商品信息'!E181)</f>
        <v>-</v>
      </c>
      <c r="F184" s="34">
        <f>SUMIFS('采购录入（明细）'!$J:$J,'采购录入（明细）'!$F:$F,C184,'采购录入（明细）'!$C:$C,"&gt;="&amp;$E$4,'采购录入（明细）'!$C:$C,"&lt;="&amp;$G$4)</f>
        <v>0</v>
      </c>
      <c r="G184" s="35">
        <f>SUMIFS('采购录入（明细）'!$K:$K,'采购录入（明细）'!$F:$F,C184,'采购录入（明细）'!$C:$C,"&gt;="&amp;$E$4,'采购录入（明细）'!$C:$C,"&lt;="&amp;$G$4)</f>
        <v>0</v>
      </c>
      <c r="H184" s="26"/>
    </row>
    <row r="185" customHeight="1" spans="2:8">
      <c r="B185" s="33">
        <v>179</v>
      </c>
      <c r="C185" s="34" t="str">
        <f>IF('基础-商品信息'!C182="","-",'基础-商品信息'!C182)</f>
        <v>-</v>
      </c>
      <c r="D185" s="34" t="str">
        <f>IF('基础-商品信息'!D182="","-",'基础-商品信息'!D182)</f>
        <v>-</v>
      </c>
      <c r="E185" s="34" t="str">
        <f>IF('基础-商品信息'!E182="","-",'基础-商品信息'!E182)</f>
        <v>-</v>
      </c>
      <c r="F185" s="34">
        <f>SUMIFS('采购录入（明细）'!$J:$J,'采购录入（明细）'!$F:$F,C185,'采购录入（明细）'!$C:$C,"&gt;="&amp;$E$4,'采购录入（明细）'!$C:$C,"&lt;="&amp;$G$4)</f>
        <v>0</v>
      </c>
      <c r="G185" s="35">
        <f>SUMIFS('采购录入（明细）'!$K:$K,'采购录入（明细）'!$F:$F,C185,'采购录入（明细）'!$C:$C,"&gt;="&amp;$E$4,'采购录入（明细）'!$C:$C,"&lt;="&amp;$G$4)</f>
        <v>0</v>
      </c>
      <c r="H185" s="26"/>
    </row>
    <row r="186" customHeight="1" spans="2:8">
      <c r="B186" s="33">
        <v>180</v>
      </c>
      <c r="C186" s="34" t="str">
        <f>IF('基础-商品信息'!C183="","-",'基础-商品信息'!C183)</f>
        <v>-</v>
      </c>
      <c r="D186" s="34" t="str">
        <f>IF('基础-商品信息'!D183="","-",'基础-商品信息'!D183)</f>
        <v>-</v>
      </c>
      <c r="E186" s="34" t="str">
        <f>IF('基础-商品信息'!E183="","-",'基础-商品信息'!E183)</f>
        <v>-</v>
      </c>
      <c r="F186" s="34">
        <f>SUMIFS('采购录入（明细）'!$J:$J,'采购录入（明细）'!$F:$F,C186,'采购录入（明细）'!$C:$C,"&gt;="&amp;$E$4,'采购录入（明细）'!$C:$C,"&lt;="&amp;$G$4)</f>
        <v>0</v>
      </c>
      <c r="G186" s="35">
        <f>SUMIFS('采购录入（明细）'!$K:$K,'采购录入（明细）'!$F:$F,C186,'采购录入（明细）'!$C:$C,"&gt;="&amp;$E$4,'采购录入（明细）'!$C:$C,"&lt;="&amp;$G$4)</f>
        <v>0</v>
      </c>
      <c r="H186" s="26"/>
    </row>
    <row r="187" customHeight="1" spans="2:8">
      <c r="B187" s="33">
        <v>181</v>
      </c>
      <c r="C187" s="34" t="str">
        <f>IF('基础-商品信息'!C184="","-",'基础-商品信息'!C184)</f>
        <v>-</v>
      </c>
      <c r="D187" s="34" t="str">
        <f>IF('基础-商品信息'!D184="","-",'基础-商品信息'!D184)</f>
        <v>-</v>
      </c>
      <c r="E187" s="34" t="str">
        <f>IF('基础-商品信息'!E184="","-",'基础-商品信息'!E184)</f>
        <v>-</v>
      </c>
      <c r="F187" s="34">
        <f>SUMIFS('采购录入（明细）'!$J:$J,'采购录入（明细）'!$F:$F,C187,'采购录入（明细）'!$C:$C,"&gt;="&amp;$E$4,'采购录入（明细）'!$C:$C,"&lt;="&amp;$G$4)</f>
        <v>0</v>
      </c>
      <c r="G187" s="35">
        <f>SUMIFS('采购录入（明细）'!$K:$K,'采购录入（明细）'!$F:$F,C187,'采购录入（明细）'!$C:$C,"&gt;="&amp;$E$4,'采购录入（明细）'!$C:$C,"&lt;="&amp;$G$4)</f>
        <v>0</v>
      </c>
      <c r="H187" s="26"/>
    </row>
    <row r="188" customHeight="1" spans="2:8">
      <c r="B188" s="33">
        <v>182</v>
      </c>
      <c r="C188" s="34" t="str">
        <f>IF('基础-商品信息'!C185="","-",'基础-商品信息'!C185)</f>
        <v>-</v>
      </c>
      <c r="D188" s="34" t="str">
        <f>IF('基础-商品信息'!D185="","-",'基础-商品信息'!D185)</f>
        <v>-</v>
      </c>
      <c r="E188" s="34" t="str">
        <f>IF('基础-商品信息'!E185="","-",'基础-商品信息'!E185)</f>
        <v>-</v>
      </c>
      <c r="F188" s="34">
        <f>SUMIFS('采购录入（明细）'!$J:$J,'采购录入（明细）'!$F:$F,C188,'采购录入（明细）'!$C:$C,"&gt;="&amp;$E$4,'采购录入（明细）'!$C:$C,"&lt;="&amp;$G$4)</f>
        <v>0</v>
      </c>
      <c r="G188" s="35">
        <f>SUMIFS('采购录入（明细）'!$K:$K,'采购录入（明细）'!$F:$F,C188,'采购录入（明细）'!$C:$C,"&gt;="&amp;$E$4,'采购录入（明细）'!$C:$C,"&lt;="&amp;$G$4)</f>
        <v>0</v>
      </c>
      <c r="H188" s="26"/>
    </row>
    <row r="189" customHeight="1" spans="2:8">
      <c r="B189" s="33">
        <v>183</v>
      </c>
      <c r="C189" s="34" t="str">
        <f>IF('基础-商品信息'!C186="","-",'基础-商品信息'!C186)</f>
        <v>-</v>
      </c>
      <c r="D189" s="34" t="str">
        <f>IF('基础-商品信息'!D186="","-",'基础-商品信息'!D186)</f>
        <v>-</v>
      </c>
      <c r="E189" s="34" t="str">
        <f>IF('基础-商品信息'!E186="","-",'基础-商品信息'!E186)</f>
        <v>-</v>
      </c>
      <c r="F189" s="34">
        <f>SUMIFS('采购录入（明细）'!$J:$J,'采购录入（明细）'!$F:$F,C189,'采购录入（明细）'!$C:$C,"&gt;="&amp;$E$4,'采购录入（明细）'!$C:$C,"&lt;="&amp;$G$4)</f>
        <v>0</v>
      </c>
      <c r="G189" s="35">
        <f>SUMIFS('采购录入（明细）'!$K:$K,'采购录入（明细）'!$F:$F,C189,'采购录入（明细）'!$C:$C,"&gt;="&amp;$E$4,'采购录入（明细）'!$C:$C,"&lt;="&amp;$G$4)</f>
        <v>0</v>
      </c>
      <c r="H189" s="26"/>
    </row>
    <row r="190" customHeight="1" spans="2:8">
      <c r="B190" s="33">
        <v>184</v>
      </c>
      <c r="C190" s="34" t="str">
        <f>IF('基础-商品信息'!C187="","-",'基础-商品信息'!C187)</f>
        <v>-</v>
      </c>
      <c r="D190" s="34" t="str">
        <f>IF('基础-商品信息'!D187="","-",'基础-商品信息'!D187)</f>
        <v>-</v>
      </c>
      <c r="E190" s="34" t="str">
        <f>IF('基础-商品信息'!E187="","-",'基础-商品信息'!E187)</f>
        <v>-</v>
      </c>
      <c r="F190" s="34">
        <f>SUMIFS('采购录入（明细）'!$J:$J,'采购录入（明细）'!$F:$F,C190,'采购录入（明细）'!$C:$C,"&gt;="&amp;$E$4,'采购录入（明细）'!$C:$C,"&lt;="&amp;$G$4)</f>
        <v>0</v>
      </c>
      <c r="G190" s="35">
        <f>SUMIFS('采购录入（明细）'!$K:$K,'采购录入（明细）'!$F:$F,C190,'采购录入（明细）'!$C:$C,"&gt;="&amp;$E$4,'采购录入（明细）'!$C:$C,"&lt;="&amp;$G$4)</f>
        <v>0</v>
      </c>
      <c r="H190" s="26"/>
    </row>
    <row r="191" customHeight="1" spans="2:8">
      <c r="B191" s="33">
        <v>185</v>
      </c>
      <c r="C191" s="34" t="str">
        <f>IF('基础-商品信息'!C188="","-",'基础-商品信息'!C188)</f>
        <v>-</v>
      </c>
      <c r="D191" s="34" t="str">
        <f>IF('基础-商品信息'!D188="","-",'基础-商品信息'!D188)</f>
        <v>-</v>
      </c>
      <c r="E191" s="34" t="str">
        <f>IF('基础-商品信息'!E188="","-",'基础-商品信息'!E188)</f>
        <v>-</v>
      </c>
      <c r="F191" s="34">
        <f>SUMIFS('采购录入（明细）'!$J:$J,'采购录入（明细）'!$F:$F,C191,'采购录入（明细）'!$C:$C,"&gt;="&amp;$E$4,'采购录入（明细）'!$C:$C,"&lt;="&amp;$G$4)</f>
        <v>0</v>
      </c>
      <c r="G191" s="35">
        <f>SUMIFS('采购录入（明细）'!$K:$K,'采购录入（明细）'!$F:$F,C191,'采购录入（明细）'!$C:$C,"&gt;="&amp;$E$4,'采购录入（明细）'!$C:$C,"&lt;="&amp;$G$4)</f>
        <v>0</v>
      </c>
      <c r="H191" s="26"/>
    </row>
    <row r="192" customHeight="1" spans="2:8">
      <c r="B192" s="33">
        <v>186</v>
      </c>
      <c r="C192" s="34" t="str">
        <f>IF('基础-商品信息'!C189="","-",'基础-商品信息'!C189)</f>
        <v>-</v>
      </c>
      <c r="D192" s="34" t="str">
        <f>IF('基础-商品信息'!D189="","-",'基础-商品信息'!D189)</f>
        <v>-</v>
      </c>
      <c r="E192" s="34" t="str">
        <f>IF('基础-商品信息'!E189="","-",'基础-商品信息'!E189)</f>
        <v>-</v>
      </c>
      <c r="F192" s="34">
        <f>SUMIFS('采购录入（明细）'!$J:$J,'采购录入（明细）'!$F:$F,C192,'采购录入（明细）'!$C:$C,"&gt;="&amp;$E$4,'采购录入（明细）'!$C:$C,"&lt;="&amp;$G$4)</f>
        <v>0</v>
      </c>
      <c r="G192" s="35">
        <f>SUMIFS('采购录入（明细）'!$K:$K,'采购录入（明细）'!$F:$F,C192,'采购录入（明细）'!$C:$C,"&gt;="&amp;$E$4,'采购录入（明细）'!$C:$C,"&lt;="&amp;$G$4)</f>
        <v>0</v>
      </c>
      <c r="H192" s="26"/>
    </row>
    <row r="193" customHeight="1" spans="2:8">
      <c r="B193" s="33">
        <v>187</v>
      </c>
      <c r="C193" s="34" t="str">
        <f>IF('基础-商品信息'!C190="","-",'基础-商品信息'!C190)</f>
        <v>-</v>
      </c>
      <c r="D193" s="34" t="str">
        <f>IF('基础-商品信息'!D190="","-",'基础-商品信息'!D190)</f>
        <v>-</v>
      </c>
      <c r="E193" s="34" t="str">
        <f>IF('基础-商品信息'!E190="","-",'基础-商品信息'!E190)</f>
        <v>-</v>
      </c>
      <c r="F193" s="34">
        <f>SUMIFS('采购录入（明细）'!$J:$J,'采购录入（明细）'!$F:$F,C193,'采购录入（明细）'!$C:$C,"&gt;="&amp;$E$4,'采购录入（明细）'!$C:$C,"&lt;="&amp;$G$4)</f>
        <v>0</v>
      </c>
      <c r="G193" s="35">
        <f>SUMIFS('采购录入（明细）'!$K:$K,'采购录入（明细）'!$F:$F,C193,'采购录入（明细）'!$C:$C,"&gt;="&amp;$E$4,'采购录入（明细）'!$C:$C,"&lt;="&amp;$G$4)</f>
        <v>0</v>
      </c>
      <c r="H193" s="26"/>
    </row>
    <row r="194" customHeight="1" spans="2:8">
      <c r="B194" s="33">
        <v>188</v>
      </c>
      <c r="C194" s="34" t="str">
        <f>IF('基础-商品信息'!C191="","-",'基础-商品信息'!C191)</f>
        <v>-</v>
      </c>
      <c r="D194" s="34" t="str">
        <f>IF('基础-商品信息'!D191="","-",'基础-商品信息'!D191)</f>
        <v>-</v>
      </c>
      <c r="E194" s="34" t="str">
        <f>IF('基础-商品信息'!E191="","-",'基础-商品信息'!E191)</f>
        <v>-</v>
      </c>
      <c r="F194" s="34">
        <f>SUMIFS('采购录入（明细）'!$J:$J,'采购录入（明细）'!$F:$F,C194,'采购录入（明细）'!$C:$C,"&gt;="&amp;$E$4,'采购录入（明细）'!$C:$C,"&lt;="&amp;$G$4)</f>
        <v>0</v>
      </c>
      <c r="G194" s="35">
        <f>SUMIFS('采购录入（明细）'!$K:$K,'采购录入（明细）'!$F:$F,C194,'采购录入（明细）'!$C:$C,"&gt;="&amp;$E$4,'采购录入（明细）'!$C:$C,"&lt;="&amp;$G$4)</f>
        <v>0</v>
      </c>
      <c r="H194" s="26"/>
    </row>
    <row r="195" customHeight="1" spans="2:8">
      <c r="B195" s="33">
        <v>189</v>
      </c>
      <c r="C195" s="34" t="str">
        <f>IF('基础-商品信息'!C192="","-",'基础-商品信息'!C192)</f>
        <v>-</v>
      </c>
      <c r="D195" s="34" t="str">
        <f>IF('基础-商品信息'!D192="","-",'基础-商品信息'!D192)</f>
        <v>-</v>
      </c>
      <c r="E195" s="34" t="str">
        <f>IF('基础-商品信息'!E192="","-",'基础-商品信息'!E192)</f>
        <v>-</v>
      </c>
      <c r="F195" s="34">
        <f>SUMIFS('采购录入（明细）'!$J:$J,'采购录入（明细）'!$F:$F,C195,'采购录入（明细）'!$C:$C,"&gt;="&amp;$E$4,'采购录入（明细）'!$C:$C,"&lt;="&amp;$G$4)</f>
        <v>0</v>
      </c>
      <c r="G195" s="35">
        <f>SUMIFS('采购录入（明细）'!$K:$K,'采购录入（明细）'!$F:$F,C195,'采购录入（明细）'!$C:$C,"&gt;="&amp;$E$4,'采购录入（明细）'!$C:$C,"&lt;="&amp;$G$4)</f>
        <v>0</v>
      </c>
      <c r="H195" s="26"/>
    </row>
    <row r="196" customHeight="1" spans="2:8">
      <c r="B196" s="33">
        <v>190</v>
      </c>
      <c r="C196" s="34" t="str">
        <f>IF('基础-商品信息'!C193="","-",'基础-商品信息'!C193)</f>
        <v>-</v>
      </c>
      <c r="D196" s="34" t="str">
        <f>IF('基础-商品信息'!D193="","-",'基础-商品信息'!D193)</f>
        <v>-</v>
      </c>
      <c r="E196" s="34" t="str">
        <f>IF('基础-商品信息'!E193="","-",'基础-商品信息'!E193)</f>
        <v>-</v>
      </c>
      <c r="F196" s="34">
        <f>SUMIFS('采购录入（明细）'!$J:$J,'采购录入（明细）'!$F:$F,C196,'采购录入（明细）'!$C:$C,"&gt;="&amp;$E$4,'采购录入（明细）'!$C:$C,"&lt;="&amp;$G$4)</f>
        <v>0</v>
      </c>
      <c r="G196" s="35">
        <f>SUMIFS('采购录入（明细）'!$K:$K,'采购录入（明细）'!$F:$F,C196,'采购录入（明细）'!$C:$C,"&gt;="&amp;$E$4,'采购录入（明细）'!$C:$C,"&lt;="&amp;$G$4)</f>
        <v>0</v>
      </c>
      <c r="H196" s="26"/>
    </row>
    <row r="197" customHeight="1" spans="2:8">
      <c r="B197" s="33">
        <v>191</v>
      </c>
      <c r="C197" s="34" t="str">
        <f>IF('基础-商品信息'!C194="","-",'基础-商品信息'!C194)</f>
        <v>-</v>
      </c>
      <c r="D197" s="34" t="str">
        <f>IF('基础-商品信息'!D194="","-",'基础-商品信息'!D194)</f>
        <v>-</v>
      </c>
      <c r="E197" s="34" t="str">
        <f>IF('基础-商品信息'!E194="","-",'基础-商品信息'!E194)</f>
        <v>-</v>
      </c>
      <c r="F197" s="34">
        <f>SUMIFS('采购录入（明细）'!$J:$J,'采购录入（明细）'!$F:$F,C197,'采购录入（明细）'!$C:$C,"&gt;="&amp;$E$4,'采购录入（明细）'!$C:$C,"&lt;="&amp;$G$4)</f>
        <v>0</v>
      </c>
      <c r="G197" s="35">
        <f>SUMIFS('采购录入（明细）'!$K:$K,'采购录入（明细）'!$F:$F,C197,'采购录入（明细）'!$C:$C,"&gt;="&amp;$E$4,'采购录入（明细）'!$C:$C,"&lt;="&amp;$G$4)</f>
        <v>0</v>
      </c>
      <c r="H197" s="26"/>
    </row>
    <row r="198" customHeight="1" spans="2:8">
      <c r="B198" s="33">
        <v>192</v>
      </c>
      <c r="C198" s="34" t="str">
        <f>IF('基础-商品信息'!C195="","-",'基础-商品信息'!C195)</f>
        <v>-</v>
      </c>
      <c r="D198" s="34" t="str">
        <f>IF('基础-商品信息'!D195="","-",'基础-商品信息'!D195)</f>
        <v>-</v>
      </c>
      <c r="E198" s="34" t="str">
        <f>IF('基础-商品信息'!E195="","-",'基础-商品信息'!E195)</f>
        <v>-</v>
      </c>
      <c r="F198" s="34">
        <f>SUMIFS('采购录入（明细）'!$J:$J,'采购录入（明细）'!$F:$F,C198,'采购录入（明细）'!$C:$C,"&gt;="&amp;$E$4,'采购录入（明细）'!$C:$C,"&lt;="&amp;$G$4)</f>
        <v>0</v>
      </c>
      <c r="G198" s="35">
        <f>SUMIFS('采购录入（明细）'!$K:$K,'采购录入（明细）'!$F:$F,C198,'采购录入（明细）'!$C:$C,"&gt;="&amp;$E$4,'采购录入（明细）'!$C:$C,"&lt;="&amp;$G$4)</f>
        <v>0</v>
      </c>
      <c r="H198" s="26"/>
    </row>
    <row r="199" customHeight="1" spans="2:8">
      <c r="B199" s="33">
        <v>193</v>
      </c>
      <c r="C199" s="34" t="str">
        <f>IF('基础-商品信息'!C196="","-",'基础-商品信息'!C196)</f>
        <v>-</v>
      </c>
      <c r="D199" s="34" t="str">
        <f>IF('基础-商品信息'!D196="","-",'基础-商品信息'!D196)</f>
        <v>-</v>
      </c>
      <c r="E199" s="34" t="str">
        <f>IF('基础-商品信息'!E196="","-",'基础-商品信息'!E196)</f>
        <v>-</v>
      </c>
      <c r="F199" s="34">
        <f>SUMIFS('采购录入（明细）'!$J:$J,'采购录入（明细）'!$F:$F,C199,'采购录入（明细）'!$C:$C,"&gt;="&amp;$E$4,'采购录入（明细）'!$C:$C,"&lt;="&amp;$G$4)</f>
        <v>0</v>
      </c>
      <c r="G199" s="35">
        <f>SUMIFS('采购录入（明细）'!$K:$K,'采购录入（明细）'!$F:$F,C199,'采购录入（明细）'!$C:$C,"&gt;="&amp;$E$4,'采购录入（明细）'!$C:$C,"&lt;="&amp;$G$4)</f>
        <v>0</v>
      </c>
      <c r="H199" s="26"/>
    </row>
    <row r="200" customHeight="1" spans="2:8">
      <c r="B200" s="33">
        <v>194</v>
      </c>
      <c r="C200" s="34" t="str">
        <f>IF('基础-商品信息'!C197="","-",'基础-商品信息'!C197)</f>
        <v>-</v>
      </c>
      <c r="D200" s="34" t="str">
        <f>IF('基础-商品信息'!D197="","-",'基础-商品信息'!D197)</f>
        <v>-</v>
      </c>
      <c r="E200" s="34" t="str">
        <f>IF('基础-商品信息'!E197="","-",'基础-商品信息'!E197)</f>
        <v>-</v>
      </c>
      <c r="F200" s="34">
        <f>SUMIFS('采购录入（明细）'!$J:$J,'采购录入（明细）'!$F:$F,C200,'采购录入（明细）'!$C:$C,"&gt;="&amp;$E$4,'采购录入（明细）'!$C:$C,"&lt;="&amp;$G$4)</f>
        <v>0</v>
      </c>
      <c r="G200" s="35">
        <f>SUMIFS('采购录入（明细）'!$K:$K,'采购录入（明细）'!$F:$F,C200,'采购录入（明细）'!$C:$C,"&gt;="&amp;$E$4,'采购录入（明细）'!$C:$C,"&lt;="&amp;$G$4)</f>
        <v>0</v>
      </c>
      <c r="H200" s="26"/>
    </row>
    <row r="201" customHeight="1" spans="2:8">
      <c r="B201" s="33">
        <v>195</v>
      </c>
      <c r="C201" s="34" t="str">
        <f>IF('基础-商品信息'!C198="","-",'基础-商品信息'!C198)</f>
        <v>-</v>
      </c>
      <c r="D201" s="34" t="str">
        <f>IF('基础-商品信息'!D198="","-",'基础-商品信息'!D198)</f>
        <v>-</v>
      </c>
      <c r="E201" s="34" t="str">
        <f>IF('基础-商品信息'!E198="","-",'基础-商品信息'!E198)</f>
        <v>-</v>
      </c>
      <c r="F201" s="34">
        <f>SUMIFS('采购录入（明细）'!$J:$J,'采购录入（明细）'!$F:$F,C201,'采购录入（明细）'!$C:$C,"&gt;="&amp;$E$4,'采购录入（明细）'!$C:$C,"&lt;="&amp;$G$4)</f>
        <v>0</v>
      </c>
      <c r="G201" s="35">
        <f>SUMIFS('采购录入（明细）'!$K:$K,'采购录入（明细）'!$F:$F,C201,'采购录入（明细）'!$C:$C,"&gt;="&amp;$E$4,'采购录入（明细）'!$C:$C,"&lt;="&amp;$G$4)</f>
        <v>0</v>
      </c>
      <c r="H201" s="26"/>
    </row>
    <row r="202" customHeight="1" spans="2:8">
      <c r="B202" s="33">
        <v>196</v>
      </c>
      <c r="C202" s="34" t="str">
        <f>IF('基础-商品信息'!C199="","-",'基础-商品信息'!C199)</f>
        <v>-</v>
      </c>
      <c r="D202" s="34" t="str">
        <f>IF('基础-商品信息'!D199="","-",'基础-商品信息'!D199)</f>
        <v>-</v>
      </c>
      <c r="E202" s="34" t="str">
        <f>IF('基础-商品信息'!E199="","-",'基础-商品信息'!E199)</f>
        <v>-</v>
      </c>
      <c r="F202" s="34">
        <f>SUMIFS('采购录入（明细）'!$J:$J,'采购录入（明细）'!$F:$F,C202,'采购录入（明细）'!$C:$C,"&gt;="&amp;$E$4,'采购录入（明细）'!$C:$C,"&lt;="&amp;$G$4)</f>
        <v>0</v>
      </c>
      <c r="G202" s="35">
        <f>SUMIFS('采购录入（明细）'!$K:$K,'采购录入（明细）'!$F:$F,C202,'采购录入（明细）'!$C:$C,"&gt;="&amp;$E$4,'采购录入（明细）'!$C:$C,"&lt;="&amp;$G$4)</f>
        <v>0</v>
      </c>
      <c r="H202" s="26"/>
    </row>
    <row r="203" customHeight="1" spans="2:8">
      <c r="B203" s="33">
        <v>197</v>
      </c>
      <c r="C203" s="34" t="str">
        <f>IF('基础-商品信息'!C200="","-",'基础-商品信息'!C200)</f>
        <v>-</v>
      </c>
      <c r="D203" s="34" t="str">
        <f>IF('基础-商品信息'!D200="","-",'基础-商品信息'!D200)</f>
        <v>-</v>
      </c>
      <c r="E203" s="34" t="str">
        <f>IF('基础-商品信息'!E200="","-",'基础-商品信息'!E200)</f>
        <v>-</v>
      </c>
      <c r="F203" s="34">
        <f>SUMIFS('采购录入（明细）'!$J:$J,'采购录入（明细）'!$F:$F,C203,'采购录入（明细）'!$C:$C,"&gt;="&amp;$E$4,'采购录入（明细）'!$C:$C,"&lt;="&amp;$G$4)</f>
        <v>0</v>
      </c>
      <c r="G203" s="35">
        <f>SUMIFS('采购录入（明细）'!$K:$K,'采购录入（明细）'!$F:$F,C203,'采购录入（明细）'!$C:$C,"&gt;="&amp;$E$4,'采购录入（明细）'!$C:$C,"&lt;="&amp;$G$4)</f>
        <v>0</v>
      </c>
      <c r="H203" s="26"/>
    </row>
    <row r="204" customHeight="1" spans="2:8">
      <c r="B204" s="33">
        <v>198</v>
      </c>
      <c r="C204" s="34" t="str">
        <f>IF('基础-商品信息'!C201="","-",'基础-商品信息'!C201)</f>
        <v>-</v>
      </c>
      <c r="D204" s="34" t="str">
        <f>IF('基础-商品信息'!D201="","-",'基础-商品信息'!D201)</f>
        <v>-</v>
      </c>
      <c r="E204" s="34" t="str">
        <f>IF('基础-商品信息'!E201="","-",'基础-商品信息'!E201)</f>
        <v>-</v>
      </c>
      <c r="F204" s="34">
        <f>SUMIFS('采购录入（明细）'!$J:$J,'采购录入（明细）'!$F:$F,C204,'采购录入（明细）'!$C:$C,"&gt;="&amp;$E$4,'采购录入（明细）'!$C:$C,"&lt;="&amp;$G$4)</f>
        <v>0</v>
      </c>
      <c r="G204" s="35">
        <f>SUMIFS('采购录入（明细）'!$K:$K,'采购录入（明细）'!$F:$F,C204,'采购录入（明细）'!$C:$C,"&gt;="&amp;$E$4,'采购录入（明细）'!$C:$C,"&lt;="&amp;$G$4)</f>
        <v>0</v>
      </c>
      <c r="H204" s="26"/>
    </row>
    <row r="205" customHeight="1" spans="2:8">
      <c r="B205" s="33">
        <v>199</v>
      </c>
      <c r="C205" s="34" t="str">
        <f>IF('基础-商品信息'!C202="","-",'基础-商品信息'!C202)</f>
        <v>-</v>
      </c>
      <c r="D205" s="34" t="str">
        <f>IF('基础-商品信息'!D202="","-",'基础-商品信息'!D202)</f>
        <v>-</v>
      </c>
      <c r="E205" s="34" t="str">
        <f>IF('基础-商品信息'!E202="","-",'基础-商品信息'!E202)</f>
        <v>-</v>
      </c>
      <c r="F205" s="34">
        <f>SUMIFS('采购录入（明细）'!$J:$J,'采购录入（明细）'!$F:$F,C205,'采购录入（明细）'!$C:$C,"&gt;="&amp;$E$4,'采购录入（明细）'!$C:$C,"&lt;="&amp;$G$4)</f>
        <v>0</v>
      </c>
      <c r="G205" s="35">
        <f>SUMIFS('采购录入（明细）'!$K:$K,'采购录入（明细）'!$F:$F,C205,'采购录入（明细）'!$C:$C,"&gt;="&amp;$E$4,'采购录入（明细）'!$C:$C,"&lt;="&amp;$G$4)</f>
        <v>0</v>
      </c>
      <c r="H205" s="26"/>
    </row>
    <row r="206" customHeight="1" spans="2:8">
      <c r="B206" s="33">
        <v>200</v>
      </c>
      <c r="C206" s="34" t="str">
        <f>IF('基础-商品信息'!C203="","-",'基础-商品信息'!C203)</f>
        <v>-</v>
      </c>
      <c r="D206" s="34" t="str">
        <f>IF('基础-商品信息'!D203="","-",'基础-商品信息'!D203)</f>
        <v>-</v>
      </c>
      <c r="E206" s="34" t="str">
        <f>IF('基础-商品信息'!E203="","-",'基础-商品信息'!E203)</f>
        <v>-</v>
      </c>
      <c r="F206" s="34">
        <f>SUMIFS('采购录入（明细）'!$J:$J,'采购录入（明细）'!$F:$F,C206,'采购录入（明细）'!$C:$C,"&gt;="&amp;$E$4,'采购录入（明细）'!$C:$C,"&lt;="&amp;$G$4)</f>
        <v>0</v>
      </c>
      <c r="G206" s="35">
        <f>SUMIFS('采购录入（明细）'!$K:$K,'采购录入（明细）'!$F:$F,C206,'采购录入（明细）'!$C:$C,"&gt;="&amp;$E$4,'采购录入（明细）'!$C:$C,"&lt;="&amp;$G$4)</f>
        <v>0</v>
      </c>
      <c r="H206" s="26"/>
    </row>
  </sheetData>
  <mergeCells count="2">
    <mergeCell ref="B2:G2"/>
    <mergeCell ref="B4:C4"/>
  </mergeCells>
  <dataValidations count="2">
    <dataValidation type="date" operator="greaterThan" allowBlank="1" showInputMessage="1" showErrorMessage="1" sqref="E4">
      <formula1>5397</formula1>
    </dataValidation>
    <dataValidation type="whole" operator="greaterThanOrEqual" allowBlank="1" showInputMessage="1" showErrorMessage="1" sqref="G4">
      <formula1>E4</formula1>
    </dataValidation>
  </dataValidations>
  <pageMargins left="0.699305555555556" right="0.699305555555556" top="0.75" bottom="0.75" header="0.3" footer="0.3"/>
  <pageSetup paperSize="9" orientation="portrait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/>
  <dimension ref="B1:AB21"/>
  <sheetViews>
    <sheetView showGridLines="0" topLeftCell="N1" workbookViewId="0">
      <selection activeCell="R31" sqref="R31"/>
    </sheetView>
  </sheetViews>
  <sheetFormatPr defaultColWidth="9" defaultRowHeight="17.4"/>
  <cols>
    <col min="1" max="2" width="9" style="2"/>
    <col min="3" max="3" width="11.6296296296296" style="2" customWidth="1"/>
    <col min="4" max="4" width="9" style="2"/>
    <col min="5" max="5" width="12" style="2" customWidth="1"/>
    <col min="6" max="6" width="13.5" style="2" customWidth="1"/>
    <col min="7" max="11" width="9" style="2"/>
    <col min="12" max="12" width="21.8796296296296" style="2" customWidth="1"/>
    <col min="13" max="13" width="18" style="2" customWidth="1"/>
    <col min="14" max="14" width="16.8796296296296" style="2" customWidth="1"/>
    <col min="15" max="15" width="22.8796296296296" style="2" customWidth="1"/>
    <col min="16" max="16" width="8.12962962962963" style="2" customWidth="1"/>
    <col min="17" max="17" width="14.75" style="2" customWidth="1"/>
    <col min="18" max="18" width="11.5" style="2" customWidth="1"/>
    <col min="19" max="21" width="9" style="2"/>
    <col min="22" max="22" width="21.8796296296296" style="2" customWidth="1"/>
    <col min="23" max="23" width="18.75" style="2"/>
    <col min="24" max="24" width="15.6296296296296" style="2" customWidth="1"/>
    <col min="25" max="25" width="24.1296296296296" style="2" customWidth="1"/>
    <col min="26" max="26" width="3.5" style="2" customWidth="1"/>
    <col min="27" max="27" width="9" style="2"/>
    <col min="28" max="28" width="15.8796296296296" style="2" customWidth="1"/>
    <col min="29" max="16384" width="9" style="2"/>
  </cols>
  <sheetData>
    <row r="1" ht="5.1" customHeight="1"/>
    <row r="2" s="1" customFormat="1" ht="30" customHeight="1" spans="2:28">
      <c r="B2" s="3" t="s">
        <v>105</v>
      </c>
      <c r="C2" s="4"/>
      <c r="D2" s="4"/>
      <c r="E2" s="4"/>
      <c r="F2" s="4"/>
      <c r="G2" s="4"/>
      <c r="H2" s="5"/>
      <c r="L2" s="3" t="s">
        <v>106</v>
      </c>
      <c r="M2" s="4"/>
      <c r="N2" s="4"/>
      <c r="O2" s="4"/>
      <c r="P2" s="4"/>
      <c r="Q2" s="4"/>
      <c r="R2" s="5"/>
      <c r="V2" s="21" t="s">
        <v>107</v>
      </c>
      <c r="W2" s="21"/>
      <c r="X2" s="21"/>
      <c r="Y2" s="21"/>
      <c r="Z2" s="21"/>
      <c r="AA2" s="21"/>
      <c r="AB2" s="21"/>
    </row>
    <row r="3" ht="12" customHeight="1" spans="2:28">
      <c r="B3" s="6"/>
      <c r="C3" s="6"/>
      <c r="D3" s="6"/>
      <c r="E3" s="6"/>
      <c r="F3" s="6"/>
      <c r="G3" s="6"/>
      <c r="H3" s="6"/>
      <c r="L3" s="6"/>
      <c r="M3" s="6"/>
      <c r="N3" s="6"/>
      <c r="O3" s="6"/>
      <c r="P3" s="6"/>
      <c r="Q3" s="6"/>
      <c r="R3" s="6"/>
      <c r="V3" s="6"/>
      <c r="W3" s="6"/>
      <c r="X3" s="6"/>
      <c r="Y3" s="6"/>
      <c r="Z3" s="6"/>
      <c r="AA3" s="6"/>
      <c r="AB3" s="6"/>
    </row>
    <row r="4" ht="36" customHeight="1" spans="2:28">
      <c r="B4" s="7" t="s">
        <v>108</v>
      </c>
      <c r="C4" s="8"/>
      <c r="D4" s="9"/>
      <c r="E4" s="6"/>
      <c r="F4" s="10" t="s">
        <v>50</v>
      </c>
      <c r="G4" s="11"/>
      <c r="H4" s="12"/>
      <c r="L4" s="7" t="s">
        <v>109</v>
      </c>
      <c r="M4" s="8"/>
      <c r="N4" s="9"/>
      <c r="O4" s="6"/>
      <c r="P4" s="10" t="s">
        <v>39</v>
      </c>
      <c r="Q4" s="11"/>
      <c r="R4" s="12"/>
      <c r="V4" s="19" t="s">
        <v>110</v>
      </c>
      <c r="W4" s="19"/>
      <c r="X4" s="19"/>
      <c r="Y4" s="6"/>
      <c r="Z4" s="10" t="s">
        <v>30</v>
      </c>
      <c r="AA4" s="11"/>
      <c r="AB4" s="12"/>
    </row>
    <row r="5" ht="12.95" customHeight="1" spans="2:28">
      <c r="B5" s="6"/>
      <c r="C5" s="6"/>
      <c r="D5" s="6"/>
      <c r="E5" s="6"/>
      <c r="F5" s="6"/>
      <c r="G5" s="6"/>
      <c r="H5" s="6"/>
      <c r="L5" s="6"/>
      <c r="M5" s="6"/>
      <c r="N5" s="6"/>
      <c r="O5" s="6"/>
      <c r="P5" s="6"/>
      <c r="Q5" s="6"/>
      <c r="R5" s="6"/>
      <c r="V5" s="6"/>
      <c r="W5" s="6"/>
      <c r="X5" s="6"/>
      <c r="Y5" s="6"/>
      <c r="Z5" s="6"/>
      <c r="AA5" s="6"/>
      <c r="AB5" s="6"/>
    </row>
    <row r="6" ht="12.95" customHeight="1" spans="2:28">
      <c r="B6" s="6"/>
      <c r="C6" s="6"/>
      <c r="D6" s="6"/>
      <c r="E6" s="6"/>
      <c r="F6" s="6"/>
      <c r="G6" s="6"/>
      <c r="H6" s="6"/>
      <c r="L6" s="6"/>
      <c r="M6" s="6"/>
      <c r="N6" s="6"/>
      <c r="O6" s="6"/>
      <c r="P6" s="6"/>
      <c r="Q6" s="6"/>
      <c r="R6" s="6"/>
      <c r="V6" s="6"/>
      <c r="W6" s="6"/>
      <c r="X6" s="6"/>
      <c r="Y6" s="6"/>
      <c r="Z6" s="6"/>
      <c r="AA6" s="6"/>
      <c r="AB6" s="6"/>
    </row>
    <row r="7" ht="30" customHeight="1" spans="2:28">
      <c r="B7" s="13" t="s">
        <v>111</v>
      </c>
      <c r="C7" s="13"/>
      <c r="D7" s="13"/>
      <c r="E7" s="13"/>
      <c r="F7" s="13"/>
      <c r="G7" s="13"/>
      <c r="H7" s="13"/>
      <c r="L7" s="19" t="s">
        <v>112</v>
      </c>
      <c r="M7" s="19"/>
      <c r="N7" s="19"/>
      <c r="O7" s="19"/>
      <c r="P7" s="19"/>
      <c r="Q7" s="19"/>
      <c r="R7" s="19"/>
      <c r="V7" s="19" t="s">
        <v>112</v>
      </c>
      <c r="W7" s="19"/>
      <c r="X7" s="19"/>
      <c r="Y7" s="19"/>
      <c r="Z7" s="19"/>
      <c r="AA7" s="19"/>
      <c r="AB7" s="19"/>
    </row>
    <row r="8" ht="30" customHeight="1" spans="2:28">
      <c r="B8" s="13" t="s">
        <v>43</v>
      </c>
      <c r="C8" s="13"/>
      <c r="D8" s="13"/>
      <c r="E8" s="14" t="s">
        <v>44</v>
      </c>
      <c r="F8" s="14" t="s">
        <v>45</v>
      </c>
      <c r="G8" s="13" t="s">
        <v>24</v>
      </c>
      <c r="H8" s="13"/>
      <c r="L8" s="20" t="s">
        <v>11</v>
      </c>
      <c r="M8" s="20" t="s">
        <v>12</v>
      </c>
      <c r="N8" s="20" t="s">
        <v>13</v>
      </c>
      <c r="O8" s="20" t="s">
        <v>14</v>
      </c>
      <c r="P8" s="20" t="s">
        <v>24</v>
      </c>
      <c r="Q8" s="20"/>
      <c r="R8" s="20"/>
      <c r="V8" s="20" t="s">
        <v>11</v>
      </c>
      <c r="W8" s="20" t="s">
        <v>12</v>
      </c>
      <c r="X8" s="20" t="s">
        <v>13</v>
      </c>
      <c r="Y8" s="20" t="s">
        <v>14</v>
      </c>
      <c r="Z8" s="20" t="s">
        <v>24</v>
      </c>
      <c r="AA8" s="20"/>
      <c r="AB8" s="20"/>
    </row>
    <row r="9" ht="30" customHeight="1" spans="2:28">
      <c r="B9" s="15" t="str">
        <f>IFERROR(VLOOKUP($F$4,'基础-商品信息'!$C:$F,1,FALSE),"")</f>
        <v>联想笔记本</v>
      </c>
      <c r="C9" s="15"/>
      <c r="D9" s="15"/>
      <c r="E9" s="15" t="str">
        <f>IFERROR(VLOOKUP($F$4,'基础-商品信息'!$C:$F,2,FALSE),"")</f>
        <v>台</v>
      </c>
      <c r="F9" s="15" t="str">
        <f>IFERROR(VLOOKUP($F$4,'基础-商品信息'!$C:$F,3,FALSE),"")</f>
        <v>S-897</v>
      </c>
      <c r="G9" s="16">
        <f>IFERROR(VLOOKUP($F$4,'基础-商品信息'!$C:$F,4,FALSE),"")</f>
        <v>0</v>
      </c>
      <c r="H9" s="16"/>
      <c r="L9" s="15" t="str">
        <f>IFERROR(VLOOKUP($P$4,'基础-供应商信息'!$C:$G,1,FALSE),"")</f>
        <v>上海科创发展XX</v>
      </c>
      <c r="M9" s="15" t="str">
        <f>IFERROR(VLOOKUP($P$4,'基础-供应商信息'!$C:$G,2,FALSE),"")</f>
        <v>薛爽竹</v>
      </c>
      <c r="N9" s="15">
        <f>IFERROR(VLOOKUP($P$4,'基础-供应商信息'!$C:$G,3,FALSE),"")</f>
        <v>18128789089</v>
      </c>
      <c r="O9" s="15" t="str">
        <f>IFERROR(VLOOKUP($P$4,'基础-供应商信息'!$C:$G,4,FALSE),"")</f>
        <v>18128789089@QQ.COM</v>
      </c>
      <c r="P9" s="16">
        <f>IFERROR(VLOOKUP($P$4,'基础-供应商信息'!$C:$G,5,FALSE),"")</f>
        <v>0</v>
      </c>
      <c r="Q9" s="16"/>
      <c r="R9" s="16"/>
      <c r="V9" s="15" t="str">
        <f>IFERROR(VLOOKUP($Z$4,'基础-客户信息 '!$C:$G,1,FALSE),"")</f>
        <v>安居商贸（客户）</v>
      </c>
      <c r="W9" s="15" t="str">
        <f>IFERROR(VLOOKUP($Z$4,'基础-客户信息 '!$C:$G,2,FALSE),"")</f>
        <v>陈苗天</v>
      </c>
      <c r="X9" s="15">
        <f>IFERROR(VLOOKUP($Z$4,'基础-客户信息 '!$C:$G,3,FALSE),"")</f>
        <v>13123433441</v>
      </c>
      <c r="Y9" s="15" t="str">
        <f>IFERROR(VLOOKUP($Z$4,'基础-客户信息 '!$C:$G,4,FALSE),"")</f>
        <v>13123433441@.qq.com</v>
      </c>
      <c r="Z9" s="16">
        <f>IFERROR(VLOOKUP($Z$4,'基础-客户信息 '!$C:$G,5,FALSE),"")</f>
        <v>0</v>
      </c>
      <c r="AA9" s="16"/>
      <c r="AB9" s="16"/>
    </row>
    <row r="10" ht="12" customHeight="1"/>
    <row r="11" ht="30" customHeight="1" spans="2:8">
      <c r="B11" s="13" t="s">
        <v>113</v>
      </c>
      <c r="C11" s="13"/>
      <c r="D11" s="13"/>
      <c r="E11" s="13"/>
      <c r="F11" s="13"/>
      <c r="G11" s="13"/>
      <c r="H11" s="13"/>
    </row>
    <row r="12" ht="30" customHeight="1" spans="2:28">
      <c r="B12" s="14" t="s">
        <v>114</v>
      </c>
      <c r="C12" s="14"/>
      <c r="D12" s="14"/>
      <c r="E12" s="14"/>
      <c r="F12" s="14" t="s">
        <v>115</v>
      </c>
      <c r="G12" s="14"/>
      <c r="H12" s="14"/>
      <c r="L12" s="19" t="s">
        <v>116</v>
      </c>
      <c r="M12" s="19"/>
      <c r="O12" s="19" t="s">
        <v>117</v>
      </c>
      <c r="P12" s="19"/>
      <c r="Q12" s="19"/>
      <c r="R12" s="19"/>
      <c r="V12" s="19" t="s">
        <v>118</v>
      </c>
      <c r="W12" s="19"/>
      <c r="Y12" s="19" t="s">
        <v>117</v>
      </c>
      <c r="Z12" s="19"/>
      <c r="AA12" s="19"/>
      <c r="AB12" s="19"/>
    </row>
    <row r="13" ht="30" customHeight="1" spans="2:28">
      <c r="B13" s="17">
        <f>IFERROR(SUMIFS('采购录入（明细）'!J:J,'采购录入（明细）'!F:F,F4),"")</f>
        <v>20</v>
      </c>
      <c r="C13" s="17"/>
      <c r="D13" s="17"/>
      <c r="E13" s="17"/>
      <c r="F13" s="18">
        <f>IFERROR(SUMIFS('采购录入（明细）'!K:K,'采购录入（明细）'!F:F,F4),"")</f>
        <v>34000</v>
      </c>
      <c r="G13" s="18"/>
      <c r="H13" s="18"/>
      <c r="L13" s="20" t="s">
        <v>119</v>
      </c>
      <c r="M13" s="20" t="s">
        <v>104</v>
      </c>
      <c r="O13" s="20" t="s">
        <v>120</v>
      </c>
      <c r="P13" s="20"/>
      <c r="Q13" s="20" t="s">
        <v>27</v>
      </c>
      <c r="R13" s="20"/>
      <c r="V13" s="20" t="s">
        <v>121</v>
      </c>
      <c r="W13" s="20" t="s">
        <v>122</v>
      </c>
      <c r="Y13" s="20" t="s">
        <v>120</v>
      </c>
      <c r="Z13" s="20"/>
      <c r="AA13" s="20" t="s">
        <v>123</v>
      </c>
      <c r="AB13" s="20"/>
    </row>
    <row r="14" ht="12" customHeight="1" spans="12:28">
      <c r="L14" s="17">
        <f>IFERROR(SUMIFS('采购录入（明细）'!J:J,'采购录入（明细）'!D:D,P4),"")</f>
        <v>20</v>
      </c>
      <c r="M14" s="18">
        <f>IFERROR(SUMIFS('采购录入（明细）'!K:K,'采购录入（明细）'!D:D,P4),"")</f>
        <v>34000</v>
      </c>
      <c r="O14" s="18">
        <f>IFERROR(SUMIFS(供应商付款录入!H:H,供应商付款录入!C:C,P4),"")</f>
        <v>27200</v>
      </c>
      <c r="P14" s="18"/>
      <c r="Q14" s="18">
        <f>M14-O14</f>
        <v>6800</v>
      </c>
      <c r="R14" s="18"/>
      <c r="V14" s="17">
        <f>IFERROR(SUMIFS('销售录入（明细）'!J:J,'销售录入（明细）'!D:D,Z4),"")</f>
        <v>18</v>
      </c>
      <c r="W14" s="18">
        <f>IFERROR(SUMIFS('销售录入（明细）'!K:K,'销售录入（明细）'!D:D,Z4),"")</f>
        <v>52400</v>
      </c>
      <c r="Y14" s="18">
        <f>IFERROR(SUMIFS(客户收款录入!H:H,客户收款录入!C:C,Z4),"")</f>
        <v>41920</v>
      </c>
      <c r="Z14" s="18"/>
      <c r="AA14" s="18">
        <f>W14-Y14</f>
        <v>10480</v>
      </c>
      <c r="AB14" s="18"/>
    </row>
    <row r="15" ht="30" customHeight="1" spans="2:28">
      <c r="B15" s="13" t="s">
        <v>124</v>
      </c>
      <c r="C15" s="13"/>
      <c r="D15" s="13"/>
      <c r="E15" s="13"/>
      <c r="F15" s="13"/>
      <c r="G15" s="13"/>
      <c r="H15" s="13"/>
      <c r="L15" s="17"/>
      <c r="M15" s="18"/>
      <c r="O15" s="18"/>
      <c r="P15" s="18"/>
      <c r="Q15" s="18"/>
      <c r="R15" s="18"/>
      <c r="V15" s="17"/>
      <c r="W15" s="18"/>
      <c r="Y15" s="18"/>
      <c r="Z15" s="18"/>
      <c r="AA15" s="18"/>
      <c r="AB15" s="18"/>
    </row>
    <row r="16" ht="30" customHeight="1" spans="2:8">
      <c r="B16" s="14" t="s">
        <v>125</v>
      </c>
      <c r="C16" s="14"/>
      <c r="D16" s="14"/>
      <c r="E16" s="14"/>
      <c r="F16" s="14" t="s">
        <v>115</v>
      </c>
      <c r="G16" s="14"/>
      <c r="H16" s="14"/>
    </row>
    <row r="17" ht="30" customHeight="1" spans="2:8">
      <c r="B17" s="17">
        <f>IFERROR(SUMIFS('销售录入（明细）'!J:J,'销售录入（明细）'!F:F,F4),"")</f>
        <v>10</v>
      </c>
      <c r="C17" s="17"/>
      <c r="D17" s="17"/>
      <c r="E17" s="17"/>
      <c r="F17" s="18">
        <f>IFERROR(SUMIFS('销售录入（明细）'!K:K,'销售录入（明细）'!F:F,F4),"")</f>
        <v>42000</v>
      </c>
      <c r="G17" s="18"/>
      <c r="H17" s="18"/>
    </row>
    <row r="18" ht="12" customHeight="1"/>
    <row r="19" ht="30" customHeight="1" spans="2:8">
      <c r="B19" s="13" t="s">
        <v>126</v>
      </c>
      <c r="C19" s="13"/>
      <c r="D19" s="13"/>
      <c r="E19" s="13"/>
      <c r="F19" s="13"/>
      <c r="G19" s="13"/>
      <c r="H19" s="13"/>
    </row>
    <row r="20" ht="30" customHeight="1" spans="2:8">
      <c r="B20" s="14" t="s">
        <v>98</v>
      </c>
      <c r="C20" s="14"/>
      <c r="D20" s="14"/>
      <c r="E20" s="14"/>
      <c r="F20" s="14" t="s">
        <v>101</v>
      </c>
      <c r="G20" s="14"/>
      <c r="H20" s="14"/>
    </row>
    <row r="21" ht="30" customHeight="1" spans="2:8">
      <c r="B21" s="17">
        <f>IFERROR(VLOOKUP(F4,当前库存!C:G,4,FALSE),"")</f>
        <v>10</v>
      </c>
      <c r="C21" s="17"/>
      <c r="D21" s="17"/>
      <c r="E21" s="17"/>
      <c r="F21" s="18">
        <f>IFERROR(VLOOKUP(F4,当前库存!C:G,5,FALSE),"")</f>
        <v>12</v>
      </c>
      <c r="G21" s="18"/>
      <c r="H21" s="18"/>
    </row>
  </sheetData>
  <mergeCells count="51">
    <mergeCell ref="B2:H2"/>
    <mergeCell ref="L2:R2"/>
    <mergeCell ref="V2:AB2"/>
    <mergeCell ref="B4:D4"/>
    <mergeCell ref="F4:H4"/>
    <mergeCell ref="L4:N4"/>
    <mergeCell ref="P4:R4"/>
    <mergeCell ref="V4:X4"/>
    <mergeCell ref="Z4:AB4"/>
    <mergeCell ref="B7:H7"/>
    <mergeCell ref="L7:R7"/>
    <mergeCell ref="V7:AB7"/>
    <mergeCell ref="B8:D8"/>
    <mergeCell ref="G8:H8"/>
    <mergeCell ref="P8:R8"/>
    <mergeCell ref="Z8:AB8"/>
    <mergeCell ref="B9:D9"/>
    <mergeCell ref="G9:H9"/>
    <mergeCell ref="P9:R9"/>
    <mergeCell ref="Z9:AB9"/>
    <mergeCell ref="B11:H11"/>
    <mergeCell ref="B12:E12"/>
    <mergeCell ref="F12:H12"/>
    <mergeCell ref="L12:M12"/>
    <mergeCell ref="O12:R12"/>
    <mergeCell ref="V12:W12"/>
    <mergeCell ref="Y12:AB12"/>
    <mergeCell ref="B13:E13"/>
    <mergeCell ref="F13:H13"/>
    <mergeCell ref="O13:P13"/>
    <mergeCell ref="Q13:R13"/>
    <mergeCell ref="Y13:Z13"/>
    <mergeCell ref="AA13:AB13"/>
    <mergeCell ref="B15:H15"/>
    <mergeCell ref="B16:E16"/>
    <mergeCell ref="F16:H16"/>
    <mergeCell ref="B17:E17"/>
    <mergeCell ref="F17:H17"/>
    <mergeCell ref="B19:H19"/>
    <mergeCell ref="B20:E20"/>
    <mergeCell ref="F20:H20"/>
    <mergeCell ref="B21:E21"/>
    <mergeCell ref="F21:H21"/>
    <mergeCell ref="L14:L15"/>
    <mergeCell ref="M14:M15"/>
    <mergeCell ref="V14:V15"/>
    <mergeCell ref="W14:W15"/>
    <mergeCell ref="O14:P15"/>
    <mergeCell ref="Q14:R15"/>
    <mergeCell ref="Y14:Z15"/>
    <mergeCell ref="AA14:AB15"/>
  </mergeCells>
  <conditionalFormatting sqref="G9">
    <cfRule type="cellIs" dxfId="5" priority="5" operator="equal">
      <formula>0</formula>
    </cfRule>
  </conditionalFormatting>
  <conditionalFormatting sqref="P9">
    <cfRule type="cellIs" dxfId="5" priority="3" operator="equal">
      <formula>0</formula>
    </cfRule>
  </conditionalFormatting>
  <conditionalFormatting sqref="Z9">
    <cfRule type="cellIs" dxfId="5" priority="1" operator="equal">
      <formula>0</formula>
    </cfRule>
  </conditionalFormatting>
  <dataValidations count="4">
    <dataValidation type="list" allowBlank="1" showInputMessage="1" showErrorMessage="1" sqref="F4:G4">
      <formula1>'基础-商品信息'!$C$4:$C$203</formula1>
    </dataValidation>
    <dataValidation type="list" allowBlank="1" showInputMessage="1" showErrorMessage="1" sqref="Z4:AB4">
      <formula1>'基础-客户信息 '!$C$4:$C$303</formula1>
    </dataValidation>
    <dataValidation type="list" allowBlank="1" showInputMessage="1" showErrorMessage="1" sqref="P4:Q4">
      <formula1>'基础-供应商信息'!$C$4:$C$303</formula1>
    </dataValidation>
    <dataValidation type="custom" allowBlank="1" showErrorMessage="1" errorTitle="拒绝重复输入" error="当前输入的内容，与本区域的其他单元格内容重复。" sqref="B9 L9 V9" errorStyle="warning">
      <formula1>COUNTIF($C$3:$C$22,B9)&lt;2</formula1>
    </dataValidation>
  </dataValidation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使用说明</vt:lpstr>
      <vt:lpstr>客户应收明细</vt:lpstr>
      <vt:lpstr>客户应收数据库</vt:lpstr>
      <vt:lpstr>应付供应商明细</vt:lpstr>
      <vt:lpstr>供应商应付数据库</vt:lpstr>
      <vt:lpstr>客户收款录入</vt:lpstr>
      <vt:lpstr>供应商付款录入</vt:lpstr>
      <vt:lpstr>采购录入（明细）</vt:lpstr>
      <vt:lpstr>基础-供应商信息</vt:lpstr>
      <vt:lpstr>基础-商品信息</vt:lpstr>
      <vt:lpstr>基础-客户信息 </vt:lpstr>
      <vt:lpstr>主页 </vt:lpstr>
      <vt:lpstr>销售录入（明细）</vt:lpstr>
      <vt:lpstr>销售汇总查询</vt:lpstr>
      <vt:lpstr>期初库存</vt:lpstr>
      <vt:lpstr>当前库存</vt:lpstr>
      <vt:lpstr>紧急采购明细</vt:lpstr>
      <vt:lpstr>采购汇总查询</vt:lpstr>
      <vt:lpstr>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A小伟</cp:lastModifiedBy>
  <dcterms:created xsi:type="dcterms:W3CDTF">2017-10-10T02:07:00Z</dcterms:created>
  <dcterms:modified xsi:type="dcterms:W3CDTF">2023-02-02T09:30:57Z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BAAA0698C82F479289C530C658BF65AC</vt:lpwstr>
  </property>
</Properties>
</file>