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4.xml" ContentType="application/vnd.openxmlformats-officedocument.spreadsheetml.comments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E:\2月\人事&amp;行政&amp;财务\2.15\仓库管理系统\"/>
    </mc:Choice>
  </mc:AlternateContent>
  <xr:revisionPtr revIDLastSave="0" documentId="13_ncr:1_{62633A33-4510-47B8-B027-97B00A999209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主页" sheetId="7" r:id="rId1"/>
    <sheet name="使用说明" sheetId="11" r:id="rId2"/>
    <sheet name="进货入库明细表" sheetId="1" r:id="rId3"/>
    <sheet name="销售出库明细表" sheetId="2" r:id="rId4"/>
    <sheet name="库存统计表" sheetId="3" r:id="rId5"/>
    <sheet name="盘点报表" sheetId="4" r:id="rId6"/>
    <sheet name="供应商对账单" sheetId="5" r:id="rId7"/>
    <sheet name="客户对账单" sheetId="6" r:id="rId8"/>
    <sheet name="参数表" sheetId="8" r:id="rId9"/>
    <sheet name="供应商信息表" sheetId="9" r:id="rId10"/>
    <sheet name="客户信息表" sheetId="10" r:id="rId11"/>
    <sheet name="出库单号查询" sheetId="12" r:id="rId12"/>
    <sheet name="入库单号查询" sheetId="13" r:id="rId13"/>
  </sheets>
  <calcPr calcId="181029"/>
</workbook>
</file>

<file path=xl/calcChain.xml><?xml version="1.0" encoding="utf-8"?>
<calcChain xmlns="http://schemas.openxmlformats.org/spreadsheetml/2006/main">
  <c r="I49" i="13" l="1" a="1"/>
  <c r="I49" i="13" s="1"/>
  <c r="H49" i="13" a="1"/>
  <c r="H49" i="13"/>
  <c r="G49" i="13" a="1"/>
  <c r="G49" i="13" s="1"/>
  <c r="F49" i="13" a="1"/>
  <c r="F49" i="13" s="1"/>
  <c r="E49" i="13" a="1"/>
  <c r="E49" i="13" s="1"/>
  <c r="D49" i="13" a="1"/>
  <c r="D49" i="13" s="1"/>
  <c r="C49" i="13" a="1"/>
  <c r="C49" i="13" s="1"/>
  <c r="B49" i="13" a="1"/>
  <c r="B49" i="13"/>
  <c r="A49" i="13" a="1"/>
  <c r="A49" i="13" s="1"/>
  <c r="I48" i="13" a="1"/>
  <c r="I48" i="13"/>
  <c r="H48" i="13" a="1"/>
  <c r="H48" i="13" s="1"/>
  <c r="G48" i="13" a="1"/>
  <c r="G48" i="13" s="1"/>
  <c r="F48" i="13" a="1"/>
  <c r="F48" i="13" s="1"/>
  <c r="E48" i="13" a="1"/>
  <c r="E48" i="13" s="1"/>
  <c r="D48" i="13" a="1"/>
  <c r="D48" i="13" s="1"/>
  <c r="C48" i="13" a="1"/>
  <c r="C48" i="13"/>
  <c r="B48" i="13" a="1"/>
  <c r="B48" i="13" s="1"/>
  <c r="A48" i="13" a="1"/>
  <c r="A48" i="13"/>
  <c r="I47" i="13" a="1"/>
  <c r="I47" i="13" s="1"/>
  <c r="H47" i="13" a="1"/>
  <c r="H47" i="13" s="1"/>
  <c r="G47" i="13" a="1"/>
  <c r="G47" i="13" s="1"/>
  <c r="F47" i="13" a="1"/>
  <c r="F47" i="13" s="1"/>
  <c r="E47" i="13" a="1"/>
  <c r="E47" i="13" s="1"/>
  <c r="D47" i="13" a="1"/>
  <c r="D47" i="13"/>
  <c r="C47" i="13" a="1"/>
  <c r="C47" i="13" s="1"/>
  <c r="B47" i="13" a="1"/>
  <c r="B47" i="13"/>
  <c r="A47" i="13" a="1"/>
  <c r="A47" i="13" s="1"/>
  <c r="I46" i="13" a="1"/>
  <c r="I46" i="13" s="1"/>
  <c r="H46" i="13" a="1"/>
  <c r="H46" i="13" s="1"/>
  <c r="G46" i="13" a="1"/>
  <c r="G46" i="13" s="1"/>
  <c r="F46" i="13" a="1"/>
  <c r="F46" i="13" s="1"/>
  <c r="E46" i="13" a="1"/>
  <c r="E46" i="13"/>
  <c r="D46" i="13" a="1"/>
  <c r="D46" i="13" s="1"/>
  <c r="C46" i="13" a="1"/>
  <c r="C46" i="13"/>
  <c r="B46" i="13" a="1"/>
  <c r="B46" i="13" s="1"/>
  <c r="A46" i="13" a="1"/>
  <c r="A46" i="13" s="1"/>
  <c r="I45" i="13" a="1"/>
  <c r="I45" i="13" s="1"/>
  <c r="H45" i="13" a="1"/>
  <c r="H45" i="13" s="1"/>
  <c r="G45" i="13" a="1"/>
  <c r="G45" i="13" s="1"/>
  <c r="F45" i="13" a="1"/>
  <c r="F45" i="13"/>
  <c r="E45" i="13" a="1"/>
  <c r="E45" i="13" s="1"/>
  <c r="D45" i="13" a="1"/>
  <c r="D45" i="13"/>
  <c r="C45" i="13" a="1"/>
  <c r="C45" i="13" s="1"/>
  <c r="B45" i="13" a="1"/>
  <c r="B45" i="13" s="1"/>
  <c r="A45" i="13" a="1"/>
  <c r="A45" i="13" s="1"/>
  <c r="I44" i="13" a="1"/>
  <c r="I44" i="13" s="1"/>
  <c r="H44" i="13" a="1"/>
  <c r="H44" i="13" s="1"/>
  <c r="G44" i="13" a="1"/>
  <c r="G44" i="13"/>
  <c r="F44" i="13" a="1"/>
  <c r="F44" i="13" s="1"/>
  <c r="E44" i="13" a="1"/>
  <c r="E44" i="13"/>
  <c r="D44" i="13" a="1"/>
  <c r="D44" i="13" s="1"/>
  <c r="C44" i="13" a="1"/>
  <c r="C44" i="13" s="1"/>
  <c r="B44" i="13" a="1"/>
  <c r="B44" i="13" s="1"/>
  <c r="A44" i="13" a="1"/>
  <c r="A44" i="13" s="1"/>
  <c r="I43" i="13" a="1"/>
  <c r="I43" i="13" s="1"/>
  <c r="H43" i="13" a="1"/>
  <c r="H43" i="13"/>
  <c r="G43" i="13" a="1"/>
  <c r="G43" i="13" s="1"/>
  <c r="F43" i="13" a="1"/>
  <c r="F43" i="13"/>
  <c r="E43" i="13" a="1"/>
  <c r="E43" i="13" s="1"/>
  <c r="D43" i="13" a="1"/>
  <c r="D43" i="13" s="1"/>
  <c r="C43" i="13" a="1"/>
  <c r="C43" i="13" s="1"/>
  <c r="B43" i="13" a="1"/>
  <c r="B43" i="13" s="1"/>
  <c r="A43" i="13" a="1"/>
  <c r="A43" i="13" s="1"/>
  <c r="I42" i="13" a="1"/>
  <c r="I42" i="13"/>
  <c r="H42" i="13" a="1"/>
  <c r="H42" i="13" s="1"/>
  <c r="G42" i="13" a="1"/>
  <c r="G42" i="13"/>
  <c r="F42" i="13" a="1"/>
  <c r="F42" i="13" s="1"/>
  <c r="E42" i="13" a="1"/>
  <c r="E42" i="13" s="1"/>
  <c r="D42" i="13" a="1"/>
  <c r="D42" i="13" s="1"/>
  <c r="C42" i="13" a="1"/>
  <c r="C42" i="13" s="1"/>
  <c r="B42" i="13" a="1"/>
  <c r="B42" i="13" s="1"/>
  <c r="A42" i="13" a="1"/>
  <c r="A42" i="13"/>
  <c r="I41" i="13" a="1"/>
  <c r="I41" i="13" s="1"/>
  <c r="H41" i="13" a="1"/>
  <c r="H41" i="13"/>
  <c r="G41" i="13" a="1"/>
  <c r="G41" i="13" s="1"/>
  <c r="F41" i="13" a="1"/>
  <c r="F41" i="13" s="1"/>
  <c r="E41" i="13" a="1"/>
  <c r="E41" i="13" s="1"/>
  <c r="D41" i="13" a="1"/>
  <c r="D41" i="13" s="1"/>
  <c r="C41" i="13" a="1"/>
  <c r="C41" i="13" s="1"/>
  <c r="B41" i="13" a="1"/>
  <c r="B41" i="13"/>
  <c r="A41" i="13" a="1"/>
  <c r="A41" i="13" s="1"/>
  <c r="I40" i="13" a="1"/>
  <c r="I40" i="13"/>
  <c r="H40" i="13" a="1"/>
  <c r="H40" i="13" s="1"/>
  <c r="G40" i="13" a="1"/>
  <c r="G40" i="13" s="1"/>
  <c r="F40" i="13" a="1"/>
  <c r="F40" i="13" s="1"/>
  <c r="E40" i="13" a="1"/>
  <c r="E40" i="13" s="1"/>
  <c r="D40" i="13" a="1"/>
  <c r="D40" i="13" s="1"/>
  <c r="C40" i="13" a="1"/>
  <c r="C40" i="13" s="1"/>
  <c r="B40" i="13" a="1"/>
  <c r="B40" i="13" s="1"/>
  <c r="A40" i="13" a="1"/>
  <c r="A40" i="13"/>
  <c r="I39" i="13" a="1"/>
  <c r="I39" i="13" s="1"/>
  <c r="H39" i="13" a="1"/>
  <c r="H39" i="13" s="1"/>
  <c r="G39" i="13" a="1"/>
  <c r="G39" i="13" s="1"/>
  <c r="F39" i="13" a="1"/>
  <c r="F39" i="13" s="1"/>
  <c r="E39" i="13" a="1"/>
  <c r="E39" i="13" s="1"/>
  <c r="D39" i="13" a="1"/>
  <c r="D39" i="13" s="1"/>
  <c r="C39" i="13" a="1"/>
  <c r="C39" i="13" s="1"/>
  <c r="B39" i="13" a="1"/>
  <c r="B39" i="13"/>
  <c r="A39" i="13" a="1"/>
  <c r="A39" i="13" s="1"/>
  <c r="I38" i="13" a="1"/>
  <c r="I38" i="13" s="1"/>
  <c r="H38" i="13" a="1"/>
  <c r="H38" i="13" s="1"/>
  <c r="G38" i="13" a="1"/>
  <c r="G38" i="13" s="1"/>
  <c r="F38" i="13" a="1"/>
  <c r="F38" i="13" s="1"/>
  <c r="E38" i="13" a="1"/>
  <c r="E38" i="13" s="1"/>
  <c r="D38" i="13" a="1"/>
  <c r="D38" i="13" s="1"/>
  <c r="C38" i="13" a="1"/>
  <c r="C38" i="13"/>
  <c r="B38" i="13" a="1"/>
  <c r="B38" i="13" s="1"/>
  <c r="A38" i="13" a="1"/>
  <c r="A38" i="13" s="1"/>
  <c r="I37" i="13" a="1"/>
  <c r="I37" i="13" s="1"/>
  <c r="H37" i="13" a="1"/>
  <c r="H37" i="13" s="1"/>
  <c r="G37" i="13" a="1"/>
  <c r="G37" i="13" s="1"/>
  <c r="F37" i="13" a="1"/>
  <c r="F37" i="13" s="1"/>
  <c r="E37" i="13" a="1"/>
  <c r="E37" i="13" s="1"/>
  <c r="D37" i="13" a="1"/>
  <c r="D37" i="13"/>
  <c r="C37" i="13" a="1"/>
  <c r="C37" i="13" s="1"/>
  <c r="B37" i="13" a="1"/>
  <c r="B37" i="13" s="1"/>
  <c r="A37" i="13" a="1"/>
  <c r="A37" i="13" s="1"/>
  <c r="I36" i="13" a="1"/>
  <c r="I36" i="13" s="1"/>
  <c r="H36" i="13" a="1"/>
  <c r="H36" i="13" s="1"/>
  <c r="G36" i="13" a="1"/>
  <c r="G36" i="13" s="1"/>
  <c r="F36" i="13" a="1"/>
  <c r="F36" i="13" s="1"/>
  <c r="E36" i="13" a="1"/>
  <c r="E36" i="13"/>
  <c r="D36" i="13" a="1"/>
  <c r="D36" i="13" s="1"/>
  <c r="C36" i="13" a="1"/>
  <c r="C36" i="13" s="1"/>
  <c r="B36" i="13" a="1"/>
  <c r="B36" i="13" s="1"/>
  <c r="A36" i="13" a="1"/>
  <c r="A36" i="13" s="1"/>
  <c r="I35" i="13" a="1"/>
  <c r="I35" i="13" s="1"/>
  <c r="H35" i="13" a="1"/>
  <c r="H35" i="13" s="1"/>
  <c r="G35" i="13" a="1"/>
  <c r="G35" i="13" s="1"/>
  <c r="F35" i="13" a="1"/>
  <c r="F35" i="13"/>
  <c r="E35" i="13" a="1"/>
  <c r="E35" i="13" s="1"/>
  <c r="D35" i="13" a="1"/>
  <c r="D35" i="13" s="1"/>
  <c r="C35" i="13" a="1"/>
  <c r="C35" i="13" s="1"/>
  <c r="B35" i="13" a="1"/>
  <c r="B35" i="13" s="1"/>
  <c r="A35" i="13" a="1"/>
  <c r="A35" i="13" s="1"/>
  <c r="I34" i="13" a="1"/>
  <c r="I34" i="13" s="1"/>
  <c r="H34" i="13" a="1"/>
  <c r="H34" i="13" s="1"/>
  <c r="G34" i="13" a="1"/>
  <c r="G34" i="13"/>
  <c r="F34" i="13" a="1"/>
  <c r="F34" i="13" s="1"/>
  <c r="E34" i="13" a="1"/>
  <c r="E34" i="13" s="1"/>
  <c r="D34" i="13" a="1"/>
  <c r="D34" i="13" s="1"/>
  <c r="C34" i="13" a="1"/>
  <c r="C34" i="13" s="1"/>
  <c r="B34" i="13" a="1"/>
  <c r="B34" i="13" s="1"/>
  <c r="A34" i="13" a="1"/>
  <c r="A34" i="13" s="1"/>
  <c r="I33" i="13" a="1"/>
  <c r="I33" i="13" s="1"/>
  <c r="H33" i="13" a="1"/>
  <c r="H33" i="13"/>
  <c r="G33" i="13" a="1"/>
  <c r="G33" i="13" s="1"/>
  <c r="F33" i="13" a="1"/>
  <c r="F33" i="13" s="1"/>
  <c r="E33" i="13" a="1"/>
  <c r="E33" i="13" s="1"/>
  <c r="D33" i="13" a="1"/>
  <c r="D33" i="13" s="1"/>
  <c r="C33" i="13" a="1"/>
  <c r="C33" i="13" s="1"/>
  <c r="B33" i="13" a="1"/>
  <c r="B33" i="13" s="1"/>
  <c r="A33" i="13" a="1"/>
  <c r="A33" i="13" s="1"/>
  <c r="I32" i="13" a="1"/>
  <c r="I32" i="13"/>
  <c r="H32" i="13" a="1"/>
  <c r="H32" i="13" s="1"/>
  <c r="G32" i="13" a="1"/>
  <c r="G32" i="13" s="1"/>
  <c r="F32" i="13" a="1"/>
  <c r="F32" i="13" s="1"/>
  <c r="E32" i="13" a="1"/>
  <c r="E32" i="13" s="1"/>
  <c r="D32" i="13" a="1"/>
  <c r="D32" i="13" s="1"/>
  <c r="C32" i="13" a="1"/>
  <c r="C32" i="13" s="1"/>
  <c r="B32" i="13" a="1"/>
  <c r="B32" i="13" s="1"/>
  <c r="A32" i="13" a="1"/>
  <c r="A32" i="13"/>
  <c r="I31" i="13" a="1"/>
  <c r="I31" i="13" s="1"/>
  <c r="H31" i="13" a="1"/>
  <c r="H31" i="13" s="1"/>
  <c r="G31" i="13" a="1"/>
  <c r="G31" i="13" s="1"/>
  <c r="F31" i="13" a="1"/>
  <c r="F31" i="13" s="1"/>
  <c r="E31" i="13" a="1"/>
  <c r="E31" i="13" s="1"/>
  <c r="D31" i="13" a="1"/>
  <c r="D31" i="13" s="1"/>
  <c r="C31" i="13" a="1"/>
  <c r="C31" i="13" s="1"/>
  <c r="B31" i="13" a="1"/>
  <c r="B31" i="13"/>
  <c r="A31" i="13" a="1"/>
  <c r="A31" i="13" s="1"/>
  <c r="I30" i="13" a="1"/>
  <c r="I30" i="13"/>
  <c r="H30" i="13" a="1"/>
  <c r="H30" i="13" s="1"/>
  <c r="G30" i="13" a="1"/>
  <c r="G30" i="13"/>
  <c r="F30" i="13" a="1"/>
  <c r="F30" i="13" s="1"/>
  <c r="E30" i="13" a="1"/>
  <c r="E30" i="13"/>
  <c r="D30" i="13" a="1"/>
  <c r="D30" i="13" s="1"/>
  <c r="C30" i="13" a="1"/>
  <c r="C30" i="13"/>
  <c r="B30" i="13" a="1"/>
  <c r="B30" i="13" s="1"/>
  <c r="A30" i="13" a="1"/>
  <c r="A30" i="13"/>
  <c r="I29" i="13" a="1"/>
  <c r="I29" i="13" s="1"/>
  <c r="H29" i="13" a="1"/>
  <c r="H29" i="13"/>
  <c r="G29" i="13" a="1"/>
  <c r="G29" i="13" s="1"/>
  <c r="F29" i="13" a="1"/>
  <c r="F29" i="13"/>
  <c r="E29" i="13" a="1"/>
  <c r="E29" i="13" s="1"/>
  <c r="D29" i="13" a="1"/>
  <c r="D29" i="13"/>
  <c r="C29" i="13" a="1"/>
  <c r="C29" i="13" s="1"/>
  <c r="B29" i="13" a="1"/>
  <c r="B29" i="13"/>
  <c r="A29" i="13" a="1"/>
  <c r="A29" i="13" s="1"/>
  <c r="I28" i="13" a="1"/>
  <c r="I28" i="13"/>
  <c r="H28" i="13" a="1"/>
  <c r="H28" i="13" s="1"/>
  <c r="G28" i="13" a="1"/>
  <c r="G28" i="13"/>
  <c r="F28" i="13" a="1"/>
  <c r="F28" i="13" s="1"/>
  <c r="E28" i="13" a="1"/>
  <c r="E28" i="13"/>
  <c r="D28" i="13" a="1"/>
  <c r="D28" i="13" s="1"/>
  <c r="C28" i="13" a="1"/>
  <c r="C28" i="13"/>
  <c r="B28" i="13" a="1"/>
  <c r="B28" i="13" s="1"/>
  <c r="A28" i="13" a="1"/>
  <c r="A28" i="13"/>
  <c r="I27" i="13" a="1"/>
  <c r="I27" i="13" s="1"/>
  <c r="H27" i="13" a="1"/>
  <c r="H27" i="13"/>
  <c r="G27" i="13" a="1"/>
  <c r="G27" i="13" s="1"/>
  <c r="F27" i="13" a="1"/>
  <c r="F27" i="13"/>
  <c r="E27" i="13" a="1"/>
  <c r="E27" i="13" s="1"/>
  <c r="D27" i="13" a="1"/>
  <c r="D27" i="13"/>
  <c r="C27" i="13" a="1"/>
  <c r="C27" i="13" s="1"/>
  <c r="B27" i="13" a="1"/>
  <c r="B27" i="13"/>
  <c r="A27" i="13" a="1"/>
  <c r="A27" i="13" s="1"/>
  <c r="I26" i="13" a="1"/>
  <c r="I26" i="13"/>
  <c r="H26" i="13" a="1"/>
  <c r="H26" i="13" s="1"/>
  <c r="G26" i="13" a="1"/>
  <c r="G26" i="13"/>
  <c r="F26" i="13" a="1"/>
  <c r="F26" i="13" s="1"/>
  <c r="E26" i="13" a="1"/>
  <c r="E26" i="13"/>
  <c r="D26" i="13" a="1"/>
  <c r="D26" i="13" s="1"/>
  <c r="C26" i="13" a="1"/>
  <c r="C26" i="13"/>
  <c r="B26" i="13" a="1"/>
  <c r="B26" i="13" s="1"/>
  <c r="A26" i="13" a="1"/>
  <c r="A26" i="13"/>
  <c r="I25" i="13" a="1"/>
  <c r="I25" i="13" s="1"/>
  <c r="H25" i="13" a="1"/>
  <c r="H25" i="13"/>
  <c r="G25" i="13" a="1"/>
  <c r="G25" i="13" s="1"/>
  <c r="F25" i="13" a="1"/>
  <c r="F25" i="13" s="1"/>
  <c r="E25" i="13" a="1"/>
  <c r="E25" i="13" s="1"/>
  <c r="D25" i="13" a="1"/>
  <c r="D25" i="13"/>
  <c r="C25" i="13" a="1"/>
  <c r="C25" i="13" s="1"/>
  <c r="B25" i="13" a="1"/>
  <c r="B25" i="13" s="1"/>
  <c r="A25" i="13" a="1"/>
  <c r="A25" i="13" s="1"/>
  <c r="I24" i="13" a="1"/>
  <c r="I24" i="13" s="1"/>
  <c r="H24" i="13" a="1"/>
  <c r="H24" i="13" s="1"/>
  <c r="G24" i="13" a="1"/>
  <c r="G24" i="13" s="1"/>
  <c r="F24" i="13" a="1"/>
  <c r="F24" i="13" s="1"/>
  <c r="E24" i="13" a="1"/>
  <c r="E24" i="13"/>
  <c r="D24" i="13" a="1"/>
  <c r="D24" i="13" s="1"/>
  <c r="C24" i="13" a="1"/>
  <c r="C24" i="13" s="1"/>
  <c r="B24" i="13" a="1"/>
  <c r="B24" i="13" s="1"/>
  <c r="A24" i="13" a="1"/>
  <c r="A24" i="13" s="1"/>
  <c r="I23" i="13" a="1"/>
  <c r="I23" i="13" s="1"/>
  <c r="H23" i="13" a="1"/>
  <c r="H23" i="13" s="1"/>
  <c r="G23" i="13" a="1"/>
  <c r="G23" i="13" s="1"/>
  <c r="F23" i="13" a="1"/>
  <c r="F23" i="13"/>
  <c r="E23" i="13" a="1"/>
  <c r="E23" i="13" s="1"/>
  <c r="D23" i="13" a="1"/>
  <c r="D23" i="13" s="1"/>
  <c r="C23" i="13" a="1"/>
  <c r="C23" i="13" s="1"/>
  <c r="B23" i="13" a="1"/>
  <c r="B23" i="13" s="1"/>
  <c r="A23" i="13" a="1"/>
  <c r="A23" i="13" s="1"/>
  <c r="I22" i="13" a="1"/>
  <c r="I22" i="13" s="1"/>
  <c r="H22" i="13" a="1"/>
  <c r="H22" i="13" s="1"/>
  <c r="G22" i="13" a="1"/>
  <c r="G22" i="13"/>
  <c r="F22" i="13" a="1"/>
  <c r="F22" i="13" s="1"/>
  <c r="E22" i="13" a="1"/>
  <c r="E22" i="13" s="1"/>
  <c r="D22" i="13" a="1"/>
  <c r="D22" i="13" s="1"/>
  <c r="C22" i="13" a="1"/>
  <c r="C22" i="13" s="1"/>
  <c r="B22" i="13" a="1"/>
  <c r="B22" i="13" s="1"/>
  <c r="A22" i="13" a="1"/>
  <c r="A22" i="13" s="1"/>
  <c r="I21" i="13" a="1"/>
  <c r="I21" i="13" s="1"/>
  <c r="H21" i="13" a="1"/>
  <c r="H21" i="13"/>
  <c r="G21" i="13" a="1"/>
  <c r="G21" i="13" s="1"/>
  <c r="F21" i="13" a="1"/>
  <c r="F21" i="13" s="1"/>
  <c r="E21" i="13" a="1"/>
  <c r="E21" i="13" s="1"/>
  <c r="D21" i="13" a="1"/>
  <c r="D21" i="13" s="1"/>
  <c r="C21" i="13" a="1"/>
  <c r="C21" i="13" s="1"/>
  <c r="B21" i="13" a="1"/>
  <c r="B21" i="13" s="1"/>
  <c r="A21" i="13" a="1"/>
  <c r="A21" i="13" s="1"/>
  <c r="I20" i="13" a="1"/>
  <c r="I20" i="13"/>
  <c r="H20" i="13" a="1"/>
  <c r="H20" i="13" s="1"/>
  <c r="G20" i="13" a="1"/>
  <c r="G20" i="13" s="1"/>
  <c r="F20" i="13" a="1"/>
  <c r="F20" i="13" s="1"/>
  <c r="E20" i="13" a="1"/>
  <c r="E20" i="13" s="1"/>
  <c r="D20" i="13" a="1"/>
  <c r="D20" i="13" s="1"/>
  <c r="C20" i="13" a="1"/>
  <c r="C20" i="13" s="1"/>
  <c r="B20" i="13" a="1"/>
  <c r="B20" i="13" s="1"/>
  <c r="A20" i="13" a="1"/>
  <c r="A20" i="13"/>
  <c r="I19" i="13" a="1"/>
  <c r="I19" i="13" s="1"/>
  <c r="H19" i="13" a="1"/>
  <c r="H19" i="13" s="1"/>
  <c r="G19" i="13" a="1"/>
  <c r="G19" i="13" s="1"/>
  <c r="F19" i="13" a="1"/>
  <c r="F19" i="13" s="1"/>
  <c r="E19" i="13" a="1"/>
  <c r="E19" i="13" s="1"/>
  <c r="D19" i="13" a="1"/>
  <c r="D19" i="13" s="1"/>
  <c r="C19" i="13" a="1"/>
  <c r="C19" i="13" s="1"/>
  <c r="B19" i="13" a="1"/>
  <c r="B19" i="13"/>
  <c r="A19" i="13" a="1"/>
  <c r="A19" i="13" s="1"/>
  <c r="I18" i="13" a="1"/>
  <c r="I18" i="13" s="1"/>
  <c r="H18" i="13" a="1"/>
  <c r="H18" i="13" s="1"/>
  <c r="G18" i="13" a="1"/>
  <c r="G18" i="13" s="1"/>
  <c r="F18" i="13" a="1"/>
  <c r="F18" i="13" s="1"/>
  <c r="E18" i="13" a="1"/>
  <c r="E18" i="13" s="1"/>
  <c r="D18" i="13" a="1"/>
  <c r="D18" i="13" s="1"/>
  <c r="C18" i="13" a="1"/>
  <c r="C18" i="13"/>
  <c r="B18" i="13" a="1"/>
  <c r="B18" i="13" s="1"/>
  <c r="A18" i="13" a="1"/>
  <c r="A18" i="13" s="1"/>
  <c r="I17" i="13" a="1"/>
  <c r="I17" i="13" s="1"/>
  <c r="H17" i="13" a="1"/>
  <c r="H17" i="13" s="1"/>
  <c r="G17" i="13" a="1"/>
  <c r="G17" i="13" s="1"/>
  <c r="F17" i="13" a="1"/>
  <c r="F17" i="13" s="1"/>
  <c r="E17" i="13" a="1"/>
  <c r="E17" i="13" s="1"/>
  <c r="D17" i="13" a="1"/>
  <c r="D17" i="13"/>
  <c r="C17" i="13" a="1"/>
  <c r="C17" i="13" s="1"/>
  <c r="B17" i="13" a="1"/>
  <c r="B17" i="13" s="1"/>
  <c r="A17" i="13" a="1"/>
  <c r="A17" i="13" s="1"/>
  <c r="I16" i="13" a="1"/>
  <c r="I16" i="13" s="1"/>
  <c r="H16" i="13" a="1"/>
  <c r="H16" i="13"/>
  <c r="G16" i="13" a="1"/>
  <c r="G16" i="13" s="1"/>
  <c r="F16" i="13" a="1"/>
  <c r="F16" i="13"/>
  <c r="E16" i="13" a="1"/>
  <c r="E16" i="13" s="1"/>
  <c r="D16" i="13" a="1"/>
  <c r="D16" i="13"/>
  <c r="C16" i="13" a="1"/>
  <c r="C16" i="13" s="1"/>
  <c r="B16" i="13" a="1"/>
  <c r="B16" i="13"/>
  <c r="A16" i="13" a="1"/>
  <c r="A16" i="13" s="1"/>
  <c r="I15" i="13" a="1"/>
  <c r="I15" i="13"/>
  <c r="H15" i="13" a="1"/>
  <c r="H15" i="13" s="1"/>
  <c r="G15" i="13" a="1"/>
  <c r="G15" i="13"/>
  <c r="F15" i="13" a="1"/>
  <c r="F15" i="13" s="1"/>
  <c r="E15" i="13" a="1"/>
  <c r="E15" i="13"/>
  <c r="D15" i="13" a="1"/>
  <c r="D15" i="13" s="1"/>
  <c r="C15" i="13" a="1"/>
  <c r="C15" i="13"/>
  <c r="B15" i="13" a="1"/>
  <c r="B15" i="13" s="1"/>
  <c r="A15" i="13" a="1"/>
  <c r="A15" i="13"/>
  <c r="I14" i="13" a="1"/>
  <c r="I14" i="13" s="1"/>
  <c r="H14" i="13" a="1"/>
  <c r="H14" i="13"/>
  <c r="G14" i="13" a="1"/>
  <c r="G14" i="13" s="1"/>
  <c r="F14" i="13" a="1"/>
  <c r="F14" i="13"/>
  <c r="E14" i="13" a="1"/>
  <c r="E14" i="13" s="1"/>
  <c r="D14" i="13" a="1"/>
  <c r="D14" i="13"/>
  <c r="C14" i="13" a="1"/>
  <c r="C14" i="13" s="1"/>
  <c r="B14" i="13" a="1"/>
  <c r="B14" i="13"/>
  <c r="A14" i="13" a="1"/>
  <c r="A14" i="13" s="1"/>
  <c r="I13" i="13" a="1"/>
  <c r="I13" i="13"/>
  <c r="H13" i="13" a="1"/>
  <c r="H13" i="13" s="1"/>
  <c r="G13" i="13" a="1"/>
  <c r="G13" i="13"/>
  <c r="F13" i="13" a="1"/>
  <c r="F13" i="13" s="1"/>
  <c r="E13" i="13" a="1"/>
  <c r="E13" i="13"/>
  <c r="D13" i="13" a="1"/>
  <c r="D13" i="13" s="1"/>
  <c r="C13" i="13" a="1"/>
  <c r="C13" i="13"/>
  <c r="B13" i="13" a="1"/>
  <c r="B13" i="13" s="1"/>
  <c r="A13" i="13" a="1"/>
  <c r="A13" i="13"/>
  <c r="I12" i="13" a="1"/>
  <c r="I12" i="13" s="1"/>
  <c r="H12" i="13" a="1"/>
  <c r="H12" i="13"/>
  <c r="G12" i="13" a="1"/>
  <c r="G12" i="13" s="1"/>
  <c r="F12" i="13" a="1"/>
  <c r="F12" i="13"/>
  <c r="E12" i="13" a="1"/>
  <c r="E12" i="13" s="1"/>
  <c r="D12" i="13" a="1"/>
  <c r="D12" i="13"/>
  <c r="C12" i="13" a="1"/>
  <c r="C12" i="13" s="1"/>
  <c r="B12" i="13" a="1"/>
  <c r="B12" i="13"/>
  <c r="A12" i="13" a="1"/>
  <c r="A12" i="13" s="1"/>
  <c r="I11" i="13" a="1"/>
  <c r="I11" i="13"/>
  <c r="H11" i="13" a="1"/>
  <c r="H11" i="13" s="1"/>
  <c r="G11" i="13" a="1"/>
  <c r="G11" i="13"/>
  <c r="F11" i="13" a="1"/>
  <c r="F11" i="13" s="1"/>
  <c r="E11" i="13" a="1"/>
  <c r="E11" i="13"/>
  <c r="D11" i="13" a="1"/>
  <c r="D11" i="13" s="1"/>
  <c r="C11" i="13" a="1"/>
  <c r="C11" i="13"/>
  <c r="B11" i="13" a="1"/>
  <c r="B11" i="13" s="1"/>
  <c r="A11" i="13" a="1"/>
  <c r="A11" i="13"/>
  <c r="I10" i="13" a="1"/>
  <c r="I10" i="13" s="1"/>
  <c r="H10" i="13" a="1"/>
  <c r="H10" i="13"/>
  <c r="G10" i="13" a="1"/>
  <c r="G10" i="13" s="1"/>
  <c r="F10" i="13" a="1"/>
  <c r="F10" i="13"/>
  <c r="E10" i="13" a="1"/>
  <c r="E10" i="13" s="1"/>
  <c r="D10" i="13" a="1"/>
  <c r="D10" i="13"/>
  <c r="C10" i="13" a="1"/>
  <c r="C10" i="13" s="1"/>
  <c r="B10" i="13" a="1"/>
  <c r="B10" i="13"/>
  <c r="A10" i="13" a="1"/>
  <c r="A10" i="13" s="1"/>
  <c r="I9" i="13" a="1"/>
  <c r="I9" i="13"/>
  <c r="H9" i="13" a="1"/>
  <c r="H9" i="13" s="1"/>
  <c r="G9" i="13" a="1"/>
  <c r="G9" i="13"/>
  <c r="F9" i="13" a="1"/>
  <c r="F9" i="13" s="1"/>
  <c r="E9" i="13" a="1"/>
  <c r="E9" i="13"/>
  <c r="D9" i="13" a="1"/>
  <c r="D9" i="13" s="1"/>
  <c r="C9" i="13" a="1"/>
  <c r="C9" i="13"/>
  <c r="B9" i="13" a="1"/>
  <c r="B9" i="13" s="1"/>
  <c r="A9" i="13" a="1"/>
  <c r="A9" i="13"/>
  <c r="I8" i="13" a="1"/>
  <c r="I8" i="13" s="1"/>
  <c r="H8" i="13" a="1"/>
  <c r="H8" i="13"/>
  <c r="F8" i="13" a="1"/>
  <c r="F8" i="13"/>
  <c r="E8" i="13" a="1"/>
  <c r="E8" i="13" s="1"/>
  <c r="A8" i="13" a="1"/>
  <c r="A8" i="13" s="1"/>
  <c r="I7" i="13" a="1"/>
  <c r="I7" i="13"/>
  <c r="H7" i="13" a="1"/>
  <c r="H7" i="13" s="1"/>
  <c r="F7" i="13" a="1"/>
  <c r="F7" i="13" s="1"/>
  <c r="E7" i="13" a="1"/>
  <c r="E7" i="13"/>
  <c r="A7" i="13" a="1"/>
  <c r="A7" i="13"/>
  <c r="B5" i="13"/>
  <c r="F4" i="13"/>
  <c r="F3" i="13"/>
  <c r="B3" i="13"/>
  <c r="B4" i="13" s="1"/>
  <c r="I49" i="12" a="1"/>
  <c r="I49" i="12"/>
  <c r="H49" i="12" a="1"/>
  <c r="H49" i="12" s="1"/>
  <c r="G49" i="12" a="1"/>
  <c r="G49" i="12"/>
  <c r="F49" i="12" a="1"/>
  <c r="F49" i="12" s="1"/>
  <c r="E49" i="12" a="1"/>
  <c r="E49" i="12"/>
  <c r="D49" i="12" a="1"/>
  <c r="D49" i="12" s="1"/>
  <c r="C49" i="12" a="1"/>
  <c r="C49" i="12"/>
  <c r="B49" i="12" a="1"/>
  <c r="B49" i="12" s="1"/>
  <c r="A49" i="12" a="1"/>
  <c r="A49" i="12"/>
  <c r="I48" i="12" a="1"/>
  <c r="I48" i="12" s="1"/>
  <c r="H48" i="12" a="1"/>
  <c r="H48" i="12"/>
  <c r="G48" i="12" a="1"/>
  <c r="G48" i="12" s="1"/>
  <c r="F48" i="12" a="1"/>
  <c r="F48" i="12"/>
  <c r="E48" i="12" a="1"/>
  <c r="E48" i="12" s="1"/>
  <c r="D48" i="12" a="1"/>
  <c r="D48" i="12"/>
  <c r="C48" i="12" a="1"/>
  <c r="C48" i="12" s="1"/>
  <c r="B48" i="12" a="1"/>
  <c r="B48" i="12"/>
  <c r="A48" i="12" a="1"/>
  <c r="A48" i="12" s="1"/>
  <c r="I47" i="12" a="1"/>
  <c r="I47" i="12"/>
  <c r="H47" i="12" a="1"/>
  <c r="H47" i="12" s="1"/>
  <c r="G47" i="12" a="1"/>
  <c r="G47" i="12"/>
  <c r="F47" i="12" a="1"/>
  <c r="F47" i="12" s="1"/>
  <c r="E47" i="12" a="1"/>
  <c r="E47" i="12"/>
  <c r="D47" i="12" a="1"/>
  <c r="D47" i="12" s="1"/>
  <c r="C47" i="12" a="1"/>
  <c r="C47" i="12" s="1"/>
  <c r="B47" i="12" a="1"/>
  <c r="B47" i="12" s="1"/>
  <c r="A47" i="12" a="1"/>
  <c r="A47" i="12" s="1"/>
  <c r="I46" i="12" a="1"/>
  <c r="I46" i="12"/>
  <c r="H46" i="12" a="1"/>
  <c r="H46" i="12" s="1"/>
  <c r="G46" i="12" a="1"/>
  <c r="G46" i="12"/>
  <c r="F46" i="12" a="1"/>
  <c r="F46" i="12" s="1"/>
  <c r="E46" i="12" a="1"/>
  <c r="E46" i="12" s="1"/>
  <c r="D46" i="12" a="1"/>
  <c r="D46" i="12" s="1"/>
  <c r="C46" i="12" a="1"/>
  <c r="C46" i="12" s="1"/>
  <c r="B46" i="12" a="1"/>
  <c r="B46" i="12" s="1"/>
  <c r="A46" i="12" a="1"/>
  <c r="A46" i="12"/>
  <c r="I45" i="12" a="1"/>
  <c r="I45" i="12" s="1"/>
  <c r="H45" i="12" a="1"/>
  <c r="H45" i="12"/>
  <c r="G45" i="12" a="1"/>
  <c r="G45" i="12" s="1"/>
  <c r="F45" i="12" a="1"/>
  <c r="F45" i="12" s="1"/>
  <c r="E45" i="12" a="1"/>
  <c r="E45" i="12" s="1"/>
  <c r="D45" i="12" a="1"/>
  <c r="D45" i="12" s="1"/>
  <c r="C45" i="12" a="1"/>
  <c r="C45" i="12" s="1"/>
  <c r="B45" i="12" a="1"/>
  <c r="B45" i="12"/>
  <c r="A45" i="12" a="1"/>
  <c r="A45" i="12" s="1"/>
  <c r="I44" i="12" a="1"/>
  <c r="I44" i="12"/>
  <c r="H44" i="12" a="1"/>
  <c r="H44" i="12" s="1"/>
  <c r="G44" i="12" a="1"/>
  <c r="G44" i="12" s="1"/>
  <c r="F44" i="12" a="1"/>
  <c r="F44" i="12" s="1"/>
  <c r="E44" i="12" a="1"/>
  <c r="E44" i="12" s="1"/>
  <c r="D44" i="12" a="1"/>
  <c r="D44" i="12" s="1"/>
  <c r="C44" i="12" a="1"/>
  <c r="C44" i="12"/>
  <c r="B44" i="12" a="1"/>
  <c r="B44" i="12" s="1"/>
  <c r="A44" i="12" a="1"/>
  <c r="A44" i="12"/>
  <c r="I43" i="12" a="1"/>
  <c r="I43" i="12" s="1"/>
  <c r="H43" i="12" a="1"/>
  <c r="H43" i="12" s="1"/>
  <c r="G43" i="12" a="1"/>
  <c r="G43" i="12" s="1"/>
  <c r="F43" i="12" a="1"/>
  <c r="F43" i="12" s="1"/>
  <c r="E43" i="12" a="1"/>
  <c r="E43" i="12" s="1"/>
  <c r="D43" i="12" a="1"/>
  <c r="D43" i="12"/>
  <c r="C43" i="12" a="1"/>
  <c r="C43" i="12" s="1"/>
  <c r="B43" i="12" a="1"/>
  <c r="B43" i="12"/>
  <c r="A43" i="12" a="1"/>
  <c r="A43" i="12" s="1"/>
  <c r="I42" i="12" a="1"/>
  <c r="I42" i="12" s="1"/>
  <c r="H42" i="12" a="1"/>
  <c r="H42" i="12" s="1"/>
  <c r="G42" i="12" a="1"/>
  <c r="G42" i="12" s="1"/>
  <c r="F42" i="12" a="1"/>
  <c r="F42" i="12" s="1"/>
  <c r="E42" i="12" a="1"/>
  <c r="E42" i="12"/>
  <c r="D42" i="12" a="1"/>
  <c r="D42" i="12" s="1"/>
  <c r="C42" i="12" a="1"/>
  <c r="C42" i="12"/>
  <c r="B42" i="12" a="1"/>
  <c r="B42" i="12" s="1"/>
  <c r="A42" i="12" a="1"/>
  <c r="A42" i="12" s="1"/>
  <c r="I41" i="12" a="1"/>
  <c r="I41" i="12" s="1"/>
  <c r="H41" i="12" a="1"/>
  <c r="H41" i="12" s="1"/>
  <c r="G41" i="12" a="1"/>
  <c r="G41" i="12" s="1"/>
  <c r="F41" i="12" a="1"/>
  <c r="F41" i="12"/>
  <c r="E41" i="12" a="1"/>
  <c r="E41" i="12" s="1"/>
  <c r="D41" i="12" a="1"/>
  <c r="D41" i="12"/>
  <c r="C41" i="12" a="1"/>
  <c r="C41" i="12" s="1"/>
  <c r="B41" i="12" a="1"/>
  <c r="B41" i="12" s="1"/>
  <c r="A41" i="12" a="1"/>
  <c r="A41" i="12" s="1"/>
  <c r="I40" i="12" a="1"/>
  <c r="I40" i="12" s="1"/>
  <c r="H40" i="12" a="1"/>
  <c r="H40" i="12" s="1"/>
  <c r="G40" i="12" a="1"/>
  <c r="G40" i="12"/>
  <c r="F40" i="12" a="1"/>
  <c r="F40" i="12" s="1"/>
  <c r="E40" i="12" a="1"/>
  <c r="E40" i="12"/>
  <c r="D40" i="12" a="1"/>
  <c r="D40" i="12" s="1"/>
  <c r="C40" i="12" a="1"/>
  <c r="C40" i="12" s="1"/>
  <c r="B40" i="12" a="1"/>
  <c r="B40" i="12" s="1"/>
  <c r="A40" i="12" a="1"/>
  <c r="A40" i="12" s="1"/>
  <c r="I39" i="12" a="1"/>
  <c r="I39" i="12" s="1"/>
  <c r="H39" i="12" a="1"/>
  <c r="H39" i="12"/>
  <c r="G39" i="12" a="1"/>
  <c r="G39" i="12" s="1"/>
  <c r="F39" i="12" a="1"/>
  <c r="F39" i="12"/>
  <c r="E39" i="12" a="1"/>
  <c r="E39" i="12" s="1"/>
  <c r="D39" i="12" a="1"/>
  <c r="D39" i="12" s="1"/>
  <c r="C39" i="12" a="1"/>
  <c r="C39" i="12" s="1"/>
  <c r="B39" i="12" a="1"/>
  <c r="B39" i="12" s="1"/>
  <c r="A39" i="12" a="1"/>
  <c r="A39" i="12" s="1"/>
  <c r="I38" i="12" a="1"/>
  <c r="I38" i="12"/>
  <c r="H38" i="12" a="1"/>
  <c r="H38" i="12" s="1"/>
  <c r="G38" i="12" a="1"/>
  <c r="G38" i="12"/>
  <c r="F38" i="12" a="1"/>
  <c r="F38" i="12" s="1"/>
  <c r="E38" i="12" a="1"/>
  <c r="E38" i="12" s="1"/>
  <c r="D38" i="12" a="1"/>
  <c r="D38" i="12" s="1"/>
  <c r="C38" i="12" a="1"/>
  <c r="C38" i="12" s="1"/>
  <c r="B38" i="12" a="1"/>
  <c r="B38" i="12" s="1"/>
  <c r="A38" i="12" a="1"/>
  <c r="A38" i="12"/>
  <c r="I37" i="12" a="1"/>
  <c r="I37" i="12" s="1"/>
  <c r="H37" i="12" a="1"/>
  <c r="H37" i="12"/>
  <c r="G37" i="12" a="1"/>
  <c r="G37" i="12" s="1"/>
  <c r="F37" i="12" a="1"/>
  <c r="F37" i="12" s="1"/>
  <c r="E37" i="12" a="1"/>
  <c r="E37" i="12" s="1"/>
  <c r="D37" i="12" a="1"/>
  <c r="D37" i="12" s="1"/>
  <c r="C37" i="12" a="1"/>
  <c r="C37" i="12" s="1"/>
  <c r="B37" i="12" a="1"/>
  <c r="B37" i="12"/>
  <c r="A37" i="12" a="1"/>
  <c r="A37" i="12" s="1"/>
  <c r="I36" i="12" a="1"/>
  <c r="I36" i="12"/>
  <c r="H36" i="12" a="1"/>
  <c r="H36" i="12" s="1"/>
  <c r="G36" i="12" a="1"/>
  <c r="G36" i="12" s="1"/>
  <c r="F36" i="12" a="1"/>
  <c r="F36" i="12" s="1"/>
  <c r="E36" i="12" a="1"/>
  <c r="E36" i="12" s="1"/>
  <c r="D36" i="12" a="1"/>
  <c r="D36" i="12" s="1"/>
  <c r="C36" i="12" a="1"/>
  <c r="C36" i="12"/>
  <c r="B36" i="12" a="1"/>
  <c r="B36" i="12" s="1"/>
  <c r="A36" i="12" a="1"/>
  <c r="A36" i="12"/>
  <c r="I35" i="12" a="1"/>
  <c r="I35" i="12" s="1"/>
  <c r="H35" i="12" a="1"/>
  <c r="H35" i="12" s="1"/>
  <c r="G35" i="12" a="1"/>
  <c r="G35" i="12" s="1"/>
  <c r="F35" i="12" a="1"/>
  <c r="F35" i="12" s="1"/>
  <c r="E35" i="12" a="1"/>
  <c r="E35" i="12" s="1"/>
  <c r="D35" i="12" a="1"/>
  <c r="D35" i="12"/>
  <c r="C35" i="12" a="1"/>
  <c r="C35" i="12" s="1"/>
  <c r="B35" i="12" a="1"/>
  <c r="B35" i="12"/>
  <c r="A35" i="12" a="1"/>
  <c r="A35" i="12" s="1"/>
  <c r="I34" i="12" a="1"/>
  <c r="I34" i="12" s="1"/>
  <c r="H34" i="12" a="1"/>
  <c r="H34" i="12" s="1"/>
  <c r="G34" i="12" a="1"/>
  <c r="G34" i="12" s="1"/>
  <c r="F34" i="12" a="1"/>
  <c r="F34" i="12" s="1"/>
  <c r="E34" i="12" a="1"/>
  <c r="E34" i="12"/>
  <c r="D34" i="12" a="1"/>
  <c r="D34" i="12" s="1"/>
  <c r="C34" i="12" a="1"/>
  <c r="C34" i="12"/>
  <c r="B34" i="12" a="1"/>
  <c r="B34" i="12" s="1"/>
  <c r="A34" i="12" a="1"/>
  <c r="A34" i="12" s="1"/>
  <c r="I33" i="12" a="1"/>
  <c r="I33" i="12" s="1"/>
  <c r="H33" i="12" a="1"/>
  <c r="H33" i="12" s="1"/>
  <c r="G33" i="12" a="1"/>
  <c r="G33" i="12" s="1"/>
  <c r="F33" i="12" a="1"/>
  <c r="F33" i="12"/>
  <c r="E33" i="12" a="1"/>
  <c r="E33" i="12" s="1"/>
  <c r="D33" i="12" a="1"/>
  <c r="D33" i="12"/>
  <c r="C33" i="12" a="1"/>
  <c r="C33" i="12" s="1"/>
  <c r="B33" i="12" a="1"/>
  <c r="B33" i="12" s="1"/>
  <c r="A33" i="12" a="1"/>
  <c r="A33" i="12" s="1"/>
  <c r="I32" i="12" a="1"/>
  <c r="I32" i="12" s="1"/>
  <c r="H32" i="12" a="1"/>
  <c r="H32" i="12" s="1"/>
  <c r="G32" i="12" a="1"/>
  <c r="G32" i="12"/>
  <c r="F32" i="12" a="1"/>
  <c r="F32" i="12" s="1"/>
  <c r="E32" i="12" a="1"/>
  <c r="E32" i="12"/>
  <c r="D32" i="12" a="1"/>
  <c r="D32" i="12" s="1"/>
  <c r="C32" i="12" a="1"/>
  <c r="C32" i="12" s="1"/>
  <c r="B32" i="12" a="1"/>
  <c r="B32" i="12" s="1"/>
  <c r="A32" i="12" a="1"/>
  <c r="A32" i="12" s="1"/>
  <c r="I31" i="12" a="1"/>
  <c r="I31" i="12" s="1"/>
  <c r="H31" i="12" a="1"/>
  <c r="H31" i="12"/>
  <c r="G31" i="12" a="1"/>
  <c r="G31" i="12" s="1"/>
  <c r="F31" i="12" a="1"/>
  <c r="F31" i="12"/>
  <c r="E31" i="12" a="1"/>
  <c r="E31" i="12" s="1"/>
  <c r="D31" i="12" a="1"/>
  <c r="D31" i="12" s="1"/>
  <c r="C31" i="12" a="1"/>
  <c r="C31" i="12" s="1"/>
  <c r="B31" i="12" a="1"/>
  <c r="B31" i="12" s="1"/>
  <c r="A31" i="12" a="1"/>
  <c r="A31" i="12" s="1"/>
  <c r="I30" i="12" a="1"/>
  <c r="I30" i="12"/>
  <c r="H30" i="12" a="1"/>
  <c r="H30" i="12" s="1"/>
  <c r="G30" i="12" a="1"/>
  <c r="G30" i="12"/>
  <c r="F30" i="12" a="1"/>
  <c r="F30" i="12" s="1"/>
  <c r="E30" i="12" a="1"/>
  <c r="E30" i="12" s="1"/>
  <c r="D30" i="12" a="1"/>
  <c r="D30" i="12" s="1"/>
  <c r="C30" i="12" a="1"/>
  <c r="C30" i="12" s="1"/>
  <c r="B30" i="12" a="1"/>
  <c r="B30" i="12" s="1"/>
  <c r="A30" i="12" a="1"/>
  <c r="A30" i="12"/>
  <c r="I29" i="12" a="1"/>
  <c r="I29" i="12" s="1"/>
  <c r="H29" i="12" a="1"/>
  <c r="H29" i="12"/>
  <c r="G29" i="12" a="1"/>
  <c r="G29" i="12" s="1"/>
  <c r="F29" i="12" a="1"/>
  <c r="F29" i="12" s="1"/>
  <c r="E29" i="12" a="1"/>
  <c r="E29" i="12" s="1"/>
  <c r="D29" i="12" a="1"/>
  <c r="D29" i="12" s="1"/>
  <c r="C29" i="12" a="1"/>
  <c r="C29" i="12" s="1"/>
  <c r="B29" i="12" a="1"/>
  <c r="B29" i="12"/>
  <c r="A29" i="12" a="1"/>
  <c r="A29" i="12" s="1"/>
  <c r="I28" i="12" a="1"/>
  <c r="I28" i="12"/>
  <c r="H28" i="12" a="1"/>
  <c r="H28" i="12" s="1"/>
  <c r="G28" i="12" a="1"/>
  <c r="G28" i="12" s="1"/>
  <c r="F28" i="12" a="1"/>
  <c r="F28" i="12" s="1"/>
  <c r="E28" i="12" a="1"/>
  <c r="E28" i="12" s="1"/>
  <c r="D28" i="12" a="1"/>
  <c r="D28" i="12" s="1"/>
  <c r="C28" i="12" a="1"/>
  <c r="C28" i="12"/>
  <c r="B28" i="12" a="1"/>
  <c r="B28" i="12" s="1"/>
  <c r="A28" i="12" a="1"/>
  <c r="A28" i="12"/>
  <c r="I27" i="12" a="1"/>
  <c r="I27" i="12" s="1"/>
  <c r="H27" i="12" a="1"/>
  <c r="H27" i="12" s="1"/>
  <c r="G27" i="12" a="1"/>
  <c r="G27" i="12" s="1"/>
  <c r="F27" i="12" a="1"/>
  <c r="F27" i="12" s="1"/>
  <c r="E27" i="12" a="1"/>
  <c r="E27" i="12" s="1"/>
  <c r="D27" i="12" a="1"/>
  <c r="D27" i="12"/>
  <c r="C27" i="12" a="1"/>
  <c r="C27" i="12" s="1"/>
  <c r="B27" i="12" a="1"/>
  <c r="B27" i="12"/>
  <c r="A27" i="12" a="1"/>
  <c r="A27" i="12" s="1"/>
  <c r="I26" i="12" a="1"/>
  <c r="I26" i="12" s="1"/>
  <c r="H26" i="12" a="1"/>
  <c r="H26" i="12" s="1"/>
  <c r="G26" i="12" a="1"/>
  <c r="G26" i="12" s="1"/>
  <c r="F26" i="12" a="1"/>
  <c r="F26" i="12" s="1"/>
  <c r="E26" i="12" a="1"/>
  <c r="E26" i="12"/>
  <c r="D26" i="12" a="1"/>
  <c r="D26" i="12" s="1"/>
  <c r="C26" i="12" a="1"/>
  <c r="C26" i="12"/>
  <c r="B26" i="12" a="1"/>
  <c r="B26" i="12" s="1"/>
  <c r="A26" i="12" a="1"/>
  <c r="A26" i="12" s="1"/>
  <c r="I25" i="12" a="1"/>
  <c r="I25" i="12" s="1"/>
  <c r="H25" i="12" a="1"/>
  <c r="H25" i="12" s="1"/>
  <c r="G25" i="12" a="1"/>
  <c r="G25" i="12" s="1"/>
  <c r="F25" i="12" a="1"/>
  <c r="F25" i="12"/>
  <c r="E25" i="12" a="1"/>
  <c r="E25" i="12" s="1"/>
  <c r="D25" i="12" a="1"/>
  <c r="D25" i="12"/>
  <c r="C25" i="12" a="1"/>
  <c r="C25" i="12" s="1"/>
  <c r="B25" i="12" a="1"/>
  <c r="B25" i="12" s="1"/>
  <c r="A25" i="12" a="1"/>
  <c r="A25" i="12" s="1"/>
  <c r="I24" i="12" a="1"/>
  <c r="I24" i="12" s="1"/>
  <c r="H24" i="12" a="1"/>
  <c r="H24" i="12" s="1"/>
  <c r="G24" i="12" a="1"/>
  <c r="G24" i="12"/>
  <c r="F24" i="12" a="1"/>
  <c r="F24" i="12" s="1"/>
  <c r="E24" i="12" a="1"/>
  <c r="E24" i="12"/>
  <c r="D24" i="12" a="1"/>
  <c r="D24" i="12" s="1"/>
  <c r="C24" i="12" a="1"/>
  <c r="C24" i="12" s="1"/>
  <c r="B24" i="12" a="1"/>
  <c r="B24" i="12" s="1"/>
  <c r="A24" i="12" a="1"/>
  <c r="A24" i="12" s="1"/>
  <c r="I23" i="12" a="1"/>
  <c r="I23" i="12" s="1"/>
  <c r="H23" i="12" a="1"/>
  <c r="H23" i="12"/>
  <c r="G23" i="12" a="1"/>
  <c r="G23" i="12" s="1"/>
  <c r="F23" i="12" a="1"/>
  <c r="F23" i="12"/>
  <c r="E23" i="12" a="1"/>
  <c r="E23" i="12" s="1"/>
  <c r="D23" i="12" a="1"/>
  <c r="D23" i="12" s="1"/>
  <c r="C23" i="12" a="1"/>
  <c r="C23" i="12" s="1"/>
  <c r="B23" i="12" a="1"/>
  <c r="B23" i="12" s="1"/>
  <c r="A23" i="12" a="1"/>
  <c r="A23" i="12" s="1"/>
  <c r="I22" i="12" a="1"/>
  <c r="I22" i="12"/>
  <c r="H22" i="12" a="1"/>
  <c r="H22" i="12" s="1"/>
  <c r="G22" i="12" a="1"/>
  <c r="G22" i="12"/>
  <c r="F22" i="12" a="1"/>
  <c r="F22" i="12" s="1"/>
  <c r="E22" i="12" a="1"/>
  <c r="E22" i="12" s="1"/>
  <c r="D22" i="12" a="1"/>
  <c r="D22" i="12" s="1"/>
  <c r="C22" i="12" a="1"/>
  <c r="C22" i="12" s="1"/>
  <c r="B22" i="12" a="1"/>
  <c r="B22" i="12" s="1"/>
  <c r="A22" i="12" a="1"/>
  <c r="A22" i="12"/>
  <c r="I21" i="12" a="1"/>
  <c r="I21" i="12" s="1"/>
  <c r="H21" i="12" a="1"/>
  <c r="H21" i="12"/>
  <c r="G21" i="12" a="1"/>
  <c r="G21" i="12" s="1"/>
  <c r="F21" i="12" a="1"/>
  <c r="F21" i="12" s="1"/>
  <c r="E21" i="12" a="1"/>
  <c r="E21" i="12" s="1"/>
  <c r="D21" i="12" a="1"/>
  <c r="D21" i="12" s="1"/>
  <c r="C21" i="12" a="1"/>
  <c r="C21" i="12" s="1"/>
  <c r="B21" i="12" a="1"/>
  <c r="B21" i="12"/>
  <c r="A21" i="12" a="1"/>
  <c r="A21" i="12" s="1"/>
  <c r="I20" i="12" a="1"/>
  <c r="I20" i="12"/>
  <c r="H20" i="12" a="1"/>
  <c r="H20" i="12" s="1"/>
  <c r="G20" i="12" a="1"/>
  <c r="G20" i="12" s="1"/>
  <c r="F20" i="12" a="1"/>
  <c r="F20" i="12" s="1"/>
  <c r="E20" i="12" a="1"/>
  <c r="E20" i="12" s="1"/>
  <c r="D20" i="12" a="1"/>
  <c r="D20" i="12" s="1"/>
  <c r="C20" i="12" a="1"/>
  <c r="C20" i="12"/>
  <c r="B20" i="12" a="1"/>
  <c r="B20" i="12" s="1"/>
  <c r="A20" i="12" a="1"/>
  <c r="A20" i="12"/>
  <c r="I19" i="12" a="1"/>
  <c r="I19" i="12" s="1"/>
  <c r="H19" i="12" a="1"/>
  <c r="H19" i="12" s="1"/>
  <c r="G19" i="12" a="1"/>
  <c r="G19" i="12" s="1"/>
  <c r="F19" i="12" a="1"/>
  <c r="F19" i="12" s="1"/>
  <c r="E19" i="12" a="1"/>
  <c r="E19" i="12" s="1"/>
  <c r="D19" i="12" a="1"/>
  <c r="D19" i="12"/>
  <c r="C19" i="12" a="1"/>
  <c r="C19" i="12" s="1"/>
  <c r="B19" i="12" a="1"/>
  <c r="B19" i="12"/>
  <c r="A19" i="12" a="1"/>
  <c r="A19" i="12" s="1"/>
  <c r="I18" i="12" a="1"/>
  <c r="I18" i="12" s="1"/>
  <c r="H18" i="12" a="1"/>
  <c r="H18" i="12" s="1"/>
  <c r="G18" i="12" a="1"/>
  <c r="G18" i="12" s="1"/>
  <c r="F18" i="12" a="1"/>
  <c r="F18" i="12" s="1"/>
  <c r="E18" i="12" a="1"/>
  <c r="E18" i="12"/>
  <c r="D18" i="12" a="1"/>
  <c r="D18" i="12" s="1"/>
  <c r="C18" i="12" a="1"/>
  <c r="C18" i="12"/>
  <c r="B18" i="12" a="1"/>
  <c r="B18" i="12" s="1"/>
  <c r="A18" i="12" a="1"/>
  <c r="A18" i="12" s="1"/>
  <c r="I17" i="12" a="1"/>
  <c r="I17" i="12" s="1"/>
  <c r="H17" i="12" a="1"/>
  <c r="H17" i="12" s="1"/>
  <c r="G17" i="12" a="1"/>
  <c r="G17" i="12" s="1"/>
  <c r="F17" i="12" a="1"/>
  <c r="F17" i="12"/>
  <c r="E17" i="12" a="1"/>
  <c r="E17" i="12" s="1"/>
  <c r="D17" i="12" a="1"/>
  <c r="D17" i="12"/>
  <c r="C17" i="12" a="1"/>
  <c r="C17" i="12" s="1"/>
  <c r="B17" i="12" a="1"/>
  <c r="B17" i="12" s="1"/>
  <c r="A17" i="12" a="1"/>
  <c r="A17" i="12" s="1"/>
  <c r="I16" i="12" a="1"/>
  <c r="I16" i="12" s="1"/>
  <c r="H16" i="12" a="1"/>
  <c r="H16" i="12" s="1"/>
  <c r="G16" i="12" a="1"/>
  <c r="G16" i="12"/>
  <c r="F16" i="12" a="1"/>
  <c r="F16" i="12" s="1"/>
  <c r="E16" i="12" a="1"/>
  <c r="E16" i="12"/>
  <c r="D16" i="12" a="1"/>
  <c r="D16" i="12" s="1"/>
  <c r="C16" i="12" a="1"/>
  <c r="C16" i="12" s="1"/>
  <c r="B16" i="12" a="1"/>
  <c r="B16" i="12" s="1"/>
  <c r="A16" i="12" a="1"/>
  <c r="A16" i="12" s="1"/>
  <c r="I15" i="12" a="1"/>
  <c r="I15" i="12" s="1"/>
  <c r="H15" i="12" a="1"/>
  <c r="H15" i="12"/>
  <c r="G15" i="12" a="1"/>
  <c r="G15" i="12" s="1"/>
  <c r="F15" i="12" a="1"/>
  <c r="F15" i="12"/>
  <c r="E15" i="12" a="1"/>
  <c r="E15" i="12" s="1"/>
  <c r="D15" i="12" a="1"/>
  <c r="D15" i="12" s="1"/>
  <c r="C15" i="12" a="1"/>
  <c r="C15" i="12" s="1"/>
  <c r="B15" i="12" a="1"/>
  <c r="B15" i="12" s="1"/>
  <c r="A15" i="12" a="1"/>
  <c r="A15" i="12" s="1"/>
  <c r="I14" i="12" a="1"/>
  <c r="I14" i="12"/>
  <c r="H14" i="12" a="1"/>
  <c r="H14" i="12" s="1"/>
  <c r="G14" i="12" a="1"/>
  <c r="G14" i="12"/>
  <c r="F14" i="12" a="1"/>
  <c r="F14" i="12" s="1"/>
  <c r="E14" i="12" a="1"/>
  <c r="E14" i="12" s="1"/>
  <c r="D14" i="12" a="1"/>
  <c r="D14" i="12" s="1"/>
  <c r="C14" i="12" a="1"/>
  <c r="C14" i="12" s="1"/>
  <c r="B14" i="12" a="1"/>
  <c r="B14" i="12"/>
  <c r="A14" i="12" a="1"/>
  <c r="A14" i="12" s="1"/>
  <c r="I13" i="12" a="1"/>
  <c r="I13" i="12"/>
  <c r="H13" i="12" a="1"/>
  <c r="H13" i="12" s="1"/>
  <c r="G13" i="12" a="1"/>
  <c r="G13" i="12"/>
  <c r="F13" i="12" a="1"/>
  <c r="F13" i="12" s="1"/>
  <c r="E13" i="12" a="1"/>
  <c r="E13" i="12"/>
  <c r="D13" i="12" a="1"/>
  <c r="D13" i="12" s="1"/>
  <c r="C13" i="12" a="1"/>
  <c r="C13" i="12"/>
  <c r="B13" i="12" a="1"/>
  <c r="B13" i="12" s="1"/>
  <c r="A13" i="12" a="1"/>
  <c r="A13" i="12"/>
  <c r="I12" i="12" a="1"/>
  <c r="I12" i="12" s="1"/>
  <c r="H12" i="12" a="1"/>
  <c r="H12" i="12"/>
  <c r="G12" i="12" a="1"/>
  <c r="G12" i="12" s="1"/>
  <c r="F12" i="12" a="1"/>
  <c r="F12" i="12"/>
  <c r="E12" i="12" a="1"/>
  <c r="E12" i="12" s="1"/>
  <c r="D12" i="12" a="1"/>
  <c r="D12" i="12"/>
  <c r="C12" i="12" a="1"/>
  <c r="C12" i="12" s="1"/>
  <c r="B12" i="12" a="1"/>
  <c r="B12" i="12"/>
  <c r="A12" i="12" a="1"/>
  <c r="A12" i="12" s="1"/>
  <c r="I11" i="12" a="1"/>
  <c r="I11" i="12"/>
  <c r="H11" i="12" a="1"/>
  <c r="H11" i="12" s="1"/>
  <c r="G11" i="12" a="1"/>
  <c r="G11" i="12"/>
  <c r="F11" i="12" a="1"/>
  <c r="F11" i="12" s="1"/>
  <c r="E11" i="12" a="1"/>
  <c r="E11" i="12"/>
  <c r="D11" i="12" a="1"/>
  <c r="D11" i="12" s="1"/>
  <c r="C11" i="12" a="1"/>
  <c r="C11" i="12"/>
  <c r="B11" i="12" a="1"/>
  <c r="B11" i="12" s="1"/>
  <c r="A11" i="12" a="1"/>
  <c r="A11" i="12"/>
  <c r="I10" i="12" a="1"/>
  <c r="I10" i="12" s="1"/>
  <c r="H10" i="12" a="1"/>
  <c r="H10" i="12"/>
  <c r="G10" i="12" a="1"/>
  <c r="G10" i="12" s="1"/>
  <c r="F10" i="12" a="1"/>
  <c r="F10" i="12"/>
  <c r="E10" i="12" a="1"/>
  <c r="E10" i="12" s="1"/>
  <c r="D10" i="12" a="1"/>
  <c r="D10" i="12"/>
  <c r="C10" i="12" a="1"/>
  <c r="C10" i="12" s="1"/>
  <c r="B10" i="12" a="1"/>
  <c r="B10" i="12"/>
  <c r="A10" i="12" a="1"/>
  <c r="A10" i="12" s="1"/>
  <c r="I9" i="12" a="1"/>
  <c r="I9" i="12"/>
  <c r="H9" i="12" a="1"/>
  <c r="H9" i="12" s="1"/>
  <c r="G9" i="12" a="1"/>
  <c r="G9" i="12"/>
  <c r="F9" i="12" a="1"/>
  <c r="F9" i="12" s="1"/>
  <c r="E9" i="12" a="1"/>
  <c r="E9" i="12"/>
  <c r="D9" i="12" a="1"/>
  <c r="D9" i="12" s="1"/>
  <c r="C9" i="12" a="1"/>
  <c r="C9" i="12"/>
  <c r="B9" i="12" a="1"/>
  <c r="B9" i="12" s="1"/>
  <c r="A9" i="12" a="1"/>
  <c r="A9" i="12"/>
  <c r="I8" i="12" a="1"/>
  <c r="I8" i="12" s="1"/>
  <c r="H8" i="12" a="1"/>
  <c r="H8" i="12"/>
  <c r="F8" i="12" a="1"/>
  <c r="F8" i="12"/>
  <c r="E8" i="12" a="1"/>
  <c r="E8" i="12" s="1"/>
  <c r="A8" i="12" a="1"/>
  <c r="A8" i="12" s="1"/>
  <c r="I7" i="12" a="1"/>
  <c r="I7" i="12"/>
  <c r="H7" i="12" a="1"/>
  <c r="H7" i="12" s="1"/>
  <c r="F7" i="12" a="1"/>
  <c r="F7" i="12" s="1"/>
  <c r="E7" i="12" a="1"/>
  <c r="E7" i="12"/>
  <c r="A7" i="12" a="1"/>
  <c r="A7" i="12"/>
  <c r="B5" i="12"/>
  <c r="F4" i="12"/>
  <c r="F3" i="12"/>
  <c r="B3" i="12"/>
  <c r="B4" i="12" s="1"/>
  <c r="D200" i="4"/>
  <c r="C200" i="4"/>
  <c r="B200" i="4"/>
  <c r="A200" i="4"/>
  <c r="D199" i="4"/>
  <c r="C199" i="4"/>
  <c r="B199" i="4"/>
  <c r="A199" i="4"/>
  <c r="D198" i="4"/>
  <c r="C198" i="4"/>
  <c r="B198" i="4"/>
  <c r="A198" i="4"/>
  <c r="D197" i="4"/>
  <c r="C197" i="4"/>
  <c r="B197" i="4"/>
  <c r="A197" i="4"/>
  <c r="D196" i="4"/>
  <c r="C196" i="4"/>
  <c r="B196" i="4"/>
  <c r="A196" i="4"/>
  <c r="D195" i="4"/>
  <c r="C195" i="4"/>
  <c r="B195" i="4"/>
  <c r="A195" i="4"/>
  <c r="D194" i="4"/>
  <c r="C194" i="4"/>
  <c r="B194" i="4"/>
  <c r="A194" i="4"/>
  <c r="D193" i="4"/>
  <c r="C193" i="4"/>
  <c r="B193" i="4"/>
  <c r="A193" i="4"/>
  <c r="D192" i="4"/>
  <c r="C192" i="4"/>
  <c r="B192" i="4"/>
  <c r="A192" i="4"/>
  <c r="D191" i="4"/>
  <c r="C191" i="4"/>
  <c r="B191" i="4"/>
  <c r="A191" i="4"/>
  <c r="D190" i="4"/>
  <c r="C190" i="4"/>
  <c r="B190" i="4"/>
  <c r="A190" i="4"/>
  <c r="D189" i="4"/>
  <c r="C189" i="4"/>
  <c r="B189" i="4"/>
  <c r="A189" i="4"/>
  <c r="D188" i="4"/>
  <c r="C188" i="4"/>
  <c r="B188" i="4"/>
  <c r="A188" i="4"/>
  <c r="D187" i="4"/>
  <c r="C187" i="4"/>
  <c r="B187" i="4"/>
  <c r="A187" i="4"/>
  <c r="D186" i="4"/>
  <c r="C186" i="4"/>
  <c r="B186" i="4"/>
  <c r="A186" i="4"/>
  <c r="D185" i="4"/>
  <c r="C185" i="4"/>
  <c r="B185" i="4"/>
  <c r="A185" i="4"/>
  <c r="D184" i="4"/>
  <c r="C184" i="4"/>
  <c r="B184" i="4"/>
  <c r="A184" i="4"/>
  <c r="D183" i="4"/>
  <c r="C183" i="4"/>
  <c r="B183" i="4"/>
  <c r="A183" i="4"/>
  <c r="D182" i="4"/>
  <c r="C182" i="4"/>
  <c r="B182" i="4"/>
  <c r="A182" i="4"/>
  <c r="D181" i="4"/>
  <c r="C181" i="4"/>
  <c r="B181" i="4"/>
  <c r="A181" i="4"/>
  <c r="D180" i="4"/>
  <c r="C180" i="4"/>
  <c r="B180" i="4"/>
  <c r="A180" i="4"/>
  <c r="D179" i="4"/>
  <c r="C179" i="4"/>
  <c r="B179" i="4"/>
  <c r="A179" i="4"/>
  <c r="D178" i="4"/>
  <c r="C178" i="4"/>
  <c r="B178" i="4"/>
  <c r="A178" i="4"/>
  <c r="D177" i="4"/>
  <c r="C177" i="4"/>
  <c r="B177" i="4"/>
  <c r="A177" i="4"/>
  <c r="D176" i="4"/>
  <c r="C176" i="4"/>
  <c r="B176" i="4"/>
  <c r="A176" i="4"/>
  <c r="D175" i="4"/>
  <c r="C175" i="4"/>
  <c r="B175" i="4"/>
  <c r="A175" i="4"/>
  <c r="D174" i="4"/>
  <c r="C174" i="4"/>
  <c r="B174" i="4"/>
  <c r="A174" i="4"/>
  <c r="D173" i="4"/>
  <c r="C173" i="4"/>
  <c r="B173" i="4"/>
  <c r="A173" i="4"/>
  <c r="D172" i="4"/>
  <c r="C172" i="4"/>
  <c r="B172" i="4"/>
  <c r="A172" i="4"/>
  <c r="D171" i="4"/>
  <c r="C171" i="4"/>
  <c r="B171" i="4"/>
  <c r="A171" i="4"/>
  <c r="D170" i="4"/>
  <c r="C170" i="4"/>
  <c r="B170" i="4"/>
  <c r="A170" i="4"/>
  <c r="D169" i="4"/>
  <c r="C169" i="4"/>
  <c r="B169" i="4"/>
  <c r="A169" i="4"/>
  <c r="D168" i="4"/>
  <c r="C168" i="4"/>
  <c r="B168" i="4"/>
  <c r="A168" i="4"/>
  <c r="D167" i="4"/>
  <c r="C167" i="4"/>
  <c r="B167" i="4"/>
  <c r="A167" i="4"/>
  <c r="D166" i="4"/>
  <c r="C166" i="4"/>
  <c r="B166" i="4"/>
  <c r="A166" i="4"/>
  <c r="D165" i="4"/>
  <c r="C165" i="4"/>
  <c r="B165" i="4"/>
  <c r="A165" i="4"/>
  <c r="D164" i="4"/>
  <c r="C164" i="4"/>
  <c r="B164" i="4"/>
  <c r="A164" i="4"/>
  <c r="D163" i="4"/>
  <c r="C163" i="4"/>
  <c r="B163" i="4"/>
  <c r="A163" i="4"/>
  <c r="D162" i="4"/>
  <c r="C162" i="4"/>
  <c r="B162" i="4"/>
  <c r="A162" i="4"/>
  <c r="D161" i="4"/>
  <c r="C161" i="4"/>
  <c r="B161" i="4"/>
  <c r="A161" i="4"/>
  <c r="D160" i="4"/>
  <c r="C160" i="4"/>
  <c r="B160" i="4"/>
  <c r="A160" i="4"/>
  <c r="D159" i="4"/>
  <c r="C159" i="4"/>
  <c r="B159" i="4"/>
  <c r="A159" i="4"/>
  <c r="D158" i="4"/>
  <c r="C158" i="4"/>
  <c r="B158" i="4"/>
  <c r="A158" i="4"/>
  <c r="D157" i="4"/>
  <c r="C157" i="4"/>
  <c r="B157" i="4"/>
  <c r="A157" i="4"/>
  <c r="D156" i="4"/>
  <c r="C156" i="4"/>
  <c r="B156" i="4"/>
  <c r="A156" i="4"/>
  <c r="D155" i="4"/>
  <c r="C155" i="4"/>
  <c r="B155" i="4"/>
  <c r="A155" i="4"/>
  <c r="D154" i="4"/>
  <c r="C154" i="4"/>
  <c r="B154" i="4"/>
  <c r="A154" i="4"/>
  <c r="D153" i="4"/>
  <c r="C153" i="4"/>
  <c r="B153" i="4"/>
  <c r="A153" i="4"/>
  <c r="D152" i="4"/>
  <c r="C152" i="4"/>
  <c r="B152" i="4"/>
  <c r="A152" i="4"/>
  <c r="D151" i="4"/>
  <c r="C151" i="4"/>
  <c r="B151" i="4"/>
  <c r="A151" i="4"/>
  <c r="D150" i="4"/>
  <c r="C150" i="4"/>
  <c r="B150" i="4"/>
  <c r="A150" i="4"/>
  <c r="D149" i="4"/>
  <c r="C149" i="4"/>
  <c r="B149" i="4"/>
  <c r="A149" i="4"/>
  <c r="D148" i="4"/>
  <c r="C148" i="4"/>
  <c r="B148" i="4"/>
  <c r="A148" i="4"/>
  <c r="D147" i="4"/>
  <c r="C147" i="4"/>
  <c r="B147" i="4"/>
  <c r="A147" i="4"/>
  <c r="D146" i="4"/>
  <c r="C146" i="4"/>
  <c r="B146" i="4"/>
  <c r="A146" i="4"/>
  <c r="D145" i="4"/>
  <c r="C145" i="4"/>
  <c r="B145" i="4"/>
  <c r="A145" i="4"/>
  <c r="D144" i="4"/>
  <c r="C144" i="4"/>
  <c r="B144" i="4"/>
  <c r="A144" i="4"/>
  <c r="D143" i="4"/>
  <c r="C143" i="4"/>
  <c r="B143" i="4"/>
  <c r="A143" i="4"/>
  <c r="D142" i="4"/>
  <c r="C142" i="4"/>
  <c r="B142" i="4"/>
  <c r="A142" i="4"/>
  <c r="D141" i="4"/>
  <c r="C141" i="4"/>
  <c r="B141" i="4"/>
  <c r="A141" i="4"/>
  <c r="D140" i="4"/>
  <c r="C140" i="4"/>
  <c r="B140" i="4"/>
  <c r="A140" i="4"/>
  <c r="D139" i="4"/>
  <c r="C139" i="4"/>
  <c r="B139" i="4"/>
  <c r="A139" i="4"/>
  <c r="D138" i="4"/>
  <c r="C138" i="4"/>
  <c r="B138" i="4"/>
  <c r="A138" i="4"/>
  <c r="D137" i="4"/>
  <c r="C137" i="4"/>
  <c r="B137" i="4"/>
  <c r="A137" i="4"/>
  <c r="D136" i="4"/>
  <c r="C136" i="4"/>
  <c r="B136" i="4"/>
  <c r="A136" i="4"/>
  <c r="D135" i="4"/>
  <c r="C135" i="4"/>
  <c r="B135" i="4"/>
  <c r="A135" i="4"/>
  <c r="D134" i="4"/>
  <c r="C134" i="4"/>
  <c r="B134" i="4"/>
  <c r="A134" i="4"/>
  <c r="D133" i="4"/>
  <c r="C133" i="4"/>
  <c r="B133" i="4"/>
  <c r="A133" i="4"/>
  <c r="D132" i="4"/>
  <c r="C132" i="4"/>
  <c r="B132" i="4"/>
  <c r="A132" i="4"/>
  <c r="D131" i="4"/>
  <c r="C131" i="4"/>
  <c r="B131" i="4"/>
  <c r="A131" i="4"/>
  <c r="D130" i="4"/>
  <c r="C130" i="4"/>
  <c r="B130" i="4"/>
  <c r="A130" i="4"/>
  <c r="D129" i="4"/>
  <c r="C129" i="4"/>
  <c r="B129" i="4"/>
  <c r="A129" i="4"/>
  <c r="D128" i="4"/>
  <c r="C128" i="4"/>
  <c r="B128" i="4"/>
  <c r="A128" i="4"/>
  <c r="D127" i="4"/>
  <c r="C127" i="4"/>
  <c r="B127" i="4"/>
  <c r="A127" i="4"/>
  <c r="D126" i="4"/>
  <c r="C126" i="4"/>
  <c r="B126" i="4"/>
  <c r="A126" i="4"/>
  <c r="D125" i="4"/>
  <c r="C125" i="4"/>
  <c r="B125" i="4"/>
  <c r="A125" i="4"/>
  <c r="D124" i="4"/>
  <c r="C124" i="4"/>
  <c r="B124" i="4"/>
  <c r="A124" i="4"/>
  <c r="D123" i="4"/>
  <c r="C123" i="4"/>
  <c r="B123" i="4"/>
  <c r="A123" i="4"/>
  <c r="D122" i="4"/>
  <c r="C122" i="4"/>
  <c r="B122" i="4"/>
  <c r="A122" i="4"/>
  <c r="D121" i="4"/>
  <c r="C121" i="4"/>
  <c r="B121" i="4"/>
  <c r="A121" i="4"/>
  <c r="D120" i="4"/>
  <c r="C120" i="4"/>
  <c r="B120" i="4"/>
  <c r="A120" i="4"/>
  <c r="D119" i="4"/>
  <c r="C119" i="4"/>
  <c r="B119" i="4"/>
  <c r="A119" i="4"/>
  <c r="D118" i="4"/>
  <c r="C118" i="4"/>
  <c r="B118" i="4"/>
  <c r="A118" i="4"/>
  <c r="D117" i="4"/>
  <c r="C117" i="4"/>
  <c r="B117" i="4"/>
  <c r="A117" i="4"/>
  <c r="D116" i="4"/>
  <c r="C116" i="4"/>
  <c r="B116" i="4"/>
  <c r="A116" i="4"/>
  <c r="D115" i="4"/>
  <c r="C115" i="4"/>
  <c r="B115" i="4"/>
  <c r="A115" i="4"/>
  <c r="D114" i="4"/>
  <c r="C114" i="4"/>
  <c r="B114" i="4"/>
  <c r="A114" i="4"/>
  <c r="D113" i="4"/>
  <c r="C113" i="4"/>
  <c r="B113" i="4"/>
  <c r="A113" i="4"/>
  <c r="D112" i="4"/>
  <c r="C112" i="4"/>
  <c r="B112" i="4"/>
  <c r="A112" i="4"/>
  <c r="D111" i="4"/>
  <c r="C111" i="4"/>
  <c r="B111" i="4"/>
  <c r="A111" i="4"/>
  <c r="D110" i="4"/>
  <c r="C110" i="4"/>
  <c r="B110" i="4"/>
  <c r="A110" i="4"/>
  <c r="D109" i="4"/>
  <c r="C109" i="4"/>
  <c r="B109" i="4"/>
  <c r="A109" i="4"/>
  <c r="D108" i="4"/>
  <c r="C108" i="4"/>
  <c r="B108" i="4"/>
  <c r="A108" i="4"/>
  <c r="D107" i="4"/>
  <c r="C107" i="4"/>
  <c r="B107" i="4"/>
  <c r="A107" i="4"/>
  <c r="D106" i="4"/>
  <c r="C106" i="4"/>
  <c r="B106" i="4"/>
  <c r="A106" i="4"/>
  <c r="D105" i="4"/>
  <c r="C105" i="4"/>
  <c r="B105" i="4"/>
  <c r="A105" i="4"/>
  <c r="D104" i="4"/>
  <c r="C104" i="4"/>
  <c r="B104" i="4"/>
  <c r="A104" i="4"/>
  <c r="D103" i="4"/>
  <c r="C103" i="4"/>
  <c r="B103" i="4"/>
  <c r="A103" i="4"/>
  <c r="D102" i="4"/>
  <c r="C102" i="4"/>
  <c r="B102" i="4"/>
  <c r="A102" i="4"/>
  <c r="D101" i="4"/>
  <c r="C101" i="4"/>
  <c r="B101" i="4"/>
  <c r="A101" i="4"/>
  <c r="D100" i="4"/>
  <c r="C100" i="4"/>
  <c r="B100" i="4"/>
  <c r="A100" i="4"/>
  <c r="D99" i="4"/>
  <c r="C99" i="4"/>
  <c r="B99" i="4"/>
  <c r="A99" i="4"/>
  <c r="D98" i="4"/>
  <c r="C98" i="4"/>
  <c r="B98" i="4"/>
  <c r="A98" i="4"/>
  <c r="D97" i="4"/>
  <c r="C97" i="4"/>
  <c r="B97" i="4"/>
  <c r="A97" i="4"/>
  <c r="D96" i="4"/>
  <c r="C96" i="4"/>
  <c r="B96" i="4"/>
  <c r="A96" i="4"/>
  <c r="D95" i="4"/>
  <c r="C95" i="4"/>
  <c r="B95" i="4"/>
  <c r="A95" i="4"/>
  <c r="D94" i="4"/>
  <c r="C94" i="4"/>
  <c r="B94" i="4"/>
  <c r="A94" i="4"/>
  <c r="D93" i="4"/>
  <c r="C93" i="4"/>
  <c r="B93" i="4"/>
  <c r="A93" i="4"/>
  <c r="D92" i="4"/>
  <c r="C92" i="4"/>
  <c r="B92" i="4"/>
  <c r="A92" i="4"/>
  <c r="D91" i="4"/>
  <c r="C91" i="4"/>
  <c r="B91" i="4"/>
  <c r="A91" i="4"/>
  <c r="D90" i="4"/>
  <c r="C90" i="4"/>
  <c r="B90" i="4"/>
  <c r="A90" i="4"/>
  <c r="D89" i="4"/>
  <c r="C89" i="4"/>
  <c r="B89" i="4"/>
  <c r="A89" i="4"/>
  <c r="D88" i="4"/>
  <c r="C88" i="4"/>
  <c r="B88" i="4"/>
  <c r="A88" i="4"/>
  <c r="D87" i="4"/>
  <c r="C87" i="4"/>
  <c r="B87" i="4"/>
  <c r="A87" i="4"/>
  <c r="D86" i="4"/>
  <c r="C86" i="4"/>
  <c r="B86" i="4"/>
  <c r="A86" i="4"/>
  <c r="D85" i="4"/>
  <c r="C85" i="4"/>
  <c r="B85" i="4"/>
  <c r="A85" i="4"/>
  <c r="D84" i="4"/>
  <c r="C84" i="4"/>
  <c r="B84" i="4"/>
  <c r="A84" i="4"/>
  <c r="D83" i="4"/>
  <c r="C83" i="4"/>
  <c r="B83" i="4"/>
  <c r="A83" i="4"/>
  <c r="D82" i="4"/>
  <c r="C82" i="4"/>
  <c r="B82" i="4"/>
  <c r="A82" i="4"/>
  <c r="D81" i="4"/>
  <c r="C81" i="4"/>
  <c r="B81" i="4"/>
  <c r="A81" i="4"/>
  <c r="D80" i="4"/>
  <c r="C80" i="4"/>
  <c r="B80" i="4"/>
  <c r="A80" i="4"/>
  <c r="D79" i="4"/>
  <c r="C79" i="4"/>
  <c r="B79" i="4"/>
  <c r="A79" i="4"/>
  <c r="D78" i="4"/>
  <c r="C78" i="4"/>
  <c r="B78" i="4"/>
  <c r="A78" i="4"/>
  <c r="D77" i="4"/>
  <c r="C77" i="4"/>
  <c r="B77" i="4"/>
  <c r="A77" i="4"/>
  <c r="D76" i="4"/>
  <c r="C76" i="4"/>
  <c r="B76" i="4"/>
  <c r="A76" i="4"/>
  <c r="D75" i="4"/>
  <c r="C75" i="4"/>
  <c r="B75" i="4"/>
  <c r="A75" i="4"/>
  <c r="D74" i="4"/>
  <c r="C74" i="4"/>
  <c r="B74" i="4"/>
  <c r="A74" i="4"/>
  <c r="D73" i="4"/>
  <c r="C73" i="4"/>
  <c r="B73" i="4"/>
  <c r="A73" i="4"/>
  <c r="D72" i="4"/>
  <c r="C72" i="4"/>
  <c r="B72" i="4"/>
  <c r="A72" i="4"/>
  <c r="D71" i="4"/>
  <c r="C71" i="4"/>
  <c r="B71" i="4"/>
  <c r="A71" i="4"/>
  <c r="D70" i="4"/>
  <c r="C70" i="4"/>
  <c r="B70" i="4"/>
  <c r="A70" i="4"/>
  <c r="D69" i="4"/>
  <c r="C69" i="4"/>
  <c r="B69" i="4"/>
  <c r="A69" i="4"/>
  <c r="D68" i="4"/>
  <c r="C68" i="4"/>
  <c r="B68" i="4"/>
  <c r="A68" i="4"/>
  <c r="D67" i="4"/>
  <c r="C67" i="4"/>
  <c r="B67" i="4"/>
  <c r="A67" i="4"/>
  <c r="D66" i="4"/>
  <c r="C66" i="4"/>
  <c r="B66" i="4"/>
  <c r="A66" i="4"/>
  <c r="D65" i="4"/>
  <c r="C65" i="4"/>
  <c r="B65" i="4"/>
  <c r="A65" i="4"/>
  <c r="D64" i="4"/>
  <c r="C64" i="4"/>
  <c r="B64" i="4"/>
  <c r="A64" i="4"/>
  <c r="D63" i="4"/>
  <c r="C63" i="4"/>
  <c r="B63" i="4"/>
  <c r="A63" i="4"/>
  <c r="D62" i="4"/>
  <c r="C62" i="4"/>
  <c r="B62" i="4"/>
  <c r="A62" i="4"/>
  <c r="D61" i="4"/>
  <c r="C61" i="4"/>
  <c r="B61" i="4"/>
  <c r="A61" i="4"/>
  <c r="D60" i="4"/>
  <c r="C60" i="4"/>
  <c r="B60" i="4"/>
  <c r="A60" i="4"/>
  <c r="D59" i="4"/>
  <c r="C59" i="4"/>
  <c r="B59" i="4"/>
  <c r="A59" i="4"/>
  <c r="D58" i="4"/>
  <c r="C58" i="4"/>
  <c r="B58" i="4"/>
  <c r="A58" i="4"/>
  <c r="D57" i="4"/>
  <c r="C57" i="4"/>
  <c r="B57" i="4"/>
  <c r="A57" i="4"/>
  <c r="D56" i="4"/>
  <c r="C56" i="4"/>
  <c r="B56" i="4"/>
  <c r="A56" i="4"/>
  <c r="D55" i="4"/>
  <c r="C55" i="4"/>
  <c r="B55" i="4"/>
  <c r="A55" i="4"/>
  <c r="D54" i="4"/>
  <c r="C54" i="4"/>
  <c r="B54" i="4"/>
  <c r="A54" i="4"/>
  <c r="D53" i="4"/>
  <c r="C53" i="4"/>
  <c r="B53" i="4"/>
  <c r="A53" i="4"/>
  <c r="D52" i="4"/>
  <c r="C52" i="4"/>
  <c r="B52" i="4"/>
  <c r="A52" i="4"/>
  <c r="D51" i="4"/>
  <c r="C51" i="4"/>
  <c r="B51" i="4"/>
  <c r="A51" i="4"/>
  <c r="D50" i="4"/>
  <c r="C50" i="4"/>
  <c r="B50" i="4"/>
  <c r="A50" i="4"/>
  <c r="D49" i="4"/>
  <c r="C49" i="4"/>
  <c r="B49" i="4"/>
  <c r="A49" i="4"/>
  <c r="D48" i="4"/>
  <c r="C48" i="4"/>
  <c r="B48" i="4"/>
  <c r="A48" i="4"/>
  <c r="D47" i="4"/>
  <c r="C47" i="4"/>
  <c r="B47" i="4"/>
  <c r="A47" i="4"/>
  <c r="D46" i="4"/>
  <c r="C46" i="4"/>
  <c r="B46" i="4"/>
  <c r="A46" i="4"/>
  <c r="D45" i="4"/>
  <c r="C45" i="4"/>
  <c r="B45" i="4"/>
  <c r="A45" i="4"/>
  <c r="D44" i="4"/>
  <c r="C44" i="4"/>
  <c r="B44" i="4"/>
  <c r="A44" i="4"/>
  <c r="D43" i="4"/>
  <c r="C43" i="4"/>
  <c r="B43" i="4"/>
  <c r="A43" i="4"/>
  <c r="D42" i="4"/>
  <c r="C42" i="4"/>
  <c r="B42" i="4"/>
  <c r="A42" i="4"/>
  <c r="D41" i="4"/>
  <c r="C41" i="4"/>
  <c r="B41" i="4"/>
  <c r="A41" i="4"/>
  <c r="D40" i="4"/>
  <c r="C40" i="4"/>
  <c r="B40" i="4"/>
  <c r="A40" i="4"/>
  <c r="D39" i="4"/>
  <c r="C39" i="4"/>
  <c r="B39" i="4"/>
  <c r="A39" i="4"/>
  <c r="D38" i="4"/>
  <c r="C38" i="4"/>
  <c r="B38" i="4"/>
  <c r="A38" i="4"/>
  <c r="D37" i="4"/>
  <c r="C37" i="4"/>
  <c r="B37" i="4"/>
  <c r="A37" i="4"/>
  <c r="D36" i="4"/>
  <c r="C36" i="4"/>
  <c r="B36" i="4"/>
  <c r="A36" i="4"/>
  <c r="D35" i="4"/>
  <c r="C35" i="4"/>
  <c r="B35" i="4"/>
  <c r="A35" i="4"/>
  <c r="D34" i="4"/>
  <c r="C34" i="4"/>
  <c r="B34" i="4"/>
  <c r="A34" i="4"/>
  <c r="D33" i="4"/>
  <c r="C33" i="4"/>
  <c r="B33" i="4"/>
  <c r="A33" i="4"/>
  <c r="D32" i="4"/>
  <c r="C32" i="4"/>
  <c r="B32" i="4"/>
  <c r="A32" i="4"/>
  <c r="D31" i="4"/>
  <c r="C31" i="4"/>
  <c r="B31" i="4"/>
  <c r="A31" i="4"/>
  <c r="D30" i="4"/>
  <c r="C30" i="4"/>
  <c r="B30" i="4"/>
  <c r="A30" i="4"/>
  <c r="D29" i="4"/>
  <c r="C29" i="4"/>
  <c r="B29" i="4"/>
  <c r="A29" i="4"/>
  <c r="D28" i="4"/>
  <c r="C28" i="4"/>
  <c r="B28" i="4"/>
  <c r="A28" i="4"/>
  <c r="D27" i="4"/>
  <c r="C27" i="4"/>
  <c r="B27" i="4"/>
  <c r="A27" i="4"/>
  <c r="D26" i="4"/>
  <c r="C26" i="4"/>
  <c r="B26" i="4"/>
  <c r="A26" i="4"/>
  <c r="D25" i="4"/>
  <c r="C25" i="4"/>
  <c r="B25" i="4"/>
  <c r="A25" i="4"/>
  <c r="D24" i="4"/>
  <c r="C24" i="4"/>
  <c r="B24" i="4"/>
  <c r="A24" i="4"/>
  <c r="D23" i="4"/>
  <c r="C23" i="4"/>
  <c r="B23" i="4"/>
  <c r="A23" i="4"/>
  <c r="D22" i="4"/>
  <c r="C22" i="4"/>
  <c r="B22" i="4"/>
  <c r="A22" i="4"/>
  <c r="D21" i="4"/>
  <c r="C21" i="4"/>
  <c r="B21" i="4"/>
  <c r="A21" i="4"/>
  <c r="D20" i="4"/>
  <c r="C20" i="4"/>
  <c r="B20" i="4"/>
  <c r="A20" i="4"/>
  <c r="D19" i="4"/>
  <c r="C19" i="4"/>
  <c r="B19" i="4"/>
  <c r="A19" i="4"/>
  <c r="D18" i="4"/>
  <c r="C18" i="4"/>
  <c r="B18" i="4"/>
  <c r="A18" i="4"/>
  <c r="D17" i="4"/>
  <c r="C17" i="4"/>
  <c r="B17" i="4"/>
  <c r="A17" i="4"/>
  <c r="D16" i="4"/>
  <c r="C16" i="4"/>
  <c r="B16" i="4"/>
  <c r="A16" i="4"/>
  <c r="D15" i="4"/>
  <c r="C15" i="4"/>
  <c r="B15" i="4"/>
  <c r="A15" i="4"/>
  <c r="D14" i="4"/>
  <c r="C14" i="4"/>
  <c r="B14" i="4"/>
  <c r="A14" i="4"/>
  <c r="D13" i="4"/>
  <c r="C13" i="4"/>
  <c r="B13" i="4"/>
  <c r="A13" i="4"/>
  <c r="D12" i="4"/>
  <c r="C12" i="4"/>
  <c r="B12" i="4"/>
  <c r="A12" i="4"/>
  <c r="D11" i="4"/>
  <c r="C11" i="4"/>
  <c r="B11" i="4"/>
  <c r="A11" i="4"/>
  <c r="D10" i="4"/>
  <c r="C10" i="4"/>
  <c r="B10" i="4"/>
  <c r="A10" i="4"/>
  <c r="D9" i="4"/>
  <c r="C9" i="4"/>
  <c r="B9" i="4"/>
  <c r="A9" i="4"/>
  <c r="D8" i="4"/>
  <c r="C8" i="4"/>
  <c r="B8" i="4"/>
  <c r="A8" i="4"/>
  <c r="D7" i="4"/>
  <c r="C7" i="4"/>
  <c r="B7" i="4"/>
  <c r="A7" i="4"/>
  <c r="D6" i="4"/>
  <c r="C6" i="4"/>
  <c r="B6" i="4"/>
  <c r="A6" i="4"/>
  <c r="D5" i="4"/>
  <c r="C5" i="4"/>
  <c r="B5" i="4"/>
  <c r="A5" i="4"/>
  <c r="D4" i="4"/>
  <c r="C4" i="4"/>
  <c r="B4" i="4"/>
  <c r="A4" i="4"/>
  <c r="D3" i="4"/>
  <c r="C3" i="4"/>
  <c r="B3" i="4"/>
  <c r="A3" i="4"/>
  <c r="K501" i="3"/>
  <c r="L501" i="3" s="1"/>
  <c r="H501" i="3"/>
  <c r="F501" i="3"/>
  <c r="D501" i="3"/>
  <c r="C501" i="3"/>
  <c r="B501" i="3"/>
  <c r="A501" i="3"/>
  <c r="K500" i="3"/>
  <c r="L500" i="3" s="1"/>
  <c r="H500" i="3"/>
  <c r="F500" i="3"/>
  <c r="D500" i="3"/>
  <c r="C500" i="3"/>
  <c r="B500" i="3"/>
  <c r="A500" i="3"/>
  <c r="K499" i="3"/>
  <c r="L499" i="3" s="1"/>
  <c r="H499" i="3"/>
  <c r="F499" i="3"/>
  <c r="D499" i="3"/>
  <c r="C499" i="3"/>
  <c r="B499" i="3"/>
  <c r="A499" i="3"/>
  <c r="K498" i="3"/>
  <c r="L498" i="3" s="1"/>
  <c r="H498" i="3"/>
  <c r="F498" i="3"/>
  <c r="D498" i="3"/>
  <c r="C498" i="3"/>
  <c r="B498" i="3"/>
  <c r="A498" i="3"/>
  <c r="K497" i="3"/>
  <c r="L497" i="3" s="1"/>
  <c r="H497" i="3"/>
  <c r="F497" i="3"/>
  <c r="D497" i="3"/>
  <c r="C497" i="3"/>
  <c r="B497" i="3"/>
  <c r="A497" i="3"/>
  <c r="K496" i="3"/>
  <c r="L496" i="3" s="1"/>
  <c r="H496" i="3"/>
  <c r="F496" i="3"/>
  <c r="D496" i="3"/>
  <c r="C496" i="3"/>
  <c r="B496" i="3"/>
  <c r="A496" i="3"/>
  <c r="K495" i="3"/>
  <c r="L495" i="3" s="1"/>
  <c r="H495" i="3"/>
  <c r="F495" i="3"/>
  <c r="D495" i="3"/>
  <c r="C495" i="3"/>
  <c r="B495" i="3"/>
  <c r="A495" i="3"/>
  <c r="K494" i="3"/>
  <c r="L494" i="3" s="1"/>
  <c r="H494" i="3"/>
  <c r="F494" i="3"/>
  <c r="D494" i="3"/>
  <c r="C494" i="3"/>
  <c r="B494" i="3"/>
  <c r="A494" i="3"/>
  <c r="K493" i="3"/>
  <c r="L493" i="3" s="1"/>
  <c r="H493" i="3"/>
  <c r="F493" i="3"/>
  <c r="D493" i="3"/>
  <c r="C493" i="3"/>
  <c r="B493" i="3"/>
  <c r="A493" i="3"/>
  <c r="K492" i="3"/>
  <c r="L492" i="3" s="1"/>
  <c r="H492" i="3"/>
  <c r="F492" i="3"/>
  <c r="D492" i="3"/>
  <c r="C492" i="3"/>
  <c r="B492" i="3"/>
  <c r="A492" i="3"/>
  <c r="K491" i="3"/>
  <c r="L491" i="3" s="1"/>
  <c r="H491" i="3"/>
  <c r="F491" i="3"/>
  <c r="D491" i="3"/>
  <c r="C491" i="3"/>
  <c r="B491" i="3"/>
  <c r="A491" i="3"/>
  <c r="K490" i="3"/>
  <c r="L490" i="3" s="1"/>
  <c r="H490" i="3"/>
  <c r="F490" i="3"/>
  <c r="D490" i="3"/>
  <c r="C490" i="3"/>
  <c r="B490" i="3"/>
  <c r="A490" i="3"/>
  <c r="K489" i="3"/>
  <c r="L489" i="3" s="1"/>
  <c r="H489" i="3"/>
  <c r="F489" i="3"/>
  <c r="D489" i="3"/>
  <c r="C489" i="3"/>
  <c r="B489" i="3"/>
  <c r="A489" i="3"/>
  <c r="K488" i="3"/>
  <c r="L488" i="3" s="1"/>
  <c r="H488" i="3"/>
  <c r="F488" i="3"/>
  <c r="D488" i="3"/>
  <c r="C488" i="3"/>
  <c r="B488" i="3"/>
  <c r="A488" i="3"/>
  <c r="K487" i="3"/>
  <c r="L487" i="3" s="1"/>
  <c r="H487" i="3"/>
  <c r="F487" i="3"/>
  <c r="D487" i="3"/>
  <c r="C487" i="3"/>
  <c r="B487" i="3"/>
  <c r="A487" i="3"/>
  <c r="K486" i="3"/>
  <c r="L486" i="3" s="1"/>
  <c r="H486" i="3"/>
  <c r="F486" i="3"/>
  <c r="D486" i="3"/>
  <c r="C486" i="3"/>
  <c r="B486" i="3"/>
  <c r="A486" i="3"/>
  <c r="K485" i="3"/>
  <c r="L485" i="3" s="1"/>
  <c r="H485" i="3"/>
  <c r="F485" i="3"/>
  <c r="D485" i="3"/>
  <c r="C485" i="3"/>
  <c r="B485" i="3"/>
  <c r="A485" i="3"/>
  <c r="K484" i="3"/>
  <c r="L484" i="3" s="1"/>
  <c r="H484" i="3"/>
  <c r="F484" i="3"/>
  <c r="D484" i="3"/>
  <c r="C484" i="3"/>
  <c r="B484" i="3"/>
  <c r="A484" i="3"/>
  <c r="K483" i="3"/>
  <c r="L483" i="3" s="1"/>
  <c r="H483" i="3"/>
  <c r="F483" i="3"/>
  <c r="D483" i="3"/>
  <c r="C483" i="3"/>
  <c r="B483" i="3"/>
  <c r="A483" i="3"/>
  <c r="K482" i="3"/>
  <c r="L482" i="3" s="1"/>
  <c r="H482" i="3"/>
  <c r="F482" i="3"/>
  <c r="D482" i="3"/>
  <c r="C482" i="3"/>
  <c r="B482" i="3"/>
  <c r="A482" i="3"/>
  <c r="K481" i="3"/>
  <c r="L481" i="3" s="1"/>
  <c r="H481" i="3"/>
  <c r="F481" i="3"/>
  <c r="D481" i="3"/>
  <c r="C481" i="3"/>
  <c r="B481" i="3"/>
  <c r="A481" i="3"/>
  <c r="K480" i="3"/>
  <c r="L480" i="3" s="1"/>
  <c r="H480" i="3"/>
  <c r="F480" i="3"/>
  <c r="D480" i="3"/>
  <c r="C480" i="3"/>
  <c r="B480" i="3"/>
  <c r="A480" i="3"/>
  <c r="K479" i="3"/>
  <c r="L479" i="3" s="1"/>
  <c r="H479" i="3"/>
  <c r="F479" i="3"/>
  <c r="D479" i="3"/>
  <c r="C479" i="3"/>
  <c r="B479" i="3"/>
  <c r="A479" i="3"/>
  <c r="K478" i="3"/>
  <c r="L478" i="3" s="1"/>
  <c r="H478" i="3"/>
  <c r="F478" i="3"/>
  <c r="D478" i="3"/>
  <c r="C478" i="3"/>
  <c r="B478" i="3"/>
  <c r="A478" i="3"/>
  <c r="K477" i="3"/>
  <c r="L477" i="3" s="1"/>
  <c r="H477" i="3"/>
  <c r="F477" i="3"/>
  <c r="D477" i="3"/>
  <c r="C477" i="3"/>
  <c r="B477" i="3"/>
  <c r="A477" i="3"/>
  <c r="K476" i="3"/>
  <c r="L476" i="3" s="1"/>
  <c r="H476" i="3"/>
  <c r="F476" i="3"/>
  <c r="D476" i="3"/>
  <c r="C476" i="3"/>
  <c r="B476" i="3"/>
  <c r="A476" i="3"/>
  <c r="K475" i="3"/>
  <c r="L475" i="3" s="1"/>
  <c r="H475" i="3"/>
  <c r="F475" i="3"/>
  <c r="D475" i="3"/>
  <c r="C475" i="3"/>
  <c r="B475" i="3"/>
  <c r="A475" i="3"/>
  <c r="K474" i="3"/>
  <c r="L474" i="3" s="1"/>
  <c r="H474" i="3"/>
  <c r="F474" i="3"/>
  <c r="D474" i="3"/>
  <c r="C474" i="3"/>
  <c r="B474" i="3"/>
  <c r="A474" i="3"/>
  <c r="K473" i="3"/>
  <c r="L473" i="3" s="1"/>
  <c r="H473" i="3"/>
  <c r="F473" i="3"/>
  <c r="D473" i="3"/>
  <c r="C473" i="3"/>
  <c r="B473" i="3"/>
  <c r="A473" i="3"/>
  <c r="K472" i="3"/>
  <c r="L472" i="3" s="1"/>
  <c r="H472" i="3"/>
  <c r="F472" i="3"/>
  <c r="D472" i="3"/>
  <c r="C472" i="3"/>
  <c r="B472" i="3"/>
  <c r="A472" i="3"/>
  <c r="K471" i="3"/>
  <c r="L471" i="3" s="1"/>
  <c r="H471" i="3"/>
  <c r="F471" i="3"/>
  <c r="D471" i="3"/>
  <c r="C471" i="3"/>
  <c r="B471" i="3"/>
  <c r="A471" i="3"/>
  <c r="K470" i="3"/>
  <c r="L470" i="3" s="1"/>
  <c r="H470" i="3"/>
  <c r="F470" i="3"/>
  <c r="D470" i="3"/>
  <c r="C470" i="3"/>
  <c r="B470" i="3"/>
  <c r="A470" i="3"/>
  <c r="K469" i="3"/>
  <c r="L469" i="3" s="1"/>
  <c r="H469" i="3"/>
  <c r="F469" i="3"/>
  <c r="D469" i="3"/>
  <c r="C469" i="3"/>
  <c r="B469" i="3"/>
  <c r="A469" i="3"/>
  <c r="K468" i="3"/>
  <c r="L468" i="3" s="1"/>
  <c r="H468" i="3"/>
  <c r="F468" i="3"/>
  <c r="D468" i="3"/>
  <c r="C468" i="3"/>
  <c r="B468" i="3"/>
  <c r="A468" i="3"/>
  <c r="K467" i="3"/>
  <c r="L467" i="3" s="1"/>
  <c r="H467" i="3"/>
  <c r="F467" i="3"/>
  <c r="D467" i="3"/>
  <c r="C467" i="3"/>
  <c r="B467" i="3"/>
  <c r="A467" i="3"/>
  <c r="K466" i="3"/>
  <c r="L466" i="3" s="1"/>
  <c r="H466" i="3"/>
  <c r="F466" i="3"/>
  <c r="D466" i="3"/>
  <c r="C466" i="3"/>
  <c r="B466" i="3"/>
  <c r="A466" i="3"/>
  <c r="K465" i="3"/>
  <c r="L465" i="3" s="1"/>
  <c r="H465" i="3"/>
  <c r="F465" i="3"/>
  <c r="D465" i="3"/>
  <c r="C465" i="3"/>
  <c r="B465" i="3"/>
  <c r="A465" i="3"/>
  <c r="K464" i="3"/>
  <c r="L464" i="3" s="1"/>
  <c r="H464" i="3"/>
  <c r="F464" i="3"/>
  <c r="D464" i="3"/>
  <c r="C464" i="3"/>
  <c r="B464" i="3"/>
  <c r="A464" i="3"/>
  <c r="K463" i="3"/>
  <c r="L463" i="3" s="1"/>
  <c r="H463" i="3"/>
  <c r="F463" i="3"/>
  <c r="D463" i="3"/>
  <c r="C463" i="3"/>
  <c r="B463" i="3"/>
  <c r="A463" i="3"/>
  <c r="K462" i="3"/>
  <c r="L462" i="3" s="1"/>
  <c r="H462" i="3"/>
  <c r="F462" i="3"/>
  <c r="D462" i="3"/>
  <c r="C462" i="3"/>
  <c r="B462" i="3"/>
  <c r="A462" i="3"/>
  <c r="K461" i="3"/>
  <c r="L461" i="3" s="1"/>
  <c r="H461" i="3"/>
  <c r="F461" i="3"/>
  <c r="D461" i="3"/>
  <c r="C461" i="3"/>
  <c r="B461" i="3"/>
  <c r="A461" i="3"/>
  <c r="K460" i="3"/>
  <c r="L460" i="3" s="1"/>
  <c r="H460" i="3"/>
  <c r="F460" i="3"/>
  <c r="D460" i="3"/>
  <c r="C460" i="3"/>
  <c r="B460" i="3"/>
  <c r="A460" i="3"/>
  <c r="K459" i="3"/>
  <c r="L459" i="3" s="1"/>
  <c r="H459" i="3"/>
  <c r="F459" i="3"/>
  <c r="D459" i="3"/>
  <c r="C459" i="3"/>
  <c r="B459" i="3"/>
  <c r="A459" i="3"/>
  <c r="K458" i="3"/>
  <c r="L458" i="3" s="1"/>
  <c r="H458" i="3"/>
  <c r="F458" i="3"/>
  <c r="D458" i="3"/>
  <c r="C458" i="3"/>
  <c r="B458" i="3"/>
  <c r="A458" i="3"/>
  <c r="K457" i="3"/>
  <c r="L457" i="3" s="1"/>
  <c r="H457" i="3"/>
  <c r="F457" i="3"/>
  <c r="D457" i="3"/>
  <c r="C457" i="3"/>
  <c r="B457" i="3"/>
  <c r="A457" i="3"/>
  <c r="K456" i="3"/>
  <c r="L456" i="3" s="1"/>
  <c r="H456" i="3"/>
  <c r="F456" i="3"/>
  <c r="D456" i="3"/>
  <c r="C456" i="3"/>
  <c r="B456" i="3"/>
  <c r="A456" i="3"/>
  <c r="K455" i="3"/>
  <c r="L455" i="3" s="1"/>
  <c r="H455" i="3"/>
  <c r="F455" i="3"/>
  <c r="D455" i="3"/>
  <c r="C455" i="3"/>
  <c r="B455" i="3"/>
  <c r="A455" i="3"/>
  <c r="K454" i="3"/>
  <c r="L454" i="3" s="1"/>
  <c r="H454" i="3"/>
  <c r="F454" i="3"/>
  <c r="D454" i="3"/>
  <c r="C454" i="3"/>
  <c r="B454" i="3"/>
  <c r="A454" i="3"/>
  <c r="K453" i="3"/>
  <c r="L453" i="3" s="1"/>
  <c r="H453" i="3"/>
  <c r="F453" i="3"/>
  <c r="D453" i="3"/>
  <c r="C453" i="3"/>
  <c r="B453" i="3"/>
  <c r="A453" i="3"/>
  <c r="K452" i="3"/>
  <c r="L452" i="3" s="1"/>
  <c r="H452" i="3"/>
  <c r="F452" i="3"/>
  <c r="D452" i="3"/>
  <c r="C452" i="3"/>
  <c r="B452" i="3"/>
  <c r="A452" i="3"/>
  <c r="K451" i="3"/>
  <c r="L451" i="3" s="1"/>
  <c r="H451" i="3"/>
  <c r="F451" i="3"/>
  <c r="D451" i="3"/>
  <c r="C451" i="3"/>
  <c r="B451" i="3"/>
  <c r="A451" i="3"/>
  <c r="K450" i="3"/>
  <c r="L450" i="3" s="1"/>
  <c r="H450" i="3"/>
  <c r="F450" i="3"/>
  <c r="D450" i="3"/>
  <c r="C450" i="3"/>
  <c r="B450" i="3"/>
  <c r="A450" i="3"/>
  <c r="K449" i="3"/>
  <c r="L449" i="3" s="1"/>
  <c r="H449" i="3"/>
  <c r="F449" i="3"/>
  <c r="D449" i="3"/>
  <c r="C449" i="3"/>
  <c r="B449" i="3"/>
  <c r="A449" i="3"/>
  <c r="K448" i="3"/>
  <c r="L448" i="3" s="1"/>
  <c r="H448" i="3"/>
  <c r="F448" i="3"/>
  <c r="D448" i="3"/>
  <c r="C448" i="3"/>
  <c r="B448" i="3"/>
  <c r="A448" i="3"/>
  <c r="K447" i="3"/>
  <c r="L447" i="3" s="1"/>
  <c r="H447" i="3"/>
  <c r="F447" i="3"/>
  <c r="D447" i="3"/>
  <c r="C447" i="3"/>
  <c r="B447" i="3"/>
  <c r="A447" i="3"/>
  <c r="K446" i="3"/>
  <c r="L446" i="3" s="1"/>
  <c r="H446" i="3"/>
  <c r="F446" i="3"/>
  <c r="D446" i="3"/>
  <c r="C446" i="3"/>
  <c r="B446" i="3"/>
  <c r="A446" i="3"/>
  <c r="K445" i="3"/>
  <c r="L445" i="3" s="1"/>
  <c r="H445" i="3"/>
  <c r="F445" i="3"/>
  <c r="D445" i="3"/>
  <c r="C445" i="3"/>
  <c r="B445" i="3"/>
  <c r="A445" i="3"/>
  <c r="K444" i="3"/>
  <c r="L444" i="3" s="1"/>
  <c r="H444" i="3"/>
  <c r="F444" i="3"/>
  <c r="D444" i="3"/>
  <c r="C444" i="3"/>
  <c r="B444" i="3"/>
  <c r="A444" i="3"/>
  <c r="K443" i="3"/>
  <c r="L443" i="3" s="1"/>
  <c r="H443" i="3"/>
  <c r="F443" i="3"/>
  <c r="D443" i="3"/>
  <c r="C443" i="3"/>
  <c r="B443" i="3"/>
  <c r="A443" i="3"/>
  <c r="K442" i="3"/>
  <c r="L442" i="3" s="1"/>
  <c r="H442" i="3"/>
  <c r="F442" i="3"/>
  <c r="D442" i="3"/>
  <c r="C442" i="3"/>
  <c r="B442" i="3"/>
  <c r="A442" i="3"/>
  <c r="K441" i="3"/>
  <c r="L441" i="3" s="1"/>
  <c r="H441" i="3"/>
  <c r="F441" i="3"/>
  <c r="D441" i="3"/>
  <c r="C441" i="3"/>
  <c r="B441" i="3"/>
  <c r="A441" i="3"/>
  <c r="K440" i="3"/>
  <c r="L440" i="3" s="1"/>
  <c r="H440" i="3"/>
  <c r="F440" i="3"/>
  <c r="D440" i="3"/>
  <c r="C440" i="3"/>
  <c r="B440" i="3"/>
  <c r="A440" i="3"/>
  <c r="K439" i="3"/>
  <c r="L439" i="3" s="1"/>
  <c r="H439" i="3"/>
  <c r="F439" i="3"/>
  <c r="D439" i="3"/>
  <c r="C439" i="3"/>
  <c r="B439" i="3"/>
  <c r="A439" i="3"/>
  <c r="K438" i="3"/>
  <c r="L438" i="3" s="1"/>
  <c r="H438" i="3"/>
  <c r="F438" i="3"/>
  <c r="D438" i="3"/>
  <c r="B438" i="3"/>
  <c r="A438" i="3"/>
  <c r="L437" i="3"/>
  <c r="H437" i="3"/>
  <c r="F437" i="3"/>
  <c r="D437" i="3"/>
  <c r="B437" i="3"/>
  <c r="A437" i="3"/>
  <c r="K437" i="3" s="1"/>
  <c r="H436" i="3"/>
  <c r="F436" i="3"/>
  <c r="D436" i="3"/>
  <c r="B436" i="3"/>
  <c r="A436" i="3"/>
  <c r="K436" i="3" s="1"/>
  <c r="L436" i="3" s="1"/>
  <c r="H435" i="3"/>
  <c r="F435" i="3"/>
  <c r="D435" i="3"/>
  <c r="B435" i="3"/>
  <c r="A435" i="3"/>
  <c r="K435" i="3" s="1"/>
  <c r="L435" i="3" s="1"/>
  <c r="H434" i="3"/>
  <c r="F434" i="3"/>
  <c r="D434" i="3"/>
  <c r="B434" i="3"/>
  <c r="A434" i="3"/>
  <c r="K434" i="3" s="1"/>
  <c r="L434" i="3" s="1"/>
  <c r="L433" i="3"/>
  <c r="H433" i="3"/>
  <c r="F433" i="3"/>
  <c r="D433" i="3"/>
  <c r="B433" i="3"/>
  <c r="A433" i="3"/>
  <c r="K433" i="3" s="1"/>
  <c r="H432" i="3"/>
  <c r="F432" i="3"/>
  <c r="D432" i="3"/>
  <c r="B432" i="3"/>
  <c r="A432" i="3"/>
  <c r="K432" i="3" s="1"/>
  <c r="L432" i="3" s="1"/>
  <c r="H431" i="3"/>
  <c r="F431" i="3"/>
  <c r="D431" i="3"/>
  <c r="B431" i="3"/>
  <c r="A431" i="3"/>
  <c r="K431" i="3" s="1"/>
  <c r="L431" i="3" s="1"/>
  <c r="H430" i="3"/>
  <c r="F430" i="3"/>
  <c r="D430" i="3"/>
  <c r="B430" i="3"/>
  <c r="A430" i="3"/>
  <c r="K430" i="3" s="1"/>
  <c r="L430" i="3" s="1"/>
  <c r="L429" i="3"/>
  <c r="H429" i="3"/>
  <c r="F429" i="3"/>
  <c r="D429" i="3"/>
  <c r="B429" i="3"/>
  <c r="A429" i="3"/>
  <c r="K429" i="3" s="1"/>
  <c r="H428" i="3"/>
  <c r="F428" i="3"/>
  <c r="D428" i="3"/>
  <c r="B428" i="3"/>
  <c r="A428" i="3"/>
  <c r="K428" i="3" s="1"/>
  <c r="L428" i="3" s="1"/>
  <c r="H427" i="3"/>
  <c r="F427" i="3"/>
  <c r="D427" i="3"/>
  <c r="B427" i="3"/>
  <c r="A427" i="3"/>
  <c r="K427" i="3" s="1"/>
  <c r="L427" i="3" s="1"/>
  <c r="H426" i="3"/>
  <c r="F426" i="3"/>
  <c r="D426" i="3"/>
  <c r="B426" i="3"/>
  <c r="A426" i="3"/>
  <c r="K426" i="3" s="1"/>
  <c r="L426" i="3" s="1"/>
  <c r="A425" i="3"/>
  <c r="H424" i="3"/>
  <c r="E424" i="3"/>
  <c r="D424" i="3"/>
  <c r="B424" i="3"/>
  <c r="A424" i="3"/>
  <c r="D423" i="3"/>
  <c r="A423" i="3"/>
  <c r="E423" i="3" s="1"/>
  <c r="H422" i="3"/>
  <c r="E422" i="3"/>
  <c r="B422" i="3"/>
  <c r="A422" i="3"/>
  <c r="A421" i="3"/>
  <c r="H420" i="3"/>
  <c r="E420" i="3"/>
  <c r="D420" i="3"/>
  <c r="B420" i="3"/>
  <c r="A420" i="3"/>
  <c r="D419" i="3"/>
  <c r="A419" i="3"/>
  <c r="E419" i="3" s="1"/>
  <c r="H418" i="3"/>
  <c r="E418" i="3"/>
  <c r="B418" i="3"/>
  <c r="A418" i="3"/>
  <c r="A417" i="3"/>
  <c r="H416" i="3"/>
  <c r="E416" i="3"/>
  <c r="D416" i="3"/>
  <c r="B416" i="3"/>
  <c r="A416" i="3"/>
  <c r="D415" i="3"/>
  <c r="A415" i="3"/>
  <c r="E415" i="3" s="1"/>
  <c r="H414" i="3"/>
  <c r="E414" i="3"/>
  <c r="B414" i="3"/>
  <c r="A414" i="3"/>
  <c r="A413" i="3"/>
  <c r="A412" i="3"/>
  <c r="E411" i="3"/>
  <c r="A411" i="3"/>
  <c r="E410" i="3"/>
  <c r="A410" i="3"/>
  <c r="A409" i="3"/>
  <c r="A408" i="3"/>
  <c r="E407" i="3"/>
  <c r="A407" i="3"/>
  <c r="E406" i="3"/>
  <c r="A406" i="3"/>
  <c r="A405" i="3"/>
  <c r="E404" i="3"/>
  <c r="A404" i="3"/>
  <c r="E403" i="3"/>
  <c r="A403" i="3"/>
  <c r="E402" i="3"/>
  <c r="A402" i="3"/>
  <c r="A401" i="3"/>
  <c r="E400" i="3"/>
  <c r="A400" i="3"/>
  <c r="E399" i="3"/>
  <c r="A399" i="3"/>
  <c r="E398" i="3"/>
  <c r="A398" i="3"/>
  <c r="A397" i="3"/>
  <c r="E396" i="3"/>
  <c r="A396" i="3"/>
  <c r="E395" i="3"/>
  <c r="A395" i="3"/>
  <c r="E394" i="3"/>
  <c r="A394" i="3"/>
  <c r="A393" i="3"/>
  <c r="E392" i="3"/>
  <c r="A392" i="3"/>
  <c r="E391" i="3"/>
  <c r="A391" i="3"/>
  <c r="E390" i="3"/>
  <c r="A390" i="3"/>
  <c r="A389" i="3"/>
  <c r="E388" i="3"/>
  <c r="A388" i="3"/>
  <c r="E387" i="3"/>
  <c r="A387" i="3"/>
  <c r="E386" i="3"/>
  <c r="A386" i="3"/>
  <c r="A385" i="3"/>
  <c r="E384" i="3"/>
  <c r="A384" i="3"/>
  <c r="E383" i="3"/>
  <c r="A383" i="3"/>
  <c r="E382" i="3"/>
  <c r="A382" i="3"/>
  <c r="A381" i="3"/>
  <c r="E380" i="3"/>
  <c r="A380" i="3"/>
  <c r="E379" i="3"/>
  <c r="A379" i="3"/>
  <c r="E378" i="3"/>
  <c r="A378" i="3"/>
  <c r="A377" i="3"/>
  <c r="E376" i="3"/>
  <c r="A376" i="3"/>
  <c r="E375" i="3"/>
  <c r="A375" i="3"/>
  <c r="E374" i="3"/>
  <c r="A374" i="3"/>
  <c r="A373" i="3"/>
  <c r="E372" i="3"/>
  <c r="A372" i="3"/>
  <c r="E371" i="3"/>
  <c r="A371" i="3"/>
  <c r="E370" i="3"/>
  <c r="A370" i="3"/>
  <c r="A369" i="3"/>
  <c r="E368" i="3"/>
  <c r="A368" i="3"/>
  <c r="E367" i="3"/>
  <c r="A367" i="3"/>
  <c r="E366" i="3"/>
  <c r="A366" i="3"/>
  <c r="A365" i="3"/>
  <c r="E364" i="3"/>
  <c r="A364" i="3"/>
  <c r="E363" i="3"/>
  <c r="A363" i="3"/>
  <c r="E362" i="3"/>
  <c r="A362" i="3"/>
  <c r="A361" i="3"/>
  <c r="E360" i="3"/>
  <c r="A360" i="3"/>
  <c r="E359" i="3"/>
  <c r="A359" i="3"/>
  <c r="E358" i="3"/>
  <c r="A358" i="3"/>
  <c r="A357" i="3"/>
  <c r="E356" i="3"/>
  <c r="A356" i="3"/>
  <c r="E355" i="3"/>
  <c r="A355" i="3"/>
  <c r="E354" i="3"/>
  <c r="A354" i="3"/>
  <c r="A353" i="3"/>
  <c r="E352" i="3"/>
  <c r="A352" i="3"/>
  <c r="E351" i="3"/>
  <c r="A351" i="3"/>
  <c r="E350" i="3"/>
  <c r="A350" i="3"/>
  <c r="A349" i="3"/>
  <c r="E348" i="3"/>
  <c r="A348" i="3"/>
  <c r="E347" i="3"/>
  <c r="A347" i="3"/>
  <c r="E346" i="3"/>
  <c r="A346" i="3"/>
  <c r="A345" i="3"/>
  <c r="E344" i="3"/>
  <c r="A344" i="3"/>
  <c r="E343" i="3"/>
  <c r="A343" i="3"/>
  <c r="E342" i="3"/>
  <c r="A342" i="3"/>
  <c r="A341" i="3"/>
  <c r="E340" i="3"/>
  <c r="A340" i="3"/>
  <c r="E339" i="3"/>
  <c r="A339" i="3"/>
  <c r="E338" i="3"/>
  <c r="A338" i="3"/>
  <c r="A337" i="3"/>
  <c r="E336" i="3"/>
  <c r="A336" i="3"/>
  <c r="E335" i="3"/>
  <c r="A335" i="3"/>
  <c r="E334" i="3"/>
  <c r="A334" i="3"/>
  <c r="A333" i="3"/>
  <c r="E332" i="3"/>
  <c r="A332" i="3"/>
  <c r="E331" i="3"/>
  <c r="A331" i="3"/>
  <c r="E330" i="3"/>
  <c r="A330" i="3"/>
  <c r="A329" i="3"/>
  <c r="E328" i="3"/>
  <c r="A328" i="3"/>
  <c r="E327" i="3"/>
  <c r="A327" i="3"/>
  <c r="E326" i="3"/>
  <c r="A326" i="3"/>
  <c r="A325" i="3"/>
  <c r="E324" i="3"/>
  <c r="A324" i="3"/>
  <c r="E323" i="3"/>
  <c r="A323" i="3"/>
  <c r="E322" i="3"/>
  <c r="A322" i="3"/>
  <c r="A321" i="3"/>
  <c r="E320" i="3"/>
  <c r="A320" i="3"/>
  <c r="E319" i="3"/>
  <c r="A319" i="3"/>
  <c r="E318" i="3"/>
  <c r="A318" i="3"/>
  <c r="A317" i="3"/>
  <c r="E316" i="3"/>
  <c r="A316" i="3"/>
  <c r="E315" i="3"/>
  <c r="A315" i="3"/>
  <c r="E314" i="3"/>
  <c r="A314" i="3"/>
  <c r="A313" i="3"/>
  <c r="E312" i="3"/>
  <c r="A312" i="3"/>
  <c r="E311" i="3"/>
  <c r="A311" i="3"/>
  <c r="E310" i="3"/>
  <c r="A310" i="3"/>
  <c r="C309" i="3"/>
  <c r="A309" i="3"/>
  <c r="K308" i="3"/>
  <c r="L308" i="3" s="1"/>
  <c r="E308" i="3"/>
  <c r="C308" i="3"/>
  <c r="A308" i="3"/>
  <c r="K307" i="3"/>
  <c r="L307" i="3" s="1"/>
  <c r="C307" i="3"/>
  <c r="A307" i="3"/>
  <c r="K306" i="3"/>
  <c r="L306" i="3" s="1"/>
  <c r="E306" i="3"/>
  <c r="C306" i="3"/>
  <c r="A306" i="3"/>
  <c r="K305" i="3"/>
  <c r="L305" i="3" s="1"/>
  <c r="C305" i="3"/>
  <c r="A305" i="3"/>
  <c r="K304" i="3"/>
  <c r="L304" i="3" s="1"/>
  <c r="E304" i="3"/>
  <c r="C304" i="3"/>
  <c r="A304" i="3"/>
  <c r="K303" i="3"/>
  <c r="L303" i="3" s="1"/>
  <c r="C303" i="3"/>
  <c r="A303" i="3"/>
  <c r="K302" i="3"/>
  <c r="L302" i="3" s="1"/>
  <c r="E302" i="3"/>
  <c r="C302" i="3"/>
  <c r="A302" i="3"/>
  <c r="K301" i="3"/>
  <c r="L301" i="3" s="1"/>
  <c r="C301" i="3"/>
  <c r="A301" i="3"/>
  <c r="K300" i="3"/>
  <c r="L300" i="3" s="1"/>
  <c r="E300" i="3"/>
  <c r="C300" i="3"/>
  <c r="A300" i="3"/>
  <c r="K299" i="3"/>
  <c r="L299" i="3" s="1"/>
  <c r="C299" i="3"/>
  <c r="A299" i="3"/>
  <c r="K298" i="3"/>
  <c r="L298" i="3" s="1"/>
  <c r="E298" i="3"/>
  <c r="C298" i="3"/>
  <c r="A298" i="3"/>
  <c r="K297" i="3"/>
  <c r="L297" i="3" s="1"/>
  <c r="C297" i="3"/>
  <c r="A297" i="3"/>
  <c r="K296" i="3"/>
  <c r="L296" i="3" s="1"/>
  <c r="E296" i="3"/>
  <c r="C296" i="3"/>
  <c r="A296" i="3"/>
  <c r="K295" i="3"/>
  <c r="L295" i="3" s="1"/>
  <c r="C295" i="3"/>
  <c r="A295" i="3"/>
  <c r="K294" i="3"/>
  <c r="L294" i="3" s="1"/>
  <c r="E294" i="3"/>
  <c r="C294" i="3"/>
  <c r="A294" i="3"/>
  <c r="K293" i="3"/>
  <c r="L293" i="3" s="1"/>
  <c r="C293" i="3"/>
  <c r="A293" i="3"/>
  <c r="K292" i="3"/>
  <c r="L292" i="3" s="1"/>
  <c r="E292" i="3"/>
  <c r="C292" i="3"/>
  <c r="A292" i="3"/>
  <c r="K291" i="3"/>
  <c r="L291" i="3" s="1"/>
  <c r="C291" i="3"/>
  <c r="A291" i="3"/>
  <c r="K290" i="3"/>
  <c r="L290" i="3" s="1"/>
  <c r="E290" i="3"/>
  <c r="C290" i="3"/>
  <c r="A290" i="3"/>
  <c r="K289" i="3"/>
  <c r="L289" i="3" s="1"/>
  <c r="C289" i="3"/>
  <c r="A289" i="3"/>
  <c r="K288" i="3"/>
  <c r="L288" i="3" s="1"/>
  <c r="E288" i="3"/>
  <c r="C288" i="3"/>
  <c r="A288" i="3"/>
  <c r="K287" i="3"/>
  <c r="L287" i="3" s="1"/>
  <c r="C287" i="3"/>
  <c r="A287" i="3"/>
  <c r="K286" i="3"/>
  <c r="L286" i="3" s="1"/>
  <c r="E286" i="3"/>
  <c r="C286" i="3"/>
  <c r="A286" i="3"/>
  <c r="K285" i="3"/>
  <c r="L285" i="3" s="1"/>
  <c r="C285" i="3"/>
  <c r="A285" i="3"/>
  <c r="K284" i="3"/>
  <c r="L284" i="3" s="1"/>
  <c r="E284" i="3"/>
  <c r="C284" i="3"/>
  <c r="A284" i="3"/>
  <c r="K283" i="3"/>
  <c r="L283" i="3" s="1"/>
  <c r="C283" i="3"/>
  <c r="A283" i="3"/>
  <c r="K282" i="3"/>
  <c r="L282" i="3" s="1"/>
  <c r="E282" i="3"/>
  <c r="C282" i="3"/>
  <c r="A282" i="3"/>
  <c r="K281" i="3"/>
  <c r="L281" i="3" s="1"/>
  <c r="C281" i="3"/>
  <c r="A281" i="3"/>
  <c r="K280" i="3"/>
  <c r="L280" i="3" s="1"/>
  <c r="E280" i="3"/>
  <c r="C280" i="3"/>
  <c r="A280" i="3"/>
  <c r="K279" i="3"/>
  <c r="L279" i="3" s="1"/>
  <c r="C279" i="3"/>
  <c r="A279" i="3"/>
  <c r="K278" i="3"/>
  <c r="L278" i="3" s="1"/>
  <c r="E278" i="3"/>
  <c r="C278" i="3"/>
  <c r="A278" i="3"/>
  <c r="K277" i="3"/>
  <c r="L277" i="3" s="1"/>
  <c r="C277" i="3"/>
  <c r="A277" i="3"/>
  <c r="K276" i="3"/>
  <c r="L276" i="3" s="1"/>
  <c r="E276" i="3"/>
  <c r="C276" i="3"/>
  <c r="A276" i="3"/>
  <c r="K275" i="3"/>
  <c r="L275" i="3" s="1"/>
  <c r="C275" i="3"/>
  <c r="A275" i="3"/>
  <c r="K274" i="3"/>
  <c r="L274" i="3" s="1"/>
  <c r="E274" i="3"/>
  <c r="C274" i="3"/>
  <c r="A274" i="3"/>
  <c r="K273" i="3"/>
  <c r="L273" i="3" s="1"/>
  <c r="C273" i="3"/>
  <c r="A273" i="3"/>
  <c r="K272" i="3"/>
  <c r="L272" i="3" s="1"/>
  <c r="E272" i="3"/>
  <c r="C272" i="3"/>
  <c r="A272" i="3"/>
  <c r="K271" i="3"/>
  <c r="L271" i="3" s="1"/>
  <c r="C271" i="3"/>
  <c r="A271" i="3"/>
  <c r="K270" i="3"/>
  <c r="L270" i="3" s="1"/>
  <c r="E270" i="3"/>
  <c r="C270" i="3"/>
  <c r="A270" i="3"/>
  <c r="K269" i="3"/>
  <c r="L269" i="3" s="1"/>
  <c r="C269" i="3"/>
  <c r="A269" i="3"/>
  <c r="K268" i="3"/>
  <c r="L268" i="3" s="1"/>
  <c r="E268" i="3"/>
  <c r="C268" i="3"/>
  <c r="A268" i="3"/>
  <c r="K267" i="3"/>
  <c r="L267" i="3" s="1"/>
  <c r="C267" i="3"/>
  <c r="A267" i="3"/>
  <c r="K266" i="3"/>
  <c r="L266" i="3" s="1"/>
  <c r="E266" i="3"/>
  <c r="C266" i="3"/>
  <c r="A266" i="3"/>
  <c r="K265" i="3"/>
  <c r="L265" i="3" s="1"/>
  <c r="C265" i="3"/>
  <c r="A265" i="3"/>
  <c r="K264" i="3"/>
  <c r="L264" i="3" s="1"/>
  <c r="E264" i="3"/>
  <c r="C264" i="3"/>
  <c r="A264" i="3"/>
  <c r="K263" i="3"/>
  <c r="L263" i="3" s="1"/>
  <c r="C263" i="3"/>
  <c r="A263" i="3"/>
  <c r="K262" i="3"/>
  <c r="L262" i="3" s="1"/>
  <c r="E262" i="3"/>
  <c r="C262" i="3"/>
  <c r="A262" i="3"/>
  <c r="K261" i="3"/>
  <c r="L261" i="3" s="1"/>
  <c r="C261" i="3"/>
  <c r="A261" i="3"/>
  <c r="K260" i="3"/>
  <c r="L260" i="3" s="1"/>
  <c r="E260" i="3"/>
  <c r="C260" i="3"/>
  <c r="A260" i="3"/>
  <c r="K259" i="3"/>
  <c r="L259" i="3" s="1"/>
  <c r="C259" i="3"/>
  <c r="A259" i="3"/>
  <c r="K258" i="3"/>
  <c r="L258" i="3" s="1"/>
  <c r="E258" i="3"/>
  <c r="C258" i="3"/>
  <c r="A258" i="3"/>
  <c r="K257" i="3"/>
  <c r="L257" i="3" s="1"/>
  <c r="C257" i="3"/>
  <c r="A257" i="3"/>
  <c r="K256" i="3"/>
  <c r="L256" i="3" s="1"/>
  <c r="E256" i="3"/>
  <c r="C256" i="3"/>
  <c r="A256" i="3"/>
  <c r="K255" i="3"/>
  <c r="L255" i="3" s="1"/>
  <c r="C255" i="3"/>
  <c r="A255" i="3"/>
  <c r="K254" i="3"/>
  <c r="L254" i="3" s="1"/>
  <c r="E254" i="3"/>
  <c r="C254" i="3"/>
  <c r="A254" i="3"/>
  <c r="K253" i="3"/>
  <c r="L253" i="3" s="1"/>
  <c r="C253" i="3"/>
  <c r="A253" i="3"/>
  <c r="K252" i="3"/>
  <c r="L252" i="3" s="1"/>
  <c r="E252" i="3"/>
  <c r="C252" i="3"/>
  <c r="A252" i="3"/>
  <c r="K251" i="3"/>
  <c r="L251" i="3" s="1"/>
  <c r="C251" i="3"/>
  <c r="A251" i="3"/>
  <c r="K250" i="3"/>
  <c r="L250" i="3" s="1"/>
  <c r="E250" i="3"/>
  <c r="C250" i="3"/>
  <c r="A250" i="3"/>
  <c r="K249" i="3"/>
  <c r="L249" i="3" s="1"/>
  <c r="C249" i="3"/>
  <c r="A249" i="3"/>
  <c r="K248" i="3"/>
  <c r="L248" i="3" s="1"/>
  <c r="E248" i="3"/>
  <c r="C248" i="3"/>
  <c r="A248" i="3"/>
  <c r="K247" i="3"/>
  <c r="L247" i="3" s="1"/>
  <c r="C247" i="3"/>
  <c r="A247" i="3"/>
  <c r="K246" i="3"/>
  <c r="L246" i="3" s="1"/>
  <c r="E246" i="3"/>
  <c r="C246" i="3"/>
  <c r="A246" i="3"/>
  <c r="K245" i="3"/>
  <c r="L245" i="3" s="1"/>
  <c r="C245" i="3"/>
  <c r="A245" i="3"/>
  <c r="K244" i="3"/>
  <c r="L244" i="3" s="1"/>
  <c r="E244" i="3"/>
  <c r="C244" i="3"/>
  <c r="A244" i="3"/>
  <c r="K243" i="3"/>
  <c r="L243" i="3" s="1"/>
  <c r="C243" i="3"/>
  <c r="A243" i="3"/>
  <c r="K242" i="3"/>
  <c r="L242" i="3" s="1"/>
  <c r="E242" i="3"/>
  <c r="C242" i="3"/>
  <c r="A242" i="3"/>
  <c r="K241" i="3"/>
  <c r="L241" i="3" s="1"/>
  <c r="C241" i="3"/>
  <c r="A241" i="3"/>
  <c r="K240" i="3"/>
  <c r="L240" i="3" s="1"/>
  <c r="E240" i="3"/>
  <c r="C240" i="3"/>
  <c r="A240" i="3"/>
  <c r="K239" i="3"/>
  <c r="L239" i="3" s="1"/>
  <c r="C239" i="3"/>
  <c r="A239" i="3"/>
  <c r="K238" i="3"/>
  <c r="L238" i="3" s="1"/>
  <c r="E238" i="3"/>
  <c r="C238" i="3"/>
  <c r="A238" i="3"/>
  <c r="K237" i="3"/>
  <c r="L237" i="3" s="1"/>
  <c r="C237" i="3"/>
  <c r="A237" i="3"/>
  <c r="K236" i="3"/>
  <c r="L236" i="3" s="1"/>
  <c r="E236" i="3"/>
  <c r="C236" i="3"/>
  <c r="A236" i="3"/>
  <c r="K235" i="3"/>
  <c r="L235" i="3" s="1"/>
  <c r="C235" i="3"/>
  <c r="A235" i="3"/>
  <c r="K234" i="3"/>
  <c r="L234" i="3" s="1"/>
  <c r="E234" i="3"/>
  <c r="C234" i="3"/>
  <c r="A234" i="3"/>
  <c r="K233" i="3"/>
  <c r="L233" i="3" s="1"/>
  <c r="C233" i="3"/>
  <c r="A233" i="3"/>
  <c r="K232" i="3"/>
  <c r="L232" i="3" s="1"/>
  <c r="E232" i="3"/>
  <c r="C232" i="3"/>
  <c r="A232" i="3"/>
  <c r="K231" i="3"/>
  <c r="L231" i="3" s="1"/>
  <c r="C231" i="3"/>
  <c r="A231" i="3"/>
  <c r="K230" i="3"/>
  <c r="L230" i="3" s="1"/>
  <c r="E230" i="3"/>
  <c r="C230" i="3"/>
  <c r="A230" i="3"/>
  <c r="K229" i="3"/>
  <c r="L229" i="3" s="1"/>
  <c r="C229" i="3"/>
  <c r="A229" i="3"/>
  <c r="K228" i="3"/>
  <c r="L228" i="3" s="1"/>
  <c r="E228" i="3"/>
  <c r="C228" i="3"/>
  <c r="A228" i="3"/>
  <c r="K227" i="3"/>
  <c r="L227" i="3" s="1"/>
  <c r="C227" i="3"/>
  <c r="A227" i="3"/>
  <c r="K226" i="3"/>
  <c r="L226" i="3" s="1"/>
  <c r="E226" i="3"/>
  <c r="C226" i="3"/>
  <c r="A226" i="3"/>
  <c r="K225" i="3"/>
  <c r="L225" i="3" s="1"/>
  <c r="C225" i="3"/>
  <c r="A225" i="3"/>
  <c r="K224" i="3"/>
  <c r="L224" i="3" s="1"/>
  <c r="E224" i="3"/>
  <c r="C224" i="3"/>
  <c r="A224" i="3"/>
  <c r="K223" i="3"/>
  <c r="L223" i="3" s="1"/>
  <c r="C223" i="3"/>
  <c r="A223" i="3"/>
  <c r="K222" i="3"/>
  <c r="L222" i="3" s="1"/>
  <c r="E222" i="3"/>
  <c r="C222" i="3"/>
  <c r="A222" i="3"/>
  <c r="K221" i="3"/>
  <c r="L221" i="3" s="1"/>
  <c r="C221" i="3"/>
  <c r="A221" i="3"/>
  <c r="K220" i="3"/>
  <c r="L220" i="3" s="1"/>
  <c r="E220" i="3"/>
  <c r="C220" i="3"/>
  <c r="A220" i="3"/>
  <c r="K219" i="3"/>
  <c r="L219" i="3" s="1"/>
  <c r="C219" i="3"/>
  <c r="A219" i="3"/>
  <c r="K218" i="3"/>
  <c r="L218" i="3" s="1"/>
  <c r="E218" i="3"/>
  <c r="C218" i="3"/>
  <c r="A218" i="3"/>
  <c r="K217" i="3"/>
  <c r="L217" i="3" s="1"/>
  <c r="C217" i="3"/>
  <c r="A217" i="3"/>
  <c r="K216" i="3"/>
  <c r="L216" i="3" s="1"/>
  <c r="E216" i="3"/>
  <c r="C216" i="3"/>
  <c r="A216" i="3"/>
  <c r="K215" i="3"/>
  <c r="L215" i="3" s="1"/>
  <c r="C215" i="3"/>
  <c r="A215" i="3"/>
  <c r="K214" i="3"/>
  <c r="L214" i="3" s="1"/>
  <c r="E214" i="3"/>
  <c r="C214" i="3"/>
  <c r="A214" i="3"/>
  <c r="K213" i="3"/>
  <c r="L213" i="3" s="1"/>
  <c r="C213" i="3"/>
  <c r="A213" i="3"/>
  <c r="K212" i="3"/>
  <c r="L212" i="3" s="1"/>
  <c r="E212" i="3"/>
  <c r="C212" i="3"/>
  <c r="A212" i="3"/>
  <c r="K211" i="3"/>
  <c r="L211" i="3" s="1"/>
  <c r="C211" i="3"/>
  <c r="A211" i="3"/>
  <c r="K210" i="3"/>
  <c r="L210" i="3" s="1"/>
  <c r="E210" i="3"/>
  <c r="C210" i="3"/>
  <c r="A210" i="3"/>
  <c r="K209" i="3"/>
  <c r="L209" i="3" s="1"/>
  <c r="C209" i="3"/>
  <c r="A209" i="3"/>
  <c r="K208" i="3"/>
  <c r="L208" i="3" s="1"/>
  <c r="E208" i="3"/>
  <c r="C208" i="3"/>
  <c r="A208" i="3"/>
  <c r="K207" i="3"/>
  <c r="L207" i="3" s="1"/>
  <c r="C207" i="3"/>
  <c r="A207" i="3"/>
  <c r="K206" i="3"/>
  <c r="L206" i="3" s="1"/>
  <c r="E206" i="3"/>
  <c r="C206" i="3"/>
  <c r="A206" i="3"/>
  <c r="K205" i="3"/>
  <c r="L205" i="3" s="1"/>
  <c r="C205" i="3"/>
  <c r="A205" i="3"/>
  <c r="K204" i="3"/>
  <c r="L204" i="3" s="1"/>
  <c r="E204" i="3"/>
  <c r="C204" i="3"/>
  <c r="A204" i="3"/>
  <c r="K203" i="3"/>
  <c r="L203" i="3" s="1"/>
  <c r="C203" i="3"/>
  <c r="A203" i="3"/>
  <c r="K202" i="3"/>
  <c r="L202" i="3" s="1"/>
  <c r="E202" i="3"/>
  <c r="C202" i="3"/>
  <c r="A202" i="3"/>
  <c r="K201" i="3"/>
  <c r="L201" i="3" s="1"/>
  <c r="D201" i="3"/>
  <c r="C201" i="3"/>
  <c r="A201" i="3"/>
  <c r="E201" i="3" s="1"/>
  <c r="K200" i="3"/>
  <c r="L200" i="3" s="1"/>
  <c r="F200" i="3"/>
  <c r="C200" i="3"/>
  <c r="B200" i="3"/>
  <c r="A200" i="3"/>
  <c r="K199" i="3"/>
  <c r="L199" i="3" s="1"/>
  <c r="F199" i="3"/>
  <c r="C199" i="3"/>
  <c r="B199" i="3"/>
  <c r="A199" i="3"/>
  <c r="K198" i="3"/>
  <c r="L198" i="3" s="1"/>
  <c r="F198" i="3"/>
  <c r="C198" i="3"/>
  <c r="B198" i="3"/>
  <c r="A198" i="3"/>
  <c r="K197" i="3"/>
  <c r="L197" i="3" s="1"/>
  <c r="F197" i="3"/>
  <c r="C197" i="3"/>
  <c r="B197" i="3"/>
  <c r="A197" i="3"/>
  <c r="K196" i="3"/>
  <c r="L196" i="3" s="1"/>
  <c r="F196" i="3"/>
  <c r="C196" i="3"/>
  <c r="B196" i="3"/>
  <c r="A196" i="3"/>
  <c r="K195" i="3"/>
  <c r="L195" i="3" s="1"/>
  <c r="F195" i="3"/>
  <c r="C195" i="3"/>
  <c r="B195" i="3"/>
  <c r="A195" i="3"/>
  <c r="K194" i="3"/>
  <c r="L194" i="3" s="1"/>
  <c r="F194" i="3"/>
  <c r="C194" i="3"/>
  <c r="B194" i="3"/>
  <c r="A194" i="3"/>
  <c r="K193" i="3"/>
  <c r="L193" i="3" s="1"/>
  <c r="F193" i="3"/>
  <c r="C193" i="3"/>
  <c r="B193" i="3"/>
  <c r="A193" i="3"/>
  <c r="K192" i="3"/>
  <c r="L192" i="3" s="1"/>
  <c r="F192" i="3"/>
  <c r="C192" i="3"/>
  <c r="B192" i="3"/>
  <c r="A192" i="3"/>
  <c r="K191" i="3"/>
  <c r="L191" i="3" s="1"/>
  <c r="F191" i="3"/>
  <c r="C191" i="3"/>
  <c r="B191" i="3"/>
  <c r="A191" i="3"/>
  <c r="K190" i="3"/>
  <c r="L190" i="3" s="1"/>
  <c r="F190" i="3"/>
  <c r="C190" i="3"/>
  <c r="B190" i="3"/>
  <c r="A190" i="3"/>
  <c r="K189" i="3"/>
  <c r="L189" i="3" s="1"/>
  <c r="F189" i="3"/>
  <c r="C189" i="3"/>
  <c r="B189" i="3"/>
  <c r="A189" i="3"/>
  <c r="K188" i="3"/>
  <c r="L188" i="3" s="1"/>
  <c r="F188" i="3"/>
  <c r="C188" i="3"/>
  <c r="B188" i="3"/>
  <c r="A188" i="3"/>
  <c r="K187" i="3"/>
  <c r="L187" i="3" s="1"/>
  <c r="F187" i="3"/>
  <c r="C187" i="3"/>
  <c r="B187" i="3"/>
  <c r="A187" i="3"/>
  <c r="K186" i="3"/>
  <c r="L186" i="3" s="1"/>
  <c r="F186" i="3"/>
  <c r="C186" i="3"/>
  <c r="B186" i="3"/>
  <c r="A186" i="3"/>
  <c r="K185" i="3"/>
  <c r="L185" i="3" s="1"/>
  <c r="F185" i="3"/>
  <c r="C185" i="3"/>
  <c r="B185" i="3"/>
  <c r="A185" i="3"/>
  <c r="K184" i="3"/>
  <c r="L184" i="3" s="1"/>
  <c r="F184" i="3"/>
  <c r="C184" i="3"/>
  <c r="B184" i="3"/>
  <c r="A184" i="3"/>
  <c r="K183" i="3"/>
  <c r="L183" i="3" s="1"/>
  <c r="F183" i="3"/>
  <c r="C183" i="3"/>
  <c r="B183" i="3"/>
  <c r="A183" i="3"/>
  <c r="K182" i="3"/>
  <c r="L182" i="3" s="1"/>
  <c r="F182" i="3"/>
  <c r="C182" i="3"/>
  <c r="B182" i="3"/>
  <c r="A182" i="3"/>
  <c r="K181" i="3"/>
  <c r="L181" i="3" s="1"/>
  <c r="F181" i="3"/>
  <c r="C181" i="3"/>
  <c r="B181" i="3"/>
  <c r="A181" i="3"/>
  <c r="K180" i="3"/>
  <c r="L180" i="3" s="1"/>
  <c r="F180" i="3"/>
  <c r="C180" i="3"/>
  <c r="B180" i="3"/>
  <c r="A180" i="3"/>
  <c r="K179" i="3"/>
  <c r="L179" i="3" s="1"/>
  <c r="F179" i="3"/>
  <c r="C179" i="3"/>
  <c r="B179" i="3"/>
  <c r="A179" i="3"/>
  <c r="K178" i="3"/>
  <c r="L178" i="3" s="1"/>
  <c r="F178" i="3"/>
  <c r="C178" i="3"/>
  <c r="B178" i="3"/>
  <c r="A178" i="3"/>
  <c r="K177" i="3"/>
  <c r="L177" i="3" s="1"/>
  <c r="F177" i="3"/>
  <c r="C177" i="3"/>
  <c r="B177" i="3"/>
  <c r="A177" i="3"/>
  <c r="K176" i="3"/>
  <c r="L176" i="3" s="1"/>
  <c r="F176" i="3"/>
  <c r="C176" i="3"/>
  <c r="B176" i="3"/>
  <c r="A176" i="3"/>
  <c r="K175" i="3"/>
  <c r="L175" i="3" s="1"/>
  <c r="F175" i="3"/>
  <c r="C175" i="3"/>
  <c r="B175" i="3"/>
  <c r="A175" i="3"/>
  <c r="K174" i="3"/>
  <c r="L174" i="3" s="1"/>
  <c r="F174" i="3"/>
  <c r="C174" i="3"/>
  <c r="B174" i="3"/>
  <c r="A174" i="3"/>
  <c r="K173" i="3"/>
  <c r="L173" i="3" s="1"/>
  <c r="F173" i="3"/>
  <c r="C173" i="3"/>
  <c r="B173" i="3"/>
  <c r="A173" i="3"/>
  <c r="K172" i="3"/>
  <c r="L172" i="3" s="1"/>
  <c r="F172" i="3"/>
  <c r="C172" i="3"/>
  <c r="B172" i="3"/>
  <c r="A172" i="3"/>
  <c r="K171" i="3"/>
  <c r="L171" i="3" s="1"/>
  <c r="F171" i="3"/>
  <c r="C171" i="3"/>
  <c r="B171" i="3"/>
  <c r="A171" i="3"/>
  <c r="K170" i="3"/>
  <c r="L170" i="3" s="1"/>
  <c r="F170" i="3"/>
  <c r="C170" i="3"/>
  <c r="B170" i="3"/>
  <c r="A170" i="3"/>
  <c r="K169" i="3"/>
  <c r="L169" i="3" s="1"/>
  <c r="F169" i="3"/>
  <c r="C169" i="3"/>
  <c r="B169" i="3"/>
  <c r="A169" i="3"/>
  <c r="K168" i="3"/>
  <c r="L168" i="3" s="1"/>
  <c r="F168" i="3"/>
  <c r="C168" i="3"/>
  <c r="B168" i="3"/>
  <c r="A168" i="3"/>
  <c r="E167" i="3"/>
  <c r="C167" i="3"/>
  <c r="B167" i="3"/>
  <c r="A167" i="3"/>
  <c r="E166" i="3"/>
  <c r="C166" i="3"/>
  <c r="A166" i="3"/>
  <c r="A165" i="3"/>
  <c r="B164" i="3"/>
  <c r="A164" i="3"/>
  <c r="E164" i="3" s="1"/>
  <c r="E163" i="3"/>
  <c r="C163" i="3"/>
  <c r="B163" i="3"/>
  <c r="A163" i="3"/>
  <c r="E162" i="3"/>
  <c r="C162" i="3"/>
  <c r="A162" i="3"/>
  <c r="A161" i="3"/>
  <c r="B160" i="3"/>
  <c r="A160" i="3"/>
  <c r="E160" i="3" s="1"/>
  <c r="E159" i="3"/>
  <c r="C159" i="3"/>
  <c r="B159" i="3"/>
  <c r="A159" i="3"/>
  <c r="E158" i="3"/>
  <c r="C158" i="3"/>
  <c r="A158" i="3"/>
  <c r="A157" i="3"/>
  <c r="B156" i="3"/>
  <c r="A156" i="3"/>
  <c r="E156" i="3" s="1"/>
  <c r="E155" i="3"/>
  <c r="C155" i="3"/>
  <c r="B155" i="3"/>
  <c r="A155" i="3"/>
  <c r="E154" i="3"/>
  <c r="C154" i="3"/>
  <c r="A154" i="3"/>
  <c r="A153" i="3"/>
  <c r="B152" i="3"/>
  <c r="A152" i="3"/>
  <c r="E152" i="3" s="1"/>
  <c r="E151" i="3"/>
  <c r="C151" i="3"/>
  <c r="B151" i="3"/>
  <c r="A151" i="3"/>
  <c r="E150" i="3"/>
  <c r="C150" i="3"/>
  <c r="A150" i="3"/>
  <c r="A149" i="3"/>
  <c r="B148" i="3"/>
  <c r="A148" i="3"/>
  <c r="E148" i="3" s="1"/>
  <c r="E147" i="3"/>
  <c r="C147" i="3"/>
  <c r="B147" i="3"/>
  <c r="A147" i="3"/>
  <c r="E146" i="3"/>
  <c r="C146" i="3"/>
  <c r="A146" i="3"/>
  <c r="A145" i="3"/>
  <c r="B144" i="3"/>
  <c r="A144" i="3"/>
  <c r="E144" i="3" s="1"/>
  <c r="E143" i="3"/>
  <c r="C143" i="3"/>
  <c r="B143" i="3"/>
  <c r="A143" i="3"/>
  <c r="E142" i="3"/>
  <c r="C142" i="3"/>
  <c r="A142" i="3"/>
  <c r="A141" i="3"/>
  <c r="B140" i="3"/>
  <c r="A140" i="3"/>
  <c r="E140" i="3" s="1"/>
  <c r="E139" i="3"/>
  <c r="C139" i="3"/>
  <c r="B139" i="3"/>
  <c r="A139" i="3"/>
  <c r="E138" i="3"/>
  <c r="C138" i="3"/>
  <c r="A138" i="3"/>
  <c r="A137" i="3"/>
  <c r="B136" i="3"/>
  <c r="A136" i="3"/>
  <c r="E136" i="3" s="1"/>
  <c r="E135" i="3"/>
  <c r="C135" i="3"/>
  <c r="B135" i="3"/>
  <c r="A135" i="3"/>
  <c r="E134" i="3"/>
  <c r="C134" i="3"/>
  <c r="A134" i="3"/>
  <c r="A133" i="3"/>
  <c r="B132" i="3"/>
  <c r="A132" i="3"/>
  <c r="E132" i="3" s="1"/>
  <c r="E131" i="3"/>
  <c r="C131" i="3"/>
  <c r="B131" i="3"/>
  <c r="A131" i="3"/>
  <c r="E130" i="3"/>
  <c r="C130" i="3"/>
  <c r="A130" i="3"/>
  <c r="A129" i="3"/>
  <c r="B128" i="3"/>
  <c r="A128" i="3"/>
  <c r="E128" i="3" s="1"/>
  <c r="E127" i="3"/>
  <c r="C127" i="3"/>
  <c r="B127" i="3"/>
  <c r="A127" i="3"/>
  <c r="E126" i="3"/>
  <c r="C126" i="3"/>
  <c r="A126" i="3"/>
  <c r="A125" i="3"/>
  <c r="B124" i="3"/>
  <c r="A124" i="3"/>
  <c r="E124" i="3" s="1"/>
  <c r="E123" i="3"/>
  <c r="C123" i="3"/>
  <c r="B123" i="3"/>
  <c r="A123" i="3"/>
  <c r="E122" i="3"/>
  <c r="C122" i="3"/>
  <c r="A122" i="3"/>
  <c r="A121" i="3"/>
  <c r="B120" i="3"/>
  <c r="A120" i="3"/>
  <c r="E120" i="3" s="1"/>
  <c r="E119" i="3"/>
  <c r="C119" i="3"/>
  <c r="B119" i="3"/>
  <c r="A119" i="3"/>
  <c r="E118" i="3"/>
  <c r="C118" i="3"/>
  <c r="A118" i="3"/>
  <c r="A117" i="3"/>
  <c r="B116" i="3"/>
  <c r="A116" i="3"/>
  <c r="E116" i="3" s="1"/>
  <c r="E115" i="3"/>
  <c r="C115" i="3"/>
  <c r="B115" i="3"/>
  <c r="A115" i="3"/>
  <c r="E114" i="3"/>
  <c r="C114" i="3"/>
  <c r="A114" i="3"/>
  <c r="A113" i="3"/>
  <c r="B112" i="3"/>
  <c r="A112" i="3"/>
  <c r="E112" i="3" s="1"/>
  <c r="E111" i="3"/>
  <c r="C111" i="3"/>
  <c r="B111" i="3"/>
  <c r="A111" i="3"/>
  <c r="E110" i="3"/>
  <c r="C110" i="3"/>
  <c r="A110" i="3"/>
  <c r="A109" i="3"/>
  <c r="B108" i="3"/>
  <c r="A108" i="3"/>
  <c r="E108" i="3" s="1"/>
  <c r="E107" i="3"/>
  <c r="C107" i="3"/>
  <c r="B107" i="3"/>
  <c r="A107" i="3"/>
  <c r="E106" i="3"/>
  <c r="C106" i="3"/>
  <c r="A106" i="3"/>
  <c r="A105" i="3"/>
  <c r="B104" i="3"/>
  <c r="A104" i="3"/>
  <c r="E104" i="3" s="1"/>
  <c r="E103" i="3"/>
  <c r="C103" i="3"/>
  <c r="B103" i="3"/>
  <c r="A103" i="3"/>
  <c r="E102" i="3"/>
  <c r="C102" i="3"/>
  <c r="A102" i="3"/>
  <c r="A101" i="3"/>
  <c r="B100" i="3"/>
  <c r="A100" i="3"/>
  <c r="E100" i="3" s="1"/>
  <c r="E99" i="3"/>
  <c r="C99" i="3"/>
  <c r="B99" i="3"/>
  <c r="A99" i="3"/>
  <c r="E98" i="3"/>
  <c r="C98" i="3"/>
  <c r="A98" i="3"/>
  <c r="A97" i="3"/>
  <c r="B96" i="3"/>
  <c r="A96" i="3"/>
  <c r="E96" i="3" s="1"/>
  <c r="E95" i="3"/>
  <c r="C95" i="3"/>
  <c r="B95" i="3"/>
  <c r="A95" i="3"/>
  <c r="E94" i="3"/>
  <c r="C94" i="3"/>
  <c r="A94" i="3"/>
  <c r="A93" i="3"/>
  <c r="B92" i="3"/>
  <c r="A92" i="3"/>
  <c r="E92" i="3" s="1"/>
  <c r="E91" i="3"/>
  <c r="C91" i="3"/>
  <c r="B91" i="3"/>
  <c r="A91" i="3"/>
  <c r="E90" i="3"/>
  <c r="C90" i="3"/>
  <c r="A90" i="3"/>
  <c r="A89" i="3"/>
  <c r="B88" i="3"/>
  <c r="A88" i="3"/>
  <c r="E88" i="3" s="1"/>
  <c r="E87" i="3"/>
  <c r="C87" i="3"/>
  <c r="B87" i="3"/>
  <c r="A87" i="3"/>
  <c r="E86" i="3"/>
  <c r="C86" i="3"/>
  <c r="A86" i="3"/>
  <c r="A85" i="3"/>
  <c r="B84" i="3"/>
  <c r="A84" i="3"/>
  <c r="E84" i="3" s="1"/>
  <c r="E83" i="3"/>
  <c r="C83" i="3"/>
  <c r="B83" i="3"/>
  <c r="A83" i="3"/>
  <c r="E82" i="3"/>
  <c r="C82" i="3"/>
  <c r="A82" i="3"/>
  <c r="A81" i="3"/>
  <c r="B80" i="3"/>
  <c r="A80" i="3"/>
  <c r="E80" i="3" s="1"/>
  <c r="E79" i="3"/>
  <c r="C79" i="3"/>
  <c r="B79" i="3"/>
  <c r="A79" i="3"/>
  <c r="E78" i="3"/>
  <c r="C78" i="3"/>
  <c r="A78" i="3"/>
  <c r="A77" i="3"/>
  <c r="B76" i="3"/>
  <c r="A76" i="3"/>
  <c r="E76" i="3" s="1"/>
  <c r="E75" i="3"/>
  <c r="C75" i="3"/>
  <c r="B75" i="3"/>
  <c r="A75" i="3"/>
  <c r="E74" i="3"/>
  <c r="C74" i="3"/>
  <c r="A74" i="3"/>
  <c r="A73" i="3"/>
  <c r="B72" i="3"/>
  <c r="A72" i="3"/>
  <c r="E72" i="3" s="1"/>
  <c r="E71" i="3"/>
  <c r="C71" i="3"/>
  <c r="B71" i="3"/>
  <c r="A71" i="3"/>
  <c r="E70" i="3"/>
  <c r="C70" i="3"/>
  <c r="A70" i="3"/>
  <c r="A69" i="3"/>
  <c r="B68" i="3"/>
  <c r="A68" i="3"/>
  <c r="E68" i="3" s="1"/>
  <c r="E67" i="3"/>
  <c r="C67" i="3"/>
  <c r="B67" i="3"/>
  <c r="A67" i="3"/>
  <c r="E66" i="3"/>
  <c r="C66" i="3"/>
  <c r="A66" i="3"/>
  <c r="A65" i="3"/>
  <c r="B64" i="3"/>
  <c r="A64" i="3"/>
  <c r="E64" i="3" s="1"/>
  <c r="E63" i="3"/>
  <c r="C63" i="3"/>
  <c r="B63" i="3"/>
  <c r="A63" i="3"/>
  <c r="E62" i="3"/>
  <c r="C62" i="3"/>
  <c r="A62" i="3"/>
  <c r="A61" i="3"/>
  <c r="B60" i="3"/>
  <c r="A60" i="3"/>
  <c r="E60" i="3" s="1"/>
  <c r="E59" i="3"/>
  <c r="C59" i="3"/>
  <c r="B59" i="3"/>
  <c r="A59" i="3"/>
  <c r="E58" i="3"/>
  <c r="C58" i="3"/>
  <c r="A58" i="3"/>
  <c r="A57" i="3"/>
  <c r="B56" i="3"/>
  <c r="A56" i="3"/>
  <c r="E56" i="3" s="1"/>
  <c r="E55" i="3"/>
  <c r="C55" i="3"/>
  <c r="B55" i="3"/>
  <c r="A55" i="3"/>
  <c r="E54" i="3"/>
  <c r="C54" i="3"/>
  <c r="A54" i="3"/>
  <c r="A53" i="3"/>
  <c r="B52" i="3"/>
  <c r="A52" i="3"/>
  <c r="E52" i="3" s="1"/>
  <c r="E51" i="3"/>
  <c r="C51" i="3"/>
  <c r="B51" i="3"/>
  <c r="A51" i="3"/>
  <c r="E50" i="3"/>
  <c r="C50" i="3"/>
  <c r="A50" i="3"/>
  <c r="A49" i="3"/>
  <c r="B48" i="3"/>
  <c r="A48" i="3"/>
  <c r="E48" i="3" s="1"/>
  <c r="E47" i="3"/>
  <c r="C47" i="3"/>
  <c r="B47" i="3"/>
  <c r="A47" i="3"/>
  <c r="E46" i="3"/>
  <c r="C46" i="3"/>
  <c r="A46" i="3"/>
  <c r="A45" i="3"/>
  <c r="B44" i="3"/>
  <c r="A44" i="3"/>
  <c r="E44" i="3" s="1"/>
  <c r="E43" i="3"/>
  <c r="C43" i="3"/>
  <c r="B43" i="3"/>
  <c r="A43" i="3"/>
  <c r="E42" i="3"/>
  <c r="C42" i="3"/>
  <c r="A42" i="3"/>
  <c r="A41" i="3"/>
  <c r="B40" i="3"/>
  <c r="A40" i="3"/>
  <c r="E40" i="3" s="1"/>
  <c r="E39" i="3"/>
  <c r="C39" i="3"/>
  <c r="B39" i="3"/>
  <c r="A39" i="3"/>
  <c r="E38" i="3"/>
  <c r="C38" i="3"/>
  <c r="A38" i="3"/>
  <c r="A37" i="3"/>
  <c r="K36" i="3"/>
  <c r="L36" i="3" s="1"/>
  <c r="H36" i="3"/>
  <c r="D36" i="3"/>
  <c r="C36" i="3"/>
  <c r="A36" i="3"/>
  <c r="F36" i="3" s="1"/>
  <c r="L35" i="3"/>
  <c r="K35" i="3"/>
  <c r="H35" i="3"/>
  <c r="D35" i="3"/>
  <c r="C35" i="3"/>
  <c r="A35" i="3"/>
  <c r="F35" i="3" s="1"/>
  <c r="L34" i="3"/>
  <c r="K34" i="3"/>
  <c r="H34" i="3"/>
  <c r="D34" i="3"/>
  <c r="C34" i="3"/>
  <c r="A34" i="3"/>
  <c r="F34" i="3" s="1"/>
  <c r="L33" i="3"/>
  <c r="K33" i="3"/>
  <c r="H33" i="3"/>
  <c r="D33" i="3"/>
  <c r="C33" i="3"/>
  <c r="A33" i="3"/>
  <c r="F33" i="3" s="1"/>
  <c r="L32" i="3"/>
  <c r="K32" i="3"/>
  <c r="H32" i="3"/>
  <c r="D32" i="3"/>
  <c r="C32" i="3"/>
  <c r="A32" i="3"/>
  <c r="F32" i="3" s="1"/>
  <c r="L31" i="3"/>
  <c r="K31" i="3"/>
  <c r="H31" i="3"/>
  <c r="D31" i="3"/>
  <c r="C31" i="3"/>
  <c r="A31" i="3"/>
  <c r="F31" i="3" s="1"/>
  <c r="L30" i="3"/>
  <c r="K30" i="3"/>
  <c r="H30" i="3"/>
  <c r="D30" i="3"/>
  <c r="C30" i="3"/>
  <c r="A30" i="3"/>
  <c r="F30" i="3" s="1"/>
  <c r="L29" i="3"/>
  <c r="K29" i="3"/>
  <c r="H29" i="3"/>
  <c r="D29" i="3"/>
  <c r="C29" i="3"/>
  <c r="A29" i="3"/>
  <c r="F29" i="3" s="1"/>
  <c r="L28" i="3"/>
  <c r="K28" i="3"/>
  <c r="H28" i="3"/>
  <c r="D28" i="3"/>
  <c r="C28" i="3"/>
  <c r="A28" i="3"/>
  <c r="F28" i="3" s="1"/>
  <c r="L27" i="3"/>
  <c r="K27" i="3"/>
  <c r="H27" i="3"/>
  <c r="D27" i="3"/>
  <c r="C27" i="3"/>
  <c r="A27" i="3"/>
  <c r="F27" i="3" s="1"/>
  <c r="L26" i="3"/>
  <c r="K26" i="3"/>
  <c r="H26" i="3"/>
  <c r="D26" i="3"/>
  <c r="C26" i="3"/>
  <c r="A26" i="3"/>
  <c r="F26" i="3" s="1"/>
  <c r="L25" i="3"/>
  <c r="K25" i="3"/>
  <c r="H25" i="3"/>
  <c r="D25" i="3"/>
  <c r="C25" i="3"/>
  <c r="A25" i="3"/>
  <c r="F25" i="3" s="1"/>
  <c r="L24" i="3"/>
  <c r="K24" i="3"/>
  <c r="H24" i="3"/>
  <c r="D24" i="3"/>
  <c r="C24" i="3"/>
  <c r="A24" i="3"/>
  <c r="F24" i="3" s="1"/>
  <c r="L23" i="3"/>
  <c r="K23" i="3"/>
  <c r="H23" i="3"/>
  <c r="D23" i="3"/>
  <c r="C23" i="3"/>
  <c r="A23" i="3"/>
  <c r="F23" i="3" s="1"/>
  <c r="L22" i="3"/>
  <c r="K22" i="3"/>
  <c r="H22" i="3"/>
  <c r="D22" i="3"/>
  <c r="C22" i="3"/>
  <c r="A22" i="3"/>
  <c r="F22" i="3" s="1"/>
  <c r="L21" i="3"/>
  <c r="K21" i="3"/>
  <c r="H21" i="3"/>
  <c r="D21" i="3"/>
  <c r="C21" i="3"/>
  <c r="A21" i="3"/>
  <c r="F21" i="3" s="1"/>
  <c r="L20" i="3"/>
  <c r="K20" i="3"/>
  <c r="H20" i="3"/>
  <c r="D20" i="3"/>
  <c r="C20" i="3"/>
  <c r="A20" i="3"/>
  <c r="F20" i="3" s="1"/>
  <c r="L19" i="3"/>
  <c r="K19" i="3"/>
  <c r="H19" i="3"/>
  <c r="D19" i="3"/>
  <c r="C19" i="3"/>
  <c r="A19" i="3"/>
  <c r="F19" i="3" s="1"/>
  <c r="L18" i="3"/>
  <c r="K18" i="3"/>
  <c r="H18" i="3"/>
  <c r="D18" i="3"/>
  <c r="C18" i="3"/>
  <c r="A18" i="3"/>
  <c r="F18" i="3" s="1"/>
  <c r="L17" i="3"/>
  <c r="K17" i="3"/>
  <c r="H17" i="3"/>
  <c r="D17" i="3"/>
  <c r="C17" i="3"/>
  <c r="A17" i="3"/>
  <c r="F17" i="3" s="1"/>
  <c r="L16" i="3"/>
  <c r="K16" i="3"/>
  <c r="H16" i="3"/>
  <c r="D16" i="3"/>
  <c r="C16" i="3"/>
  <c r="A16" i="3"/>
  <c r="F16" i="3" s="1"/>
  <c r="L15" i="3"/>
  <c r="K15" i="3"/>
  <c r="H15" i="3"/>
  <c r="D15" i="3"/>
  <c r="C15" i="3"/>
  <c r="A15" i="3"/>
  <c r="F15" i="3" s="1"/>
  <c r="L14" i="3"/>
  <c r="K14" i="3"/>
  <c r="H14" i="3"/>
  <c r="D14" i="3"/>
  <c r="C14" i="3"/>
  <c r="A14" i="3"/>
  <c r="F14" i="3" s="1"/>
  <c r="L13" i="3"/>
  <c r="K13" i="3"/>
  <c r="H13" i="3"/>
  <c r="D13" i="3"/>
  <c r="C13" i="3"/>
  <c r="A13" i="3"/>
  <c r="F13" i="3" s="1"/>
  <c r="L12" i="3"/>
  <c r="K12" i="3"/>
  <c r="H12" i="3"/>
  <c r="D12" i="3"/>
  <c r="C12" i="3"/>
  <c r="A12" i="3"/>
  <c r="F12" i="3" s="1"/>
  <c r="L11" i="3"/>
  <c r="K11" i="3"/>
  <c r="H11" i="3"/>
  <c r="D11" i="3"/>
  <c r="C11" i="3"/>
  <c r="A11" i="3"/>
  <c r="F11" i="3" s="1"/>
  <c r="L10" i="3"/>
  <c r="K10" i="3"/>
  <c r="H10" i="3"/>
  <c r="D10" i="3"/>
  <c r="C10" i="3"/>
  <c r="A10" i="3"/>
  <c r="F10" i="3" s="1"/>
  <c r="L9" i="3"/>
  <c r="K9" i="3"/>
  <c r="H9" i="3"/>
  <c r="D9" i="3"/>
  <c r="C9" i="3"/>
  <c r="A9" i="3"/>
  <c r="F9" i="3" s="1"/>
  <c r="K8" i="3"/>
  <c r="H8" i="3"/>
  <c r="D8" i="3"/>
  <c r="C8" i="3"/>
  <c r="A8" i="3"/>
  <c r="F8" i="3" s="1"/>
  <c r="K7" i="3"/>
  <c r="H7" i="3"/>
  <c r="D7" i="3"/>
  <c r="C7" i="3"/>
  <c r="A7" i="3"/>
  <c r="F7" i="3" s="1"/>
  <c r="K6" i="3"/>
  <c r="H6" i="3"/>
  <c r="D6" i="3"/>
  <c r="C6" i="3"/>
  <c r="A6" i="3"/>
  <c r="F6" i="3" s="1"/>
  <c r="K5" i="3"/>
  <c r="H5" i="3"/>
  <c r="D5" i="3"/>
  <c r="C5" i="3"/>
  <c r="A5" i="3"/>
  <c r="F5" i="3" s="1"/>
  <c r="K4" i="3"/>
  <c r="H4" i="3"/>
  <c r="D4" i="3"/>
  <c r="C4" i="3"/>
  <c r="A4" i="3"/>
  <c r="J500" i="2"/>
  <c r="G500" i="2"/>
  <c r="F500" i="2"/>
  <c r="E500" i="2"/>
  <c r="A500" i="2"/>
  <c r="J499" i="2"/>
  <c r="G499" i="2"/>
  <c r="F499" i="2"/>
  <c r="E499" i="2"/>
  <c r="A499" i="2"/>
  <c r="J498" i="2"/>
  <c r="G498" i="2"/>
  <c r="F498" i="2"/>
  <c r="E498" i="2"/>
  <c r="A498" i="2"/>
  <c r="J497" i="2"/>
  <c r="G497" i="2"/>
  <c r="F497" i="2"/>
  <c r="E497" i="2"/>
  <c r="A497" i="2"/>
  <c r="J496" i="2"/>
  <c r="G496" i="2"/>
  <c r="F496" i="2"/>
  <c r="E496" i="2"/>
  <c r="A496" i="2"/>
  <c r="J495" i="2"/>
  <c r="G495" i="2"/>
  <c r="F495" i="2"/>
  <c r="E495" i="2"/>
  <c r="A495" i="2"/>
  <c r="J494" i="2"/>
  <c r="G494" i="2"/>
  <c r="F494" i="2"/>
  <c r="E494" i="2"/>
  <c r="A494" i="2"/>
  <c r="J493" i="2"/>
  <c r="G493" i="2"/>
  <c r="F493" i="2"/>
  <c r="E493" i="2"/>
  <c r="A493" i="2"/>
  <c r="J492" i="2"/>
  <c r="G492" i="2"/>
  <c r="F492" i="2"/>
  <c r="E492" i="2"/>
  <c r="A492" i="2"/>
  <c r="J491" i="2"/>
  <c r="G491" i="2"/>
  <c r="F491" i="2"/>
  <c r="E491" i="2"/>
  <c r="A491" i="2"/>
  <c r="J490" i="2"/>
  <c r="G490" i="2"/>
  <c r="F490" i="2"/>
  <c r="E490" i="2"/>
  <c r="A490" i="2"/>
  <c r="J489" i="2"/>
  <c r="G489" i="2"/>
  <c r="F489" i="2"/>
  <c r="E489" i="2"/>
  <c r="A489" i="2"/>
  <c r="J488" i="2"/>
  <c r="G488" i="2"/>
  <c r="F488" i="2"/>
  <c r="E488" i="2"/>
  <c r="A488" i="2"/>
  <c r="J487" i="2"/>
  <c r="G487" i="2"/>
  <c r="F487" i="2"/>
  <c r="E487" i="2"/>
  <c r="A487" i="2"/>
  <c r="J486" i="2"/>
  <c r="G486" i="2"/>
  <c r="F486" i="2"/>
  <c r="E486" i="2"/>
  <c r="A486" i="2"/>
  <c r="J485" i="2"/>
  <c r="G485" i="2"/>
  <c r="F485" i="2"/>
  <c r="E485" i="2"/>
  <c r="A485" i="2"/>
  <c r="J484" i="2"/>
  <c r="G484" i="2"/>
  <c r="F484" i="2"/>
  <c r="E484" i="2"/>
  <c r="A484" i="2"/>
  <c r="J483" i="2"/>
  <c r="G483" i="2"/>
  <c r="F483" i="2"/>
  <c r="E483" i="2"/>
  <c r="A483" i="2"/>
  <c r="J482" i="2"/>
  <c r="G482" i="2"/>
  <c r="F482" i="2"/>
  <c r="E482" i="2"/>
  <c r="A482" i="2"/>
  <c r="J481" i="2"/>
  <c r="G481" i="2"/>
  <c r="F481" i="2"/>
  <c r="E481" i="2"/>
  <c r="A481" i="2"/>
  <c r="J480" i="2"/>
  <c r="G480" i="2"/>
  <c r="F480" i="2"/>
  <c r="E480" i="2"/>
  <c r="A480" i="2"/>
  <c r="J479" i="2"/>
  <c r="G479" i="2"/>
  <c r="F479" i="2"/>
  <c r="E479" i="2"/>
  <c r="A479" i="2"/>
  <c r="J478" i="2"/>
  <c r="G478" i="2"/>
  <c r="F478" i="2"/>
  <c r="E478" i="2"/>
  <c r="A478" i="2"/>
  <c r="J477" i="2"/>
  <c r="G477" i="2"/>
  <c r="F477" i="2"/>
  <c r="E477" i="2"/>
  <c r="A477" i="2"/>
  <c r="J476" i="2"/>
  <c r="G476" i="2"/>
  <c r="F476" i="2"/>
  <c r="E476" i="2"/>
  <c r="A476" i="2"/>
  <c r="J475" i="2"/>
  <c r="G475" i="2"/>
  <c r="F475" i="2"/>
  <c r="E475" i="2"/>
  <c r="A475" i="2"/>
  <c r="J474" i="2"/>
  <c r="G474" i="2"/>
  <c r="F474" i="2"/>
  <c r="E474" i="2"/>
  <c r="A474" i="2"/>
  <c r="J473" i="2"/>
  <c r="G473" i="2"/>
  <c r="F473" i="2"/>
  <c r="E473" i="2"/>
  <c r="A473" i="2"/>
  <c r="J472" i="2"/>
  <c r="G472" i="2"/>
  <c r="F472" i="2"/>
  <c r="E472" i="2"/>
  <c r="A472" i="2"/>
  <c r="J471" i="2"/>
  <c r="G471" i="2"/>
  <c r="F471" i="2"/>
  <c r="E471" i="2"/>
  <c r="A471" i="2"/>
  <c r="J470" i="2"/>
  <c r="G470" i="2"/>
  <c r="F470" i="2"/>
  <c r="E470" i="2"/>
  <c r="A470" i="2"/>
  <c r="J469" i="2"/>
  <c r="G469" i="2"/>
  <c r="F469" i="2"/>
  <c r="E469" i="2"/>
  <c r="A469" i="2"/>
  <c r="J468" i="2"/>
  <c r="G468" i="2"/>
  <c r="F468" i="2"/>
  <c r="E468" i="2"/>
  <c r="A468" i="2"/>
  <c r="J467" i="2"/>
  <c r="G467" i="2"/>
  <c r="F467" i="2"/>
  <c r="E467" i="2"/>
  <c r="A467" i="2"/>
  <c r="J466" i="2"/>
  <c r="G466" i="2"/>
  <c r="F466" i="2"/>
  <c r="E466" i="2"/>
  <c r="A466" i="2"/>
  <c r="J465" i="2"/>
  <c r="G465" i="2"/>
  <c r="F465" i="2"/>
  <c r="E465" i="2"/>
  <c r="A465" i="2"/>
  <c r="J464" i="2"/>
  <c r="G464" i="2"/>
  <c r="F464" i="2"/>
  <c r="E464" i="2"/>
  <c r="A464" i="2"/>
  <c r="J463" i="2"/>
  <c r="G463" i="2"/>
  <c r="F463" i="2"/>
  <c r="E463" i="2"/>
  <c r="A463" i="2"/>
  <c r="J462" i="2"/>
  <c r="G462" i="2"/>
  <c r="F462" i="2"/>
  <c r="E462" i="2"/>
  <c r="A462" i="2"/>
  <c r="J461" i="2"/>
  <c r="G461" i="2"/>
  <c r="F461" i="2"/>
  <c r="E461" i="2"/>
  <c r="A461" i="2"/>
  <c r="J460" i="2"/>
  <c r="G460" i="2"/>
  <c r="F460" i="2"/>
  <c r="E460" i="2"/>
  <c r="A460" i="2"/>
  <c r="J459" i="2"/>
  <c r="G459" i="2"/>
  <c r="F459" i="2"/>
  <c r="E459" i="2"/>
  <c r="A459" i="2"/>
  <c r="J458" i="2"/>
  <c r="G458" i="2"/>
  <c r="F458" i="2"/>
  <c r="E458" i="2"/>
  <c r="A458" i="2"/>
  <c r="J457" i="2"/>
  <c r="G457" i="2"/>
  <c r="F457" i="2"/>
  <c r="E457" i="2"/>
  <c r="A457" i="2"/>
  <c r="J456" i="2"/>
  <c r="G456" i="2"/>
  <c r="F456" i="2"/>
  <c r="E456" i="2"/>
  <c r="A456" i="2"/>
  <c r="J455" i="2"/>
  <c r="G455" i="2"/>
  <c r="F455" i="2"/>
  <c r="E455" i="2"/>
  <c r="A455" i="2"/>
  <c r="J454" i="2"/>
  <c r="G454" i="2"/>
  <c r="F454" i="2"/>
  <c r="E454" i="2"/>
  <c r="A454" i="2"/>
  <c r="J453" i="2"/>
  <c r="G453" i="2"/>
  <c r="F453" i="2"/>
  <c r="E453" i="2"/>
  <c r="A453" i="2"/>
  <c r="J452" i="2"/>
  <c r="G452" i="2"/>
  <c r="F452" i="2"/>
  <c r="E452" i="2"/>
  <c r="A452" i="2"/>
  <c r="J451" i="2"/>
  <c r="G451" i="2"/>
  <c r="F451" i="2"/>
  <c r="E451" i="2"/>
  <c r="A451" i="2"/>
  <c r="J450" i="2"/>
  <c r="G450" i="2"/>
  <c r="F450" i="2"/>
  <c r="E450" i="2"/>
  <c r="A450" i="2"/>
  <c r="J449" i="2"/>
  <c r="G449" i="2"/>
  <c r="F449" i="2"/>
  <c r="E449" i="2"/>
  <c r="A449" i="2"/>
  <c r="J448" i="2"/>
  <c r="G448" i="2"/>
  <c r="F448" i="2"/>
  <c r="E448" i="2"/>
  <c r="A448" i="2"/>
  <c r="J447" i="2"/>
  <c r="G447" i="2"/>
  <c r="F447" i="2"/>
  <c r="E447" i="2"/>
  <c r="A447" i="2"/>
  <c r="J446" i="2"/>
  <c r="G446" i="2"/>
  <c r="F446" i="2"/>
  <c r="E446" i="2"/>
  <c r="A446" i="2"/>
  <c r="J445" i="2"/>
  <c r="G445" i="2"/>
  <c r="F445" i="2"/>
  <c r="E445" i="2"/>
  <c r="A445" i="2"/>
  <c r="J444" i="2"/>
  <c r="G444" i="2"/>
  <c r="F444" i="2"/>
  <c r="E444" i="2"/>
  <c r="A444" i="2"/>
  <c r="J443" i="2"/>
  <c r="G443" i="2"/>
  <c r="F443" i="2"/>
  <c r="E443" i="2"/>
  <c r="A443" i="2"/>
  <c r="J442" i="2"/>
  <c r="G442" i="2"/>
  <c r="F442" i="2"/>
  <c r="E442" i="2"/>
  <c r="A442" i="2"/>
  <c r="J441" i="2"/>
  <c r="G441" i="2"/>
  <c r="F441" i="2"/>
  <c r="E441" i="2"/>
  <c r="A441" i="2"/>
  <c r="J440" i="2"/>
  <c r="G440" i="2"/>
  <c r="F440" i="2"/>
  <c r="E440" i="2"/>
  <c r="A440" i="2"/>
  <c r="J439" i="2"/>
  <c r="G439" i="2"/>
  <c r="F439" i="2"/>
  <c r="E439" i="2"/>
  <c r="A439" i="2"/>
  <c r="J438" i="2"/>
  <c r="G438" i="2"/>
  <c r="F438" i="2"/>
  <c r="E438" i="2"/>
  <c r="A438" i="2"/>
  <c r="J437" i="2"/>
  <c r="G437" i="2"/>
  <c r="F437" i="2"/>
  <c r="E437" i="2"/>
  <c r="A437" i="2"/>
  <c r="J436" i="2"/>
  <c r="G436" i="2"/>
  <c r="F436" i="2"/>
  <c r="E436" i="2"/>
  <c r="A436" i="2"/>
  <c r="J435" i="2"/>
  <c r="G435" i="2"/>
  <c r="F435" i="2"/>
  <c r="E435" i="2"/>
  <c r="A435" i="2"/>
  <c r="J434" i="2"/>
  <c r="G434" i="2"/>
  <c r="F434" i="2"/>
  <c r="E434" i="2"/>
  <c r="A434" i="2"/>
  <c r="J433" i="2"/>
  <c r="G433" i="2"/>
  <c r="F433" i="2"/>
  <c r="E433" i="2"/>
  <c r="A433" i="2"/>
  <c r="J432" i="2"/>
  <c r="G432" i="2"/>
  <c r="F432" i="2"/>
  <c r="E432" i="2"/>
  <c r="A432" i="2"/>
  <c r="J431" i="2"/>
  <c r="G431" i="2"/>
  <c r="F431" i="2"/>
  <c r="E431" i="2"/>
  <c r="A431" i="2"/>
  <c r="J430" i="2"/>
  <c r="G430" i="2"/>
  <c r="F430" i="2"/>
  <c r="E430" i="2"/>
  <c r="A430" i="2"/>
  <c r="J429" i="2"/>
  <c r="G429" i="2"/>
  <c r="F429" i="2"/>
  <c r="E429" i="2"/>
  <c r="A429" i="2"/>
  <c r="J428" i="2"/>
  <c r="G428" i="2"/>
  <c r="F428" i="2"/>
  <c r="E428" i="2"/>
  <c r="A428" i="2"/>
  <c r="J427" i="2"/>
  <c r="G427" i="2"/>
  <c r="F427" i="2"/>
  <c r="E427" i="2"/>
  <c r="A427" i="2"/>
  <c r="J426" i="2"/>
  <c r="G426" i="2"/>
  <c r="F426" i="2"/>
  <c r="E426" i="2"/>
  <c r="A426" i="2"/>
  <c r="J425" i="2"/>
  <c r="G425" i="2"/>
  <c r="F425" i="2"/>
  <c r="E425" i="2"/>
  <c r="A425" i="2"/>
  <c r="J424" i="2"/>
  <c r="G424" i="2"/>
  <c r="F424" i="2"/>
  <c r="E424" i="2"/>
  <c r="A424" i="2"/>
  <c r="J423" i="2"/>
  <c r="G423" i="2"/>
  <c r="F423" i="2"/>
  <c r="E423" i="2"/>
  <c r="A423" i="2"/>
  <c r="J422" i="2"/>
  <c r="G422" i="2"/>
  <c r="F422" i="2"/>
  <c r="E422" i="2"/>
  <c r="A422" i="2"/>
  <c r="J421" i="2"/>
  <c r="G421" i="2"/>
  <c r="F421" i="2"/>
  <c r="E421" i="2"/>
  <c r="A421" i="2"/>
  <c r="J420" i="2"/>
  <c r="G420" i="2"/>
  <c r="F420" i="2"/>
  <c r="E420" i="2"/>
  <c r="A420" i="2"/>
  <c r="J419" i="2"/>
  <c r="G419" i="2"/>
  <c r="F419" i="2"/>
  <c r="E419" i="2"/>
  <c r="A419" i="2"/>
  <c r="J418" i="2"/>
  <c r="G418" i="2"/>
  <c r="F418" i="2"/>
  <c r="E418" i="2"/>
  <c r="A418" i="2"/>
  <c r="J417" i="2"/>
  <c r="G417" i="2"/>
  <c r="F417" i="2"/>
  <c r="E417" i="2"/>
  <c r="A417" i="2"/>
  <c r="J416" i="2"/>
  <c r="G416" i="2"/>
  <c r="F416" i="2"/>
  <c r="E416" i="2"/>
  <c r="A416" i="2"/>
  <c r="J415" i="2"/>
  <c r="G415" i="2"/>
  <c r="F415" i="2"/>
  <c r="E415" i="2"/>
  <c r="A415" i="2"/>
  <c r="J414" i="2"/>
  <c r="G414" i="2"/>
  <c r="F414" i="2"/>
  <c r="E414" i="2"/>
  <c r="A414" i="2"/>
  <c r="J413" i="2"/>
  <c r="G413" i="2"/>
  <c r="F413" i="2"/>
  <c r="E413" i="2"/>
  <c r="A413" i="2"/>
  <c r="J412" i="2"/>
  <c r="G412" i="2"/>
  <c r="F412" i="2"/>
  <c r="E412" i="2"/>
  <c r="A412" i="2"/>
  <c r="J411" i="2"/>
  <c r="G411" i="2"/>
  <c r="F411" i="2"/>
  <c r="E411" i="2"/>
  <c r="A411" i="2"/>
  <c r="J410" i="2"/>
  <c r="G410" i="2"/>
  <c r="F410" i="2"/>
  <c r="E410" i="2"/>
  <c r="A410" i="2"/>
  <c r="J409" i="2"/>
  <c r="G409" i="2"/>
  <c r="F409" i="2"/>
  <c r="E409" i="2"/>
  <c r="A409" i="2"/>
  <c r="J408" i="2"/>
  <c r="G408" i="2"/>
  <c r="F408" i="2"/>
  <c r="E408" i="2"/>
  <c r="A408" i="2"/>
  <c r="J407" i="2"/>
  <c r="G407" i="2"/>
  <c r="F407" i="2"/>
  <c r="E407" i="2"/>
  <c r="A407" i="2"/>
  <c r="J406" i="2"/>
  <c r="G406" i="2"/>
  <c r="F406" i="2"/>
  <c r="E406" i="2"/>
  <c r="A406" i="2"/>
  <c r="J405" i="2"/>
  <c r="G405" i="2"/>
  <c r="F405" i="2"/>
  <c r="E405" i="2"/>
  <c r="A405" i="2"/>
  <c r="J404" i="2"/>
  <c r="G404" i="2"/>
  <c r="F404" i="2"/>
  <c r="E404" i="2"/>
  <c r="A404" i="2"/>
  <c r="J403" i="2"/>
  <c r="G403" i="2"/>
  <c r="F403" i="2"/>
  <c r="E403" i="2"/>
  <c r="A403" i="2"/>
  <c r="J402" i="2"/>
  <c r="G402" i="2"/>
  <c r="F402" i="2"/>
  <c r="E402" i="2"/>
  <c r="A402" i="2"/>
  <c r="J401" i="2"/>
  <c r="G401" i="2"/>
  <c r="F401" i="2"/>
  <c r="E401" i="2"/>
  <c r="A401" i="2"/>
  <c r="J400" i="2"/>
  <c r="G400" i="2"/>
  <c r="F400" i="2"/>
  <c r="E400" i="2"/>
  <c r="A400" i="2"/>
  <c r="J399" i="2"/>
  <c r="G399" i="2"/>
  <c r="F399" i="2"/>
  <c r="E399" i="2"/>
  <c r="A399" i="2"/>
  <c r="J398" i="2"/>
  <c r="G398" i="2"/>
  <c r="F398" i="2"/>
  <c r="E398" i="2"/>
  <c r="A398" i="2"/>
  <c r="J397" i="2"/>
  <c r="G397" i="2"/>
  <c r="F397" i="2"/>
  <c r="E397" i="2"/>
  <c r="A397" i="2"/>
  <c r="J396" i="2"/>
  <c r="G396" i="2"/>
  <c r="F396" i="2"/>
  <c r="E396" i="2"/>
  <c r="A396" i="2"/>
  <c r="J395" i="2"/>
  <c r="G395" i="2"/>
  <c r="F395" i="2"/>
  <c r="E395" i="2"/>
  <c r="A395" i="2"/>
  <c r="J394" i="2"/>
  <c r="G394" i="2"/>
  <c r="F394" i="2"/>
  <c r="E394" i="2"/>
  <c r="A394" i="2"/>
  <c r="J393" i="2"/>
  <c r="G393" i="2"/>
  <c r="F393" i="2"/>
  <c r="E393" i="2"/>
  <c r="A393" i="2"/>
  <c r="J392" i="2"/>
  <c r="G392" i="2"/>
  <c r="F392" i="2"/>
  <c r="E392" i="2"/>
  <c r="A392" i="2"/>
  <c r="J391" i="2"/>
  <c r="G391" i="2"/>
  <c r="F391" i="2"/>
  <c r="E391" i="2"/>
  <c r="A391" i="2"/>
  <c r="J390" i="2"/>
  <c r="G390" i="2"/>
  <c r="F390" i="2"/>
  <c r="E390" i="2"/>
  <c r="A390" i="2"/>
  <c r="J389" i="2"/>
  <c r="G389" i="2"/>
  <c r="F389" i="2"/>
  <c r="E389" i="2"/>
  <c r="A389" i="2"/>
  <c r="J388" i="2"/>
  <c r="G388" i="2"/>
  <c r="F388" i="2"/>
  <c r="E388" i="2"/>
  <c r="A388" i="2"/>
  <c r="J387" i="2"/>
  <c r="G387" i="2"/>
  <c r="F387" i="2"/>
  <c r="E387" i="2"/>
  <c r="A387" i="2"/>
  <c r="J386" i="2"/>
  <c r="G386" i="2"/>
  <c r="F386" i="2"/>
  <c r="E386" i="2"/>
  <c r="A386" i="2"/>
  <c r="J385" i="2"/>
  <c r="G385" i="2"/>
  <c r="F385" i="2"/>
  <c r="E385" i="2"/>
  <c r="A385" i="2"/>
  <c r="J384" i="2"/>
  <c r="G384" i="2"/>
  <c r="F384" i="2"/>
  <c r="E384" i="2"/>
  <c r="A384" i="2"/>
  <c r="J383" i="2"/>
  <c r="G383" i="2"/>
  <c r="F383" i="2"/>
  <c r="E383" i="2"/>
  <c r="A383" i="2"/>
  <c r="J382" i="2"/>
  <c r="G382" i="2"/>
  <c r="F382" i="2"/>
  <c r="E382" i="2"/>
  <c r="A382" i="2"/>
  <c r="J381" i="2"/>
  <c r="G381" i="2"/>
  <c r="F381" i="2"/>
  <c r="E381" i="2"/>
  <c r="A381" i="2"/>
  <c r="J380" i="2"/>
  <c r="G380" i="2"/>
  <c r="F380" i="2"/>
  <c r="E380" i="2"/>
  <c r="A380" i="2"/>
  <c r="J379" i="2"/>
  <c r="G379" i="2"/>
  <c r="F379" i="2"/>
  <c r="E379" i="2"/>
  <c r="A379" i="2"/>
  <c r="J378" i="2"/>
  <c r="G378" i="2"/>
  <c r="F378" i="2"/>
  <c r="E378" i="2"/>
  <c r="A378" i="2"/>
  <c r="J377" i="2"/>
  <c r="G377" i="2"/>
  <c r="F377" i="2"/>
  <c r="E377" i="2"/>
  <c r="A377" i="2"/>
  <c r="J376" i="2"/>
  <c r="G376" i="2"/>
  <c r="F376" i="2"/>
  <c r="E376" i="2"/>
  <c r="A376" i="2"/>
  <c r="J375" i="2"/>
  <c r="G375" i="2"/>
  <c r="F375" i="2"/>
  <c r="E375" i="2"/>
  <c r="A375" i="2"/>
  <c r="J374" i="2"/>
  <c r="G374" i="2"/>
  <c r="F374" i="2"/>
  <c r="E374" i="2"/>
  <c r="A374" i="2"/>
  <c r="J373" i="2"/>
  <c r="G373" i="2"/>
  <c r="F373" i="2"/>
  <c r="E373" i="2"/>
  <c r="A373" i="2"/>
  <c r="J372" i="2"/>
  <c r="G372" i="2"/>
  <c r="F372" i="2"/>
  <c r="E372" i="2"/>
  <c r="A372" i="2"/>
  <c r="J371" i="2"/>
  <c r="G371" i="2"/>
  <c r="F371" i="2"/>
  <c r="E371" i="2"/>
  <c r="A371" i="2"/>
  <c r="J370" i="2"/>
  <c r="G370" i="2"/>
  <c r="F370" i="2"/>
  <c r="E370" i="2"/>
  <c r="A370" i="2"/>
  <c r="J369" i="2"/>
  <c r="G369" i="2"/>
  <c r="F369" i="2"/>
  <c r="E369" i="2"/>
  <c r="A369" i="2"/>
  <c r="J368" i="2"/>
  <c r="G368" i="2"/>
  <c r="F368" i="2"/>
  <c r="E368" i="2"/>
  <c r="A368" i="2"/>
  <c r="J367" i="2"/>
  <c r="G367" i="2"/>
  <c r="F367" i="2"/>
  <c r="E367" i="2"/>
  <c r="A367" i="2"/>
  <c r="J366" i="2"/>
  <c r="G366" i="2"/>
  <c r="F366" i="2"/>
  <c r="E366" i="2"/>
  <c r="A366" i="2"/>
  <c r="J365" i="2"/>
  <c r="G365" i="2"/>
  <c r="F365" i="2"/>
  <c r="E365" i="2"/>
  <c r="A365" i="2"/>
  <c r="J364" i="2"/>
  <c r="G364" i="2"/>
  <c r="F364" i="2"/>
  <c r="E364" i="2"/>
  <c r="A364" i="2"/>
  <c r="J363" i="2"/>
  <c r="G363" i="2"/>
  <c r="F363" i="2"/>
  <c r="E363" i="2"/>
  <c r="A363" i="2"/>
  <c r="J362" i="2"/>
  <c r="G362" i="2"/>
  <c r="F362" i="2"/>
  <c r="E362" i="2"/>
  <c r="A362" i="2"/>
  <c r="J361" i="2"/>
  <c r="G361" i="2"/>
  <c r="F361" i="2"/>
  <c r="E361" i="2"/>
  <c r="A361" i="2"/>
  <c r="J360" i="2"/>
  <c r="G360" i="2"/>
  <c r="F360" i="2"/>
  <c r="E360" i="2"/>
  <c r="A360" i="2"/>
  <c r="J359" i="2"/>
  <c r="G359" i="2"/>
  <c r="F359" i="2"/>
  <c r="E359" i="2"/>
  <c r="A359" i="2"/>
  <c r="J358" i="2"/>
  <c r="G358" i="2"/>
  <c r="F358" i="2"/>
  <c r="E358" i="2"/>
  <c r="A358" i="2"/>
  <c r="J357" i="2"/>
  <c r="G357" i="2"/>
  <c r="F357" i="2"/>
  <c r="E357" i="2"/>
  <c r="A357" i="2"/>
  <c r="J356" i="2"/>
  <c r="G356" i="2"/>
  <c r="F356" i="2"/>
  <c r="E356" i="2"/>
  <c r="A356" i="2"/>
  <c r="J355" i="2"/>
  <c r="G355" i="2"/>
  <c r="F355" i="2"/>
  <c r="E355" i="2"/>
  <c r="A355" i="2"/>
  <c r="J354" i="2"/>
  <c r="G354" i="2"/>
  <c r="F354" i="2"/>
  <c r="E354" i="2"/>
  <c r="A354" i="2"/>
  <c r="J353" i="2"/>
  <c r="G353" i="2"/>
  <c r="F353" i="2"/>
  <c r="E353" i="2"/>
  <c r="A353" i="2"/>
  <c r="J352" i="2"/>
  <c r="G352" i="2"/>
  <c r="F352" i="2"/>
  <c r="E352" i="2"/>
  <c r="A352" i="2"/>
  <c r="J351" i="2"/>
  <c r="G351" i="2"/>
  <c r="F351" i="2"/>
  <c r="E351" i="2"/>
  <c r="A351" i="2"/>
  <c r="J350" i="2"/>
  <c r="G350" i="2"/>
  <c r="F350" i="2"/>
  <c r="E350" i="2"/>
  <c r="A350" i="2"/>
  <c r="J349" i="2"/>
  <c r="G349" i="2"/>
  <c r="F349" i="2"/>
  <c r="E349" i="2"/>
  <c r="A349" i="2"/>
  <c r="J348" i="2"/>
  <c r="G348" i="2"/>
  <c r="F348" i="2"/>
  <c r="E348" i="2"/>
  <c r="A348" i="2"/>
  <c r="J347" i="2"/>
  <c r="G347" i="2"/>
  <c r="F347" i="2"/>
  <c r="E347" i="2"/>
  <c r="A347" i="2"/>
  <c r="J346" i="2"/>
  <c r="G346" i="2"/>
  <c r="F346" i="2"/>
  <c r="E346" i="2"/>
  <c r="A346" i="2"/>
  <c r="J345" i="2"/>
  <c r="G345" i="2"/>
  <c r="F345" i="2"/>
  <c r="E345" i="2"/>
  <c r="A345" i="2"/>
  <c r="J344" i="2"/>
  <c r="G344" i="2"/>
  <c r="F344" i="2"/>
  <c r="E344" i="2"/>
  <c r="A344" i="2"/>
  <c r="J343" i="2"/>
  <c r="G343" i="2"/>
  <c r="F343" i="2"/>
  <c r="E343" i="2"/>
  <c r="A343" i="2"/>
  <c r="J342" i="2"/>
  <c r="G342" i="2"/>
  <c r="F342" i="2"/>
  <c r="E342" i="2"/>
  <c r="A342" i="2"/>
  <c r="J341" i="2"/>
  <c r="G341" i="2"/>
  <c r="F341" i="2"/>
  <c r="E341" i="2"/>
  <c r="A341" i="2"/>
  <c r="J340" i="2"/>
  <c r="G340" i="2"/>
  <c r="F340" i="2"/>
  <c r="E340" i="2"/>
  <c r="A340" i="2"/>
  <c r="J339" i="2"/>
  <c r="G339" i="2"/>
  <c r="F339" i="2"/>
  <c r="E339" i="2"/>
  <c r="A339" i="2"/>
  <c r="J338" i="2"/>
  <c r="G338" i="2"/>
  <c r="F338" i="2"/>
  <c r="E338" i="2"/>
  <c r="A338" i="2"/>
  <c r="J337" i="2"/>
  <c r="G337" i="2"/>
  <c r="F337" i="2"/>
  <c r="E337" i="2"/>
  <c r="A337" i="2"/>
  <c r="J336" i="2"/>
  <c r="G336" i="2"/>
  <c r="F336" i="2"/>
  <c r="E336" i="2"/>
  <c r="A336" i="2"/>
  <c r="J335" i="2"/>
  <c r="G335" i="2"/>
  <c r="F335" i="2"/>
  <c r="E335" i="2"/>
  <c r="A335" i="2"/>
  <c r="J334" i="2"/>
  <c r="G334" i="2"/>
  <c r="F334" i="2"/>
  <c r="E334" i="2"/>
  <c r="A334" i="2"/>
  <c r="J333" i="2"/>
  <c r="G333" i="2"/>
  <c r="F333" i="2"/>
  <c r="E333" i="2"/>
  <c r="A333" i="2"/>
  <c r="J332" i="2"/>
  <c r="G332" i="2"/>
  <c r="F332" i="2"/>
  <c r="E332" i="2"/>
  <c r="A332" i="2"/>
  <c r="J331" i="2"/>
  <c r="G331" i="2"/>
  <c r="F331" i="2"/>
  <c r="E331" i="2"/>
  <c r="A331" i="2"/>
  <c r="J330" i="2"/>
  <c r="G330" i="2"/>
  <c r="F330" i="2"/>
  <c r="E330" i="2"/>
  <c r="A330" i="2"/>
  <c r="J329" i="2"/>
  <c r="G329" i="2"/>
  <c r="F329" i="2"/>
  <c r="E329" i="2"/>
  <c r="A329" i="2"/>
  <c r="J328" i="2"/>
  <c r="G328" i="2"/>
  <c r="F328" i="2"/>
  <c r="E328" i="2"/>
  <c r="A328" i="2"/>
  <c r="J327" i="2"/>
  <c r="G327" i="2"/>
  <c r="F327" i="2"/>
  <c r="E327" i="2"/>
  <c r="A327" i="2"/>
  <c r="J326" i="2"/>
  <c r="G326" i="2"/>
  <c r="F326" i="2"/>
  <c r="E326" i="2"/>
  <c r="A326" i="2"/>
  <c r="J325" i="2"/>
  <c r="G325" i="2"/>
  <c r="F325" i="2"/>
  <c r="E325" i="2"/>
  <c r="A325" i="2"/>
  <c r="J324" i="2"/>
  <c r="G324" i="2"/>
  <c r="F324" i="2"/>
  <c r="E324" i="2"/>
  <c r="A324" i="2"/>
  <c r="J323" i="2"/>
  <c r="G323" i="2"/>
  <c r="F323" i="2"/>
  <c r="E323" i="2"/>
  <c r="A323" i="2"/>
  <c r="J322" i="2"/>
  <c r="G322" i="2"/>
  <c r="F322" i="2"/>
  <c r="E322" i="2"/>
  <c r="A322" i="2"/>
  <c r="J321" i="2"/>
  <c r="G321" i="2"/>
  <c r="F321" i="2"/>
  <c r="E321" i="2"/>
  <c r="A321" i="2"/>
  <c r="J320" i="2"/>
  <c r="G320" i="2"/>
  <c r="F320" i="2"/>
  <c r="E320" i="2"/>
  <c r="A320" i="2"/>
  <c r="J319" i="2"/>
  <c r="G319" i="2"/>
  <c r="F319" i="2"/>
  <c r="E319" i="2"/>
  <c r="A319" i="2"/>
  <c r="J318" i="2"/>
  <c r="G318" i="2"/>
  <c r="F318" i="2"/>
  <c r="E318" i="2"/>
  <c r="A318" i="2"/>
  <c r="J317" i="2"/>
  <c r="G317" i="2"/>
  <c r="F317" i="2"/>
  <c r="E317" i="2"/>
  <c r="A317" i="2"/>
  <c r="J316" i="2"/>
  <c r="G316" i="2"/>
  <c r="F316" i="2"/>
  <c r="E316" i="2"/>
  <c r="A316" i="2"/>
  <c r="J315" i="2"/>
  <c r="G315" i="2"/>
  <c r="F315" i="2"/>
  <c r="E315" i="2"/>
  <c r="A315" i="2"/>
  <c r="J314" i="2"/>
  <c r="G314" i="2"/>
  <c r="F314" i="2"/>
  <c r="E314" i="2"/>
  <c r="A314" i="2"/>
  <c r="J313" i="2"/>
  <c r="G313" i="2"/>
  <c r="F313" i="2"/>
  <c r="E313" i="2"/>
  <c r="A313" i="2"/>
  <c r="J312" i="2"/>
  <c r="G312" i="2"/>
  <c r="F312" i="2"/>
  <c r="E312" i="2"/>
  <c r="A312" i="2"/>
  <c r="J311" i="2"/>
  <c r="G311" i="2"/>
  <c r="F311" i="2"/>
  <c r="E311" i="2"/>
  <c r="A311" i="2"/>
  <c r="J310" i="2"/>
  <c r="G310" i="2"/>
  <c r="F310" i="2"/>
  <c r="E310" i="2"/>
  <c r="A310" i="2"/>
  <c r="J309" i="2"/>
  <c r="G309" i="2"/>
  <c r="F309" i="2"/>
  <c r="E309" i="2"/>
  <c r="A309" i="2"/>
  <c r="J308" i="2"/>
  <c r="G308" i="2"/>
  <c r="F308" i="2"/>
  <c r="E308" i="2"/>
  <c r="A308" i="2"/>
  <c r="J307" i="2"/>
  <c r="G307" i="2"/>
  <c r="F307" i="2"/>
  <c r="E307" i="2"/>
  <c r="A307" i="2"/>
  <c r="J306" i="2"/>
  <c r="G306" i="2"/>
  <c r="F306" i="2"/>
  <c r="E306" i="2"/>
  <c r="A306" i="2"/>
  <c r="J305" i="2"/>
  <c r="G305" i="2"/>
  <c r="F305" i="2"/>
  <c r="E305" i="2"/>
  <c r="A305" i="2"/>
  <c r="J304" i="2"/>
  <c r="G304" i="2"/>
  <c r="F304" i="2"/>
  <c r="E304" i="2"/>
  <c r="A304" i="2"/>
  <c r="J303" i="2"/>
  <c r="G303" i="2"/>
  <c r="F303" i="2"/>
  <c r="E303" i="2"/>
  <c r="A303" i="2"/>
  <c r="J302" i="2"/>
  <c r="G302" i="2"/>
  <c r="F302" i="2"/>
  <c r="E302" i="2"/>
  <c r="A302" i="2"/>
  <c r="J301" i="2"/>
  <c r="G301" i="2"/>
  <c r="F301" i="2"/>
  <c r="E301" i="2"/>
  <c r="A301" i="2"/>
  <c r="J300" i="2"/>
  <c r="G300" i="2"/>
  <c r="F300" i="2"/>
  <c r="E300" i="2"/>
  <c r="A300" i="2"/>
  <c r="J299" i="2"/>
  <c r="G299" i="2"/>
  <c r="F299" i="2"/>
  <c r="E299" i="2"/>
  <c r="A299" i="2"/>
  <c r="J298" i="2"/>
  <c r="G298" i="2"/>
  <c r="F298" i="2"/>
  <c r="E298" i="2"/>
  <c r="A298" i="2"/>
  <c r="J297" i="2"/>
  <c r="G297" i="2"/>
  <c r="F297" i="2"/>
  <c r="E297" i="2"/>
  <c r="A297" i="2"/>
  <c r="J296" i="2"/>
  <c r="G296" i="2"/>
  <c r="F296" i="2"/>
  <c r="E296" i="2"/>
  <c r="A296" i="2"/>
  <c r="J295" i="2"/>
  <c r="G295" i="2"/>
  <c r="F295" i="2"/>
  <c r="E295" i="2"/>
  <c r="A295" i="2"/>
  <c r="J294" i="2"/>
  <c r="G294" i="2"/>
  <c r="F294" i="2"/>
  <c r="E294" i="2"/>
  <c r="A294" i="2"/>
  <c r="J293" i="2"/>
  <c r="G293" i="2"/>
  <c r="F293" i="2"/>
  <c r="E293" i="2"/>
  <c r="A293" i="2"/>
  <c r="J292" i="2"/>
  <c r="G292" i="2"/>
  <c r="F292" i="2"/>
  <c r="E292" i="2"/>
  <c r="A292" i="2"/>
  <c r="J291" i="2"/>
  <c r="G291" i="2"/>
  <c r="F291" i="2"/>
  <c r="E291" i="2"/>
  <c r="A291" i="2"/>
  <c r="J290" i="2"/>
  <c r="G290" i="2"/>
  <c r="F290" i="2"/>
  <c r="E290" i="2"/>
  <c r="A290" i="2"/>
  <c r="J289" i="2"/>
  <c r="G289" i="2"/>
  <c r="F289" i="2"/>
  <c r="E289" i="2"/>
  <c r="A289" i="2"/>
  <c r="J288" i="2"/>
  <c r="G288" i="2"/>
  <c r="F288" i="2"/>
  <c r="E288" i="2"/>
  <c r="A288" i="2"/>
  <c r="J287" i="2"/>
  <c r="G287" i="2"/>
  <c r="F287" i="2"/>
  <c r="E287" i="2"/>
  <c r="A287" i="2"/>
  <c r="J286" i="2"/>
  <c r="G286" i="2"/>
  <c r="F286" i="2"/>
  <c r="E286" i="2"/>
  <c r="A286" i="2"/>
  <c r="J285" i="2"/>
  <c r="G285" i="2"/>
  <c r="F285" i="2"/>
  <c r="E285" i="2"/>
  <c r="A285" i="2"/>
  <c r="J284" i="2"/>
  <c r="G284" i="2"/>
  <c r="F284" i="2"/>
  <c r="E284" i="2"/>
  <c r="A284" i="2"/>
  <c r="J283" i="2"/>
  <c r="G283" i="2"/>
  <c r="F283" i="2"/>
  <c r="E283" i="2"/>
  <c r="A283" i="2"/>
  <c r="J282" i="2"/>
  <c r="G282" i="2"/>
  <c r="F282" i="2"/>
  <c r="E282" i="2"/>
  <c r="A282" i="2"/>
  <c r="J281" i="2"/>
  <c r="G281" i="2"/>
  <c r="F281" i="2"/>
  <c r="E281" i="2"/>
  <c r="A281" i="2"/>
  <c r="J280" i="2"/>
  <c r="G280" i="2"/>
  <c r="F280" i="2"/>
  <c r="E280" i="2"/>
  <c r="A280" i="2"/>
  <c r="J279" i="2"/>
  <c r="G279" i="2"/>
  <c r="F279" i="2"/>
  <c r="E279" i="2"/>
  <c r="A279" i="2"/>
  <c r="J278" i="2"/>
  <c r="G278" i="2"/>
  <c r="F278" i="2"/>
  <c r="E278" i="2"/>
  <c r="A278" i="2"/>
  <c r="J277" i="2"/>
  <c r="G277" i="2"/>
  <c r="F277" i="2"/>
  <c r="E277" i="2"/>
  <c r="A277" i="2"/>
  <c r="J276" i="2"/>
  <c r="G276" i="2"/>
  <c r="F276" i="2"/>
  <c r="E276" i="2"/>
  <c r="A276" i="2"/>
  <c r="J275" i="2"/>
  <c r="G275" i="2"/>
  <c r="F275" i="2"/>
  <c r="E275" i="2"/>
  <c r="A275" i="2"/>
  <c r="J274" i="2"/>
  <c r="G274" i="2"/>
  <c r="F274" i="2"/>
  <c r="E274" i="2"/>
  <c r="A274" i="2"/>
  <c r="J273" i="2"/>
  <c r="G273" i="2"/>
  <c r="F273" i="2"/>
  <c r="E273" i="2"/>
  <c r="A273" i="2"/>
  <c r="J272" i="2"/>
  <c r="G272" i="2"/>
  <c r="F272" i="2"/>
  <c r="E272" i="2"/>
  <c r="A272" i="2"/>
  <c r="J271" i="2"/>
  <c r="G271" i="2"/>
  <c r="F271" i="2"/>
  <c r="E271" i="2"/>
  <c r="A271" i="2"/>
  <c r="J270" i="2"/>
  <c r="G270" i="2"/>
  <c r="F270" i="2"/>
  <c r="E270" i="2"/>
  <c r="A270" i="2"/>
  <c r="J269" i="2"/>
  <c r="G269" i="2"/>
  <c r="F269" i="2"/>
  <c r="E269" i="2"/>
  <c r="A269" i="2"/>
  <c r="J268" i="2"/>
  <c r="G268" i="2"/>
  <c r="F268" i="2"/>
  <c r="E268" i="2"/>
  <c r="A268" i="2"/>
  <c r="J267" i="2"/>
  <c r="G267" i="2"/>
  <c r="F267" i="2"/>
  <c r="E267" i="2"/>
  <c r="A267" i="2"/>
  <c r="J266" i="2"/>
  <c r="G266" i="2"/>
  <c r="F266" i="2"/>
  <c r="E266" i="2"/>
  <c r="A266" i="2"/>
  <c r="J265" i="2"/>
  <c r="G265" i="2"/>
  <c r="F265" i="2"/>
  <c r="E265" i="2"/>
  <c r="A265" i="2"/>
  <c r="J264" i="2"/>
  <c r="G264" i="2"/>
  <c r="F264" i="2"/>
  <c r="E264" i="2"/>
  <c r="A264" i="2"/>
  <c r="J263" i="2"/>
  <c r="G263" i="2"/>
  <c r="F263" i="2"/>
  <c r="E263" i="2"/>
  <c r="A263" i="2"/>
  <c r="J262" i="2"/>
  <c r="G262" i="2"/>
  <c r="F262" i="2"/>
  <c r="E262" i="2"/>
  <c r="A262" i="2"/>
  <c r="J261" i="2"/>
  <c r="G261" i="2"/>
  <c r="F261" i="2"/>
  <c r="E261" i="2"/>
  <c r="A261" i="2"/>
  <c r="J260" i="2"/>
  <c r="G260" i="2"/>
  <c r="F260" i="2"/>
  <c r="E260" i="2"/>
  <c r="A260" i="2"/>
  <c r="J259" i="2"/>
  <c r="G259" i="2"/>
  <c r="F259" i="2"/>
  <c r="E259" i="2"/>
  <c r="A259" i="2"/>
  <c r="J258" i="2"/>
  <c r="G258" i="2"/>
  <c r="F258" i="2"/>
  <c r="E258" i="2"/>
  <c r="A258" i="2"/>
  <c r="J257" i="2"/>
  <c r="G257" i="2"/>
  <c r="F257" i="2"/>
  <c r="E257" i="2"/>
  <c r="A257" i="2"/>
  <c r="J256" i="2"/>
  <c r="G256" i="2"/>
  <c r="F256" i="2"/>
  <c r="E256" i="2"/>
  <c r="A256" i="2"/>
  <c r="J255" i="2"/>
  <c r="G255" i="2"/>
  <c r="F255" i="2"/>
  <c r="E255" i="2"/>
  <c r="A255" i="2"/>
  <c r="J254" i="2"/>
  <c r="G254" i="2"/>
  <c r="F254" i="2"/>
  <c r="E254" i="2"/>
  <c r="A254" i="2"/>
  <c r="J253" i="2"/>
  <c r="G253" i="2"/>
  <c r="F253" i="2"/>
  <c r="E253" i="2"/>
  <c r="A253" i="2"/>
  <c r="J252" i="2"/>
  <c r="G252" i="2"/>
  <c r="F252" i="2"/>
  <c r="E252" i="2"/>
  <c r="A252" i="2"/>
  <c r="J251" i="2"/>
  <c r="G251" i="2"/>
  <c r="F251" i="2"/>
  <c r="E251" i="2"/>
  <c r="A251" i="2"/>
  <c r="J250" i="2"/>
  <c r="G250" i="2"/>
  <c r="F250" i="2"/>
  <c r="E250" i="2"/>
  <c r="A250" i="2"/>
  <c r="J249" i="2"/>
  <c r="G249" i="2"/>
  <c r="F249" i="2"/>
  <c r="E249" i="2"/>
  <c r="A249" i="2"/>
  <c r="J248" i="2"/>
  <c r="G248" i="2"/>
  <c r="F248" i="2"/>
  <c r="E248" i="2"/>
  <c r="A248" i="2"/>
  <c r="J247" i="2"/>
  <c r="G247" i="2"/>
  <c r="F247" i="2"/>
  <c r="E247" i="2"/>
  <c r="A247" i="2"/>
  <c r="J246" i="2"/>
  <c r="G246" i="2"/>
  <c r="F246" i="2"/>
  <c r="E246" i="2"/>
  <c r="A246" i="2"/>
  <c r="J245" i="2"/>
  <c r="G245" i="2"/>
  <c r="F245" i="2"/>
  <c r="E245" i="2"/>
  <c r="A245" i="2"/>
  <c r="J244" i="2"/>
  <c r="G244" i="2"/>
  <c r="F244" i="2"/>
  <c r="E244" i="2"/>
  <c r="A244" i="2"/>
  <c r="J243" i="2"/>
  <c r="G243" i="2"/>
  <c r="F243" i="2"/>
  <c r="E243" i="2"/>
  <c r="A243" i="2"/>
  <c r="J242" i="2"/>
  <c r="G242" i="2"/>
  <c r="F242" i="2"/>
  <c r="E242" i="2"/>
  <c r="A242" i="2"/>
  <c r="J241" i="2"/>
  <c r="G241" i="2"/>
  <c r="F241" i="2"/>
  <c r="E241" i="2"/>
  <c r="A241" i="2"/>
  <c r="J240" i="2"/>
  <c r="G240" i="2"/>
  <c r="F240" i="2"/>
  <c r="E240" i="2"/>
  <c r="A240" i="2"/>
  <c r="J239" i="2"/>
  <c r="G239" i="2"/>
  <c r="F239" i="2"/>
  <c r="E239" i="2"/>
  <c r="A239" i="2"/>
  <c r="J238" i="2"/>
  <c r="G238" i="2"/>
  <c r="F238" i="2"/>
  <c r="E238" i="2"/>
  <c r="A238" i="2"/>
  <c r="J237" i="2"/>
  <c r="G237" i="2"/>
  <c r="F237" i="2"/>
  <c r="E237" i="2"/>
  <c r="A237" i="2"/>
  <c r="J236" i="2"/>
  <c r="G236" i="2"/>
  <c r="F236" i="2"/>
  <c r="E236" i="2"/>
  <c r="A236" i="2"/>
  <c r="J235" i="2"/>
  <c r="G235" i="2"/>
  <c r="F235" i="2"/>
  <c r="E235" i="2"/>
  <c r="A235" i="2"/>
  <c r="J234" i="2"/>
  <c r="G234" i="2"/>
  <c r="F234" i="2"/>
  <c r="E234" i="2"/>
  <c r="A234" i="2"/>
  <c r="J233" i="2"/>
  <c r="G233" i="2"/>
  <c r="F233" i="2"/>
  <c r="E233" i="2"/>
  <c r="A233" i="2"/>
  <c r="J232" i="2"/>
  <c r="G232" i="2"/>
  <c r="F232" i="2"/>
  <c r="E232" i="2"/>
  <c r="A232" i="2"/>
  <c r="J231" i="2"/>
  <c r="G231" i="2"/>
  <c r="F231" i="2"/>
  <c r="E231" i="2"/>
  <c r="A231" i="2"/>
  <c r="J230" i="2"/>
  <c r="G230" i="2"/>
  <c r="F230" i="2"/>
  <c r="E230" i="2"/>
  <c r="A230" i="2"/>
  <c r="J229" i="2"/>
  <c r="G229" i="2"/>
  <c r="F229" i="2"/>
  <c r="E229" i="2"/>
  <c r="A229" i="2"/>
  <c r="J228" i="2"/>
  <c r="G228" i="2"/>
  <c r="F228" i="2"/>
  <c r="E228" i="2"/>
  <c r="A228" i="2"/>
  <c r="J227" i="2"/>
  <c r="G227" i="2"/>
  <c r="F227" i="2"/>
  <c r="E227" i="2"/>
  <c r="A227" i="2"/>
  <c r="J226" i="2"/>
  <c r="G226" i="2"/>
  <c r="F226" i="2"/>
  <c r="E226" i="2"/>
  <c r="A226" i="2"/>
  <c r="J225" i="2"/>
  <c r="G225" i="2"/>
  <c r="F225" i="2"/>
  <c r="E225" i="2"/>
  <c r="A225" i="2"/>
  <c r="J224" i="2"/>
  <c r="G224" i="2"/>
  <c r="F224" i="2"/>
  <c r="E224" i="2"/>
  <c r="A224" i="2"/>
  <c r="J223" i="2"/>
  <c r="G223" i="2"/>
  <c r="F223" i="2"/>
  <c r="E223" i="2"/>
  <c r="A223" i="2"/>
  <c r="J222" i="2"/>
  <c r="G222" i="2"/>
  <c r="F222" i="2"/>
  <c r="E222" i="2"/>
  <c r="A222" i="2"/>
  <c r="J221" i="2"/>
  <c r="G221" i="2"/>
  <c r="F221" i="2"/>
  <c r="E221" i="2"/>
  <c r="A221" i="2"/>
  <c r="J220" i="2"/>
  <c r="G220" i="2"/>
  <c r="F220" i="2"/>
  <c r="E220" i="2"/>
  <c r="A220" i="2"/>
  <c r="J219" i="2"/>
  <c r="G219" i="2"/>
  <c r="F219" i="2"/>
  <c r="E219" i="2"/>
  <c r="A219" i="2"/>
  <c r="J218" i="2"/>
  <c r="G218" i="2"/>
  <c r="F218" i="2"/>
  <c r="E218" i="2"/>
  <c r="A218" i="2"/>
  <c r="J217" i="2"/>
  <c r="G217" i="2"/>
  <c r="F217" i="2"/>
  <c r="E217" i="2"/>
  <c r="A217" i="2"/>
  <c r="J216" i="2"/>
  <c r="G216" i="2"/>
  <c r="F216" i="2"/>
  <c r="E216" i="2"/>
  <c r="A216" i="2"/>
  <c r="J215" i="2"/>
  <c r="G215" i="2"/>
  <c r="F215" i="2"/>
  <c r="E215" i="2"/>
  <c r="A215" i="2"/>
  <c r="J214" i="2"/>
  <c r="G214" i="2"/>
  <c r="F214" i="2"/>
  <c r="E214" i="2"/>
  <c r="A214" i="2"/>
  <c r="J213" i="2"/>
  <c r="G213" i="2"/>
  <c r="F213" i="2"/>
  <c r="E213" i="2"/>
  <c r="A213" i="2"/>
  <c r="J212" i="2"/>
  <c r="G212" i="2"/>
  <c r="F212" i="2"/>
  <c r="E212" i="2"/>
  <c r="A212" i="2"/>
  <c r="J211" i="2"/>
  <c r="G211" i="2"/>
  <c r="F211" i="2"/>
  <c r="E211" i="2"/>
  <c r="A211" i="2"/>
  <c r="J210" i="2"/>
  <c r="G210" i="2"/>
  <c r="F210" i="2"/>
  <c r="E210" i="2"/>
  <c r="A210" i="2"/>
  <c r="J209" i="2"/>
  <c r="G209" i="2"/>
  <c r="F209" i="2"/>
  <c r="E209" i="2"/>
  <c r="A209" i="2"/>
  <c r="J208" i="2"/>
  <c r="G208" i="2"/>
  <c r="F208" i="2"/>
  <c r="E208" i="2"/>
  <c r="A208" i="2"/>
  <c r="J207" i="2"/>
  <c r="G207" i="2"/>
  <c r="F207" i="2"/>
  <c r="E207" i="2"/>
  <c r="A207" i="2"/>
  <c r="J206" i="2"/>
  <c r="G206" i="2"/>
  <c r="F206" i="2"/>
  <c r="E206" i="2"/>
  <c r="A206" i="2"/>
  <c r="J205" i="2"/>
  <c r="G205" i="2"/>
  <c r="F205" i="2"/>
  <c r="E205" i="2"/>
  <c r="A205" i="2"/>
  <c r="J204" i="2"/>
  <c r="G204" i="2"/>
  <c r="F204" i="2"/>
  <c r="E204" i="2"/>
  <c r="A204" i="2"/>
  <c r="J203" i="2"/>
  <c r="G203" i="2"/>
  <c r="F203" i="2"/>
  <c r="E203" i="2"/>
  <c r="A203" i="2"/>
  <c r="J202" i="2"/>
  <c r="G202" i="2"/>
  <c r="F202" i="2"/>
  <c r="E202" i="2"/>
  <c r="A202" i="2"/>
  <c r="J201" i="2"/>
  <c r="G201" i="2"/>
  <c r="F201" i="2"/>
  <c r="E201" i="2"/>
  <c r="A201" i="2"/>
  <c r="J200" i="2"/>
  <c r="G200" i="2"/>
  <c r="F200" i="2"/>
  <c r="E200" i="2"/>
  <c r="A200" i="2"/>
  <c r="J199" i="2"/>
  <c r="G199" i="2"/>
  <c r="F199" i="2"/>
  <c r="E199" i="2"/>
  <c r="A199" i="2"/>
  <c r="J198" i="2"/>
  <c r="G198" i="2"/>
  <c r="F198" i="2"/>
  <c r="E198" i="2"/>
  <c r="A198" i="2"/>
  <c r="J197" i="2"/>
  <c r="G197" i="2"/>
  <c r="F197" i="2"/>
  <c r="E197" i="2"/>
  <c r="A197" i="2"/>
  <c r="J196" i="2"/>
  <c r="G196" i="2"/>
  <c r="F196" i="2"/>
  <c r="E196" i="2"/>
  <c r="A196" i="2"/>
  <c r="J195" i="2"/>
  <c r="G195" i="2"/>
  <c r="F195" i="2"/>
  <c r="E195" i="2"/>
  <c r="A195" i="2"/>
  <c r="J194" i="2"/>
  <c r="G194" i="2"/>
  <c r="F194" i="2"/>
  <c r="E194" i="2"/>
  <c r="A194" i="2"/>
  <c r="J193" i="2"/>
  <c r="G193" i="2"/>
  <c r="F193" i="2"/>
  <c r="E193" i="2"/>
  <c r="A193" i="2"/>
  <c r="J192" i="2"/>
  <c r="G192" i="2"/>
  <c r="F192" i="2"/>
  <c r="E192" i="2"/>
  <c r="A192" i="2"/>
  <c r="J191" i="2"/>
  <c r="G191" i="2"/>
  <c r="F191" i="2"/>
  <c r="E191" i="2"/>
  <c r="A191" i="2"/>
  <c r="J190" i="2"/>
  <c r="G190" i="2"/>
  <c r="F190" i="2"/>
  <c r="E190" i="2"/>
  <c r="A190" i="2"/>
  <c r="J189" i="2"/>
  <c r="G189" i="2"/>
  <c r="F189" i="2"/>
  <c r="E189" i="2"/>
  <c r="A189" i="2"/>
  <c r="J188" i="2"/>
  <c r="G188" i="2"/>
  <c r="F188" i="2"/>
  <c r="E188" i="2"/>
  <c r="A188" i="2"/>
  <c r="J187" i="2"/>
  <c r="G187" i="2"/>
  <c r="F187" i="2"/>
  <c r="E187" i="2"/>
  <c r="A187" i="2"/>
  <c r="J186" i="2"/>
  <c r="G186" i="2"/>
  <c r="F186" i="2"/>
  <c r="E186" i="2"/>
  <c r="A186" i="2"/>
  <c r="J185" i="2"/>
  <c r="G185" i="2"/>
  <c r="F185" i="2"/>
  <c r="E185" i="2"/>
  <c r="A185" i="2"/>
  <c r="J184" i="2"/>
  <c r="G184" i="2"/>
  <c r="F184" i="2"/>
  <c r="E184" i="2"/>
  <c r="A184" i="2"/>
  <c r="J183" i="2"/>
  <c r="G183" i="2"/>
  <c r="F183" i="2"/>
  <c r="E183" i="2"/>
  <c r="A183" i="2"/>
  <c r="J182" i="2"/>
  <c r="G182" i="2"/>
  <c r="F182" i="2"/>
  <c r="E182" i="2"/>
  <c r="A182" i="2"/>
  <c r="J181" i="2"/>
  <c r="G181" i="2"/>
  <c r="F181" i="2"/>
  <c r="E181" i="2"/>
  <c r="A181" i="2"/>
  <c r="J180" i="2"/>
  <c r="G180" i="2"/>
  <c r="F180" i="2"/>
  <c r="E180" i="2"/>
  <c r="A180" i="2"/>
  <c r="J179" i="2"/>
  <c r="G179" i="2"/>
  <c r="F179" i="2"/>
  <c r="E179" i="2"/>
  <c r="A179" i="2"/>
  <c r="J178" i="2"/>
  <c r="G178" i="2"/>
  <c r="F178" i="2"/>
  <c r="E178" i="2"/>
  <c r="A178" i="2"/>
  <c r="J177" i="2"/>
  <c r="G177" i="2"/>
  <c r="F177" i="2"/>
  <c r="E177" i="2"/>
  <c r="A177" i="2"/>
  <c r="J176" i="2"/>
  <c r="G176" i="2"/>
  <c r="F176" i="2"/>
  <c r="E176" i="2"/>
  <c r="A176" i="2"/>
  <c r="J175" i="2"/>
  <c r="G175" i="2"/>
  <c r="F175" i="2"/>
  <c r="E175" i="2"/>
  <c r="A175" i="2"/>
  <c r="J174" i="2"/>
  <c r="G174" i="2"/>
  <c r="F174" i="2"/>
  <c r="E174" i="2"/>
  <c r="A174" i="2"/>
  <c r="J173" i="2"/>
  <c r="G173" i="2"/>
  <c r="F173" i="2"/>
  <c r="E173" i="2"/>
  <c r="A173" i="2"/>
  <c r="J172" i="2"/>
  <c r="G172" i="2"/>
  <c r="F172" i="2"/>
  <c r="E172" i="2"/>
  <c r="A172" i="2"/>
  <c r="J171" i="2"/>
  <c r="G171" i="2"/>
  <c r="F171" i="2"/>
  <c r="E171" i="2"/>
  <c r="A171" i="2"/>
  <c r="J170" i="2"/>
  <c r="G170" i="2"/>
  <c r="F170" i="2"/>
  <c r="E170" i="2"/>
  <c r="A170" i="2"/>
  <c r="J169" i="2"/>
  <c r="G169" i="2"/>
  <c r="F169" i="2"/>
  <c r="E169" i="2"/>
  <c r="A169" i="2"/>
  <c r="J168" i="2"/>
  <c r="G168" i="2"/>
  <c r="F168" i="2"/>
  <c r="E168" i="2"/>
  <c r="A168" i="2"/>
  <c r="J167" i="2"/>
  <c r="G167" i="2"/>
  <c r="F167" i="2"/>
  <c r="E167" i="2"/>
  <c r="A167" i="2"/>
  <c r="J166" i="2"/>
  <c r="G166" i="2"/>
  <c r="F166" i="2"/>
  <c r="E166" i="2"/>
  <c r="A166" i="2"/>
  <c r="J165" i="2"/>
  <c r="G165" i="2"/>
  <c r="F165" i="2"/>
  <c r="E165" i="2"/>
  <c r="A165" i="2"/>
  <c r="J164" i="2"/>
  <c r="G164" i="2"/>
  <c r="F164" i="2"/>
  <c r="E164" i="2"/>
  <c r="A164" i="2"/>
  <c r="J163" i="2"/>
  <c r="G163" i="2"/>
  <c r="F163" i="2"/>
  <c r="E163" i="2"/>
  <c r="A163" i="2"/>
  <c r="J162" i="2"/>
  <c r="G162" i="2"/>
  <c r="F162" i="2"/>
  <c r="E162" i="2"/>
  <c r="A162" i="2"/>
  <c r="J161" i="2"/>
  <c r="G161" i="2"/>
  <c r="F161" i="2"/>
  <c r="E161" i="2"/>
  <c r="A161" i="2"/>
  <c r="J160" i="2"/>
  <c r="G160" i="2"/>
  <c r="F160" i="2"/>
  <c r="E160" i="2"/>
  <c r="A160" i="2"/>
  <c r="J159" i="2"/>
  <c r="G159" i="2"/>
  <c r="F159" i="2"/>
  <c r="E159" i="2"/>
  <c r="A159" i="2"/>
  <c r="J158" i="2"/>
  <c r="G158" i="2"/>
  <c r="F158" i="2"/>
  <c r="E158" i="2"/>
  <c r="A158" i="2"/>
  <c r="J157" i="2"/>
  <c r="G157" i="2"/>
  <c r="F157" i="2"/>
  <c r="E157" i="2"/>
  <c r="A157" i="2"/>
  <c r="J156" i="2"/>
  <c r="G156" i="2"/>
  <c r="F156" i="2"/>
  <c r="E156" i="2"/>
  <c r="A156" i="2"/>
  <c r="J155" i="2"/>
  <c r="G155" i="2"/>
  <c r="F155" i="2"/>
  <c r="E155" i="2"/>
  <c r="A155" i="2"/>
  <c r="J154" i="2"/>
  <c r="G154" i="2"/>
  <c r="F154" i="2"/>
  <c r="E154" i="2"/>
  <c r="A154" i="2"/>
  <c r="J153" i="2"/>
  <c r="G153" i="2"/>
  <c r="F153" i="2"/>
  <c r="E153" i="2"/>
  <c r="A153" i="2"/>
  <c r="J152" i="2"/>
  <c r="G152" i="2"/>
  <c r="F152" i="2"/>
  <c r="E152" i="2"/>
  <c r="A152" i="2"/>
  <c r="J151" i="2"/>
  <c r="G151" i="2"/>
  <c r="F151" i="2"/>
  <c r="E151" i="2"/>
  <c r="A151" i="2"/>
  <c r="J150" i="2"/>
  <c r="G150" i="2"/>
  <c r="F150" i="2"/>
  <c r="E150" i="2"/>
  <c r="A150" i="2"/>
  <c r="J149" i="2"/>
  <c r="G149" i="2"/>
  <c r="F149" i="2"/>
  <c r="E149" i="2"/>
  <c r="A149" i="2"/>
  <c r="J148" i="2"/>
  <c r="G148" i="2"/>
  <c r="F148" i="2"/>
  <c r="E148" i="2"/>
  <c r="A148" i="2"/>
  <c r="J147" i="2"/>
  <c r="G147" i="2"/>
  <c r="F147" i="2"/>
  <c r="E147" i="2"/>
  <c r="A147" i="2"/>
  <c r="J146" i="2"/>
  <c r="G146" i="2"/>
  <c r="F146" i="2"/>
  <c r="E146" i="2"/>
  <c r="A146" i="2"/>
  <c r="J145" i="2"/>
  <c r="G145" i="2"/>
  <c r="F145" i="2"/>
  <c r="E145" i="2"/>
  <c r="A145" i="2"/>
  <c r="J144" i="2"/>
  <c r="G144" i="2"/>
  <c r="F144" i="2"/>
  <c r="E144" i="2"/>
  <c r="A144" i="2"/>
  <c r="J143" i="2"/>
  <c r="G143" i="2"/>
  <c r="F143" i="2"/>
  <c r="E143" i="2"/>
  <c r="A143" i="2"/>
  <c r="J142" i="2"/>
  <c r="G142" i="2"/>
  <c r="F142" i="2"/>
  <c r="E142" i="2"/>
  <c r="A142" i="2"/>
  <c r="J141" i="2"/>
  <c r="G141" i="2"/>
  <c r="F141" i="2"/>
  <c r="E141" i="2"/>
  <c r="A141" i="2"/>
  <c r="J140" i="2"/>
  <c r="G140" i="2"/>
  <c r="F140" i="2"/>
  <c r="E140" i="2"/>
  <c r="A140" i="2"/>
  <c r="J139" i="2"/>
  <c r="G139" i="2"/>
  <c r="F139" i="2"/>
  <c r="E139" i="2"/>
  <c r="A139" i="2"/>
  <c r="J138" i="2"/>
  <c r="G138" i="2"/>
  <c r="F138" i="2"/>
  <c r="E138" i="2"/>
  <c r="A138" i="2"/>
  <c r="J137" i="2"/>
  <c r="G137" i="2"/>
  <c r="F137" i="2"/>
  <c r="E137" i="2"/>
  <c r="A137" i="2"/>
  <c r="J136" i="2"/>
  <c r="G136" i="2"/>
  <c r="F136" i="2"/>
  <c r="E136" i="2"/>
  <c r="A136" i="2"/>
  <c r="J135" i="2"/>
  <c r="G135" i="2"/>
  <c r="F135" i="2"/>
  <c r="E135" i="2"/>
  <c r="A135" i="2"/>
  <c r="J134" i="2"/>
  <c r="G134" i="2"/>
  <c r="F134" i="2"/>
  <c r="E134" i="2"/>
  <c r="A134" i="2"/>
  <c r="J133" i="2"/>
  <c r="G133" i="2"/>
  <c r="F133" i="2"/>
  <c r="E133" i="2"/>
  <c r="A133" i="2"/>
  <c r="J132" i="2"/>
  <c r="G132" i="2"/>
  <c r="F132" i="2"/>
  <c r="E132" i="2"/>
  <c r="A132" i="2"/>
  <c r="J131" i="2"/>
  <c r="G131" i="2"/>
  <c r="F131" i="2"/>
  <c r="E131" i="2"/>
  <c r="A131" i="2"/>
  <c r="J130" i="2"/>
  <c r="G130" i="2"/>
  <c r="F130" i="2"/>
  <c r="E130" i="2"/>
  <c r="A130" i="2"/>
  <c r="J129" i="2"/>
  <c r="G129" i="2"/>
  <c r="F129" i="2"/>
  <c r="E129" i="2"/>
  <c r="A129" i="2"/>
  <c r="J128" i="2"/>
  <c r="G128" i="2"/>
  <c r="F128" i="2"/>
  <c r="E128" i="2"/>
  <c r="A128" i="2"/>
  <c r="J127" i="2"/>
  <c r="G127" i="2"/>
  <c r="F127" i="2"/>
  <c r="E127" i="2"/>
  <c r="A127" i="2"/>
  <c r="J126" i="2"/>
  <c r="G126" i="2"/>
  <c r="F126" i="2"/>
  <c r="E126" i="2"/>
  <c r="A126" i="2"/>
  <c r="J125" i="2"/>
  <c r="G125" i="2"/>
  <c r="F125" i="2"/>
  <c r="E125" i="2"/>
  <c r="A125" i="2"/>
  <c r="J124" i="2"/>
  <c r="G124" i="2"/>
  <c r="F124" i="2"/>
  <c r="E124" i="2"/>
  <c r="A124" i="2"/>
  <c r="J123" i="2"/>
  <c r="G123" i="2"/>
  <c r="F123" i="2"/>
  <c r="E123" i="2"/>
  <c r="A123" i="2"/>
  <c r="J122" i="2"/>
  <c r="G122" i="2"/>
  <c r="F122" i="2"/>
  <c r="E122" i="2"/>
  <c r="A122" i="2"/>
  <c r="J121" i="2"/>
  <c r="G121" i="2"/>
  <c r="F121" i="2"/>
  <c r="E121" i="2"/>
  <c r="A121" i="2"/>
  <c r="J120" i="2"/>
  <c r="G120" i="2"/>
  <c r="F120" i="2"/>
  <c r="E120" i="2"/>
  <c r="A120" i="2"/>
  <c r="J119" i="2"/>
  <c r="G119" i="2"/>
  <c r="F119" i="2"/>
  <c r="E119" i="2"/>
  <c r="A119" i="2"/>
  <c r="J118" i="2"/>
  <c r="G118" i="2"/>
  <c r="F118" i="2"/>
  <c r="E118" i="2"/>
  <c r="A118" i="2"/>
  <c r="J117" i="2"/>
  <c r="G117" i="2"/>
  <c r="F117" i="2"/>
  <c r="E117" i="2"/>
  <c r="A117" i="2"/>
  <c r="J116" i="2"/>
  <c r="G116" i="2"/>
  <c r="F116" i="2"/>
  <c r="E116" i="2"/>
  <c r="A116" i="2"/>
  <c r="J115" i="2"/>
  <c r="G115" i="2"/>
  <c r="F115" i="2"/>
  <c r="E115" i="2"/>
  <c r="A115" i="2"/>
  <c r="J114" i="2"/>
  <c r="G114" i="2"/>
  <c r="F114" i="2"/>
  <c r="E114" i="2"/>
  <c r="A114" i="2"/>
  <c r="J113" i="2"/>
  <c r="G113" i="2"/>
  <c r="F113" i="2"/>
  <c r="E113" i="2"/>
  <c r="A113" i="2"/>
  <c r="J112" i="2"/>
  <c r="G112" i="2"/>
  <c r="F112" i="2"/>
  <c r="E112" i="2"/>
  <c r="A112" i="2"/>
  <c r="J111" i="2"/>
  <c r="G111" i="2"/>
  <c r="F111" i="2"/>
  <c r="E111" i="2"/>
  <c r="A111" i="2"/>
  <c r="J110" i="2"/>
  <c r="G110" i="2"/>
  <c r="F110" i="2"/>
  <c r="E110" i="2"/>
  <c r="A110" i="2"/>
  <c r="J109" i="2"/>
  <c r="G109" i="2"/>
  <c r="F109" i="2"/>
  <c r="E109" i="2"/>
  <c r="A109" i="2"/>
  <c r="J108" i="2"/>
  <c r="G108" i="2"/>
  <c r="F108" i="2"/>
  <c r="E108" i="2"/>
  <c r="A108" i="2"/>
  <c r="J107" i="2"/>
  <c r="G107" i="2"/>
  <c r="F107" i="2"/>
  <c r="E107" i="2"/>
  <c r="A107" i="2"/>
  <c r="J106" i="2"/>
  <c r="G106" i="2"/>
  <c r="F106" i="2"/>
  <c r="E106" i="2"/>
  <c r="A106" i="2"/>
  <c r="J105" i="2"/>
  <c r="G105" i="2"/>
  <c r="F105" i="2"/>
  <c r="E105" i="2"/>
  <c r="A105" i="2"/>
  <c r="J104" i="2"/>
  <c r="G104" i="2"/>
  <c r="F104" i="2"/>
  <c r="E104" i="2"/>
  <c r="A104" i="2"/>
  <c r="J103" i="2"/>
  <c r="G103" i="2"/>
  <c r="F103" i="2"/>
  <c r="E103" i="2"/>
  <c r="A103" i="2"/>
  <c r="J102" i="2"/>
  <c r="G102" i="2"/>
  <c r="F102" i="2"/>
  <c r="E102" i="2"/>
  <c r="A102" i="2"/>
  <c r="J101" i="2"/>
  <c r="G101" i="2"/>
  <c r="F101" i="2"/>
  <c r="E101" i="2"/>
  <c r="A101" i="2"/>
  <c r="J100" i="2"/>
  <c r="G100" i="2"/>
  <c r="F100" i="2"/>
  <c r="E100" i="2"/>
  <c r="A100" i="2"/>
  <c r="J99" i="2"/>
  <c r="G99" i="2"/>
  <c r="F99" i="2"/>
  <c r="E99" i="2"/>
  <c r="A99" i="2"/>
  <c r="J98" i="2"/>
  <c r="G98" i="2"/>
  <c r="F98" i="2"/>
  <c r="E98" i="2"/>
  <c r="A98" i="2"/>
  <c r="J97" i="2"/>
  <c r="G97" i="2"/>
  <c r="F97" i="2"/>
  <c r="E97" i="2"/>
  <c r="A97" i="2"/>
  <c r="J96" i="2"/>
  <c r="G96" i="2"/>
  <c r="F96" i="2"/>
  <c r="E96" i="2"/>
  <c r="A96" i="2"/>
  <c r="J95" i="2"/>
  <c r="G95" i="2"/>
  <c r="F95" i="2"/>
  <c r="E95" i="2"/>
  <c r="A95" i="2"/>
  <c r="J94" i="2"/>
  <c r="G94" i="2"/>
  <c r="F94" i="2"/>
  <c r="E94" i="2"/>
  <c r="A94" i="2"/>
  <c r="J93" i="2"/>
  <c r="G93" i="2"/>
  <c r="F93" i="2"/>
  <c r="E93" i="2"/>
  <c r="A93" i="2"/>
  <c r="J92" i="2"/>
  <c r="G92" i="2"/>
  <c r="F92" i="2"/>
  <c r="E92" i="2"/>
  <c r="A92" i="2"/>
  <c r="J91" i="2"/>
  <c r="G91" i="2"/>
  <c r="F91" i="2"/>
  <c r="E91" i="2"/>
  <c r="A91" i="2"/>
  <c r="J90" i="2"/>
  <c r="G90" i="2"/>
  <c r="F90" i="2"/>
  <c r="E90" i="2"/>
  <c r="A90" i="2"/>
  <c r="J89" i="2"/>
  <c r="G89" i="2"/>
  <c r="F89" i="2"/>
  <c r="E89" i="2"/>
  <c r="A89" i="2"/>
  <c r="J88" i="2"/>
  <c r="G88" i="2"/>
  <c r="F88" i="2"/>
  <c r="E88" i="2"/>
  <c r="A88" i="2"/>
  <c r="J87" i="2"/>
  <c r="G87" i="2"/>
  <c r="F87" i="2"/>
  <c r="E87" i="2"/>
  <c r="A87" i="2"/>
  <c r="J86" i="2"/>
  <c r="G86" i="2"/>
  <c r="F86" i="2"/>
  <c r="E86" i="2"/>
  <c r="A86" i="2"/>
  <c r="J85" i="2"/>
  <c r="G85" i="2"/>
  <c r="F85" i="2"/>
  <c r="E85" i="2"/>
  <c r="A85" i="2"/>
  <c r="J84" i="2"/>
  <c r="G84" i="2"/>
  <c r="F84" i="2"/>
  <c r="E84" i="2"/>
  <c r="A84" i="2"/>
  <c r="J83" i="2"/>
  <c r="G83" i="2"/>
  <c r="F83" i="2"/>
  <c r="E83" i="2"/>
  <c r="A83" i="2"/>
  <c r="J82" i="2"/>
  <c r="G82" i="2"/>
  <c r="F82" i="2"/>
  <c r="E82" i="2"/>
  <c r="A82" i="2"/>
  <c r="J81" i="2"/>
  <c r="G81" i="2"/>
  <c r="F81" i="2"/>
  <c r="E81" i="2"/>
  <c r="A81" i="2"/>
  <c r="J80" i="2"/>
  <c r="G80" i="2"/>
  <c r="F80" i="2"/>
  <c r="E80" i="2"/>
  <c r="A80" i="2"/>
  <c r="J79" i="2"/>
  <c r="G79" i="2"/>
  <c r="F79" i="2"/>
  <c r="E79" i="2"/>
  <c r="A79" i="2"/>
  <c r="J78" i="2"/>
  <c r="G78" i="2"/>
  <c r="F78" i="2"/>
  <c r="E78" i="2"/>
  <c r="A78" i="2"/>
  <c r="J77" i="2"/>
  <c r="G77" i="2"/>
  <c r="F77" i="2"/>
  <c r="E77" i="2"/>
  <c r="A77" i="2"/>
  <c r="J76" i="2"/>
  <c r="G76" i="2"/>
  <c r="F76" i="2"/>
  <c r="E76" i="2"/>
  <c r="A76" i="2"/>
  <c r="J75" i="2"/>
  <c r="G75" i="2"/>
  <c r="F75" i="2"/>
  <c r="E75" i="2"/>
  <c r="A75" i="2"/>
  <c r="J74" i="2"/>
  <c r="G74" i="2"/>
  <c r="F74" i="2"/>
  <c r="E74" i="2"/>
  <c r="A74" i="2"/>
  <c r="J73" i="2"/>
  <c r="G73" i="2"/>
  <c r="F73" i="2"/>
  <c r="E73" i="2"/>
  <c r="A73" i="2"/>
  <c r="J72" i="2"/>
  <c r="G72" i="2"/>
  <c r="F72" i="2"/>
  <c r="E72" i="2"/>
  <c r="A72" i="2"/>
  <c r="J71" i="2"/>
  <c r="G71" i="2"/>
  <c r="F71" i="2"/>
  <c r="E71" i="2"/>
  <c r="A71" i="2"/>
  <c r="J70" i="2"/>
  <c r="G70" i="2"/>
  <c r="F70" i="2"/>
  <c r="E70" i="2"/>
  <c r="A70" i="2"/>
  <c r="J69" i="2"/>
  <c r="G69" i="2"/>
  <c r="F69" i="2"/>
  <c r="E69" i="2"/>
  <c r="A69" i="2"/>
  <c r="J68" i="2"/>
  <c r="G68" i="2"/>
  <c r="F68" i="2"/>
  <c r="E68" i="2"/>
  <c r="A68" i="2"/>
  <c r="J67" i="2"/>
  <c r="G67" i="2"/>
  <c r="F67" i="2"/>
  <c r="E67" i="2"/>
  <c r="A67" i="2"/>
  <c r="J66" i="2"/>
  <c r="G66" i="2"/>
  <c r="F66" i="2"/>
  <c r="E66" i="2"/>
  <c r="A66" i="2"/>
  <c r="J65" i="2"/>
  <c r="G65" i="2"/>
  <c r="F65" i="2"/>
  <c r="E65" i="2"/>
  <c r="A65" i="2"/>
  <c r="J64" i="2"/>
  <c r="G64" i="2"/>
  <c r="F64" i="2"/>
  <c r="E64" i="2"/>
  <c r="A64" i="2"/>
  <c r="J63" i="2"/>
  <c r="G63" i="2"/>
  <c r="F63" i="2"/>
  <c r="E63" i="2"/>
  <c r="A63" i="2"/>
  <c r="J62" i="2"/>
  <c r="G62" i="2"/>
  <c r="F62" i="2"/>
  <c r="E62" i="2"/>
  <c r="A62" i="2"/>
  <c r="J61" i="2"/>
  <c r="G61" i="2"/>
  <c r="F61" i="2"/>
  <c r="E61" i="2"/>
  <c r="A61" i="2"/>
  <c r="J60" i="2"/>
  <c r="G60" i="2"/>
  <c r="F60" i="2"/>
  <c r="E60" i="2"/>
  <c r="A60" i="2"/>
  <c r="J59" i="2"/>
  <c r="G59" i="2"/>
  <c r="F59" i="2"/>
  <c r="E59" i="2"/>
  <c r="A59" i="2"/>
  <c r="J58" i="2"/>
  <c r="G58" i="2"/>
  <c r="F58" i="2"/>
  <c r="E58" i="2"/>
  <c r="A58" i="2"/>
  <c r="J57" i="2"/>
  <c r="G57" i="2"/>
  <c r="F57" i="2"/>
  <c r="E57" i="2"/>
  <c r="A57" i="2"/>
  <c r="J56" i="2"/>
  <c r="G56" i="2"/>
  <c r="F56" i="2"/>
  <c r="E56" i="2"/>
  <c r="A56" i="2"/>
  <c r="J55" i="2"/>
  <c r="G55" i="2"/>
  <c r="F55" i="2"/>
  <c r="E55" i="2"/>
  <c r="A55" i="2"/>
  <c r="J54" i="2"/>
  <c r="G54" i="2"/>
  <c r="F54" i="2"/>
  <c r="E54" i="2"/>
  <c r="A54" i="2"/>
  <c r="J53" i="2"/>
  <c r="G53" i="2"/>
  <c r="F53" i="2"/>
  <c r="E53" i="2"/>
  <c r="A53" i="2"/>
  <c r="J52" i="2"/>
  <c r="G52" i="2"/>
  <c r="F52" i="2"/>
  <c r="E52" i="2"/>
  <c r="A52" i="2"/>
  <c r="J51" i="2"/>
  <c r="G51" i="2"/>
  <c r="F51" i="2"/>
  <c r="E51" i="2"/>
  <c r="A51" i="2"/>
  <c r="J50" i="2"/>
  <c r="G50" i="2"/>
  <c r="F50" i="2"/>
  <c r="E50" i="2"/>
  <c r="A50" i="2"/>
  <c r="J49" i="2"/>
  <c r="G49" i="2"/>
  <c r="F49" i="2"/>
  <c r="E49" i="2"/>
  <c r="A49" i="2"/>
  <c r="J48" i="2"/>
  <c r="G48" i="2"/>
  <c r="F48" i="2"/>
  <c r="E48" i="2"/>
  <c r="A48" i="2"/>
  <c r="J47" i="2"/>
  <c r="G47" i="2"/>
  <c r="F47" i="2"/>
  <c r="E47" i="2"/>
  <c r="A47" i="2"/>
  <c r="J46" i="2"/>
  <c r="G46" i="2"/>
  <c r="F46" i="2"/>
  <c r="E46" i="2"/>
  <c r="A46" i="2"/>
  <c r="J45" i="2"/>
  <c r="G45" i="2"/>
  <c r="F45" i="2"/>
  <c r="E45" i="2"/>
  <c r="A45" i="2"/>
  <c r="J44" i="2"/>
  <c r="G44" i="2"/>
  <c r="F44" i="2"/>
  <c r="E44" i="2"/>
  <c r="A44" i="2"/>
  <c r="J43" i="2"/>
  <c r="G43" i="2"/>
  <c r="F43" i="2"/>
  <c r="E43" i="2"/>
  <c r="A43" i="2"/>
  <c r="J42" i="2"/>
  <c r="G42" i="2"/>
  <c r="F42" i="2"/>
  <c r="E42" i="2"/>
  <c r="A42" i="2"/>
  <c r="J41" i="2"/>
  <c r="G41" i="2"/>
  <c r="F41" i="2"/>
  <c r="E41" i="2"/>
  <c r="A41" i="2"/>
  <c r="J40" i="2"/>
  <c r="G40" i="2"/>
  <c r="F40" i="2"/>
  <c r="E40" i="2"/>
  <c r="A40" i="2"/>
  <c r="J39" i="2"/>
  <c r="G39" i="2"/>
  <c r="F39" i="2"/>
  <c r="E39" i="2"/>
  <c r="A39" i="2"/>
  <c r="J38" i="2"/>
  <c r="G38" i="2"/>
  <c r="F38" i="2"/>
  <c r="E38" i="2"/>
  <c r="A38" i="2"/>
  <c r="J37" i="2"/>
  <c r="G37" i="2"/>
  <c r="F37" i="2"/>
  <c r="E37" i="2"/>
  <c r="A37" i="2"/>
  <c r="J36" i="2"/>
  <c r="G36" i="2"/>
  <c r="F36" i="2"/>
  <c r="E36" i="2"/>
  <c r="A36" i="2"/>
  <c r="J35" i="2"/>
  <c r="G35" i="2"/>
  <c r="F35" i="2"/>
  <c r="E35" i="2"/>
  <c r="A35" i="2"/>
  <c r="J34" i="2"/>
  <c r="G34" i="2"/>
  <c r="F34" i="2"/>
  <c r="E34" i="2"/>
  <c r="A34" i="2"/>
  <c r="J33" i="2"/>
  <c r="G33" i="2"/>
  <c r="F33" i="2"/>
  <c r="E33" i="2"/>
  <c r="A33" i="2"/>
  <c r="J32" i="2"/>
  <c r="G32" i="2"/>
  <c r="F32" i="2"/>
  <c r="E32" i="2"/>
  <c r="A32" i="2"/>
  <c r="J31" i="2"/>
  <c r="G31" i="2"/>
  <c r="F31" i="2"/>
  <c r="E31" i="2"/>
  <c r="A31" i="2"/>
  <c r="J30" i="2"/>
  <c r="G30" i="2"/>
  <c r="F30" i="2"/>
  <c r="E30" i="2"/>
  <c r="A30" i="2"/>
  <c r="J29" i="2"/>
  <c r="G29" i="2"/>
  <c r="F29" i="2"/>
  <c r="E29" i="2"/>
  <c r="A29" i="2"/>
  <c r="J28" i="2"/>
  <c r="G28" i="2"/>
  <c r="F28" i="2"/>
  <c r="E28" i="2"/>
  <c r="A28" i="2"/>
  <c r="J27" i="2"/>
  <c r="G27" i="2"/>
  <c r="F27" i="2"/>
  <c r="E27" i="2"/>
  <c r="A27" i="2"/>
  <c r="J26" i="2"/>
  <c r="G26" i="2"/>
  <c r="F26" i="2"/>
  <c r="E26" i="2"/>
  <c r="A26" i="2"/>
  <c r="J25" i="2"/>
  <c r="G25" i="2"/>
  <c r="F25" i="2"/>
  <c r="E25" i="2"/>
  <c r="A25" i="2"/>
  <c r="J24" i="2"/>
  <c r="G24" i="2"/>
  <c r="F24" i="2"/>
  <c r="E24" i="2"/>
  <c r="A24" i="2"/>
  <c r="J23" i="2"/>
  <c r="G23" i="2"/>
  <c r="F23" i="2"/>
  <c r="E23" i="2"/>
  <c r="A23" i="2"/>
  <c r="J22" i="2"/>
  <c r="G22" i="2"/>
  <c r="F22" i="2"/>
  <c r="E22" i="2"/>
  <c r="A22" i="2"/>
  <c r="J21" i="2"/>
  <c r="G21" i="2"/>
  <c r="F21" i="2"/>
  <c r="E21" i="2"/>
  <c r="A21" i="2"/>
  <c r="J20" i="2"/>
  <c r="G20" i="2"/>
  <c r="F20" i="2"/>
  <c r="E20" i="2"/>
  <c r="A20" i="2"/>
  <c r="J19" i="2"/>
  <c r="G19" i="2"/>
  <c r="F19" i="2"/>
  <c r="E19" i="2"/>
  <c r="A19" i="2"/>
  <c r="J18" i="2"/>
  <c r="G18" i="2"/>
  <c r="F18" i="2"/>
  <c r="E18" i="2"/>
  <c r="A18" i="2"/>
  <c r="J17" i="2"/>
  <c r="G17" i="2"/>
  <c r="F17" i="2"/>
  <c r="E17" i="2"/>
  <c r="A17" i="2"/>
  <c r="J16" i="2"/>
  <c r="G16" i="2"/>
  <c r="F16" i="2"/>
  <c r="E16" i="2"/>
  <c r="A16" i="2"/>
  <c r="J15" i="2"/>
  <c r="G15" i="2"/>
  <c r="F15" i="2"/>
  <c r="E15" i="2"/>
  <c r="A15" i="2"/>
  <c r="J14" i="2"/>
  <c r="G14" i="2"/>
  <c r="F14" i="2"/>
  <c r="E14" i="2"/>
  <c r="A14" i="2"/>
  <c r="J13" i="2"/>
  <c r="G13" i="2"/>
  <c r="F13" i="2"/>
  <c r="E13" i="2"/>
  <c r="A13" i="2"/>
  <c r="J12" i="2"/>
  <c r="G12" i="2"/>
  <c r="F12" i="2"/>
  <c r="E12" i="2"/>
  <c r="A12" i="2"/>
  <c r="J11" i="2"/>
  <c r="G11" i="2"/>
  <c r="F11" i="2"/>
  <c r="E11" i="2"/>
  <c r="A11" i="2"/>
  <c r="J10" i="2"/>
  <c r="G10" i="2"/>
  <c r="F10" i="2"/>
  <c r="E10" i="2"/>
  <c r="A10" i="2"/>
  <c r="J9" i="2"/>
  <c r="G9" i="2"/>
  <c r="F9" i="2"/>
  <c r="E9" i="2"/>
  <c r="A9" i="2"/>
  <c r="J8" i="2"/>
  <c r="G8" i="2"/>
  <c r="F8" i="2"/>
  <c r="E8" i="2"/>
  <c r="A8" i="2"/>
  <c r="J7" i="2"/>
  <c r="G7" i="2"/>
  <c r="F7" i="2"/>
  <c r="E7" i="2"/>
  <c r="A7" i="2"/>
  <c r="J6" i="2"/>
  <c r="G6" i="2"/>
  <c r="F6" i="2"/>
  <c r="E6" i="2"/>
  <c r="A6" i="2"/>
  <c r="J5" i="2"/>
  <c r="G5" i="2"/>
  <c r="F5" i="2"/>
  <c r="E5" i="2"/>
  <c r="A5" i="2"/>
  <c r="J4" i="2"/>
  <c r="G8" i="12" s="1" a="1"/>
  <c r="G8" i="12" s="1"/>
  <c r="G4" i="2"/>
  <c r="D8" i="12" s="1" a="1"/>
  <c r="D8" i="12" s="1"/>
  <c r="F4" i="2"/>
  <c r="C8" i="12" s="1" a="1"/>
  <c r="C8" i="12" s="1"/>
  <c r="E4" i="2"/>
  <c r="B8" i="12" s="1" a="1"/>
  <c r="B8" i="12" s="1"/>
  <c r="A4" i="2"/>
  <c r="J3" i="2"/>
  <c r="G7" i="12" s="1" a="1"/>
  <c r="G7" i="12" s="1"/>
  <c r="G3" i="2"/>
  <c r="D7" i="12" s="1" a="1"/>
  <c r="D7" i="12" s="1"/>
  <c r="F3" i="2"/>
  <c r="C7" i="12" s="1" a="1"/>
  <c r="C7" i="12" s="1"/>
  <c r="E3" i="2"/>
  <c r="B7" i="12" s="1" a="1"/>
  <c r="B7" i="12" s="1"/>
  <c r="A3" i="2"/>
  <c r="J500" i="1"/>
  <c r="G500" i="1"/>
  <c r="F500" i="1"/>
  <c r="E500" i="1"/>
  <c r="A500" i="1"/>
  <c r="J499" i="1"/>
  <c r="G499" i="1"/>
  <c r="F499" i="1"/>
  <c r="E499" i="1"/>
  <c r="A499" i="1"/>
  <c r="J498" i="1"/>
  <c r="G498" i="1"/>
  <c r="F498" i="1"/>
  <c r="E498" i="1"/>
  <c r="A498" i="1"/>
  <c r="J497" i="1"/>
  <c r="G497" i="1"/>
  <c r="F497" i="1"/>
  <c r="E497" i="1"/>
  <c r="A497" i="1"/>
  <c r="J496" i="1"/>
  <c r="G496" i="1"/>
  <c r="F496" i="1"/>
  <c r="E496" i="1"/>
  <c r="A496" i="1"/>
  <c r="J495" i="1"/>
  <c r="G495" i="1"/>
  <c r="F495" i="1"/>
  <c r="E495" i="1"/>
  <c r="A495" i="1"/>
  <c r="J494" i="1"/>
  <c r="G494" i="1"/>
  <c r="F494" i="1"/>
  <c r="E494" i="1"/>
  <c r="A494" i="1"/>
  <c r="J493" i="1"/>
  <c r="G493" i="1"/>
  <c r="F493" i="1"/>
  <c r="E493" i="1"/>
  <c r="A493" i="1"/>
  <c r="J492" i="1"/>
  <c r="G492" i="1"/>
  <c r="F492" i="1"/>
  <c r="E492" i="1"/>
  <c r="A492" i="1"/>
  <c r="J491" i="1"/>
  <c r="G491" i="1"/>
  <c r="F491" i="1"/>
  <c r="E491" i="1"/>
  <c r="A491" i="1"/>
  <c r="J490" i="1"/>
  <c r="G490" i="1"/>
  <c r="F490" i="1"/>
  <c r="E490" i="1"/>
  <c r="A490" i="1"/>
  <c r="J489" i="1"/>
  <c r="G489" i="1"/>
  <c r="F489" i="1"/>
  <c r="E489" i="1"/>
  <c r="A489" i="1"/>
  <c r="J488" i="1"/>
  <c r="G488" i="1"/>
  <c r="F488" i="1"/>
  <c r="E488" i="1"/>
  <c r="A488" i="1"/>
  <c r="J487" i="1"/>
  <c r="G487" i="1"/>
  <c r="F487" i="1"/>
  <c r="E487" i="1"/>
  <c r="A487" i="1"/>
  <c r="J486" i="1"/>
  <c r="G486" i="1"/>
  <c r="F486" i="1"/>
  <c r="E486" i="1"/>
  <c r="A486" i="1"/>
  <c r="J485" i="1"/>
  <c r="G485" i="1"/>
  <c r="F485" i="1"/>
  <c r="E485" i="1"/>
  <c r="A485" i="1"/>
  <c r="J484" i="1"/>
  <c r="G484" i="1"/>
  <c r="F484" i="1"/>
  <c r="E484" i="1"/>
  <c r="A484" i="1"/>
  <c r="J483" i="1"/>
  <c r="G483" i="1"/>
  <c r="F483" i="1"/>
  <c r="E483" i="1"/>
  <c r="A483" i="1"/>
  <c r="J482" i="1"/>
  <c r="G482" i="1"/>
  <c r="F482" i="1"/>
  <c r="E482" i="1"/>
  <c r="A482" i="1"/>
  <c r="J481" i="1"/>
  <c r="G481" i="1"/>
  <c r="F481" i="1"/>
  <c r="E481" i="1"/>
  <c r="A481" i="1"/>
  <c r="J480" i="1"/>
  <c r="G480" i="1"/>
  <c r="F480" i="1"/>
  <c r="E480" i="1"/>
  <c r="A480" i="1"/>
  <c r="J479" i="1"/>
  <c r="G479" i="1"/>
  <c r="F479" i="1"/>
  <c r="E479" i="1"/>
  <c r="A479" i="1"/>
  <c r="J478" i="1"/>
  <c r="G478" i="1"/>
  <c r="F478" i="1"/>
  <c r="E478" i="1"/>
  <c r="A478" i="1"/>
  <c r="J477" i="1"/>
  <c r="G477" i="1"/>
  <c r="F477" i="1"/>
  <c r="E477" i="1"/>
  <c r="A477" i="1"/>
  <c r="J476" i="1"/>
  <c r="G476" i="1"/>
  <c r="F476" i="1"/>
  <c r="E476" i="1"/>
  <c r="A476" i="1"/>
  <c r="J475" i="1"/>
  <c r="G475" i="1"/>
  <c r="F475" i="1"/>
  <c r="E475" i="1"/>
  <c r="A475" i="1"/>
  <c r="J474" i="1"/>
  <c r="G474" i="1"/>
  <c r="F474" i="1"/>
  <c r="E474" i="1"/>
  <c r="A474" i="1"/>
  <c r="J473" i="1"/>
  <c r="G473" i="1"/>
  <c r="F473" i="1"/>
  <c r="E473" i="1"/>
  <c r="A473" i="1"/>
  <c r="J472" i="1"/>
  <c r="G472" i="1"/>
  <c r="F472" i="1"/>
  <c r="E472" i="1"/>
  <c r="A472" i="1"/>
  <c r="J471" i="1"/>
  <c r="G471" i="1"/>
  <c r="F471" i="1"/>
  <c r="E471" i="1"/>
  <c r="A471" i="1"/>
  <c r="J470" i="1"/>
  <c r="G470" i="1"/>
  <c r="F470" i="1"/>
  <c r="E470" i="1"/>
  <c r="A470" i="1"/>
  <c r="J469" i="1"/>
  <c r="G469" i="1"/>
  <c r="F469" i="1"/>
  <c r="E469" i="1"/>
  <c r="A469" i="1"/>
  <c r="J468" i="1"/>
  <c r="G468" i="1"/>
  <c r="F468" i="1"/>
  <c r="E468" i="1"/>
  <c r="A468" i="1"/>
  <c r="J467" i="1"/>
  <c r="G467" i="1"/>
  <c r="F467" i="1"/>
  <c r="E467" i="1"/>
  <c r="A467" i="1"/>
  <c r="J466" i="1"/>
  <c r="G466" i="1"/>
  <c r="F466" i="1"/>
  <c r="E466" i="1"/>
  <c r="A466" i="1"/>
  <c r="J465" i="1"/>
  <c r="G465" i="1"/>
  <c r="F465" i="1"/>
  <c r="E465" i="1"/>
  <c r="A465" i="1"/>
  <c r="J464" i="1"/>
  <c r="G464" i="1"/>
  <c r="F464" i="1"/>
  <c r="E464" i="1"/>
  <c r="A464" i="1"/>
  <c r="J463" i="1"/>
  <c r="G463" i="1"/>
  <c r="F463" i="1"/>
  <c r="E463" i="1"/>
  <c r="A463" i="1"/>
  <c r="J462" i="1"/>
  <c r="G462" i="1"/>
  <c r="F462" i="1"/>
  <c r="E462" i="1"/>
  <c r="A462" i="1"/>
  <c r="J461" i="1"/>
  <c r="G461" i="1"/>
  <c r="F461" i="1"/>
  <c r="E461" i="1"/>
  <c r="A461" i="1"/>
  <c r="J460" i="1"/>
  <c r="G460" i="1"/>
  <c r="F460" i="1"/>
  <c r="E460" i="1"/>
  <c r="A460" i="1"/>
  <c r="J459" i="1"/>
  <c r="G459" i="1"/>
  <c r="F459" i="1"/>
  <c r="E459" i="1"/>
  <c r="A459" i="1"/>
  <c r="J458" i="1"/>
  <c r="G458" i="1"/>
  <c r="F458" i="1"/>
  <c r="E458" i="1"/>
  <c r="A458" i="1"/>
  <c r="J457" i="1"/>
  <c r="G457" i="1"/>
  <c r="F457" i="1"/>
  <c r="E457" i="1"/>
  <c r="A457" i="1"/>
  <c r="J456" i="1"/>
  <c r="G456" i="1"/>
  <c r="F456" i="1"/>
  <c r="E456" i="1"/>
  <c r="A456" i="1"/>
  <c r="J455" i="1"/>
  <c r="G455" i="1"/>
  <c r="F455" i="1"/>
  <c r="E455" i="1"/>
  <c r="A455" i="1"/>
  <c r="J454" i="1"/>
  <c r="G454" i="1"/>
  <c r="F454" i="1"/>
  <c r="E454" i="1"/>
  <c r="A454" i="1"/>
  <c r="J453" i="1"/>
  <c r="G453" i="1"/>
  <c r="F453" i="1"/>
  <c r="E453" i="1"/>
  <c r="A453" i="1"/>
  <c r="J452" i="1"/>
  <c r="G452" i="1"/>
  <c r="F452" i="1"/>
  <c r="E452" i="1"/>
  <c r="A452" i="1"/>
  <c r="J451" i="1"/>
  <c r="G451" i="1"/>
  <c r="F451" i="1"/>
  <c r="E451" i="1"/>
  <c r="A451" i="1"/>
  <c r="J450" i="1"/>
  <c r="G450" i="1"/>
  <c r="F450" i="1"/>
  <c r="E450" i="1"/>
  <c r="A450" i="1"/>
  <c r="J449" i="1"/>
  <c r="G449" i="1"/>
  <c r="F449" i="1"/>
  <c r="E449" i="1"/>
  <c r="A449" i="1"/>
  <c r="J448" i="1"/>
  <c r="G448" i="1"/>
  <c r="F448" i="1"/>
  <c r="E448" i="1"/>
  <c r="A448" i="1"/>
  <c r="J447" i="1"/>
  <c r="G447" i="1"/>
  <c r="F447" i="1"/>
  <c r="E447" i="1"/>
  <c r="A447" i="1"/>
  <c r="J446" i="1"/>
  <c r="G446" i="1"/>
  <c r="F446" i="1"/>
  <c r="E446" i="1"/>
  <c r="A446" i="1"/>
  <c r="J445" i="1"/>
  <c r="G445" i="1"/>
  <c r="F445" i="1"/>
  <c r="E445" i="1"/>
  <c r="A445" i="1"/>
  <c r="J444" i="1"/>
  <c r="G444" i="1"/>
  <c r="F444" i="1"/>
  <c r="E444" i="1"/>
  <c r="A444" i="1"/>
  <c r="J443" i="1"/>
  <c r="G443" i="1"/>
  <c r="F443" i="1"/>
  <c r="E443" i="1"/>
  <c r="A443" i="1"/>
  <c r="J442" i="1"/>
  <c r="G442" i="1"/>
  <c r="F442" i="1"/>
  <c r="E442" i="1"/>
  <c r="A442" i="1"/>
  <c r="J441" i="1"/>
  <c r="G441" i="1"/>
  <c r="F441" i="1"/>
  <c r="E441" i="1"/>
  <c r="A441" i="1"/>
  <c r="J440" i="1"/>
  <c r="G440" i="1"/>
  <c r="F440" i="1"/>
  <c r="E440" i="1"/>
  <c r="A440" i="1"/>
  <c r="J439" i="1"/>
  <c r="G439" i="1"/>
  <c r="F439" i="1"/>
  <c r="E439" i="1"/>
  <c r="A439" i="1"/>
  <c r="J438" i="1"/>
  <c r="G438" i="1"/>
  <c r="F438" i="1"/>
  <c r="E438" i="1"/>
  <c r="A438" i="1"/>
  <c r="J437" i="1"/>
  <c r="G437" i="1"/>
  <c r="F437" i="1"/>
  <c r="E437" i="1"/>
  <c r="A437" i="1"/>
  <c r="J436" i="1"/>
  <c r="G436" i="1"/>
  <c r="F436" i="1"/>
  <c r="E436" i="1"/>
  <c r="A436" i="1"/>
  <c r="J435" i="1"/>
  <c r="G435" i="1"/>
  <c r="F435" i="1"/>
  <c r="E435" i="1"/>
  <c r="A435" i="1"/>
  <c r="J434" i="1"/>
  <c r="G434" i="1"/>
  <c r="F434" i="1"/>
  <c r="E434" i="1"/>
  <c r="A434" i="1"/>
  <c r="J433" i="1"/>
  <c r="G433" i="1"/>
  <c r="F433" i="1"/>
  <c r="E433" i="1"/>
  <c r="A433" i="1"/>
  <c r="J432" i="1"/>
  <c r="G432" i="1"/>
  <c r="F432" i="1"/>
  <c r="E432" i="1"/>
  <c r="A432" i="1"/>
  <c r="J431" i="1"/>
  <c r="G431" i="1"/>
  <c r="F431" i="1"/>
  <c r="E431" i="1"/>
  <c r="A431" i="1"/>
  <c r="J430" i="1"/>
  <c r="G430" i="1"/>
  <c r="F430" i="1"/>
  <c r="E430" i="1"/>
  <c r="A430" i="1"/>
  <c r="J429" i="1"/>
  <c r="G429" i="1"/>
  <c r="F429" i="1"/>
  <c r="E429" i="1"/>
  <c r="A429" i="1"/>
  <c r="J428" i="1"/>
  <c r="G428" i="1"/>
  <c r="F428" i="1"/>
  <c r="E428" i="1"/>
  <c r="A428" i="1"/>
  <c r="J427" i="1"/>
  <c r="G427" i="1"/>
  <c r="F427" i="1"/>
  <c r="E427" i="1"/>
  <c r="A427" i="1"/>
  <c r="J426" i="1"/>
  <c r="G426" i="1"/>
  <c r="F426" i="1"/>
  <c r="E426" i="1"/>
  <c r="A426" i="1"/>
  <c r="J425" i="1"/>
  <c r="G425" i="1"/>
  <c r="F425" i="1"/>
  <c r="E425" i="1"/>
  <c r="A425" i="1"/>
  <c r="J424" i="1"/>
  <c r="G424" i="1"/>
  <c r="F424" i="1"/>
  <c r="E424" i="1"/>
  <c r="A424" i="1"/>
  <c r="J423" i="1"/>
  <c r="G423" i="1"/>
  <c r="F423" i="1"/>
  <c r="E423" i="1"/>
  <c r="A423" i="1"/>
  <c r="J422" i="1"/>
  <c r="G422" i="1"/>
  <c r="F422" i="1"/>
  <c r="E422" i="1"/>
  <c r="A422" i="1"/>
  <c r="J421" i="1"/>
  <c r="G421" i="1"/>
  <c r="F421" i="1"/>
  <c r="E421" i="1"/>
  <c r="A421" i="1"/>
  <c r="J420" i="1"/>
  <c r="G420" i="1"/>
  <c r="F420" i="1"/>
  <c r="E420" i="1"/>
  <c r="A420" i="1"/>
  <c r="J419" i="1"/>
  <c r="G419" i="1"/>
  <c r="F419" i="1"/>
  <c r="E419" i="1"/>
  <c r="A419" i="1"/>
  <c r="J418" i="1"/>
  <c r="G418" i="1"/>
  <c r="F418" i="1"/>
  <c r="E418" i="1"/>
  <c r="A418" i="1"/>
  <c r="J417" i="1"/>
  <c r="G417" i="1"/>
  <c r="F417" i="1"/>
  <c r="E417" i="1"/>
  <c r="A417" i="1"/>
  <c r="J416" i="1"/>
  <c r="G416" i="1"/>
  <c r="F416" i="1"/>
  <c r="E416" i="1"/>
  <c r="A416" i="1"/>
  <c r="J415" i="1"/>
  <c r="G415" i="1"/>
  <c r="F415" i="1"/>
  <c r="E415" i="1"/>
  <c r="A415" i="1"/>
  <c r="J414" i="1"/>
  <c r="G414" i="1"/>
  <c r="F414" i="1"/>
  <c r="E414" i="1"/>
  <c r="A414" i="1"/>
  <c r="J413" i="1"/>
  <c r="G413" i="1"/>
  <c r="F413" i="1"/>
  <c r="E413" i="1"/>
  <c r="A413" i="1"/>
  <c r="J412" i="1"/>
  <c r="G412" i="1"/>
  <c r="F412" i="1"/>
  <c r="E412" i="1"/>
  <c r="A412" i="1"/>
  <c r="J411" i="1"/>
  <c r="G411" i="1"/>
  <c r="F411" i="1"/>
  <c r="E411" i="1"/>
  <c r="A411" i="1"/>
  <c r="J410" i="1"/>
  <c r="G410" i="1"/>
  <c r="F410" i="1"/>
  <c r="E410" i="1"/>
  <c r="A410" i="1"/>
  <c r="J409" i="1"/>
  <c r="G409" i="1"/>
  <c r="F409" i="1"/>
  <c r="E409" i="1"/>
  <c r="A409" i="1"/>
  <c r="J408" i="1"/>
  <c r="G408" i="1"/>
  <c r="F408" i="1"/>
  <c r="E408" i="1"/>
  <c r="A408" i="1"/>
  <c r="J407" i="1"/>
  <c r="G407" i="1"/>
  <c r="F407" i="1"/>
  <c r="E407" i="1"/>
  <c r="A407" i="1"/>
  <c r="J406" i="1"/>
  <c r="G406" i="1"/>
  <c r="F406" i="1"/>
  <c r="E406" i="1"/>
  <c r="A406" i="1"/>
  <c r="J405" i="1"/>
  <c r="G405" i="1"/>
  <c r="F405" i="1"/>
  <c r="E405" i="1"/>
  <c r="A405" i="1"/>
  <c r="J404" i="1"/>
  <c r="G404" i="1"/>
  <c r="F404" i="1"/>
  <c r="E404" i="1"/>
  <c r="A404" i="1"/>
  <c r="J403" i="1"/>
  <c r="G403" i="1"/>
  <c r="F403" i="1"/>
  <c r="E403" i="1"/>
  <c r="A403" i="1"/>
  <c r="J402" i="1"/>
  <c r="G402" i="1"/>
  <c r="F402" i="1"/>
  <c r="E402" i="1"/>
  <c r="A402" i="1"/>
  <c r="J401" i="1"/>
  <c r="G401" i="1"/>
  <c r="F401" i="1"/>
  <c r="E401" i="1"/>
  <c r="A401" i="1"/>
  <c r="J400" i="1"/>
  <c r="G400" i="1"/>
  <c r="F400" i="1"/>
  <c r="E400" i="1"/>
  <c r="A400" i="1"/>
  <c r="J399" i="1"/>
  <c r="G399" i="1"/>
  <c r="F399" i="1"/>
  <c r="E399" i="1"/>
  <c r="A399" i="1"/>
  <c r="J398" i="1"/>
  <c r="G398" i="1"/>
  <c r="F398" i="1"/>
  <c r="E398" i="1"/>
  <c r="A398" i="1"/>
  <c r="J397" i="1"/>
  <c r="G397" i="1"/>
  <c r="F397" i="1"/>
  <c r="E397" i="1"/>
  <c r="A397" i="1"/>
  <c r="J396" i="1"/>
  <c r="G396" i="1"/>
  <c r="F396" i="1"/>
  <c r="E396" i="1"/>
  <c r="A396" i="1"/>
  <c r="J395" i="1"/>
  <c r="G395" i="1"/>
  <c r="F395" i="1"/>
  <c r="E395" i="1"/>
  <c r="A395" i="1"/>
  <c r="J394" i="1"/>
  <c r="G394" i="1"/>
  <c r="F394" i="1"/>
  <c r="E394" i="1"/>
  <c r="A394" i="1"/>
  <c r="J393" i="1"/>
  <c r="G393" i="1"/>
  <c r="F393" i="1"/>
  <c r="E393" i="1"/>
  <c r="A393" i="1"/>
  <c r="J392" i="1"/>
  <c r="G392" i="1"/>
  <c r="F392" i="1"/>
  <c r="E392" i="1"/>
  <c r="A392" i="1"/>
  <c r="J391" i="1"/>
  <c r="G391" i="1"/>
  <c r="F391" i="1"/>
  <c r="E391" i="1"/>
  <c r="A391" i="1"/>
  <c r="J390" i="1"/>
  <c r="G390" i="1"/>
  <c r="F390" i="1"/>
  <c r="E390" i="1"/>
  <c r="A390" i="1"/>
  <c r="J389" i="1"/>
  <c r="G389" i="1"/>
  <c r="F389" i="1"/>
  <c r="E389" i="1"/>
  <c r="A389" i="1"/>
  <c r="J388" i="1"/>
  <c r="G388" i="1"/>
  <c r="F388" i="1"/>
  <c r="E388" i="1"/>
  <c r="A388" i="1"/>
  <c r="J387" i="1"/>
  <c r="G387" i="1"/>
  <c r="F387" i="1"/>
  <c r="E387" i="1"/>
  <c r="A387" i="1"/>
  <c r="J386" i="1"/>
  <c r="G386" i="1"/>
  <c r="F386" i="1"/>
  <c r="E386" i="1"/>
  <c r="A386" i="1"/>
  <c r="J385" i="1"/>
  <c r="G385" i="1"/>
  <c r="F385" i="1"/>
  <c r="E385" i="1"/>
  <c r="A385" i="1"/>
  <c r="J384" i="1"/>
  <c r="G384" i="1"/>
  <c r="F384" i="1"/>
  <c r="E384" i="1"/>
  <c r="A384" i="1"/>
  <c r="J383" i="1"/>
  <c r="G383" i="1"/>
  <c r="F383" i="1"/>
  <c r="E383" i="1"/>
  <c r="A383" i="1"/>
  <c r="J382" i="1"/>
  <c r="G382" i="1"/>
  <c r="F382" i="1"/>
  <c r="E382" i="1"/>
  <c r="A382" i="1"/>
  <c r="J381" i="1"/>
  <c r="G381" i="1"/>
  <c r="F381" i="1"/>
  <c r="E381" i="1"/>
  <c r="A381" i="1"/>
  <c r="J380" i="1"/>
  <c r="G380" i="1"/>
  <c r="F380" i="1"/>
  <c r="E380" i="1"/>
  <c r="A380" i="1"/>
  <c r="J379" i="1"/>
  <c r="G379" i="1"/>
  <c r="F379" i="1"/>
  <c r="E379" i="1"/>
  <c r="A379" i="1"/>
  <c r="J378" i="1"/>
  <c r="G378" i="1"/>
  <c r="F378" i="1"/>
  <c r="E378" i="1"/>
  <c r="A378" i="1"/>
  <c r="J377" i="1"/>
  <c r="G377" i="1"/>
  <c r="F377" i="1"/>
  <c r="E377" i="1"/>
  <c r="A377" i="1"/>
  <c r="J376" i="1"/>
  <c r="G376" i="1"/>
  <c r="F376" i="1"/>
  <c r="E376" i="1"/>
  <c r="A376" i="1"/>
  <c r="J375" i="1"/>
  <c r="G375" i="1"/>
  <c r="F375" i="1"/>
  <c r="E375" i="1"/>
  <c r="A375" i="1"/>
  <c r="J374" i="1"/>
  <c r="G374" i="1"/>
  <c r="F374" i="1"/>
  <c r="E374" i="1"/>
  <c r="A374" i="1"/>
  <c r="J373" i="1"/>
  <c r="G373" i="1"/>
  <c r="F373" i="1"/>
  <c r="E373" i="1"/>
  <c r="A373" i="1"/>
  <c r="J372" i="1"/>
  <c r="G372" i="1"/>
  <c r="F372" i="1"/>
  <c r="E372" i="1"/>
  <c r="A372" i="1"/>
  <c r="J371" i="1"/>
  <c r="G371" i="1"/>
  <c r="F371" i="1"/>
  <c r="E371" i="1"/>
  <c r="A371" i="1"/>
  <c r="J370" i="1"/>
  <c r="G370" i="1"/>
  <c r="F370" i="1"/>
  <c r="E370" i="1"/>
  <c r="A370" i="1"/>
  <c r="J369" i="1"/>
  <c r="G369" i="1"/>
  <c r="F369" i="1"/>
  <c r="E369" i="1"/>
  <c r="A369" i="1"/>
  <c r="J368" i="1"/>
  <c r="G368" i="1"/>
  <c r="F368" i="1"/>
  <c r="E368" i="1"/>
  <c r="A368" i="1"/>
  <c r="J367" i="1"/>
  <c r="G367" i="1"/>
  <c r="F367" i="1"/>
  <c r="E367" i="1"/>
  <c r="A367" i="1"/>
  <c r="J366" i="1"/>
  <c r="G366" i="1"/>
  <c r="F366" i="1"/>
  <c r="E366" i="1"/>
  <c r="A366" i="1"/>
  <c r="J365" i="1"/>
  <c r="G365" i="1"/>
  <c r="F365" i="1"/>
  <c r="E365" i="1"/>
  <c r="A365" i="1"/>
  <c r="J364" i="1"/>
  <c r="G364" i="1"/>
  <c r="F364" i="1"/>
  <c r="E364" i="1"/>
  <c r="A364" i="1"/>
  <c r="J363" i="1"/>
  <c r="G363" i="1"/>
  <c r="F363" i="1"/>
  <c r="E363" i="1"/>
  <c r="A363" i="1"/>
  <c r="J362" i="1"/>
  <c r="G362" i="1"/>
  <c r="F362" i="1"/>
  <c r="E362" i="1"/>
  <c r="A362" i="1"/>
  <c r="J361" i="1"/>
  <c r="G361" i="1"/>
  <c r="F361" i="1"/>
  <c r="E361" i="1"/>
  <c r="A361" i="1"/>
  <c r="J360" i="1"/>
  <c r="G360" i="1"/>
  <c r="F360" i="1"/>
  <c r="E360" i="1"/>
  <c r="A360" i="1"/>
  <c r="J359" i="1"/>
  <c r="G359" i="1"/>
  <c r="F359" i="1"/>
  <c r="E359" i="1"/>
  <c r="A359" i="1"/>
  <c r="J358" i="1"/>
  <c r="G358" i="1"/>
  <c r="F358" i="1"/>
  <c r="E358" i="1"/>
  <c r="A358" i="1"/>
  <c r="J357" i="1"/>
  <c r="G357" i="1"/>
  <c r="F357" i="1"/>
  <c r="E357" i="1"/>
  <c r="A357" i="1"/>
  <c r="J356" i="1"/>
  <c r="G356" i="1"/>
  <c r="F356" i="1"/>
  <c r="E356" i="1"/>
  <c r="A356" i="1"/>
  <c r="J355" i="1"/>
  <c r="G355" i="1"/>
  <c r="F355" i="1"/>
  <c r="E355" i="1"/>
  <c r="A355" i="1"/>
  <c r="J354" i="1"/>
  <c r="G354" i="1"/>
  <c r="F354" i="1"/>
  <c r="E354" i="1"/>
  <c r="A354" i="1"/>
  <c r="J353" i="1"/>
  <c r="G353" i="1"/>
  <c r="F353" i="1"/>
  <c r="E353" i="1"/>
  <c r="A353" i="1"/>
  <c r="J352" i="1"/>
  <c r="G352" i="1"/>
  <c r="F352" i="1"/>
  <c r="E352" i="1"/>
  <c r="A352" i="1"/>
  <c r="J351" i="1"/>
  <c r="G351" i="1"/>
  <c r="F351" i="1"/>
  <c r="E351" i="1"/>
  <c r="A351" i="1"/>
  <c r="J350" i="1"/>
  <c r="G350" i="1"/>
  <c r="F350" i="1"/>
  <c r="E350" i="1"/>
  <c r="A350" i="1"/>
  <c r="J349" i="1"/>
  <c r="G349" i="1"/>
  <c r="F349" i="1"/>
  <c r="E349" i="1"/>
  <c r="A349" i="1"/>
  <c r="J348" i="1"/>
  <c r="G348" i="1"/>
  <c r="F348" i="1"/>
  <c r="E348" i="1"/>
  <c r="A348" i="1"/>
  <c r="J347" i="1"/>
  <c r="G347" i="1"/>
  <c r="F347" i="1"/>
  <c r="E347" i="1"/>
  <c r="A347" i="1"/>
  <c r="J346" i="1"/>
  <c r="G346" i="1"/>
  <c r="F346" i="1"/>
  <c r="E346" i="1"/>
  <c r="A346" i="1"/>
  <c r="J345" i="1"/>
  <c r="G345" i="1"/>
  <c r="F345" i="1"/>
  <c r="E345" i="1"/>
  <c r="A345" i="1"/>
  <c r="J344" i="1"/>
  <c r="G344" i="1"/>
  <c r="F344" i="1"/>
  <c r="E344" i="1"/>
  <c r="A344" i="1"/>
  <c r="J343" i="1"/>
  <c r="G343" i="1"/>
  <c r="F343" i="1"/>
  <c r="E343" i="1"/>
  <c r="A343" i="1"/>
  <c r="J342" i="1"/>
  <c r="G342" i="1"/>
  <c r="F342" i="1"/>
  <c r="E342" i="1"/>
  <c r="A342" i="1"/>
  <c r="J341" i="1"/>
  <c r="G341" i="1"/>
  <c r="F341" i="1"/>
  <c r="E341" i="1"/>
  <c r="A341" i="1"/>
  <c r="J340" i="1"/>
  <c r="G340" i="1"/>
  <c r="F340" i="1"/>
  <c r="E340" i="1"/>
  <c r="A340" i="1"/>
  <c r="J339" i="1"/>
  <c r="G339" i="1"/>
  <c r="F339" i="1"/>
  <c r="E339" i="1"/>
  <c r="A339" i="1"/>
  <c r="J338" i="1"/>
  <c r="G338" i="1"/>
  <c r="F338" i="1"/>
  <c r="E338" i="1"/>
  <c r="A338" i="1"/>
  <c r="J337" i="1"/>
  <c r="G337" i="1"/>
  <c r="F337" i="1"/>
  <c r="E337" i="1"/>
  <c r="A337" i="1"/>
  <c r="J336" i="1"/>
  <c r="G336" i="1"/>
  <c r="F336" i="1"/>
  <c r="E336" i="1"/>
  <c r="A336" i="1"/>
  <c r="J335" i="1"/>
  <c r="G335" i="1"/>
  <c r="F335" i="1"/>
  <c r="E335" i="1"/>
  <c r="A335" i="1"/>
  <c r="J334" i="1"/>
  <c r="G334" i="1"/>
  <c r="F334" i="1"/>
  <c r="E334" i="1"/>
  <c r="A334" i="1"/>
  <c r="J333" i="1"/>
  <c r="G333" i="1"/>
  <c r="F333" i="1"/>
  <c r="E333" i="1"/>
  <c r="A333" i="1"/>
  <c r="J332" i="1"/>
  <c r="G332" i="1"/>
  <c r="F332" i="1"/>
  <c r="E332" i="1"/>
  <c r="A332" i="1"/>
  <c r="J331" i="1"/>
  <c r="G331" i="1"/>
  <c r="F331" i="1"/>
  <c r="E331" i="1"/>
  <c r="A331" i="1"/>
  <c r="J330" i="1"/>
  <c r="G330" i="1"/>
  <c r="F330" i="1"/>
  <c r="E330" i="1"/>
  <c r="A330" i="1"/>
  <c r="J329" i="1"/>
  <c r="G329" i="1"/>
  <c r="F329" i="1"/>
  <c r="E329" i="1"/>
  <c r="A329" i="1"/>
  <c r="J328" i="1"/>
  <c r="G328" i="1"/>
  <c r="F328" i="1"/>
  <c r="E328" i="1"/>
  <c r="A328" i="1"/>
  <c r="J327" i="1"/>
  <c r="G327" i="1"/>
  <c r="F327" i="1"/>
  <c r="E327" i="1"/>
  <c r="A327" i="1"/>
  <c r="J326" i="1"/>
  <c r="G326" i="1"/>
  <c r="F326" i="1"/>
  <c r="E326" i="1"/>
  <c r="A326" i="1"/>
  <c r="J325" i="1"/>
  <c r="G325" i="1"/>
  <c r="F325" i="1"/>
  <c r="E325" i="1"/>
  <c r="A325" i="1"/>
  <c r="J324" i="1"/>
  <c r="G324" i="1"/>
  <c r="F324" i="1"/>
  <c r="E324" i="1"/>
  <c r="A324" i="1"/>
  <c r="J323" i="1"/>
  <c r="G323" i="1"/>
  <c r="F323" i="1"/>
  <c r="E323" i="1"/>
  <c r="A323" i="1"/>
  <c r="J322" i="1"/>
  <c r="G322" i="1"/>
  <c r="F322" i="1"/>
  <c r="E322" i="1"/>
  <c r="A322" i="1"/>
  <c r="J321" i="1"/>
  <c r="G321" i="1"/>
  <c r="F321" i="1"/>
  <c r="E321" i="1"/>
  <c r="A321" i="1"/>
  <c r="J320" i="1"/>
  <c r="G320" i="1"/>
  <c r="F320" i="1"/>
  <c r="E320" i="1"/>
  <c r="A320" i="1"/>
  <c r="J319" i="1"/>
  <c r="G319" i="1"/>
  <c r="F319" i="1"/>
  <c r="E319" i="1"/>
  <c r="A319" i="1"/>
  <c r="J318" i="1"/>
  <c r="G318" i="1"/>
  <c r="F318" i="1"/>
  <c r="E318" i="1"/>
  <c r="A318" i="1"/>
  <c r="J317" i="1"/>
  <c r="G317" i="1"/>
  <c r="F317" i="1"/>
  <c r="E317" i="1"/>
  <c r="A317" i="1"/>
  <c r="J316" i="1"/>
  <c r="G316" i="1"/>
  <c r="F316" i="1"/>
  <c r="E316" i="1"/>
  <c r="A316" i="1"/>
  <c r="J315" i="1"/>
  <c r="G315" i="1"/>
  <c r="F315" i="1"/>
  <c r="E315" i="1"/>
  <c r="A315" i="1"/>
  <c r="J314" i="1"/>
  <c r="G314" i="1"/>
  <c r="F314" i="1"/>
  <c r="E314" i="1"/>
  <c r="A314" i="1"/>
  <c r="J313" i="1"/>
  <c r="G313" i="1"/>
  <c r="F313" i="1"/>
  <c r="E313" i="1"/>
  <c r="A313" i="1"/>
  <c r="J312" i="1"/>
  <c r="G312" i="1"/>
  <c r="F312" i="1"/>
  <c r="E312" i="1"/>
  <c r="A312" i="1"/>
  <c r="J311" i="1"/>
  <c r="G311" i="1"/>
  <c r="F311" i="1"/>
  <c r="E311" i="1"/>
  <c r="A311" i="1"/>
  <c r="J310" i="1"/>
  <c r="G310" i="1"/>
  <c r="F310" i="1"/>
  <c r="E310" i="1"/>
  <c r="A310" i="1"/>
  <c r="J309" i="1"/>
  <c r="G309" i="1"/>
  <c r="F309" i="1"/>
  <c r="E309" i="1"/>
  <c r="A309" i="1"/>
  <c r="J308" i="1"/>
  <c r="G308" i="1"/>
  <c r="F308" i="1"/>
  <c r="E308" i="1"/>
  <c r="A308" i="1"/>
  <c r="J307" i="1"/>
  <c r="G307" i="1"/>
  <c r="F307" i="1"/>
  <c r="E307" i="1"/>
  <c r="A307" i="1"/>
  <c r="J306" i="1"/>
  <c r="G306" i="1"/>
  <c r="F306" i="1"/>
  <c r="E306" i="1"/>
  <c r="A306" i="1"/>
  <c r="J305" i="1"/>
  <c r="G305" i="1"/>
  <c r="F305" i="1"/>
  <c r="E305" i="1"/>
  <c r="A305" i="1"/>
  <c r="J304" i="1"/>
  <c r="G304" i="1"/>
  <c r="F304" i="1"/>
  <c r="E304" i="1"/>
  <c r="A304" i="1"/>
  <c r="J303" i="1"/>
  <c r="G303" i="1"/>
  <c r="F303" i="1"/>
  <c r="E303" i="1"/>
  <c r="A303" i="1"/>
  <c r="J302" i="1"/>
  <c r="G302" i="1"/>
  <c r="F302" i="1"/>
  <c r="E302" i="1"/>
  <c r="A302" i="1"/>
  <c r="J301" i="1"/>
  <c r="G301" i="1"/>
  <c r="F301" i="1"/>
  <c r="E301" i="1"/>
  <c r="A301" i="1"/>
  <c r="J300" i="1"/>
  <c r="G300" i="1"/>
  <c r="F300" i="1"/>
  <c r="E300" i="1"/>
  <c r="A300" i="1"/>
  <c r="J299" i="1"/>
  <c r="G299" i="1"/>
  <c r="F299" i="1"/>
  <c r="E299" i="1"/>
  <c r="A299" i="1"/>
  <c r="J298" i="1"/>
  <c r="G298" i="1"/>
  <c r="F298" i="1"/>
  <c r="E298" i="1"/>
  <c r="A298" i="1"/>
  <c r="J297" i="1"/>
  <c r="G297" i="1"/>
  <c r="F297" i="1"/>
  <c r="E297" i="1"/>
  <c r="A297" i="1"/>
  <c r="J296" i="1"/>
  <c r="G296" i="1"/>
  <c r="F296" i="1"/>
  <c r="E296" i="1"/>
  <c r="A296" i="1"/>
  <c r="J295" i="1"/>
  <c r="G295" i="1"/>
  <c r="F295" i="1"/>
  <c r="E295" i="1"/>
  <c r="A295" i="1"/>
  <c r="J294" i="1"/>
  <c r="G294" i="1"/>
  <c r="F294" i="1"/>
  <c r="E294" i="1"/>
  <c r="A294" i="1"/>
  <c r="J293" i="1"/>
  <c r="G293" i="1"/>
  <c r="F293" i="1"/>
  <c r="E293" i="1"/>
  <c r="A293" i="1"/>
  <c r="J292" i="1"/>
  <c r="G292" i="1"/>
  <c r="F292" i="1"/>
  <c r="E292" i="1"/>
  <c r="A292" i="1"/>
  <c r="J291" i="1"/>
  <c r="G291" i="1"/>
  <c r="F291" i="1"/>
  <c r="E291" i="1"/>
  <c r="A291" i="1"/>
  <c r="J290" i="1"/>
  <c r="G290" i="1"/>
  <c r="F290" i="1"/>
  <c r="E290" i="1"/>
  <c r="A290" i="1"/>
  <c r="J289" i="1"/>
  <c r="G289" i="1"/>
  <c r="F289" i="1"/>
  <c r="E289" i="1"/>
  <c r="A289" i="1"/>
  <c r="J288" i="1"/>
  <c r="G288" i="1"/>
  <c r="F288" i="1"/>
  <c r="E288" i="1"/>
  <c r="A288" i="1"/>
  <c r="J287" i="1"/>
  <c r="G287" i="1"/>
  <c r="F287" i="1"/>
  <c r="E287" i="1"/>
  <c r="A287" i="1"/>
  <c r="J286" i="1"/>
  <c r="G286" i="1"/>
  <c r="F286" i="1"/>
  <c r="E286" i="1"/>
  <c r="A286" i="1"/>
  <c r="J285" i="1"/>
  <c r="G285" i="1"/>
  <c r="F285" i="1"/>
  <c r="E285" i="1"/>
  <c r="A285" i="1"/>
  <c r="J284" i="1"/>
  <c r="G284" i="1"/>
  <c r="F284" i="1"/>
  <c r="E284" i="1"/>
  <c r="A284" i="1"/>
  <c r="J283" i="1"/>
  <c r="G283" i="1"/>
  <c r="F283" i="1"/>
  <c r="E283" i="1"/>
  <c r="A283" i="1"/>
  <c r="J282" i="1"/>
  <c r="G282" i="1"/>
  <c r="F282" i="1"/>
  <c r="E282" i="1"/>
  <c r="A282" i="1"/>
  <c r="J281" i="1"/>
  <c r="G281" i="1"/>
  <c r="F281" i="1"/>
  <c r="E281" i="1"/>
  <c r="A281" i="1"/>
  <c r="J280" i="1"/>
  <c r="G280" i="1"/>
  <c r="F280" i="1"/>
  <c r="E280" i="1"/>
  <c r="A280" i="1"/>
  <c r="J279" i="1"/>
  <c r="G279" i="1"/>
  <c r="F279" i="1"/>
  <c r="E279" i="1"/>
  <c r="A279" i="1"/>
  <c r="J278" i="1"/>
  <c r="G278" i="1"/>
  <c r="F278" i="1"/>
  <c r="E278" i="1"/>
  <c r="A278" i="1"/>
  <c r="J277" i="1"/>
  <c r="G277" i="1"/>
  <c r="F277" i="1"/>
  <c r="E277" i="1"/>
  <c r="A277" i="1"/>
  <c r="J276" i="1"/>
  <c r="G276" i="1"/>
  <c r="F276" i="1"/>
  <c r="E276" i="1"/>
  <c r="A276" i="1"/>
  <c r="J275" i="1"/>
  <c r="G275" i="1"/>
  <c r="F275" i="1"/>
  <c r="E275" i="1"/>
  <c r="A275" i="1"/>
  <c r="J274" i="1"/>
  <c r="G274" i="1"/>
  <c r="F274" i="1"/>
  <c r="E274" i="1"/>
  <c r="A274" i="1"/>
  <c r="J273" i="1"/>
  <c r="G273" i="1"/>
  <c r="F273" i="1"/>
  <c r="E273" i="1"/>
  <c r="A273" i="1"/>
  <c r="J272" i="1"/>
  <c r="G272" i="1"/>
  <c r="F272" i="1"/>
  <c r="E272" i="1"/>
  <c r="A272" i="1"/>
  <c r="J271" i="1"/>
  <c r="G271" i="1"/>
  <c r="F271" i="1"/>
  <c r="E271" i="1"/>
  <c r="A271" i="1"/>
  <c r="J270" i="1"/>
  <c r="G270" i="1"/>
  <c r="F270" i="1"/>
  <c r="E270" i="1"/>
  <c r="A270" i="1"/>
  <c r="J269" i="1"/>
  <c r="G269" i="1"/>
  <c r="F269" i="1"/>
  <c r="E269" i="1"/>
  <c r="A269" i="1"/>
  <c r="J268" i="1"/>
  <c r="G268" i="1"/>
  <c r="F268" i="1"/>
  <c r="E268" i="1"/>
  <c r="A268" i="1"/>
  <c r="J267" i="1"/>
  <c r="G267" i="1"/>
  <c r="F267" i="1"/>
  <c r="E267" i="1"/>
  <c r="A267" i="1"/>
  <c r="J266" i="1"/>
  <c r="G266" i="1"/>
  <c r="F266" i="1"/>
  <c r="E266" i="1"/>
  <c r="A266" i="1"/>
  <c r="J265" i="1"/>
  <c r="G265" i="1"/>
  <c r="F265" i="1"/>
  <c r="E265" i="1"/>
  <c r="A265" i="1"/>
  <c r="J264" i="1"/>
  <c r="G264" i="1"/>
  <c r="F264" i="1"/>
  <c r="E264" i="1"/>
  <c r="A264" i="1"/>
  <c r="J263" i="1"/>
  <c r="G263" i="1"/>
  <c r="F263" i="1"/>
  <c r="E263" i="1"/>
  <c r="A263" i="1"/>
  <c r="J262" i="1"/>
  <c r="G262" i="1"/>
  <c r="F262" i="1"/>
  <c r="E262" i="1"/>
  <c r="A262" i="1"/>
  <c r="J261" i="1"/>
  <c r="G261" i="1"/>
  <c r="F261" i="1"/>
  <c r="E261" i="1"/>
  <c r="A261" i="1"/>
  <c r="J260" i="1"/>
  <c r="G260" i="1"/>
  <c r="F260" i="1"/>
  <c r="E260" i="1"/>
  <c r="A260" i="1"/>
  <c r="J259" i="1"/>
  <c r="G259" i="1"/>
  <c r="F259" i="1"/>
  <c r="E259" i="1"/>
  <c r="A259" i="1"/>
  <c r="J258" i="1"/>
  <c r="G258" i="1"/>
  <c r="F258" i="1"/>
  <c r="E258" i="1"/>
  <c r="A258" i="1"/>
  <c r="J257" i="1"/>
  <c r="G257" i="1"/>
  <c r="F257" i="1"/>
  <c r="E257" i="1"/>
  <c r="A257" i="1"/>
  <c r="J256" i="1"/>
  <c r="G256" i="1"/>
  <c r="F256" i="1"/>
  <c r="E256" i="1"/>
  <c r="A256" i="1"/>
  <c r="J255" i="1"/>
  <c r="G255" i="1"/>
  <c r="F255" i="1"/>
  <c r="E255" i="1"/>
  <c r="A255" i="1"/>
  <c r="J254" i="1"/>
  <c r="G254" i="1"/>
  <c r="F254" i="1"/>
  <c r="E254" i="1"/>
  <c r="A254" i="1"/>
  <c r="J253" i="1"/>
  <c r="G253" i="1"/>
  <c r="F253" i="1"/>
  <c r="E253" i="1"/>
  <c r="A253" i="1"/>
  <c r="J252" i="1"/>
  <c r="G252" i="1"/>
  <c r="F252" i="1"/>
  <c r="E252" i="1"/>
  <c r="A252" i="1"/>
  <c r="J251" i="1"/>
  <c r="G251" i="1"/>
  <c r="F251" i="1"/>
  <c r="E251" i="1"/>
  <c r="A251" i="1"/>
  <c r="J250" i="1"/>
  <c r="G250" i="1"/>
  <c r="F250" i="1"/>
  <c r="E250" i="1"/>
  <c r="A250" i="1"/>
  <c r="J249" i="1"/>
  <c r="G249" i="1"/>
  <c r="F249" i="1"/>
  <c r="E249" i="1"/>
  <c r="A249" i="1"/>
  <c r="J248" i="1"/>
  <c r="G248" i="1"/>
  <c r="F248" i="1"/>
  <c r="E248" i="1"/>
  <c r="A248" i="1"/>
  <c r="J247" i="1"/>
  <c r="G247" i="1"/>
  <c r="F247" i="1"/>
  <c r="E247" i="1"/>
  <c r="A247" i="1"/>
  <c r="J246" i="1"/>
  <c r="G246" i="1"/>
  <c r="F246" i="1"/>
  <c r="E246" i="1"/>
  <c r="A246" i="1"/>
  <c r="J245" i="1"/>
  <c r="G245" i="1"/>
  <c r="F245" i="1"/>
  <c r="E245" i="1"/>
  <c r="A245" i="1"/>
  <c r="J244" i="1"/>
  <c r="G244" i="1"/>
  <c r="F244" i="1"/>
  <c r="E244" i="1"/>
  <c r="A244" i="1"/>
  <c r="J243" i="1"/>
  <c r="G243" i="1"/>
  <c r="F243" i="1"/>
  <c r="E243" i="1"/>
  <c r="A243" i="1"/>
  <c r="J242" i="1"/>
  <c r="G242" i="1"/>
  <c r="F242" i="1"/>
  <c r="E242" i="1"/>
  <c r="A242" i="1"/>
  <c r="J241" i="1"/>
  <c r="G241" i="1"/>
  <c r="F241" i="1"/>
  <c r="E241" i="1"/>
  <c r="A241" i="1"/>
  <c r="J240" i="1"/>
  <c r="G240" i="1"/>
  <c r="F240" i="1"/>
  <c r="E240" i="1"/>
  <c r="A240" i="1"/>
  <c r="J239" i="1"/>
  <c r="G239" i="1"/>
  <c r="F239" i="1"/>
  <c r="E239" i="1"/>
  <c r="A239" i="1"/>
  <c r="J238" i="1"/>
  <c r="G238" i="1"/>
  <c r="F238" i="1"/>
  <c r="E238" i="1"/>
  <c r="A238" i="1"/>
  <c r="J237" i="1"/>
  <c r="G237" i="1"/>
  <c r="F237" i="1"/>
  <c r="E237" i="1"/>
  <c r="A237" i="1"/>
  <c r="J236" i="1"/>
  <c r="G236" i="1"/>
  <c r="F236" i="1"/>
  <c r="E236" i="1"/>
  <c r="A236" i="1"/>
  <c r="J235" i="1"/>
  <c r="G235" i="1"/>
  <c r="F235" i="1"/>
  <c r="E235" i="1"/>
  <c r="A235" i="1"/>
  <c r="J234" i="1"/>
  <c r="G234" i="1"/>
  <c r="F234" i="1"/>
  <c r="E234" i="1"/>
  <c r="A234" i="1"/>
  <c r="J233" i="1"/>
  <c r="G233" i="1"/>
  <c r="F233" i="1"/>
  <c r="E233" i="1"/>
  <c r="A233" i="1"/>
  <c r="J232" i="1"/>
  <c r="G232" i="1"/>
  <c r="F232" i="1"/>
  <c r="E232" i="1"/>
  <c r="A232" i="1"/>
  <c r="J231" i="1"/>
  <c r="G231" i="1"/>
  <c r="F231" i="1"/>
  <c r="E231" i="1"/>
  <c r="A231" i="1"/>
  <c r="J230" i="1"/>
  <c r="G230" i="1"/>
  <c r="F230" i="1"/>
  <c r="E230" i="1"/>
  <c r="A230" i="1"/>
  <c r="J229" i="1"/>
  <c r="G229" i="1"/>
  <c r="F229" i="1"/>
  <c r="E229" i="1"/>
  <c r="A229" i="1"/>
  <c r="J228" i="1"/>
  <c r="G228" i="1"/>
  <c r="F228" i="1"/>
  <c r="E228" i="1"/>
  <c r="A228" i="1"/>
  <c r="J227" i="1"/>
  <c r="G227" i="1"/>
  <c r="F227" i="1"/>
  <c r="E227" i="1"/>
  <c r="A227" i="1"/>
  <c r="J226" i="1"/>
  <c r="G226" i="1"/>
  <c r="F226" i="1"/>
  <c r="E226" i="1"/>
  <c r="A226" i="1"/>
  <c r="J225" i="1"/>
  <c r="G225" i="1"/>
  <c r="F225" i="1"/>
  <c r="E225" i="1"/>
  <c r="A225" i="1"/>
  <c r="J224" i="1"/>
  <c r="G224" i="1"/>
  <c r="F224" i="1"/>
  <c r="E224" i="1"/>
  <c r="A224" i="1"/>
  <c r="J223" i="1"/>
  <c r="G223" i="1"/>
  <c r="F223" i="1"/>
  <c r="E223" i="1"/>
  <c r="A223" i="1"/>
  <c r="J222" i="1"/>
  <c r="G222" i="1"/>
  <c r="F222" i="1"/>
  <c r="E222" i="1"/>
  <c r="A222" i="1"/>
  <c r="J221" i="1"/>
  <c r="G221" i="1"/>
  <c r="F221" i="1"/>
  <c r="E221" i="1"/>
  <c r="A221" i="1"/>
  <c r="J220" i="1"/>
  <c r="G220" i="1"/>
  <c r="F220" i="1"/>
  <c r="E220" i="1"/>
  <c r="A220" i="1"/>
  <c r="J219" i="1"/>
  <c r="G219" i="1"/>
  <c r="F219" i="1"/>
  <c r="E219" i="1"/>
  <c r="A219" i="1"/>
  <c r="J218" i="1"/>
  <c r="G218" i="1"/>
  <c r="F218" i="1"/>
  <c r="E218" i="1"/>
  <c r="A218" i="1"/>
  <c r="J217" i="1"/>
  <c r="G217" i="1"/>
  <c r="F217" i="1"/>
  <c r="E217" i="1"/>
  <c r="A217" i="1"/>
  <c r="J216" i="1"/>
  <c r="G216" i="1"/>
  <c r="F216" i="1"/>
  <c r="E216" i="1"/>
  <c r="A216" i="1"/>
  <c r="J215" i="1"/>
  <c r="G215" i="1"/>
  <c r="F215" i="1"/>
  <c r="E215" i="1"/>
  <c r="A215" i="1"/>
  <c r="J214" i="1"/>
  <c r="G214" i="1"/>
  <c r="F214" i="1"/>
  <c r="E214" i="1"/>
  <c r="A214" i="1"/>
  <c r="J213" i="1"/>
  <c r="G213" i="1"/>
  <c r="F213" i="1"/>
  <c r="E213" i="1"/>
  <c r="A213" i="1"/>
  <c r="J212" i="1"/>
  <c r="G212" i="1"/>
  <c r="F212" i="1"/>
  <c r="E212" i="1"/>
  <c r="A212" i="1"/>
  <c r="J211" i="1"/>
  <c r="G211" i="1"/>
  <c r="F211" i="1"/>
  <c r="E211" i="1"/>
  <c r="A211" i="1"/>
  <c r="J210" i="1"/>
  <c r="G210" i="1"/>
  <c r="F210" i="1"/>
  <c r="E210" i="1"/>
  <c r="A210" i="1"/>
  <c r="J209" i="1"/>
  <c r="G209" i="1"/>
  <c r="F209" i="1"/>
  <c r="E209" i="1"/>
  <c r="A209" i="1"/>
  <c r="J208" i="1"/>
  <c r="G208" i="1"/>
  <c r="F208" i="1"/>
  <c r="E208" i="1"/>
  <c r="A208" i="1"/>
  <c r="J207" i="1"/>
  <c r="G207" i="1"/>
  <c r="F207" i="1"/>
  <c r="E207" i="1"/>
  <c r="A207" i="1"/>
  <c r="J206" i="1"/>
  <c r="G206" i="1"/>
  <c r="F206" i="1"/>
  <c r="E206" i="1"/>
  <c r="A206" i="1"/>
  <c r="J205" i="1"/>
  <c r="G205" i="1"/>
  <c r="F205" i="1"/>
  <c r="E205" i="1"/>
  <c r="A205" i="1"/>
  <c r="J204" i="1"/>
  <c r="G204" i="1"/>
  <c r="F204" i="1"/>
  <c r="E204" i="1"/>
  <c r="A204" i="1"/>
  <c r="J203" i="1"/>
  <c r="G203" i="1"/>
  <c r="F203" i="1"/>
  <c r="E203" i="1"/>
  <c r="A203" i="1"/>
  <c r="J202" i="1"/>
  <c r="G202" i="1"/>
  <c r="F202" i="1"/>
  <c r="E202" i="1"/>
  <c r="A202" i="1"/>
  <c r="J201" i="1"/>
  <c r="G201" i="1"/>
  <c r="F201" i="1"/>
  <c r="E201" i="1"/>
  <c r="A201" i="1"/>
  <c r="J200" i="1"/>
  <c r="G200" i="1"/>
  <c r="F200" i="1"/>
  <c r="E200" i="1"/>
  <c r="A200" i="1"/>
  <c r="J199" i="1"/>
  <c r="G199" i="1"/>
  <c r="F199" i="1"/>
  <c r="E199" i="1"/>
  <c r="A199" i="1"/>
  <c r="J198" i="1"/>
  <c r="G198" i="1"/>
  <c r="F198" i="1"/>
  <c r="E198" i="1"/>
  <c r="A198" i="1"/>
  <c r="J197" i="1"/>
  <c r="G197" i="1"/>
  <c r="F197" i="1"/>
  <c r="E197" i="1"/>
  <c r="A197" i="1"/>
  <c r="J196" i="1"/>
  <c r="G196" i="1"/>
  <c r="F196" i="1"/>
  <c r="E196" i="1"/>
  <c r="A196" i="1"/>
  <c r="J195" i="1"/>
  <c r="G195" i="1"/>
  <c r="F195" i="1"/>
  <c r="E195" i="1"/>
  <c r="A195" i="1"/>
  <c r="J194" i="1"/>
  <c r="G194" i="1"/>
  <c r="F194" i="1"/>
  <c r="E194" i="1"/>
  <c r="A194" i="1"/>
  <c r="J193" i="1"/>
  <c r="G193" i="1"/>
  <c r="F193" i="1"/>
  <c r="E193" i="1"/>
  <c r="A193" i="1"/>
  <c r="J192" i="1"/>
  <c r="G192" i="1"/>
  <c r="F192" i="1"/>
  <c r="E192" i="1"/>
  <c r="A192" i="1"/>
  <c r="J191" i="1"/>
  <c r="G191" i="1"/>
  <c r="F191" i="1"/>
  <c r="E191" i="1"/>
  <c r="A191" i="1"/>
  <c r="J190" i="1"/>
  <c r="G190" i="1"/>
  <c r="F190" i="1"/>
  <c r="E190" i="1"/>
  <c r="A190" i="1"/>
  <c r="J189" i="1"/>
  <c r="G189" i="1"/>
  <c r="F189" i="1"/>
  <c r="E189" i="1"/>
  <c r="A189" i="1"/>
  <c r="J188" i="1"/>
  <c r="G188" i="1"/>
  <c r="F188" i="1"/>
  <c r="E188" i="1"/>
  <c r="A188" i="1"/>
  <c r="J187" i="1"/>
  <c r="G187" i="1"/>
  <c r="F187" i="1"/>
  <c r="E187" i="1"/>
  <c r="A187" i="1"/>
  <c r="J186" i="1"/>
  <c r="G186" i="1"/>
  <c r="F186" i="1"/>
  <c r="E186" i="1"/>
  <c r="A186" i="1"/>
  <c r="J185" i="1"/>
  <c r="G185" i="1"/>
  <c r="F185" i="1"/>
  <c r="E185" i="1"/>
  <c r="A185" i="1"/>
  <c r="J184" i="1"/>
  <c r="G184" i="1"/>
  <c r="F184" i="1"/>
  <c r="E184" i="1"/>
  <c r="A184" i="1"/>
  <c r="J183" i="1"/>
  <c r="G183" i="1"/>
  <c r="F183" i="1"/>
  <c r="E183" i="1"/>
  <c r="A183" i="1"/>
  <c r="J182" i="1"/>
  <c r="G182" i="1"/>
  <c r="F182" i="1"/>
  <c r="E182" i="1"/>
  <c r="A182" i="1"/>
  <c r="J181" i="1"/>
  <c r="G181" i="1"/>
  <c r="F181" i="1"/>
  <c r="E181" i="1"/>
  <c r="A181" i="1"/>
  <c r="J180" i="1"/>
  <c r="G180" i="1"/>
  <c r="F180" i="1"/>
  <c r="E180" i="1"/>
  <c r="A180" i="1"/>
  <c r="J179" i="1"/>
  <c r="G179" i="1"/>
  <c r="F179" i="1"/>
  <c r="E179" i="1"/>
  <c r="A179" i="1"/>
  <c r="J178" i="1"/>
  <c r="G178" i="1"/>
  <c r="F178" i="1"/>
  <c r="E178" i="1"/>
  <c r="A178" i="1"/>
  <c r="J177" i="1"/>
  <c r="G177" i="1"/>
  <c r="F177" i="1"/>
  <c r="E177" i="1"/>
  <c r="A177" i="1"/>
  <c r="J176" i="1"/>
  <c r="G176" i="1"/>
  <c r="F176" i="1"/>
  <c r="E176" i="1"/>
  <c r="A176" i="1"/>
  <c r="J175" i="1"/>
  <c r="G175" i="1"/>
  <c r="F175" i="1"/>
  <c r="E175" i="1"/>
  <c r="A175" i="1"/>
  <c r="J174" i="1"/>
  <c r="G174" i="1"/>
  <c r="F174" i="1"/>
  <c r="E174" i="1"/>
  <c r="A174" i="1"/>
  <c r="J173" i="1"/>
  <c r="G173" i="1"/>
  <c r="F173" i="1"/>
  <c r="E173" i="1"/>
  <c r="A173" i="1"/>
  <c r="J172" i="1"/>
  <c r="G172" i="1"/>
  <c r="F172" i="1"/>
  <c r="E172" i="1"/>
  <c r="A172" i="1"/>
  <c r="J171" i="1"/>
  <c r="G171" i="1"/>
  <c r="F171" i="1"/>
  <c r="E171" i="1"/>
  <c r="A171" i="1"/>
  <c r="J170" i="1"/>
  <c r="G170" i="1"/>
  <c r="F170" i="1"/>
  <c r="E170" i="1"/>
  <c r="A170" i="1"/>
  <c r="J169" i="1"/>
  <c r="G169" i="1"/>
  <c r="F169" i="1"/>
  <c r="E169" i="1"/>
  <c r="A169" i="1"/>
  <c r="J168" i="1"/>
  <c r="G168" i="1"/>
  <c r="F168" i="1"/>
  <c r="E168" i="1"/>
  <c r="A168" i="1"/>
  <c r="J167" i="1"/>
  <c r="G167" i="1"/>
  <c r="F167" i="1"/>
  <c r="E167" i="1"/>
  <c r="A167" i="1"/>
  <c r="J166" i="1"/>
  <c r="G166" i="1"/>
  <c r="F166" i="1"/>
  <c r="E166" i="1"/>
  <c r="A166" i="1"/>
  <c r="J165" i="1"/>
  <c r="G165" i="1"/>
  <c r="F165" i="1"/>
  <c r="E165" i="1"/>
  <c r="A165" i="1"/>
  <c r="J164" i="1"/>
  <c r="G164" i="1"/>
  <c r="F164" i="1"/>
  <c r="E164" i="1"/>
  <c r="A164" i="1"/>
  <c r="J163" i="1"/>
  <c r="G163" i="1"/>
  <c r="F163" i="1"/>
  <c r="E163" i="1"/>
  <c r="A163" i="1"/>
  <c r="J162" i="1"/>
  <c r="G162" i="1"/>
  <c r="F162" i="1"/>
  <c r="E162" i="1"/>
  <c r="A162" i="1"/>
  <c r="J161" i="1"/>
  <c r="G161" i="1"/>
  <c r="F161" i="1"/>
  <c r="E161" i="1"/>
  <c r="A161" i="1"/>
  <c r="J160" i="1"/>
  <c r="G160" i="1"/>
  <c r="F160" i="1"/>
  <c r="E160" i="1"/>
  <c r="A160" i="1"/>
  <c r="J159" i="1"/>
  <c r="G159" i="1"/>
  <c r="F159" i="1"/>
  <c r="E159" i="1"/>
  <c r="A159" i="1"/>
  <c r="J158" i="1"/>
  <c r="G158" i="1"/>
  <c r="F158" i="1"/>
  <c r="E158" i="1"/>
  <c r="A158" i="1"/>
  <c r="J157" i="1"/>
  <c r="G157" i="1"/>
  <c r="F157" i="1"/>
  <c r="E157" i="1"/>
  <c r="A157" i="1"/>
  <c r="J156" i="1"/>
  <c r="G156" i="1"/>
  <c r="F156" i="1"/>
  <c r="E156" i="1"/>
  <c r="A156" i="1"/>
  <c r="J155" i="1"/>
  <c r="G155" i="1"/>
  <c r="F155" i="1"/>
  <c r="E155" i="1"/>
  <c r="A155" i="1"/>
  <c r="J154" i="1"/>
  <c r="G154" i="1"/>
  <c r="F154" i="1"/>
  <c r="E154" i="1"/>
  <c r="A154" i="1"/>
  <c r="J153" i="1"/>
  <c r="G153" i="1"/>
  <c r="F153" i="1"/>
  <c r="E153" i="1"/>
  <c r="A153" i="1"/>
  <c r="J152" i="1"/>
  <c r="G152" i="1"/>
  <c r="F152" i="1"/>
  <c r="E152" i="1"/>
  <c r="A152" i="1"/>
  <c r="J151" i="1"/>
  <c r="G151" i="1"/>
  <c r="F151" i="1"/>
  <c r="E151" i="1"/>
  <c r="A151" i="1"/>
  <c r="J150" i="1"/>
  <c r="G150" i="1"/>
  <c r="F150" i="1"/>
  <c r="E150" i="1"/>
  <c r="A150" i="1"/>
  <c r="J149" i="1"/>
  <c r="G149" i="1"/>
  <c r="F149" i="1"/>
  <c r="E149" i="1"/>
  <c r="A149" i="1"/>
  <c r="J148" i="1"/>
  <c r="G148" i="1"/>
  <c r="F148" i="1"/>
  <c r="E148" i="1"/>
  <c r="A148" i="1"/>
  <c r="J147" i="1"/>
  <c r="G147" i="1"/>
  <c r="F147" i="1"/>
  <c r="E147" i="1"/>
  <c r="A147" i="1"/>
  <c r="J146" i="1"/>
  <c r="G146" i="1"/>
  <c r="F146" i="1"/>
  <c r="E146" i="1"/>
  <c r="A146" i="1"/>
  <c r="J145" i="1"/>
  <c r="G145" i="1"/>
  <c r="F145" i="1"/>
  <c r="E145" i="1"/>
  <c r="A145" i="1"/>
  <c r="J144" i="1"/>
  <c r="G144" i="1"/>
  <c r="F144" i="1"/>
  <c r="E144" i="1"/>
  <c r="A144" i="1"/>
  <c r="J143" i="1"/>
  <c r="G143" i="1"/>
  <c r="F143" i="1"/>
  <c r="E143" i="1"/>
  <c r="A143" i="1"/>
  <c r="J142" i="1"/>
  <c r="G142" i="1"/>
  <c r="F142" i="1"/>
  <c r="E142" i="1"/>
  <c r="A142" i="1"/>
  <c r="J141" i="1"/>
  <c r="G141" i="1"/>
  <c r="F141" i="1"/>
  <c r="E141" i="1"/>
  <c r="A141" i="1"/>
  <c r="J140" i="1"/>
  <c r="G140" i="1"/>
  <c r="F140" i="1"/>
  <c r="E140" i="1"/>
  <c r="A140" i="1"/>
  <c r="J139" i="1"/>
  <c r="G139" i="1"/>
  <c r="F139" i="1"/>
  <c r="E139" i="1"/>
  <c r="A139" i="1"/>
  <c r="J138" i="1"/>
  <c r="G138" i="1"/>
  <c r="F138" i="1"/>
  <c r="E138" i="1"/>
  <c r="A138" i="1"/>
  <c r="J137" i="1"/>
  <c r="G137" i="1"/>
  <c r="F137" i="1"/>
  <c r="E137" i="1"/>
  <c r="A137" i="1"/>
  <c r="J136" i="1"/>
  <c r="G136" i="1"/>
  <c r="F136" i="1"/>
  <c r="E136" i="1"/>
  <c r="A136" i="1"/>
  <c r="J135" i="1"/>
  <c r="G135" i="1"/>
  <c r="F135" i="1"/>
  <c r="E135" i="1"/>
  <c r="A135" i="1"/>
  <c r="J134" i="1"/>
  <c r="G134" i="1"/>
  <c r="F134" i="1"/>
  <c r="E134" i="1"/>
  <c r="A134" i="1"/>
  <c r="J133" i="1"/>
  <c r="G133" i="1"/>
  <c r="F133" i="1"/>
  <c r="E133" i="1"/>
  <c r="A133" i="1"/>
  <c r="J132" i="1"/>
  <c r="G132" i="1"/>
  <c r="F132" i="1"/>
  <c r="E132" i="1"/>
  <c r="A132" i="1"/>
  <c r="J131" i="1"/>
  <c r="G131" i="1"/>
  <c r="F131" i="1"/>
  <c r="E131" i="1"/>
  <c r="A131" i="1"/>
  <c r="J130" i="1"/>
  <c r="G130" i="1"/>
  <c r="F130" i="1"/>
  <c r="E130" i="1"/>
  <c r="A130" i="1"/>
  <c r="J129" i="1"/>
  <c r="G129" i="1"/>
  <c r="F129" i="1"/>
  <c r="E129" i="1"/>
  <c r="A129" i="1"/>
  <c r="J128" i="1"/>
  <c r="G128" i="1"/>
  <c r="F128" i="1"/>
  <c r="E128" i="1"/>
  <c r="A128" i="1"/>
  <c r="J127" i="1"/>
  <c r="G127" i="1"/>
  <c r="F127" i="1"/>
  <c r="E127" i="1"/>
  <c r="A127" i="1"/>
  <c r="J126" i="1"/>
  <c r="G126" i="1"/>
  <c r="F126" i="1"/>
  <c r="E126" i="1"/>
  <c r="A126" i="1"/>
  <c r="J125" i="1"/>
  <c r="G125" i="1"/>
  <c r="F125" i="1"/>
  <c r="E125" i="1"/>
  <c r="A125" i="1"/>
  <c r="J124" i="1"/>
  <c r="G124" i="1"/>
  <c r="F124" i="1"/>
  <c r="E124" i="1"/>
  <c r="A124" i="1"/>
  <c r="J123" i="1"/>
  <c r="G123" i="1"/>
  <c r="F123" i="1"/>
  <c r="E123" i="1"/>
  <c r="A123" i="1"/>
  <c r="J122" i="1"/>
  <c r="G122" i="1"/>
  <c r="F122" i="1"/>
  <c r="E122" i="1"/>
  <c r="A122" i="1"/>
  <c r="J121" i="1"/>
  <c r="G121" i="1"/>
  <c r="F121" i="1"/>
  <c r="E121" i="1"/>
  <c r="A121" i="1"/>
  <c r="J120" i="1"/>
  <c r="G120" i="1"/>
  <c r="F120" i="1"/>
  <c r="E120" i="1"/>
  <c r="A120" i="1"/>
  <c r="J119" i="1"/>
  <c r="G119" i="1"/>
  <c r="F119" i="1"/>
  <c r="E119" i="1"/>
  <c r="A119" i="1"/>
  <c r="J118" i="1"/>
  <c r="G118" i="1"/>
  <c r="F118" i="1"/>
  <c r="E118" i="1"/>
  <c r="A118" i="1"/>
  <c r="J117" i="1"/>
  <c r="G117" i="1"/>
  <c r="F117" i="1"/>
  <c r="E117" i="1"/>
  <c r="A117" i="1"/>
  <c r="J116" i="1"/>
  <c r="G116" i="1"/>
  <c r="F116" i="1"/>
  <c r="E116" i="1"/>
  <c r="A116" i="1"/>
  <c r="J115" i="1"/>
  <c r="G115" i="1"/>
  <c r="F115" i="1"/>
  <c r="E115" i="1"/>
  <c r="A115" i="1"/>
  <c r="J114" i="1"/>
  <c r="G114" i="1"/>
  <c r="F114" i="1"/>
  <c r="E114" i="1"/>
  <c r="A114" i="1"/>
  <c r="J113" i="1"/>
  <c r="G113" i="1"/>
  <c r="F113" i="1"/>
  <c r="E113" i="1"/>
  <c r="A113" i="1"/>
  <c r="J112" i="1"/>
  <c r="G112" i="1"/>
  <c r="F112" i="1"/>
  <c r="E112" i="1"/>
  <c r="A112" i="1"/>
  <c r="J111" i="1"/>
  <c r="G111" i="1"/>
  <c r="F111" i="1"/>
  <c r="E111" i="1"/>
  <c r="A111" i="1"/>
  <c r="J110" i="1"/>
  <c r="G110" i="1"/>
  <c r="F110" i="1"/>
  <c r="E110" i="1"/>
  <c r="A110" i="1"/>
  <c r="J109" i="1"/>
  <c r="G109" i="1"/>
  <c r="F109" i="1"/>
  <c r="E109" i="1"/>
  <c r="A109" i="1"/>
  <c r="J108" i="1"/>
  <c r="G108" i="1"/>
  <c r="F108" i="1"/>
  <c r="E108" i="1"/>
  <c r="A108" i="1"/>
  <c r="J107" i="1"/>
  <c r="G107" i="1"/>
  <c r="F107" i="1"/>
  <c r="E107" i="1"/>
  <c r="A107" i="1"/>
  <c r="J106" i="1"/>
  <c r="G106" i="1"/>
  <c r="F106" i="1"/>
  <c r="E106" i="1"/>
  <c r="A106" i="1"/>
  <c r="J105" i="1"/>
  <c r="G105" i="1"/>
  <c r="F105" i="1"/>
  <c r="E105" i="1"/>
  <c r="A105" i="1"/>
  <c r="J104" i="1"/>
  <c r="G104" i="1"/>
  <c r="F104" i="1"/>
  <c r="E104" i="1"/>
  <c r="A104" i="1"/>
  <c r="J103" i="1"/>
  <c r="G103" i="1"/>
  <c r="F103" i="1"/>
  <c r="E103" i="1"/>
  <c r="A103" i="1"/>
  <c r="J102" i="1"/>
  <c r="G102" i="1"/>
  <c r="F102" i="1"/>
  <c r="E102" i="1"/>
  <c r="A102" i="1"/>
  <c r="J101" i="1"/>
  <c r="G101" i="1"/>
  <c r="F101" i="1"/>
  <c r="E101" i="1"/>
  <c r="A101" i="1"/>
  <c r="J100" i="1"/>
  <c r="G100" i="1"/>
  <c r="F100" i="1"/>
  <c r="E100" i="1"/>
  <c r="A100" i="1"/>
  <c r="J99" i="1"/>
  <c r="G99" i="1"/>
  <c r="F99" i="1"/>
  <c r="E99" i="1"/>
  <c r="A99" i="1"/>
  <c r="J98" i="1"/>
  <c r="G98" i="1"/>
  <c r="F98" i="1"/>
  <c r="E98" i="1"/>
  <c r="A98" i="1"/>
  <c r="J97" i="1"/>
  <c r="G97" i="1"/>
  <c r="F97" i="1"/>
  <c r="E97" i="1"/>
  <c r="A97" i="1"/>
  <c r="J96" i="1"/>
  <c r="G96" i="1"/>
  <c r="F96" i="1"/>
  <c r="E96" i="1"/>
  <c r="A96" i="1"/>
  <c r="J95" i="1"/>
  <c r="G95" i="1"/>
  <c r="F95" i="1"/>
  <c r="E95" i="1"/>
  <c r="A95" i="1"/>
  <c r="J94" i="1"/>
  <c r="G94" i="1"/>
  <c r="F94" i="1"/>
  <c r="E94" i="1"/>
  <c r="A94" i="1"/>
  <c r="J93" i="1"/>
  <c r="G93" i="1"/>
  <c r="F93" i="1"/>
  <c r="E93" i="1"/>
  <c r="A93" i="1"/>
  <c r="J92" i="1"/>
  <c r="G92" i="1"/>
  <c r="F92" i="1"/>
  <c r="E92" i="1"/>
  <c r="A92" i="1"/>
  <c r="J91" i="1"/>
  <c r="G91" i="1"/>
  <c r="F91" i="1"/>
  <c r="E91" i="1"/>
  <c r="A91" i="1"/>
  <c r="J90" i="1"/>
  <c r="G90" i="1"/>
  <c r="F90" i="1"/>
  <c r="E90" i="1"/>
  <c r="A90" i="1"/>
  <c r="J89" i="1"/>
  <c r="G89" i="1"/>
  <c r="F89" i="1"/>
  <c r="E89" i="1"/>
  <c r="A89" i="1"/>
  <c r="J88" i="1"/>
  <c r="G88" i="1"/>
  <c r="F88" i="1"/>
  <c r="E88" i="1"/>
  <c r="A88" i="1"/>
  <c r="J87" i="1"/>
  <c r="G87" i="1"/>
  <c r="F87" i="1"/>
  <c r="E87" i="1"/>
  <c r="A87" i="1"/>
  <c r="J86" i="1"/>
  <c r="G86" i="1"/>
  <c r="F86" i="1"/>
  <c r="E86" i="1"/>
  <c r="A86" i="1"/>
  <c r="J85" i="1"/>
  <c r="G85" i="1"/>
  <c r="F85" i="1"/>
  <c r="E85" i="1"/>
  <c r="A85" i="1"/>
  <c r="J84" i="1"/>
  <c r="G84" i="1"/>
  <c r="F84" i="1"/>
  <c r="E84" i="1"/>
  <c r="A84" i="1"/>
  <c r="J83" i="1"/>
  <c r="G83" i="1"/>
  <c r="F83" i="1"/>
  <c r="E83" i="1"/>
  <c r="A83" i="1"/>
  <c r="J82" i="1"/>
  <c r="G82" i="1"/>
  <c r="F82" i="1"/>
  <c r="E82" i="1"/>
  <c r="A82" i="1"/>
  <c r="J81" i="1"/>
  <c r="G81" i="1"/>
  <c r="F81" i="1"/>
  <c r="E81" i="1"/>
  <c r="A81" i="1"/>
  <c r="J80" i="1"/>
  <c r="G80" i="1"/>
  <c r="F80" i="1"/>
  <c r="E80" i="1"/>
  <c r="A80" i="1"/>
  <c r="J79" i="1"/>
  <c r="G79" i="1"/>
  <c r="F79" i="1"/>
  <c r="E79" i="1"/>
  <c r="A79" i="1"/>
  <c r="J78" i="1"/>
  <c r="G78" i="1"/>
  <c r="F78" i="1"/>
  <c r="E78" i="1"/>
  <c r="A78" i="1"/>
  <c r="J77" i="1"/>
  <c r="G77" i="1"/>
  <c r="F77" i="1"/>
  <c r="E77" i="1"/>
  <c r="A77" i="1"/>
  <c r="J76" i="1"/>
  <c r="G76" i="1"/>
  <c r="F76" i="1"/>
  <c r="E76" i="1"/>
  <c r="A76" i="1"/>
  <c r="J75" i="1"/>
  <c r="G75" i="1"/>
  <c r="F75" i="1"/>
  <c r="E75" i="1"/>
  <c r="A75" i="1"/>
  <c r="J74" i="1"/>
  <c r="G74" i="1"/>
  <c r="F74" i="1"/>
  <c r="E74" i="1"/>
  <c r="A74" i="1"/>
  <c r="J73" i="1"/>
  <c r="G73" i="1"/>
  <c r="F73" i="1"/>
  <c r="E73" i="1"/>
  <c r="A73" i="1"/>
  <c r="J72" i="1"/>
  <c r="G72" i="1"/>
  <c r="F72" i="1"/>
  <c r="E72" i="1"/>
  <c r="A72" i="1"/>
  <c r="J71" i="1"/>
  <c r="G71" i="1"/>
  <c r="F71" i="1"/>
  <c r="E71" i="1"/>
  <c r="A71" i="1"/>
  <c r="J70" i="1"/>
  <c r="G70" i="1"/>
  <c r="F70" i="1"/>
  <c r="E70" i="1"/>
  <c r="A70" i="1"/>
  <c r="J69" i="1"/>
  <c r="G69" i="1"/>
  <c r="F69" i="1"/>
  <c r="E69" i="1"/>
  <c r="A69" i="1"/>
  <c r="J68" i="1"/>
  <c r="G68" i="1"/>
  <c r="F68" i="1"/>
  <c r="E68" i="1"/>
  <c r="A68" i="1"/>
  <c r="J67" i="1"/>
  <c r="G67" i="1"/>
  <c r="F67" i="1"/>
  <c r="E67" i="1"/>
  <c r="A67" i="1"/>
  <c r="J66" i="1"/>
  <c r="G66" i="1"/>
  <c r="F66" i="1"/>
  <c r="E66" i="1"/>
  <c r="A66" i="1"/>
  <c r="J65" i="1"/>
  <c r="G65" i="1"/>
  <c r="F65" i="1"/>
  <c r="E65" i="1"/>
  <c r="A65" i="1"/>
  <c r="J64" i="1"/>
  <c r="G64" i="1"/>
  <c r="F64" i="1"/>
  <c r="E64" i="1"/>
  <c r="A64" i="1"/>
  <c r="J63" i="1"/>
  <c r="G63" i="1"/>
  <c r="F63" i="1"/>
  <c r="E63" i="1"/>
  <c r="A63" i="1"/>
  <c r="J62" i="1"/>
  <c r="G62" i="1"/>
  <c r="F62" i="1"/>
  <c r="E62" i="1"/>
  <c r="A62" i="1"/>
  <c r="J61" i="1"/>
  <c r="G61" i="1"/>
  <c r="F61" i="1"/>
  <c r="E61" i="1"/>
  <c r="A61" i="1"/>
  <c r="J60" i="1"/>
  <c r="G60" i="1"/>
  <c r="F60" i="1"/>
  <c r="E60" i="1"/>
  <c r="A60" i="1"/>
  <c r="J59" i="1"/>
  <c r="G59" i="1"/>
  <c r="F59" i="1"/>
  <c r="E59" i="1"/>
  <c r="A59" i="1"/>
  <c r="J58" i="1"/>
  <c r="G58" i="1"/>
  <c r="F58" i="1"/>
  <c r="E58" i="1"/>
  <c r="A58" i="1"/>
  <c r="J57" i="1"/>
  <c r="G57" i="1"/>
  <c r="F57" i="1"/>
  <c r="E57" i="1"/>
  <c r="A57" i="1"/>
  <c r="J56" i="1"/>
  <c r="G56" i="1"/>
  <c r="F56" i="1"/>
  <c r="E56" i="1"/>
  <c r="A56" i="1"/>
  <c r="J55" i="1"/>
  <c r="G55" i="1"/>
  <c r="F55" i="1"/>
  <c r="E55" i="1"/>
  <c r="A55" i="1"/>
  <c r="J54" i="1"/>
  <c r="G54" i="1"/>
  <c r="F54" i="1"/>
  <c r="E54" i="1"/>
  <c r="A54" i="1"/>
  <c r="J53" i="1"/>
  <c r="G53" i="1"/>
  <c r="F53" i="1"/>
  <c r="E53" i="1"/>
  <c r="A53" i="1"/>
  <c r="J52" i="1"/>
  <c r="G52" i="1"/>
  <c r="F52" i="1"/>
  <c r="E52" i="1"/>
  <c r="A52" i="1"/>
  <c r="J51" i="1"/>
  <c r="G51" i="1"/>
  <c r="F51" i="1"/>
  <c r="E51" i="1"/>
  <c r="A51" i="1"/>
  <c r="J50" i="1"/>
  <c r="G50" i="1"/>
  <c r="F50" i="1"/>
  <c r="E50" i="1"/>
  <c r="A50" i="1"/>
  <c r="J49" i="1"/>
  <c r="G49" i="1"/>
  <c r="F49" i="1"/>
  <c r="E49" i="1"/>
  <c r="A49" i="1"/>
  <c r="J48" i="1"/>
  <c r="G48" i="1"/>
  <c r="F48" i="1"/>
  <c r="E48" i="1"/>
  <c r="A48" i="1"/>
  <c r="J47" i="1"/>
  <c r="G47" i="1"/>
  <c r="F47" i="1"/>
  <c r="E47" i="1"/>
  <c r="A47" i="1"/>
  <c r="J46" i="1"/>
  <c r="G46" i="1"/>
  <c r="F46" i="1"/>
  <c r="E46" i="1"/>
  <c r="A46" i="1"/>
  <c r="J45" i="1"/>
  <c r="G45" i="1"/>
  <c r="F45" i="1"/>
  <c r="E45" i="1"/>
  <c r="A45" i="1"/>
  <c r="J44" i="1"/>
  <c r="G44" i="1"/>
  <c r="F44" i="1"/>
  <c r="E44" i="1"/>
  <c r="A44" i="1"/>
  <c r="J43" i="1"/>
  <c r="G43" i="1"/>
  <c r="F43" i="1"/>
  <c r="E43" i="1"/>
  <c r="A43" i="1"/>
  <c r="J42" i="1"/>
  <c r="G42" i="1"/>
  <c r="F42" i="1"/>
  <c r="E42" i="1"/>
  <c r="A42" i="1"/>
  <c r="J41" i="1"/>
  <c r="G41" i="1"/>
  <c r="F41" i="1"/>
  <c r="E41" i="1"/>
  <c r="A41" i="1"/>
  <c r="J40" i="1"/>
  <c r="G40" i="1"/>
  <c r="F40" i="1"/>
  <c r="E40" i="1"/>
  <c r="A40" i="1"/>
  <c r="J39" i="1"/>
  <c r="G39" i="1"/>
  <c r="F39" i="1"/>
  <c r="E39" i="1"/>
  <c r="A39" i="1"/>
  <c r="J38" i="1"/>
  <c r="G38" i="1"/>
  <c r="F38" i="1"/>
  <c r="E38" i="1"/>
  <c r="A38" i="1"/>
  <c r="J37" i="1"/>
  <c r="G37" i="1"/>
  <c r="F37" i="1"/>
  <c r="E37" i="1"/>
  <c r="A37" i="1"/>
  <c r="J36" i="1"/>
  <c r="G36" i="1"/>
  <c r="F36" i="1"/>
  <c r="E36" i="1"/>
  <c r="A36" i="1"/>
  <c r="J35" i="1"/>
  <c r="G35" i="1"/>
  <c r="F35" i="1"/>
  <c r="E35" i="1"/>
  <c r="A35" i="1"/>
  <c r="J34" i="1"/>
  <c r="G34" i="1"/>
  <c r="F34" i="1"/>
  <c r="E34" i="1"/>
  <c r="A34" i="1"/>
  <c r="J33" i="1"/>
  <c r="G33" i="1"/>
  <c r="F33" i="1"/>
  <c r="E33" i="1"/>
  <c r="A33" i="1"/>
  <c r="J32" i="1"/>
  <c r="G32" i="1"/>
  <c r="F32" i="1"/>
  <c r="E32" i="1"/>
  <c r="A32" i="1"/>
  <c r="J31" i="1"/>
  <c r="G31" i="1"/>
  <c r="F31" i="1"/>
  <c r="E31" i="1"/>
  <c r="A31" i="1"/>
  <c r="J30" i="1"/>
  <c r="G30" i="1"/>
  <c r="F30" i="1"/>
  <c r="E30" i="1"/>
  <c r="A30" i="1"/>
  <c r="J29" i="1"/>
  <c r="G29" i="1"/>
  <c r="F29" i="1"/>
  <c r="E29" i="1"/>
  <c r="A29" i="1"/>
  <c r="J28" i="1"/>
  <c r="G28" i="1"/>
  <c r="F28" i="1"/>
  <c r="E28" i="1"/>
  <c r="A28" i="1"/>
  <c r="J27" i="1"/>
  <c r="G27" i="1"/>
  <c r="F27" i="1"/>
  <c r="E27" i="1"/>
  <c r="A27" i="1"/>
  <c r="J26" i="1"/>
  <c r="G26" i="1"/>
  <c r="F26" i="1"/>
  <c r="E26" i="1"/>
  <c r="A26" i="1"/>
  <c r="J25" i="1"/>
  <c r="G25" i="1"/>
  <c r="F25" i="1"/>
  <c r="E25" i="1"/>
  <c r="A25" i="1"/>
  <c r="J24" i="1"/>
  <c r="G24" i="1"/>
  <c r="F24" i="1"/>
  <c r="E24" i="1"/>
  <c r="A24" i="1"/>
  <c r="J23" i="1"/>
  <c r="G23" i="1"/>
  <c r="F23" i="1"/>
  <c r="E23" i="1"/>
  <c r="A23" i="1"/>
  <c r="J22" i="1"/>
  <c r="G22" i="1"/>
  <c r="F22" i="1"/>
  <c r="E22" i="1"/>
  <c r="A22" i="1"/>
  <c r="J21" i="1"/>
  <c r="G21" i="1"/>
  <c r="F21" i="1"/>
  <c r="E21" i="1"/>
  <c r="A21" i="1"/>
  <c r="J20" i="1"/>
  <c r="G20" i="1"/>
  <c r="F20" i="1"/>
  <c r="E20" i="1"/>
  <c r="A20" i="1"/>
  <c r="J19" i="1"/>
  <c r="G19" i="1"/>
  <c r="F19" i="1"/>
  <c r="E19" i="1"/>
  <c r="A19" i="1"/>
  <c r="J18" i="1"/>
  <c r="G18" i="1"/>
  <c r="F18" i="1"/>
  <c r="E18" i="1"/>
  <c r="A18" i="1"/>
  <c r="J17" i="1"/>
  <c r="G17" i="1"/>
  <c r="F17" i="1"/>
  <c r="E17" i="1"/>
  <c r="A17" i="1"/>
  <c r="J16" i="1"/>
  <c r="G16" i="1"/>
  <c r="F16" i="1"/>
  <c r="E16" i="1"/>
  <c r="A16" i="1"/>
  <c r="J15" i="1"/>
  <c r="G15" i="1"/>
  <c r="F15" i="1"/>
  <c r="E15" i="1"/>
  <c r="A15" i="1"/>
  <c r="J14" i="1"/>
  <c r="G14" i="1"/>
  <c r="F14" i="1"/>
  <c r="E14" i="1"/>
  <c r="A14" i="1"/>
  <c r="J13" i="1"/>
  <c r="G13" i="1"/>
  <c r="F13" i="1"/>
  <c r="E13" i="1"/>
  <c r="A13" i="1"/>
  <c r="J12" i="1"/>
  <c r="G12" i="1"/>
  <c r="F12" i="1"/>
  <c r="E12" i="1"/>
  <c r="A12" i="1"/>
  <c r="J11" i="1"/>
  <c r="G11" i="1"/>
  <c r="F11" i="1"/>
  <c r="E11" i="1"/>
  <c r="A11" i="1"/>
  <c r="J10" i="1"/>
  <c r="G10" i="1"/>
  <c r="F10" i="1"/>
  <c r="E10" i="1"/>
  <c r="A10" i="1"/>
  <c r="J9" i="1"/>
  <c r="G9" i="1"/>
  <c r="F9" i="1"/>
  <c r="E9" i="1"/>
  <c r="A9" i="1"/>
  <c r="J8" i="1"/>
  <c r="G198" i="3" s="1"/>
  <c r="G8" i="1"/>
  <c r="F8" i="1"/>
  <c r="E8" i="1"/>
  <c r="A8" i="1"/>
  <c r="J7" i="1"/>
  <c r="G8" i="3" s="1"/>
  <c r="G7" i="1"/>
  <c r="F7" i="1"/>
  <c r="E7" i="1"/>
  <c r="A7" i="1"/>
  <c r="J6" i="1"/>
  <c r="G7" i="3" s="1"/>
  <c r="G6" i="1"/>
  <c r="F6" i="1"/>
  <c r="E6" i="1"/>
  <c r="A6" i="1"/>
  <c r="J5" i="1"/>
  <c r="G6" i="3" s="1"/>
  <c r="G5" i="1"/>
  <c r="F5" i="1"/>
  <c r="E5" i="1"/>
  <c r="A5" i="1"/>
  <c r="J4" i="1"/>
  <c r="G8" i="13" s="1" a="1"/>
  <c r="G8" i="13" s="1"/>
  <c r="G4" i="1"/>
  <c r="D8" i="13" s="1" a="1"/>
  <c r="D8" i="13" s="1"/>
  <c r="F4" i="1"/>
  <c r="C8" i="13" s="1" a="1"/>
  <c r="C8" i="13" s="1"/>
  <c r="E4" i="1"/>
  <c r="B8" i="13" s="1" a="1"/>
  <c r="B8" i="13" s="1"/>
  <c r="A4" i="1"/>
  <c r="J3" i="1"/>
  <c r="G7" i="13" s="1" a="1"/>
  <c r="G7" i="13" s="1"/>
  <c r="G3" i="1"/>
  <c r="D7" i="13" s="1" a="1"/>
  <c r="D7" i="13" s="1"/>
  <c r="F3" i="1"/>
  <c r="C7" i="13" s="1" a="1"/>
  <c r="C7" i="13" s="1"/>
  <c r="E3" i="1"/>
  <c r="B7" i="13" s="1" a="1"/>
  <c r="B7" i="13" s="1"/>
  <c r="A3" i="1"/>
  <c r="I420" i="3" l="1"/>
  <c r="I416" i="3"/>
  <c r="I423" i="3"/>
  <c r="I419" i="3"/>
  <c r="I415" i="3"/>
  <c r="I411" i="3"/>
  <c r="I407" i="3"/>
  <c r="I403" i="3"/>
  <c r="I399" i="3"/>
  <c r="I395" i="3"/>
  <c r="I391" i="3"/>
  <c r="I387" i="3"/>
  <c r="I383" i="3"/>
  <c r="I379" i="3"/>
  <c r="I375" i="3"/>
  <c r="I371" i="3"/>
  <c r="I367" i="3"/>
  <c r="I363" i="3"/>
  <c r="I359" i="3"/>
  <c r="I355" i="3"/>
  <c r="I351" i="3"/>
  <c r="I347" i="3"/>
  <c r="I343" i="3"/>
  <c r="I339" i="3"/>
  <c r="I335" i="3"/>
  <c r="I331" i="3"/>
  <c r="I327" i="3"/>
  <c r="I323" i="3"/>
  <c r="I319" i="3"/>
  <c r="I315" i="3"/>
  <c r="I311" i="3"/>
  <c r="I412" i="3"/>
  <c r="I408" i="3"/>
  <c r="I404" i="3"/>
  <c r="I400" i="3"/>
  <c r="I396" i="3"/>
  <c r="I392" i="3"/>
  <c r="I388" i="3"/>
  <c r="I384" i="3"/>
  <c r="I380" i="3"/>
  <c r="I376" i="3"/>
  <c r="I372" i="3"/>
  <c r="I368" i="3"/>
  <c r="I364" i="3"/>
  <c r="I360" i="3"/>
  <c r="I356" i="3"/>
  <c r="I352" i="3"/>
  <c r="I348" i="3"/>
  <c r="I344" i="3"/>
  <c r="I340" i="3"/>
  <c r="I336" i="3"/>
  <c r="I332" i="3"/>
  <c r="I328" i="3"/>
  <c r="I324" i="3"/>
  <c r="I320" i="3"/>
  <c r="I316" i="3"/>
  <c r="I312" i="3"/>
  <c r="I201" i="3"/>
  <c r="H37" i="3"/>
  <c r="D37" i="3"/>
  <c r="F37" i="3"/>
  <c r="K37" i="3"/>
  <c r="L37" i="3" s="1"/>
  <c r="I39" i="3"/>
  <c r="G40" i="3"/>
  <c r="H41" i="3"/>
  <c r="D41" i="3"/>
  <c r="F41" i="3"/>
  <c r="K41" i="3"/>
  <c r="L41" i="3" s="1"/>
  <c r="I43" i="3"/>
  <c r="G44" i="3"/>
  <c r="H45" i="3"/>
  <c r="D45" i="3"/>
  <c r="F45" i="3"/>
  <c r="K45" i="3"/>
  <c r="L45" i="3" s="1"/>
  <c r="I47" i="3"/>
  <c r="G48" i="3"/>
  <c r="H49" i="3"/>
  <c r="D49" i="3"/>
  <c r="F49" i="3"/>
  <c r="K49" i="3"/>
  <c r="L49" i="3" s="1"/>
  <c r="I51" i="3"/>
  <c r="G52" i="3"/>
  <c r="H53" i="3"/>
  <c r="D53" i="3"/>
  <c r="F53" i="3"/>
  <c r="K53" i="3"/>
  <c r="L53" i="3" s="1"/>
  <c r="I55" i="3"/>
  <c r="G56" i="3"/>
  <c r="H57" i="3"/>
  <c r="D57" i="3"/>
  <c r="F57" i="3"/>
  <c r="K57" i="3"/>
  <c r="L57" i="3" s="1"/>
  <c r="I59" i="3"/>
  <c r="G60" i="3"/>
  <c r="H61" i="3"/>
  <c r="D61" i="3"/>
  <c r="F61" i="3"/>
  <c r="K61" i="3"/>
  <c r="L61" i="3" s="1"/>
  <c r="I63" i="3"/>
  <c r="G64" i="3"/>
  <c r="H65" i="3"/>
  <c r="D65" i="3"/>
  <c r="F65" i="3"/>
  <c r="K65" i="3"/>
  <c r="L65" i="3" s="1"/>
  <c r="I67" i="3"/>
  <c r="G68" i="3"/>
  <c r="H69" i="3"/>
  <c r="D69" i="3"/>
  <c r="F69" i="3"/>
  <c r="K69" i="3"/>
  <c r="L69" i="3" s="1"/>
  <c r="I71" i="3"/>
  <c r="G72" i="3"/>
  <c r="H73" i="3"/>
  <c r="D73" i="3"/>
  <c r="F73" i="3"/>
  <c r="K73" i="3"/>
  <c r="L73" i="3" s="1"/>
  <c r="I75" i="3"/>
  <c r="G76" i="3"/>
  <c r="H77" i="3"/>
  <c r="D77" i="3"/>
  <c r="F77" i="3"/>
  <c r="K77" i="3"/>
  <c r="L77" i="3" s="1"/>
  <c r="I79" i="3"/>
  <c r="G80" i="3"/>
  <c r="H81" i="3"/>
  <c r="D81" i="3"/>
  <c r="F81" i="3"/>
  <c r="K81" i="3"/>
  <c r="L81" i="3" s="1"/>
  <c r="I83" i="3"/>
  <c r="G84" i="3"/>
  <c r="H85" i="3"/>
  <c r="D85" i="3"/>
  <c r="F85" i="3"/>
  <c r="K85" i="3"/>
  <c r="L85" i="3" s="1"/>
  <c r="I87" i="3"/>
  <c r="G88" i="3"/>
  <c r="H89" i="3"/>
  <c r="D89" i="3"/>
  <c r="F89" i="3"/>
  <c r="K89" i="3"/>
  <c r="L89" i="3" s="1"/>
  <c r="I91" i="3"/>
  <c r="G92" i="3"/>
  <c r="H93" i="3"/>
  <c r="D93" i="3"/>
  <c r="F93" i="3"/>
  <c r="K93" i="3"/>
  <c r="L93" i="3" s="1"/>
  <c r="I95" i="3"/>
  <c r="G96" i="3"/>
  <c r="H97" i="3"/>
  <c r="D97" i="3"/>
  <c r="F97" i="3"/>
  <c r="K97" i="3"/>
  <c r="L97" i="3" s="1"/>
  <c r="I99" i="3"/>
  <c r="G100" i="3"/>
  <c r="H101" i="3"/>
  <c r="D101" i="3"/>
  <c r="F101" i="3"/>
  <c r="K101" i="3"/>
  <c r="I103" i="3"/>
  <c r="G104" i="3"/>
  <c r="H105" i="3"/>
  <c r="D105" i="3"/>
  <c r="F105" i="3"/>
  <c r="K105" i="3"/>
  <c r="L105" i="3" s="1"/>
  <c r="I107" i="3"/>
  <c r="G108" i="3"/>
  <c r="H109" i="3"/>
  <c r="D109" i="3"/>
  <c r="F109" i="3"/>
  <c r="K109" i="3"/>
  <c r="L109" i="3" s="1"/>
  <c r="I111" i="3"/>
  <c r="G112" i="3"/>
  <c r="H113" i="3"/>
  <c r="D113" i="3"/>
  <c r="F113" i="3"/>
  <c r="K113" i="3"/>
  <c r="L113" i="3" s="1"/>
  <c r="I115" i="3"/>
  <c r="G116" i="3"/>
  <c r="H117" i="3"/>
  <c r="D117" i="3"/>
  <c r="F117" i="3"/>
  <c r="K117" i="3"/>
  <c r="L117" i="3" s="1"/>
  <c r="I119" i="3"/>
  <c r="G120" i="3"/>
  <c r="H121" i="3"/>
  <c r="D121" i="3"/>
  <c r="F121" i="3"/>
  <c r="K121" i="3"/>
  <c r="L121" i="3" s="1"/>
  <c r="I123" i="3"/>
  <c r="G124" i="3"/>
  <c r="H125" i="3"/>
  <c r="D125" i="3"/>
  <c r="F125" i="3"/>
  <c r="K125" i="3"/>
  <c r="L125" i="3" s="1"/>
  <c r="I127" i="3"/>
  <c r="G128" i="3"/>
  <c r="H129" i="3"/>
  <c r="D129" i="3"/>
  <c r="F129" i="3"/>
  <c r="K129" i="3"/>
  <c r="L129" i="3" s="1"/>
  <c r="I131" i="3"/>
  <c r="G132" i="3"/>
  <c r="H133" i="3"/>
  <c r="D133" i="3"/>
  <c r="F133" i="3"/>
  <c r="K133" i="3"/>
  <c r="L133" i="3" s="1"/>
  <c r="I135" i="3"/>
  <c r="G136" i="3"/>
  <c r="H137" i="3"/>
  <c r="D137" i="3"/>
  <c r="F137" i="3"/>
  <c r="K137" i="3"/>
  <c r="L137" i="3" s="1"/>
  <c r="I139" i="3"/>
  <c r="G140" i="3"/>
  <c r="H141" i="3"/>
  <c r="D141" i="3"/>
  <c r="F141" i="3"/>
  <c r="K141" i="3"/>
  <c r="L141" i="3" s="1"/>
  <c r="I143" i="3"/>
  <c r="G144" i="3"/>
  <c r="H145" i="3"/>
  <c r="D145" i="3"/>
  <c r="F145" i="3"/>
  <c r="K145" i="3"/>
  <c r="L145" i="3" s="1"/>
  <c r="I147" i="3"/>
  <c r="G148" i="3"/>
  <c r="H149" i="3"/>
  <c r="D149" i="3"/>
  <c r="F149" i="3"/>
  <c r="K149" i="3"/>
  <c r="L149" i="3" s="1"/>
  <c r="I151" i="3"/>
  <c r="G152" i="3"/>
  <c r="H153" i="3"/>
  <c r="D153" i="3"/>
  <c r="F153" i="3"/>
  <c r="K153" i="3"/>
  <c r="L153" i="3" s="1"/>
  <c r="I155" i="3"/>
  <c r="G156" i="3"/>
  <c r="H157" i="3"/>
  <c r="D157" i="3"/>
  <c r="F157" i="3"/>
  <c r="K157" i="3"/>
  <c r="L157" i="3" s="1"/>
  <c r="I159" i="3"/>
  <c r="G160" i="3"/>
  <c r="H161" i="3"/>
  <c r="D161" i="3"/>
  <c r="F161" i="3"/>
  <c r="K161" i="3"/>
  <c r="L161" i="3" s="1"/>
  <c r="I163" i="3"/>
  <c r="G164" i="3"/>
  <c r="H165" i="3"/>
  <c r="D165" i="3"/>
  <c r="F165" i="3"/>
  <c r="K165" i="3"/>
  <c r="L165" i="3" s="1"/>
  <c r="I167" i="3"/>
  <c r="I171" i="3"/>
  <c r="G171" i="3"/>
  <c r="I175" i="3"/>
  <c r="G175" i="3"/>
  <c r="I179" i="3"/>
  <c r="G179" i="3"/>
  <c r="I183" i="3"/>
  <c r="G183" i="3"/>
  <c r="I187" i="3"/>
  <c r="G187" i="3"/>
  <c r="I191" i="3"/>
  <c r="G191" i="3"/>
  <c r="I195" i="3"/>
  <c r="G195" i="3"/>
  <c r="I199" i="3"/>
  <c r="G199" i="3"/>
  <c r="G202" i="3"/>
  <c r="G204" i="3"/>
  <c r="G206" i="3"/>
  <c r="G208" i="3"/>
  <c r="G210" i="3"/>
  <c r="G212" i="3"/>
  <c r="G214" i="3"/>
  <c r="G216" i="3"/>
  <c r="G218" i="3"/>
  <c r="G220" i="3"/>
  <c r="G222" i="3"/>
  <c r="G224" i="3"/>
  <c r="G226" i="3"/>
  <c r="G228" i="3"/>
  <c r="G230" i="3"/>
  <c r="G232" i="3"/>
  <c r="G234" i="3"/>
  <c r="G236" i="3"/>
  <c r="G238" i="3"/>
  <c r="G240" i="3"/>
  <c r="G242" i="3"/>
  <c r="G244" i="3"/>
  <c r="G246" i="3"/>
  <c r="G248" i="3"/>
  <c r="G250" i="3"/>
  <c r="G252" i="3"/>
  <c r="G254" i="3"/>
  <c r="G256" i="3"/>
  <c r="G258" i="3"/>
  <c r="G260" i="3"/>
  <c r="G262" i="3"/>
  <c r="G264" i="3"/>
  <c r="A195" i="5" a="1"/>
  <c r="A195" i="5" s="1"/>
  <c r="A198" i="5" a="1"/>
  <c r="A198" i="5" s="1"/>
  <c r="A197" i="5" a="1"/>
  <c r="A197" i="5" s="1"/>
  <c r="A193" i="5" a="1"/>
  <c r="A193" i="5" s="1"/>
  <c r="A191" i="5" a="1"/>
  <c r="A191" i="5" s="1"/>
  <c r="A187" i="5" a="1"/>
  <c r="A187" i="5" s="1"/>
  <c r="A183" i="5" a="1"/>
  <c r="A183" i="5" s="1"/>
  <c r="A179" i="5" a="1"/>
  <c r="A179" i="5" s="1"/>
  <c r="A175" i="5" a="1"/>
  <c r="A175" i="5" s="1"/>
  <c r="A171" i="5" a="1"/>
  <c r="A171" i="5" s="1"/>
  <c r="A167" i="5" a="1"/>
  <c r="A167" i="5" s="1"/>
  <c r="A163" i="5" a="1"/>
  <c r="A163" i="5" s="1"/>
  <c r="A159" i="5" a="1"/>
  <c r="A159" i="5" s="1"/>
  <c r="A155" i="5" a="1"/>
  <c r="A155" i="5" s="1"/>
  <c r="A151" i="5" a="1"/>
  <c r="A151" i="5" s="1"/>
  <c r="A147" i="5" a="1"/>
  <c r="A147" i="5" s="1"/>
  <c r="A143" i="5" a="1"/>
  <c r="A143" i="5" s="1"/>
  <c r="A139" i="5" a="1"/>
  <c r="A139" i="5" s="1"/>
  <c r="A135" i="5" a="1"/>
  <c r="A135" i="5" s="1"/>
  <c r="A131" i="5" a="1"/>
  <c r="A131" i="5" s="1"/>
  <c r="A127" i="5" a="1"/>
  <c r="A127" i="5" s="1"/>
  <c r="A123" i="5" a="1"/>
  <c r="A123" i="5" s="1"/>
  <c r="A119" i="5" a="1"/>
  <c r="A119" i="5" s="1"/>
  <c r="A115" i="5" a="1"/>
  <c r="A115" i="5" s="1"/>
  <c r="A111" i="5" a="1"/>
  <c r="A111" i="5" s="1"/>
  <c r="A107" i="5" a="1"/>
  <c r="A107" i="5" s="1"/>
  <c r="A103" i="5" a="1"/>
  <c r="A103" i="5" s="1"/>
  <c r="A99" i="5" a="1"/>
  <c r="A99" i="5" s="1"/>
  <c r="A95" i="5" a="1"/>
  <c r="A95" i="5" s="1"/>
  <c r="A196" i="5" a="1"/>
  <c r="A196" i="5" s="1"/>
  <c r="A192" i="5" a="1"/>
  <c r="A192" i="5" s="1"/>
  <c r="A190" i="5" a="1"/>
  <c r="A190" i="5" s="1"/>
  <c r="A186" i="5" a="1"/>
  <c r="A186" i="5" s="1"/>
  <c r="A182" i="5" a="1"/>
  <c r="A182" i="5" s="1"/>
  <c r="A178" i="5" a="1"/>
  <c r="A178" i="5" s="1"/>
  <c r="A174" i="5" a="1"/>
  <c r="A174" i="5" s="1"/>
  <c r="A170" i="5" a="1"/>
  <c r="A170" i="5" s="1"/>
  <c r="A166" i="5" a="1"/>
  <c r="A166" i="5" s="1"/>
  <c r="A162" i="5" a="1"/>
  <c r="A162" i="5" s="1"/>
  <c r="A158" i="5" a="1"/>
  <c r="A158" i="5" s="1"/>
  <c r="A154" i="5" a="1"/>
  <c r="A154" i="5" s="1"/>
  <c r="A150" i="5" a="1"/>
  <c r="A150" i="5" s="1"/>
  <c r="A146" i="5" a="1"/>
  <c r="A146" i="5" s="1"/>
  <c r="A142" i="5" a="1"/>
  <c r="A142" i="5" s="1"/>
  <c r="A138" i="5" a="1"/>
  <c r="A138" i="5" s="1"/>
  <c r="A134" i="5" a="1"/>
  <c r="A134" i="5" s="1"/>
  <c r="A130" i="5" a="1"/>
  <c r="A130" i="5" s="1"/>
  <c r="A126" i="5" a="1"/>
  <c r="A126" i="5" s="1"/>
  <c r="A122" i="5" a="1"/>
  <c r="A122" i="5" s="1"/>
  <c r="A118" i="5" a="1"/>
  <c r="A118" i="5" s="1"/>
  <c r="A114" i="5" a="1"/>
  <c r="A114" i="5" s="1"/>
  <c r="A110" i="5" a="1"/>
  <c r="A110" i="5" s="1"/>
  <c r="A106" i="5" a="1"/>
  <c r="A106" i="5" s="1"/>
  <c r="A102" i="5" a="1"/>
  <c r="A102" i="5" s="1"/>
  <c r="A98" i="5" a="1"/>
  <c r="A98" i="5" s="1"/>
  <c r="A194" i="5" a="1"/>
  <c r="A194" i="5" s="1"/>
  <c r="A189" i="5" a="1"/>
  <c r="A189" i="5" s="1"/>
  <c r="A185" i="5" a="1"/>
  <c r="A185" i="5" s="1"/>
  <c r="A181" i="5" a="1"/>
  <c r="A181" i="5" s="1"/>
  <c r="A177" i="5" a="1"/>
  <c r="A177" i="5" s="1"/>
  <c r="A173" i="5" a="1"/>
  <c r="A173" i="5" s="1"/>
  <c r="A169" i="5" a="1"/>
  <c r="A169" i="5" s="1"/>
  <c r="A165" i="5" a="1"/>
  <c r="A165" i="5" s="1"/>
  <c r="A161" i="5" a="1"/>
  <c r="A161" i="5" s="1"/>
  <c r="A157" i="5" a="1"/>
  <c r="A157" i="5" s="1"/>
  <c r="A153" i="5" a="1"/>
  <c r="A153" i="5" s="1"/>
  <c r="A149" i="5" a="1"/>
  <c r="A149" i="5" s="1"/>
  <c r="A145" i="5" a="1"/>
  <c r="A145" i="5" s="1"/>
  <c r="A141" i="5" a="1"/>
  <c r="A141" i="5" s="1"/>
  <c r="A137" i="5" a="1"/>
  <c r="A137" i="5" s="1"/>
  <c r="A133" i="5" a="1"/>
  <c r="A133" i="5" s="1"/>
  <c r="A129" i="5" a="1"/>
  <c r="A129" i="5" s="1"/>
  <c r="A125" i="5" a="1"/>
  <c r="A125" i="5" s="1"/>
  <c r="A121" i="5" a="1"/>
  <c r="A121" i="5" s="1"/>
  <c r="A117" i="5" a="1"/>
  <c r="A117" i="5" s="1"/>
  <c r="A113" i="5" a="1"/>
  <c r="A113" i="5" s="1"/>
  <c r="A109" i="5" a="1"/>
  <c r="A109" i="5" s="1"/>
  <c r="A105" i="5" a="1"/>
  <c r="A105" i="5" s="1"/>
  <c r="A101" i="5" a="1"/>
  <c r="A101" i="5" s="1"/>
  <c r="A97" i="5" a="1"/>
  <c r="A97" i="5" s="1"/>
  <c r="A188" i="5" a="1"/>
  <c r="A188" i="5" s="1"/>
  <c r="A184" i="5" a="1"/>
  <c r="A184" i="5" s="1"/>
  <c r="A180" i="5" a="1"/>
  <c r="A180" i="5" s="1"/>
  <c r="A176" i="5" a="1"/>
  <c r="A176" i="5" s="1"/>
  <c r="A172" i="5" a="1"/>
  <c r="A172" i="5" s="1"/>
  <c r="A168" i="5" a="1"/>
  <c r="A168" i="5" s="1"/>
  <c r="A164" i="5" a="1"/>
  <c r="A164" i="5" s="1"/>
  <c r="A160" i="5" a="1"/>
  <c r="A160" i="5" s="1"/>
  <c r="A156" i="5" a="1"/>
  <c r="A156" i="5" s="1"/>
  <c r="A152" i="5" a="1"/>
  <c r="A152" i="5" s="1"/>
  <c r="A148" i="5" a="1"/>
  <c r="A148" i="5" s="1"/>
  <c r="A144" i="5" a="1"/>
  <c r="A144" i="5" s="1"/>
  <c r="A140" i="5" a="1"/>
  <c r="A140" i="5" s="1"/>
  <c r="A136" i="5" a="1"/>
  <c r="A136" i="5" s="1"/>
  <c r="A132" i="5" a="1"/>
  <c r="A132" i="5" s="1"/>
  <c r="A128" i="5" a="1"/>
  <c r="A128" i="5" s="1"/>
  <c r="A124" i="5" a="1"/>
  <c r="A124" i="5" s="1"/>
  <c r="A120" i="5" a="1"/>
  <c r="A120" i="5" s="1"/>
  <c r="A116" i="5" a="1"/>
  <c r="A116" i="5" s="1"/>
  <c r="A112" i="5" a="1"/>
  <c r="A112" i="5" s="1"/>
  <c r="A108" i="5" a="1"/>
  <c r="A108" i="5" s="1"/>
  <c r="A104" i="5" a="1"/>
  <c r="A104" i="5" s="1"/>
  <c r="A100" i="5" a="1"/>
  <c r="A100" i="5" s="1"/>
  <c r="A96" i="5" a="1"/>
  <c r="A96" i="5" s="1"/>
  <c r="A92" i="5" a="1"/>
  <c r="A92" i="5" s="1"/>
  <c r="A93" i="5" a="1"/>
  <c r="A93" i="5" s="1"/>
  <c r="A91" i="5" a="1"/>
  <c r="A91" i="5" s="1"/>
  <c r="A87" i="5" a="1"/>
  <c r="A87" i="5" s="1"/>
  <c r="A83" i="5" a="1"/>
  <c r="A83" i="5" s="1"/>
  <c r="A79" i="5" a="1"/>
  <c r="A79" i="5" s="1"/>
  <c r="A75" i="5" a="1"/>
  <c r="A75" i="5" s="1"/>
  <c r="A71" i="5" a="1"/>
  <c r="A71" i="5" s="1"/>
  <c r="A67" i="5" a="1"/>
  <c r="A67" i="5" s="1"/>
  <c r="A63" i="5" a="1"/>
  <c r="A63" i="5" s="1"/>
  <c r="A59" i="5" a="1"/>
  <c r="A59" i="5" s="1"/>
  <c r="A55" i="5" a="1"/>
  <c r="A55" i="5" s="1"/>
  <c r="A51" i="5" a="1"/>
  <c r="A51" i="5" s="1"/>
  <c r="A47" i="5" a="1"/>
  <c r="A47" i="5" s="1"/>
  <c r="A43" i="5" a="1"/>
  <c r="A43" i="5" s="1"/>
  <c r="A39" i="5" a="1"/>
  <c r="A39" i="5" s="1"/>
  <c r="A35" i="5" a="1"/>
  <c r="A35" i="5" s="1"/>
  <c r="A31" i="5" a="1"/>
  <c r="A31" i="5" s="1"/>
  <c r="A27" i="5" a="1"/>
  <c r="A27" i="5" s="1"/>
  <c r="A23" i="5" a="1"/>
  <c r="A23" i="5" s="1"/>
  <c r="A19" i="5" a="1"/>
  <c r="A19" i="5" s="1"/>
  <c r="A15" i="5" a="1"/>
  <c r="A15" i="5" s="1"/>
  <c r="A94" i="5" a="1"/>
  <c r="A94" i="5" s="1"/>
  <c r="A90" i="5" a="1"/>
  <c r="A90" i="5" s="1"/>
  <c r="A86" i="5" a="1"/>
  <c r="A86" i="5" s="1"/>
  <c r="A82" i="5" a="1"/>
  <c r="A82" i="5" s="1"/>
  <c r="A78" i="5" a="1"/>
  <c r="A78" i="5" s="1"/>
  <c r="A74" i="5" a="1"/>
  <c r="A74" i="5" s="1"/>
  <c r="A70" i="5" a="1"/>
  <c r="A70" i="5" s="1"/>
  <c r="A66" i="5" a="1"/>
  <c r="A66" i="5" s="1"/>
  <c r="A62" i="5" a="1"/>
  <c r="A62" i="5" s="1"/>
  <c r="A58" i="5" a="1"/>
  <c r="A58" i="5" s="1"/>
  <c r="A54" i="5" a="1"/>
  <c r="A54" i="5" s="1"/>
  <c r="A50" i="5" a="1"/>
  <c r="A50" i="5" s="1"/>
  <c r="A46" i="5" a="1"/>
  <c r="A46" i="5" s="1"/>
  <c r="A42" i="5" a="1"/>
  <c r="A42" i="5" s="1"/>
  <c r="A38" i="5" a="1"/>
  <c r="A38" i="5" s="1"/>
  <c r="A34" i="5" a="1"/>
  <c r="A34" i="5" s="1"/>
  <c r="A30" i="5" a="1"/>
  <c r="A30" i="5" s="1"/>
  <c r="A26" i="5" a="1"/>
  <c r="A26" i="5" s="1"/>
  <c r="A22" i="5" a="1"/>
  <c r="A22" i="5" s="1"/>
  <c r="A18" i="5" a="1"/>
  <c r="A18" i="5" s="1"/>
  <c r="A14" i="5" a="1"/>
  <c r="A14" i="5" s="1"/>
  <c r="A89" i="5" a="1"/>
  <c r="A89" i="5" s="1"/>
  <c r="A85" i="5" a="1"/>
  <c r="A85" i="5" s="1"/>
  <c r="A81" i="5" a="1"/>
  <c r="A81" i="5" s="1"/>
  <c r="A77" i="5" a="1"/>
  <c r="A77" i="5" s="1"/>
  <c r="A73" i="5" a="1"/>
  <c r="A73" i="5" s="1"/>
  <c r="A69" i="5" a="1"/>
  <c r="A69" i="5" s="1"/>
  <c r="A65" i="5" a="1"/>
  <c r="A65" i="5" s="1"/>
  <c r="A61" i="5" a="1"/>
  <c r="A61" i="5" s="1"/>
  <c r="A57" i="5" a="1"/>
  <c r="A57" i="5" s="1"/>
  <c r="A53" i="5" a="1"/>
  <c r="A53" i="5" s="1"/>
  <c r="A49" i="5" a="1"/>
  <c r="A49" i="5" s="1"/>
  <c r="A45" i="5" a="1"/>
  <c r="A45" i="5" s="1"/>
  <c r="A41" i="5" a="1"/>
  <c r="A41" i="5" s="1"/>
  <c r="A37" i="5" a="1"/>
  <c r="A37" i="5" s="1"/>
  <c r="A33" i="5" a="1"/>
  <c r="A33" i="5" s="1"/>
  <c r="A29" i="5" a="1"/>
  <c r="A29" i="5" s="1"/>
  <c r="A25" i="5" a="1"/>
  <c r="A25" i="5" s="1"/>
  <c r="A21" i="5" a="1"/>
  <c r="A21" i="5" s="1"/>
  <c r="A17" i="5" a="1"/>
  <c r="A17" i="5" s="1"/>
  <c r="A13" i="5" a="1"/>
  <c r="A13" i="5" s="1"/>
  <c r="A9" i="5" a="1"/>
  <c r="A9" i="5" s="1"/>
  <c r="A88" i="5" a="1"/>
  <c r="A88" i="5" s="1"/>
  <c r="A84" i="5" a="1"/>
  <c r="A84" i="5" s="1"/>
  <c r="A80" i="5" a="1"/>
  <c r="A80" i="5" s="1"/>
  <c r="A76" i="5" a="1"/>
  <c r="A76" i="5" s="1"/>
  <c r="A72" i="5" a="1"/>
  <c r="A72" i="5" s="1"/>
  <c r="A68" i="5" a="1"/>
  <c r="A68" i="5" s="1"/>
  <c r="A64" i="5" a="1"/>
  <c r="A64" i="5" s="1"/>
  <c r="A60" i="5" a="1"/>
  <c r="A60" i="5" s="1"/>
  <c r="A56" i="5" a="1"/>
  <c r="A56" i="5" s="1"/>
  <c r="A52" i="5" a="1"/>
  <c r="A52" i="5" s="1"/>
  <c r="A48" i="5" a="1"/>
  <c r="A48" i="5" s="1"/>
  <c r="A44" i="5" a="1"/>
  <c r="A44" i="5" s="1"/>
  <c r="A40" i="5" a="1"/>
  <c r="A40" i="5" s="1"/>
  <c r="A36" i="5" a="1"/>
  <c r="A36" i="5" s="1"/>
  <c r="A32" i="5" a="1"/>
  <c r="A32" i="5" s="1"/>
  <c r="A28" i="5" a="1"/>
  <c r="A28" i="5" s="1"/>
  <c r="A24" i="5" a="1"/>
  <c r="A24" i="5" s="1"/>
  <c r="A20" i="5" a="1"/>
  <c r="A20" i="5" s="1"/>
  <c r="A16" i="5" a="1"/>
  <c r="A16" i="5" s="1"/>
  <c r="A12" i="5" a="1"/>
  <c r="A12" i="5" s="1"/>
  <c r="A8" i="5" a="1"/>
  <c r="A8" i="5" s="1"/>
  <c r="A10" i="5" a="1"/>
  <c r="A10" i="5" s="1"/>
  <c r="A6" i="5" a="1"/>
  <c r="A6" i="5" s="1"/>
  <c r="A11" i="5" a="1"/>
  <c r="A11" i="5" s="1"/>
  <c r="A7" i="5" a="1"/>
  <c r="A7" i="5" s="1"/>
  <c r="F197" i="4"/>
  <c r="F193" i="4"/>
  <c r="F189" i="4"/>
  <c r="F185" i="4"/>
  <c r="F181" i="4"/>
  <c r="F198" i="4"/>
  <c r="F194" i="4"/>
  <c r="F190" i="4"/>
  <c r="F186" i="4"/>
  <c r="F182" i="4"/>
  <c r="F199" i="4"/>
  <c r="F195" i="4"/>
  <c r="F191" i="4"/>
  <c r="F187" i="4"/>
  <c r="F183" i="4"/>
  <c r="F200" i="4"/>
  <c r="F196" i="4"/>
  <c r="F192" i="4"/>
  <c r="F188" i="4"/>
  <c r="F184" i="4"/>
  <c r="F180" i="4"/>
  <c r="F176" i="4"/>
  <c r="F172" i="4"/>
  <c r="F168" i="4"/>
  <c r="F164" i="4"/>
  <c r="F160" i="4"/>
  <c r="F156" i="4"/>
  <c r="F152" i="4"/>
  <c r="F178" i="4"/>
  <c r="F171" i="4"/>
  <c r="F169" i="4"/>
  <c r="F162" i="4"/>
  <c r="F155" i="4"/>
  <c r="F153" i="4"/>
  <c r="F145" i="4"/>
  <c r="F141" i="4"/>
  <c r="F137" i="4"/>
  <c r="F133" i="4"/>
  <c r="F129" i="4"/>
  <c r="F125" i="4"/>
  <c r="F121" i="4"/>
  <c r="F117" i="4"/>
  <c r="F113" i="4"/>
  <c r="F109" i="4"/>
  <c r="F105" i="4"/>
  <c r="F101" i="4"/>
  <c r="F97" i="4"/>
  <c r="F93" i="4"/>
  <c r="F89" i="4"/>
  <c r="F85" i="4"/>
  <c r="F81" i="4"/>
  <c r="F77" i="4"/>
  <c r="F73" i="4"/>
  <c r="F69" i="4"/>
  <c r="F65" i="4"/>
  <c r="F61" i="4"/>
  <c r="F57" i="4"/>
  <c r="F53" i="4"/>
  <c r="F49" i="4"/>
  <c r="F45" i="4"/>
  <c r="F41" i="4"/>
  <c r="F37" i="4"/>
  <c r="F33" i="4"/>
  <c r="F29" i="4"/>
  <c r="F25" i="4"/>
  <c r="F21" i="4"/>
  <c r="F17" i="4"/>
  <c r="F13" i="4"/>
  <c r="F9" i="4"/>
  <c r="F174" i="4"/>
  <c r="F167" i="4"/>
  <c r="F165" i="4"/>
  <c r="F158" i="4"/>
  <c r="F151" i="4"/>
  <c r="F149" i="4"/>
  <c r="F146" i="4"/>
  <c r="F142" i="4"/>
  <c r="F138" i="4"/>
  <c r="F134" i="4"/>
  <c r="F130" i="4"/>
  <c r="F126" i="4"/>
  <c r="F122" i="4"/>
  <c r="F118" i="4"/>
  <c r="F114" i="4"/>
  <c r="F110" i="4"/>
  <c r="F106" i="4"/>
  <c r="F102" i="4"/>
  <c r="F98" i="4"/>
  <c r="F94" i="4"/>
  <c r="F90" i="4"/>
  <c r="F86" i="4"/>
  <c r="F82" i="4"/>
  <c r="F78" i="4"/>
  <c r="F74" i="4"/>
  <c r="F70" i="4"/>
  <c r="F66" i="4"/>
  <c r="F62" i="4"/>
  <c r="F58" i="4"/>
  <c r="F54" i="4"/>
  <c r="F50" i="4"/>
  <c r="F46" i="4"/>
  <c r="F42" i="4"/>
  <c r="F38" i="4"/>
  <c r="F34" i="4"/>
  <c r="F30" i="4"/>
  <c r="F26" i="4"/>
  <c r="F22" i="4"/>
  <c r="F18" i="4"/>
  <c r="F14" i="4"/>
  <c r="F10" i="4"/>
  <c r="F179" i="4"/>
  <c r="F177" i="4"/>
  <c r="F170" i="4"/>
  <c r="F163" i="4"/>
  <c r="F161" i="4"/>
  <c r="F154" i="4"/>
  <c r="F147" i="4"/>
  <c r="F143" i="4"/>
  <c r="F139" i="4"/>
  <c r="F135" i="4"/>
  <c r="F131" i="4"/>
  <c r="F127" i="4"/>
  <c r="F123" i="4"/>
  <c r="F119" i="4"/>
  <c r="F115" i="4"/>
  <c r="F111" i="4"/>
  <c r="F107" i="4"/>
  <c r="F103" i="4"/>
  <c r="F99" i="4"/>
  <c r="F95" i="4"/>
  <c r="F91" i="4"/>
  <c r="F87" i="4"/>
  <c r="F83" i="4"/>
  <c r="F79" i="4"/>
  <c r="F75" i="4"/>
  <c r="F71" i="4"/>
  <c r="F67" i="4"/>
  <c r="F63" i="4"/>
  <c r="F59" i="4"/>
  <c r="F55" i="4"/>
  <c r="F51" i="4"/>
  <c r="F47" i="4"/>
  <c r="F43" i="4"/>
  <c r="F39" i="4"/>
  <c r="F35" i="4"/>
  <c r="F31" i="4"/>
  <c r="F27" i="4"/>
  <c r="F23" i="4"/>
  <c r="F19" i="4"/>
  <c r="F15" i="4"/>
  <c r="F11" i="4"/>
  <c r="F175" i="4"/>
  <c r="F173" i="4"/>
  <c r="F166" i="4"/>
  <c r="F159" i="4"/>
  <c r="F157" i="4"/>
  <c r="F150" i="4"/>
  <c r="F144" i="4"/>
  <c r="F140" i="4"/>
  <c r="F136" i="4"/>
  <c r="F132" i="4"/>
  <c r="F128" i="4"/>
  <c r="F124" i="4"/>
  <c r="F120" i="4"/>
  <c r="F116" i="4"/>
  <c r="F112" i="4"/>
  <c r="F108" i="4"/>
  <c r="F104" i="4"/>
  <c r="F96" i="4"/>
  <c r="F92" i="4"/>
  <c r="F88" i="4"/>
  <c r="F84" i="4"/>
  <c r="F80" i="4"/>
  <c r="F76" i="4"/>
  <c r="F72" i="4"/>
  <c r="F68" i="4"/>
  <c r="F64" i="4"/>
  <c r="F60" i="4"/>
  <c r="F56" i="4"/>
  <c r="F52" i="4"/>
  <c r="F48" i="4"/>
  <c r="F44" i="4"/>
  <c r="F40" i="4"/>
  <c r="F36" i="4"/>
  <c r="F32" i="4"/>
  <c r="F28" i="4"/>
  <c r="F24" i="4"/>
  <c r="F20" i="4"/>
  <c r="F16" i="4"/>
  <c r="F12" i="4"/>
  <c r="F8" i="4"/>
  <c r="E4" i="3"/>
  <c r="I4" i="3"/>
  <c r="E5" i="3"/>
  <c r="J5" i="3" s="1"/>
  <c r="L5" i="3" s="1"/>
  <c r="F4" i="4" s="1"/>
  <c r="I5" i="3"/>
  <c r="E6" i="3"/>
  <c r="J6" i="3" s="1"/>
  <c r="L6" i="3" s="1"/>
  <c r="F5" i="4" s="1"/>
  <c r="I6" i="3"/>
  <c r="E7" i="3"/>
  <c r="J7" i="3" s="1"/>
  <c r="L7" i="3" s="1"/>
  <c r="F6" i="4" s="1"/>
  <c r="I7" i="3"/>
  <c r="E8" i="3"/>
  <c r="J8" i="3" s="1"/>
  <c r="L8" i="3" s="1"/>
  <c r="F7" i="4" s="1"/>
  <c r="I8" i="3"/>
  <c r="E9" i="3"/>
  <c r="J9" i="3" s="1"/>
  <c r="I9" i="3"/>
  <c r="E10" i="3"/>
  <c r="J10" i="3" s="1"/>
  <c r="I10" i="3"/>
  <c r="E11" i="3"/>
  <c r="J11" i="3" s="1"/>
  <c r="I11" i="3"/>
  <c r="E12" i="3"/>
  <c r="J12" i="3" s="1"/>
  <c r="I12" i="3"/>
  <c r="E13" i="3"/>
  <c r="J13" i="3" s="1"/>
  <c r="I13" i="3"/>
  <c r="E14" i="3"/>
  <c r="J14" i="3" s="1"/>
  <c r="I14" i="3"/>
  <c r="E15" i="3"/>
  <c r="J15" i="3" s="1"/>
  <c r="I15" i="3"/>
  <c r="E16" i="3"/>
  <c r="J16" i="3" s="1"/>
  <c r="I16" i="3"/>
  <c r="E17" i="3"/>
  <c r="J17" i="3" s="1"/>
  <c r="I17" i="3"/>
  <c r="E18" i="3"/>
  <c r="J18" i="3" s="1"/>
  <c r="I18" i="3"/>
  <c r="E19" i="3"/>
  <c r="J19" i="3" s="1"/>
  <c r="I19" i="3"/>
  <c r="E20" i="3"/>
  <c r="J20" i="3" s="1"/>
  <c r="I20" i="3"/>
  <c r="E21" i="3"/>
  <c r="J21" i="3" s="1"/>
  <c r="I21" i="3"/>
  <c r="E22" i="3"/>
  <c r="J22" i="3" s="1"/>
  <c r="I22" i="3"/>
  <c r="E23" i="3"/>
  <c r="J23" i="3" s="1"/>
  <c r="I23" i="3"/>
  <c r="E24" i="3"/>
  <c r="J24" i="3" s="1"/>
  <c r="I24" i="3"/>
  <c r="E25" i="3"/>
  <c r="J25" i="3" s="1"/>
  <c r="I25" i="3"/>
  <c r="E26" i="3"/>
  <c r="J26" i="3" s="1"/>
  <c r="I26" i="3"/>
  <c r="E27" i="3"/>
  <c r="J27" i="3" s="1"/>
  <c r="I27" i="3"/>
  <c r="E28" i="3"/>
  <c r="J28" i="3" s="1"/>
  <c r="I28" i="3"/>
  <c r="E29" i="3"/>
  <c r="J29" i="3" s="1"/>
  <c r="I29" i="3"/>
  <c r="E30" i="3"/>
  <c r="J30" i="3" s="1"/>
  <c r="I30" i="3"/>
  <c r="E31" i="3"/>
  <c r="J31" i="3" s="1"/>
  <c r="I31" i="3"/>
  <c r="E32" i="3"/>
  <c r="J32" i="3" s="1"/>
  <c r="I32" i="3"/>
  <c r="E33" i="3"/>
  <c r="J33" i="3" s="1"/>
  <c r="I33" i="3"/>
  <c r="E34" i="3"/>
  <c r="J34" i="3" s="1"/>
  <c r="I34" i="3"/>
  <c r="E35" i="3"/>
  <c r="J35" i="3" s="1"/>
  <c r="I35" i="3"/>
  <c r="E36" i="3"/>
  <c r="J36" i="3" s="1"/>
  <c r="I36" i="3"/>
  <c r="B37" i="3"/>
  <c r="G37" i="3"/>
  <c r="H38" i="3"/>
  <c r="D38" i="3"/>
  <c r="F38" i="3"/>
  <c r="J38" i="3" s="1"/>
  <c r="K38" i="3"/>
  <c r="L38" i="3" s="1"/>
  <c r="C40" i="3"/>
  <c r="I40" i="3"/>
  <c r="B41" i="3"/>
  <c r="G41" i="3"/>
  <c r="H42" i="3"/>
  <c r="D42" i="3"/>
  <c r="F42" i="3"/>
  <c r="J42" i="3" s="1"/>
  <c r="K42" i="3"/>
  <c r="L42" i="3" s="1"/>
  <c r="C44" i="3"/>
  <c r="I44" i="3"/>
  <c r="B45" i="3"/>
  <c r="G45" i="3"/>
  <c r="H46" i="3"/>
  <c r="D46" i="3"/>
  <c r="F46" i="3"/>
  <c r="J46" i="3" s="1"/>
  <c r="K46" i="3"/>
  <c r="L46" i="3" s="1"/>
  <c r="C48" i="3"/>
  <c r="I48" i="3"/>
  <c r="B49" i="3"/>
  <c r="G49" i="3"/>
  <c r="H50" i="3"/>
  <c r="D50" i="3"/>
  <c r="F50" i="3"/>
  <c r="J50" i="3" s="1"/>
  <c r="K50" i="3"/>
  <c r="L50" i="3" s="1"/>
  <c r="C52" i="3"/>
  <c r="I52" i="3"/>
  <c r="B53" i="3"/>
  <c r="G53" i="3"/>
  <c r="H54" i="3"/>
  <c r="D54" i="3"/>
  <c r="F54" i="3"/>
  <c r="J54" i="3" s="1"/>
  <c r="K54" i="3"/>
  <c r="L54" i="3" s="1"/>
  <c r="C56" i="3"/>
  <c r="I56" i="3"/>
  <c r="B57" i="3"/>
  <c r="G57" i="3"/>
  <c r="H58" i="3"/>
  <c r="D58" i="3"/>
  <c r="F58" i="3"/>
  <c r="J58" i="3" s="1"/>
  <c r="K58" i="3"/>
  <c r="L58" i="3" s="1"/>
  <c r="C60" i="3"/>
  <c r="I60" i="3"/>
  <c r="B61" i="3"/>
  <c r="G61" i="3"/>
  <c r="H62" i="3"/>
  <c r="D62" i="3"/>
  <c r="F62" i="3"/>
  <c r="J62" i="3" s="1"/>
  <c r="K62" i="3"/>
  <c r="L62" i="3" s="1"/>
  <c r="C64" i="3"/>
  <c r="I64" i="3"/>
  <c r="B65" i="3"/>
  <c r="G65" i="3"/>
  <c r="H66" i="3"/>
  <c r="D66" i="3"/>
  <c r="F66" i="3"/>
  <c r="J66" i="3" s="1"/>
  <c r="K66" i="3"/>
  <c r="L66" i="3" s="1"/>
  <c r="C68" i="3"/>
  <c r="I68" i="3"/>
  <c r="B69" i="3"/>
  <c r="G69" i="3"/>
  <c r="H70" i="3"/>
  <c r="D70" i="3"/>
  <c r="F70" i="3"/>
  <c r="J70" i="3" s="1"/>
  <c r="K70" i="3"/>
  <c r="L70" i="3" s="1"/>
  <c r="C72" i="3"/>
  <c r="I72" i="3"/>
  <c r="B73" i="3"/>
  <c r="G73" i="3"/>
  <c r="H74" i="3"/>
  <c r="D74" i="3"/>
  <c r="F74" i="3"/>
  <c r="J74" i="3" s="1"/>
  <c r="K74" i="3"/>
  <c r="L74" i="3" s="1"/>
  <c r="C76" i="3"/>
  <c r="I76" i="3"/>
  <c r="B77" i="3"/>
  <c r="G77" i="3"/>
  <c r="H78" i="3"/>
  <c r="D78" i="3"/>
  <c r="F78" i="3"/>
  <c r="J78" i="3" s="1"/>
  <c r="K78" i="3"/>
  <c r="L78" i="3" s="1"/>
  <c r="C80" i="3"/>
  <c r="I80" i="3"/>
  <c r="B81" i="3"/>
  <c r="G81" i="3"/>
  <c r="H82" i="3"/>
  <c r="D82" i="3"/>
  <c r="F82" i="3"/>
  <c r="J82" i="3" s="1"/>
  <c r="K82" i="3"/>
  <c r="L82" i="3" s="1"/>
  <c r="C84" i="3"/>
  <c r="I84" i="3"/>
  <c r="B85" i="3"/>
  <c r="G85" i="3"/>
  <c r="H86" i="3"/>
  <c r="D86" i="3"/>
  <c r="F86" i="3"/>
  <c r="J86" i="3" s="1"/>
  <c r="K86" i="3"/>
  <c r="L86" i="3" s="1"/>
  <c r="C88" i="3"/>
  <c r="I88" i="3"/>
  <c r="B89" i="3"/>
  <c r="G89" i="3"/>
  <c r="H90" i="3"/>
  <c r="D90" i="3"/>
  <c r="F90" i="3"/>
  <c r="J90" i="3" s="1"/>
  <c r="K90" i="3"/>
  <c r="L90" i="3" s="1"/>
  <c r="C92" i="3"/>
  <c r="I92" i="3"/>
  <c r="B93" i="3"/>
  <c r="G93" i="3"/>
  <c r="H94" i="3"/>
  <c r="D94" i="3"/>
  <c r="F94" i="3"/>
  <c r="J94" i="3" s="1"/>
  <c r="K94" i="3"/>
  <c r="L94" i="3" s="1"/>
  <c r="C96" i="3"/>
  <c r="I96" i="3"/>
  <c r="B97" i="3"/>
  <c r="G97" i="3"/>
  <c r="H98" i="3"/>
  <c r="D98" i="3"/>
  <c r="F98" i="3"/>
  <c r="J98" i="3" s="1"/>
  <c r="K98" i="3"/>
  <c r="L98" i="3" s="1"/>
  <c r="C100" i="3"/>
  <c r="I100" i="3"/>
  <c r="B101" i="3"/>
  <c r="G101" i="3"/>
  <c r="H102" i="3"/>
  <c r="D102" i="3"/>
  <c r="F102" i="3"/>
  <c r="J102" i="3" s="1"/>
  <c r="K102" i="3"/>
  <c r="L102" i="3" s="1"/>
  <c r="C104" i="3"/>
  <c r="I104" i="3"/>
  <c r="B105" i="3"/>
  <c r="G105" i="3"/>
  <c r="H106" i="3"/>
  <c r="D106" i="3"/>
  <c r="F106" i="3"/>
  <c r="J106" i="3" s="1"/>
  <c r="K106" i="3"/>
  <c r="L106" i="3" s="1"/>
  <c r="C108" i="3"/>
  <c r="I108" i="3"/>
  <c r="B109" i="3"/>
  <c r="G109" i="3"/>
  <c r="H110" i="3"/>
  <c r="D110" i="3"/>
  <c r="F110" i="3"/>
  <c r="J110" i="3" s="1"/>
  <c r="K110" i="3"/>
  <c r="L110" i="3" s="1"/>
  <c r="C112" i="3"/>
  <c r="I112" i="3"/>
  <c r="B113" i="3"/>
  <c r="G113" i="3"/>
  <c r="H114" i="3"/>
  <c r="D114" i="3"/>
  <c r="F114" i="3"/>
  <c r="J114" i="3" s="1"/>
  <c r="K114" i="3"/>
  <c r="L114" i="3" s="1"/>
  <c r="C116" i="3"/>
  <c r="I116" i="3"/>
  <c r="B117" i="3"/>
  <c r="G117" i="3"/>
  <c r="H118" i="3"/>
  <c r="D118" i="3"/>
  <c r="F118" i="3"/>
  <c r="J118" i="3" s="1"/>
  <c r="K118" i="3"/>
  <c r="L118" i="3" s="1"/>
  <c r="C120" i="3"/>
  <c r="I120" i="3"/>
  <c r="B121" i="3"/>
  <c r="G121" i="3"/>
  <c r="H122" i="3"/>
  <c r="D122" i="3"/>
  <c r="F122" i="3"/>
  <c r="J122" i="3" s="1"/>
  <c r="K122" i="3"/>
  <c r="L122" i="3" s="1"/>
  <c r="C124" i="3"/>
  <c r="I124" i="3"/>
  <c r="B125" i="3"/>
  <c r="G125" i="3"/>
  <c r="H126" i="3"/>
  <c r="D126" i="3"/>
  <c r="F126" i="3"/>
  <c r="J126" i="3" s="1"/>
  <c r="K126" i="3"/>
  <c r="L126" i="3" s="1"/>
  <c r="C128" i="3"/>
  <c r="I128" i="3"/>
  <c r="B129" i="3"/>
  <c r="G129" i="3"/>
  <c r="H130" i="3"/>
  <c r="D130" i="3"/>
  <c r="F130" i="3"/>
  <c r="J130" i="3" s="1"/>
  <c r="K130" i="3"/>
  <c r="L130" i="3" s="1"/>
  <c r="C132" i="3"/>
  <c r="I132" i="3"/>
  <c r="B133" i="3"/>
  <c r="G133" i="3"/>
  <c r="H134" i="3"/>
  <c r="D134" i="3"/>
  <c r="F134" i="3"/>
  <c r="J134" i="3" s="1"/>
  <c r="K134" i="3"/>
  <c r="L134" i="3" s="1"/>
  <c r="C136" i="3"/>
  <c r="I136" i="3"/>
  <c r="B137" i="3"/>
  <c r="G137" i="3"/>
  <c r="H138" i="3"/>
  <c r="D138" i="3"/>
  <c r="F138" i="3"/>
  <c r="J138" i="3" s="1"/>
  <c r="K138" i="3"/>
  <c r="L138" i="3" s="1"/>
  <c r="C140" i="3"/>
  <c r="I140" i="3"/>
  <c r="B141" i="3"/>
  <c r="G141" i="3"/>
  <c r="H142" i="3"/>
  <c r="D142" i="3"/>
  <c r="F142" i="3"/>
  <c r="J142" i="3" s="1"/>
  <c r="K142" i="3"/>
  <c r="L142" i="3" s="1"/>
  <c r="C144" i="3"/>
  <c r="I144" i="3"/>
  <c r="B145" i="3"/>
  <c r="G145" i="3"/>
  <c r="H146" i="3"/>
  <c r="D146" i="3"/>
  <c r="F146" i="3"/>
  <c r="J146" i="3" s="1"/>
  <c r="K146" i="3"/>
  <c r="L146" i="3" s="1"/>
  <c r="C148" i="3"/>
  <c r="I148" i="3"/>
  <c r="B149" i="3"/>
  <c r="G149" i="3"/>
  <c r="H150" i="3"/>
  <c r="D150" i="3"/>
  <c r="F150" i="3"/>
  <c r="J150" i="3" s="1"/>
  <c r="K150" i="3"/>
  <c r="L150" i="3" s="1"/>
  <c r="C152" i="3"/>
  <c r="I152" i="3"/>
  <c r="B153" i="3"/>
  <c r="G153" i="3"/>
  <c r="H154" i="3"/>
  <c r="D154" i="3"/>
  <c r="F154" i="3"/>
  <c r="J154" i="3" s="1"/>
  <c r="K154" i="3"/>
  <c r="L154" i="3" s="1"/>
  <c r="C156" i="3"/>
  <c r="I156" i="3"/>
  <c r="B157" i="3"/>
  <c r="G157" i="3"/>
  <c r="H158" i="3"/>
  <c r="D158" i="3"/>
  <c r="F158" i="3"/>
  <c r="J158" i="3" s="1"/>
  <c r="K158" i="3"/>
  <c r="L158" i="3" s="1"/>
  <c r="C160" i="3"/>
  <c r="I160" i="3"/>
  <c r="B161" i="3"/>
  <c r="G161" i="3"/>
  <c r="H162" i="3"/>
  <c r="D162" i="3"/>
  <c r="F162" i="3"/>
  <c r="J162" i="3" s="1"/>
  <c r="K162" i="3"/>
  <c r="L162" i="3" s="1"/>
  <c r="C164" i="3"/>
  <c r="I164" i="3"/>
  <c r="B165" i="3"/>
  <c r="G165" i="3"/>
  <c r="H166" i="3"/>
  <c r="D166" i="3"/>
  <c r="F166" i="3"/>
  <c r="J166" i="3" s="1"/>
  <c r="K166" i="3"/>
  <c r="L166" i="3" s="1"/>
  <c r="I170" i="3"/>
  <c r="G170" i="3"/>
  <c r="I174" i="3"/>
  <c r="G174" i="3"/>
  <c r="I178" i="3"/>
  <c r="G178" i="3"/>
  <c r="I182" i="3"/>
  <c r="G182" i="3"/>
  <c r="I186" i="3"/>
  <c r="G186" i="3"/>
  <c r="I190" i="3"/>
  <c r="G190" i="3"/>
  <c r="I194" i="3"/>
  <c r="G194" i="3"/>
  <c r="I198" i="3"/>
  <c r="G500" i="3"/>
  <c r="G498" i="3"/>
  <c r="G496" i="3"/>
  <c r="G494" i="3"/>
  <c r="G492" i="3"/>
  <c r="G490" i="3"/>
  <c r="G488" i="3"/>
  <c r="G486" i="3"/>
  <c r="G484" i="3"/>
  <c r="G482" i="3"/>
  <c r="G480" i="3"/>
  <c r="G478" i="3"/>
  <c r="G476" i="3"/>
  <c r="G474" i="3"/>
  <c r="G472" i="3"/>
  <c r="G470" i="3"/>
  <c r="G468" i="3"/>
  <c r="G466" i="3"/>
  <c r="G464" i="3"/>
  <c r="G462" i="3"/>
  <c r="G460" i="3"/>
  <c r="G458" i="3"/>
  <c r="G456" i="3"/>
  <c r="G454" i="3"/>
  <c r="G452" i="3"/>
  <c r="G450" i="3"/>
  <c r="G448" i="3"/>
  <c r="G446" i="3"/>
  <c r="G444" i="3"/>
  <c r="G442" i="3"/>
  <c r="G440" i="3"/>
  <c r="G501" i="3"/>
  <c r="G499" i="3"/>
  <c r="G497" i="3"/>
  <c r="G495" i="3"/>
  <c r="G493" i="3"/>
  <c r="G491" i="3"/>
  <c r="G489" i="3"/>
  <c r="G487" i="3"/>
  <c r="G485" i="3"/>
  <c r="G483" i="3"/>
  <c r="G481" i="3"/>
  <c r="G479" i="3"/>
  <c r="G477" i="3"/>
  <c r="G475" i="3"/>
  <c r="G473" i="3"/>
  <c r="G471" i="3"/>
  <c r="G469" i="3"/>
  <c r="G467" i="3"/>
  <c r="G465" i="3"/>
  <c r="G463" i="3"/>
  <c r="G461" i="3"/>
  <c r="G459" i="3"/>
  <c r="G457" i="3"/>
  <c r="G455" i="3"/>
  <c r="G453" i="3"/>
  <c r="G451" i="3"/>
  <c r="G449" i="3"/>
  <c r="G447" i="3"/>
  <c r="G445" i="3"/>
  <c r="G443" i="3"/>
  <c r="G441" i="3"/>
  <c r="G439" i="3"/>
  <c r="G308" i="3"/>
  <c r="G306" i="3"/>
  <c r="G304" i="3"/>
  <c r="G302" i="3"/>
  <c r="G300" i="3"/>
  <c r="G298" i="3"/>
  <c r="G296" i="3"/>
  <c r="G294" i="3"/>
  <c r="G292" i="3"/>
  <c r="G290" i="3"/>
  <c r="G288" i="3"/>
  <c r="G286" i="3"/>
  <c r="G284" i="3"/>
  <c r="G282" i="3"/>
  <c r="G280" i="3"/>
  <c r="G278" i="3"/>
  <c r="G276" i="3"/>
  <c r="G274" i="3"/>
  <c r="G272" i="3"/>
  <c r="G270" i="3"/>
  <c r="G268" i="3"/>
  <c r="G266" i="3"/>
  <c r="B4" i="3"/>
  <c r="F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C37" i="3"/>
  <c r="I37" i="3"/>
  <c r="B38" i="3"/>
  <c r="G38" i="3"/>
  <c r="H39" i="3"/>
  <c r="D39" i="3"/>
  <c r="F39" i="3"/>
  <c r="J39" i="3" s="1"/>
  <c r="K39" i="3"/>
  <c r="L39" i="3" s="1"/>
  <c r="C41" i="3"/>
  <c r="I41" i="3"/>
  <c r="B42" i="3"/>
  <c r="G42" i="3"/>
  <c r="H43" i="3"/>
  <c r="D43" i="3"/>
  <c r="F43" i="3"/>
  <c r="J43" i="3" s="1"/>
  <c r="K43" i="3"/>
  <c r="L43" i="3" s="1"/>
  <c r="C45" i="3"/>
  <c r="I45" i="3"/>
  <c r="B46" i="3"/>
  <c r="G46" i="3"/>
  <c r="H47" i="3"/>
  <c r="D47" i="3"/>
  <c r="F47" i="3"/>
  <c r="J47" i="3" s="1"/>
  <c r="K47" i="3"/>
  <c r="L47" i="3" s="1"/>
  <c r="C49" i="3"/>
  <c r="I49" i="3"/>
  <c r="B50" i="3"/>
  <c r="G50" i="3"/>
  <c r="H51" i="3"/>
  <c r="D51" i="3"/>
  <c r="F51" i="3"/>
  <c r="J51" i="3" s="1"/>
  <c r="K51" i="3"/>
  <c r="L51" i="3" s="1"/>
  <c r="C53" i="3"/>
  <c r="I53" i="3"/>
  <c r="B54" i="3"/>
  <c r="G54" i="3"/>
  <c r="H55" i="3"/>
  <c r="D55" i="3"/>
  <c r="F55" i="3"/>
  <c r="J55" i="3" s="1"/>
  <c r="K55" i="3"/>
  <c r="L55" i="3" s="1"/>
  <c r="C57" i="3"/>
  <c r="I57" i="3"/>
  <c r="B58" i="3"/>
  <c r="G58" i="3"/>
  <c r="H59" i="3"/>
  <c r="D59" i="3"/>
  <c r="F59" i="3"/>
  <c r="J59" i="3" s="1"/>
  <c r="K59" i="3"/>
  <c r="L59" i="3" s="1"/>
  <c r="C61" i="3"/>
  <c r="I61" i="3"/>
  <c r="B62" i="3"/>
  <c r="G62" i="3"/>
  <c r="H63" i="3"/>
  <c r="D63" i="3"/>
  <c r="F63" i="3"/>
  <c r="J63" i="3" s="1"/>
  <c r="K63" i="3"/>
  <c r="L63" i="3" s="1"/>
  <c r="C65" i="3"/>
  <c r="I65" i="3"/>
  <c r="B66" i="3"/>
  <c r="G66" i="3"/>
  <c r="H67" i="3"/>
  <c r="D67" i="3"/>
  <c r="F67" i="3"/>
  <c r="J67" i="3" s="1"/>
  <c r="K67" i="3"/>
  <c r="L67" i="3" s="1"/>
  <c r="C69" i="3"/>
  <c r="I69" i="3"/>
  <c r="B70" i="3"/>
  <c r="G70" i="3"/>
  <c r="H71" i="3"/>
  <c r="D71" i="3"/>
  <c r="F71" i="3"/>
  <c r="J71" i="3" s="1"/>
  <c r="K71" i="3"/>
  <c r="L71" i="3" s="1"/>
  <c r="C73" i="3"/>
  <c r="I73" i="3"/>
  <c r="B74" i="3"/>
  <c r="G74" i="3"/>
  <c r="H75" i="3"/>
  <c r="D75" i="3"/>
  <c r="F75" i="3"/>
  <c r="J75" i="3" s="1"/>
  <c r="K75" i="3"/>
  <c r="L75" i="3" s="1"/>
  <c r="C77" i="3"/>
  <c r="I77" i="3"/>
  <c r="B78" i="3"/>
  <c r="G78" i="3"/>
  <c r="H79" i="3"/>
  <c r="D79" i="3"/>
  <c r="F79" i="3"/>
  <c r="J79" i="3" s="1"/>
  <c r="K79" i="3"/>
  <c r="L79" i="3" s="1"/>
  <c r="C81" i="3"/>
  <c r="I81" i="3"/>
  <c r="B82" i="3"/>
  <c r="G82" i="3"/>
  <c r="H83" i="3"/>
  <c r="D83" i="3"/>
  <c r="F83" i="3"/>
  <c r="J83" i="3" s="1"/>
  <c r="K83" i="3"/>
  <c r="L83" i="3" s="1"/>
  <c r="C85" i="3"/>
  <c r="I85" i="3"/>
  <c r="B86" i="3"/>
  <c r="G86" i="3"/>
  <c r="H87" i="3"/>
  <c r="D87" i="3"/>
  <c r="F87" i="3"/>
  <c r="J87" i="3" s="1"/>
  <c r="K87" i="3"/>
  <c r="L87" i="3" s="1"/>
  <c r="C89" i="3"/>
  <c r="I89" i="3"/>
  <c r="B90" i="3"/>
  <c r="G90" i="3"/>
  <c r="H91" i="3"/>
  <c r="D91" i="3"/>
  <c r="F91" i="3"/>
  <c r="J91" i="3" s="1"/>
  <c r="K91" i="3"/>
  <c r="L91" i="3" s="1"/>
  <c r="C93" i="3"/>
  <c r="I93" i="3"/>
  <c r="B94" i="3"/>
  <c r="G94" i="3"/>
  <c r="H95" i="3"/>
  <c r="D95" i="3"/>
  <c r="F95" i="3"/>
  <c r="J95" i="3" s="1"/>
  <c r="K95" i="3"/>
  <c r="L95" i="3" s="1"/>
  <c r="C97" i="3"/>
  <c r="I97" i="3"/>
  <c r="B98" i="3"/>
  <c r="G98" i="3"/>
  <c r="H99" i="3"/>
  <c r="D99" i="3"/>
  <c r="F99" i="3"/>
  <c r="J99" i="3" s="1"/>
  <c r="K99" i="3"/>
  <c r="L99" i="3" s="1"/>
  <c r="C101" i="3"/>
  <c r="I101" i="3"/>
  <c r="B102" i="3"/>
  <c r="G102" i="3"/>
  <c r="H103" i="3"/>
  <c r="D103" i="3"/>
  <c r="F103" i="3"/>
  <c r="J103" i="3" s="1"/>
  <c r="K103" i="3"/>
  <c r="L103" i="3" s="1"/>
  <c r="C105" i="3"/>
  <c r="I105" i="3"/>
  <c r="B106" i="3"/>
  <c r="G106" i="3"/>
  <c r="H107" i="3"/>
  <c r="D107" i="3"/>
  <c r="F107" i="3"/>
  <c r="J107" i="3" s="1"/>
  <c r="K107" i="3"/>
  <c r="L107" i="3" s="1"/>
  <c r="C109" i="3"/>
  <c r="I109" i="3"/>
  <c r="B110" i="3"/>
  <c r="G110" i="3"/>
  <c r="H111" i="3"/>
  <c r="D111" i="3"/>
  <c r="F111" i="3"/>
  <c r="J111" i="3" s="1"/>
  <c r="K111" i="3"/>
  <c r="L111" i="3" s="1"/>
  <c r="C113" i="3"/>
  <c r="I113" i="3"/>
  <c r="B114" i="3"/>
  <c r="G114" i="3"/>
  <c r="H115" i="3"/>
  <c r="D115" i="3"/>
  <c r="F115" i="3"/>
  <c r="J115" i="3" s="1"/>
  <c r="K115" i="3"/>
  <c r="L115" i="3" s="1"/>
  <c r="C117" i="3"/>
  <c r="I117" i="3"/>
  <c r="B118" i="3"/>
  <c r="G118" i="3"/>
  <c r="H119" i="3"/>
  <c r="D119" i="3"/>
  <c r="F119" i="3"/>
  <c r="J119" i="3" s="1"/>
  <c r="K119" i="3"/>
  <c r="L119" i="3" s="1"/>
  <c r="C121" i="3"/>
  <c r="I121" i="3"/>
  <c r="B122" i="3"/>
  <c r="G122" i="3"/>
  <c r="H123" i="3"/>
  <c r="D123" i="3"/>
  <c r="F123" i="3"/>
  <c r="J123" i="3" s="1"/>
  <c r="K123" i="3"/>
  <c r="L123" i="3" s="1"/>
  <c r="C125" i="3"/>
  <c r="I125" i="3"/>
  <c r="B126" i="3"/>
  <c r="G126" i="3"/>
  <c r="H127" i="3"/>
  <c r="D127" i="3"/>
  <c r="F127" i="3"/>
  <c r="J127" i="3" s="1"/>
  <c r="K127" i="3"/>
  <c r="L127" i="3" s="1"/>
  <c r="C129" i="3"/>
  <c r="I129" i="3"/>
  <c r="B130" i="3"/>
  <c r="G130" i="3"/>
  <c r="H131" i="3"/>
  <c r="D131" i="3"/>
  <c r="F131" i="3"/>
  <c r="J131" i="3" s="1"/>
  <c r="K131" i="3"/>
  <c r="L131" i="3" s="1"/>
  <c r="C133" i="3"/>
  <c r="I133" i="3"/>
  <c r="B134" i="3"/>
  <c r="G134" i="3"/>
  <c r="H135" i="3"/>
  <c r="D135" i="3"/>
  <c r="F135" i="3"/>
  <c r="J135" i="3" s="1"/>
  <c r="K135" i="3"/>
  <c r="L135" i="3" s="1"/>
  <c r="C137" i="3"/>
  <c r="I137" i="3"/>
  <c r="B138" i="3"/>
  <c r="G138" i="3"/>
  <c r="H139" i="3"/>
  <c r="D139" i="3"/>
  <c r="F139" i="3"/>
  <c r="J139" i="3" s="1"/>
  <c r="K139" i="3"/>
  <c r="L139" i="3" s="1"/>
  <c r="C141" i="3"/>
  <c r="I141" i="3"/>
  <c r="B142" i="3"/>
  <c r="G142" i="3"/>
  <c r="H143" i="3"/>
  <c r="D143" i="3"/>
  <c r="F143" i="3"/>
  <c r="J143" i="3" s="1"/>
  <c r="K143" i="3"/>
  <c r="L143" i="3" s="1"/>
  <c r="C145" i="3"/>
  <c r="I145" i="3"/>
  <c r="B146" i="3"/>
  <c r="G146" i="3"/>
  <c r="H147" i="3"/>
  <c r="D147" i="3"/>
  <c r="F147" i="3"/>
  <c r="J147" i="3" s="1"/>
  <c r="K147" i="3"/>
  <c r="L147" i="3" s="1"/>
  <c r="C149" i="3"/>
  <c r="I149" i="3"/>
  <c r="B150" i="3"/>
  <c r="G150" i="3"/>
  <c r="H151" i="3"/>
  <c r="D151" i="3"/>
  <c r="F151" i="3"/>
  <c r="J151" i="3" s="1"/>
  <c r="K151" i="3"/>
  <c r="L151" i="3" s="1"/>
  <c r="C153" i="3"/>
  <c r="I153" i="3"/>
  <c r="B154" i="3"/>
  <c r="G154" i="3"/>
  <c r="H155" i="3"/>
  <c r="D155" i="3"/>
  <c r="F155" i="3"/>
  <c r="J155" i="3" s="1"/>
  <c r="K155" i="3"/>
  <c r="L155" i="3" s="1"/>
  <c r="C157" i="3"/>
  <c r="I157" i="3"/>
  <c r="B158" i="3"/>
  <c r="G158" i="3"/>
  <c r="H159" i="3"/>
  <c r="D159" i="3"/>
  <c r="F159" i="3"/>
  <c r="J159" i="3" s="1"/>
  <c r="K159" i="3"/>
  <c r="L159" i="3" s="1"/>
  <c r="C161" i="3"/>
  <c r="I161" i="3"/>
  <c r="B162" i="3"/>
  <c r="G162" i="3"/>
  <c r="H163" i="3"/>
  <c r="D163" i="3"/>
  <c r="F163" i="3"/>
  <c r="J163" i="3" s="1"/>
  <c r="K163" i="3"/>
  <c r="L163" i="3" s="1"/>
  <c r="C165" i="3"/>
  <c r="I165" i="3"/>
  <c r="B166" i="3"/>
  <c r="G166" i="3"/>
  <c r="H167" i="3"/>
  <c r="D167" i="3"/>
  <c r="F167" i="3"/>
  <c r="J167" i="3" s="1"/>
  <c r="K167" i="3"/>
  <c r="L167" i="3" s="1"/>
  <c r="I169" i="3"/>
  <c r="G169" i="3"/>
  <c r="I173" i="3"/>
  <c r="G173" i="3"/>
  <c r="I177" i="3"/>
  <c r="G177" i="3"/>
  <c r="I181" i="3"/>
  <c r="G181" i="3"/>
  <c r="I185" i="3"/>
  <c r="G185" i="3"/>
  <c r="I189" i="3"/>
  <c r="G189" i="3"/>
  <c r="I193" i="3"/>
  <c r="G193" i="3"/>
  <c r="I197" i="3"/>
  <c r="G197" i="3"/>
  <c r="A197" i="6" a="1"/>
  <c r="A197" i="6" s="1"/>
  <c r="A193" i="6" a="1"/>
  <c r="A193" i="6" s="1"/>
  <c r="A189" i="6" a="1"/>
  <c r="A189" i="6" s="1"/>
  <c r="A196" i="6" a="1"/>
  <c r="A196" i="6" s="1"/>
  <c r="A192" i="6" a="1"/>
  <c r="A192" i="6" s="1"/>
  <c r="A188" i="6" a="1"/>
  <c r="A188" i="6" s="1"/>
  <c r="A184" i="6" a="1"/>
  <c r="A184" i="6" s="1"/>
  <c r="A180" i="6" a="1"/>
  <c r="A180" i="6" s="1"/>
  <c r="A176" i="6" a="1"/>
  <c r="A176" i="6" s="1"/>
  <c r="A172" i="6" a="1"/>
  <c r="A172" i="6" s="1"/>
  <c r="A168" i="6" a="1"/>
  <c r="A168" i="6" s="1"/>
  <c r="A164" i="6" a="1"/>
  <c r="A164" i="6" s="1"/>
  <c r="A160" i="6" a="1"/>
  <c r="A160" i="6" s="1"/>
  <c r="A195" i="6" a="1"/>
  <c r="A195" i="6" s="1"/>
  <c r="A191" i="6" a="1"/>
  <c r="A191" i="6" s="1"/>
  <c r="A187" i="6" a="1"/>
  <c r="A187" i="6" s="1"/>
  <c r="A183" i="6" a="1"/>
  <c r="A183" i="6" s="1"/>
  <c r="A179" i="6" a="1"/>
  <c r="A179" i="6" s="1"/>
  <c r="A175" i="6" a="1"/>
  <c r="A175" i="6" s="1"/>
  <c r="A190" i="6" a="1"/>
  <c r="A190" i="6" s="1"/>
  <c r="A182" i="6" a="1"/>
  <c r="A182" i="6" s="1"/>
  <c r="A171" i="6" a="1"/>
  <c r="A171" i="6" s="1"/>
  <c r="A169" i="6" a="1"/>
  <c r="A169" i="6" s="1"/>
  <c r="A162" i="6" a="1"/>
  <c r="A162" i="6" s="1"/>
  <c r="A159" i="6" a="1"/>
  <c r="A159" i="6" s="1"/>
  <c r="A155" i="6" a="1"/>
  <c r="A155" i="6" s="1"/>
  <c r="A185" i="6" a="1"/>
  <c r="A185" i="6" s="1"/>
  <c r="A177" i="6" a="1"/>
  <c r="A177" i="6" s="1"/>
  <c r="A173" i="6" a="1"/>
  <c r="A173" i="6" s="1"/>
  <c r="A166" i="6" a="1"/>
  <c r="A166" i="6" s="1"/>
  <c r="A158" i="6" a="1"/>
  <c r="A158" i="6" s="1"/>
  <c r="A154" i="6" a="1"/>
  <c r="A154" i="6" s="1"/>
  <c r="A198" i="6" a="1"/>
  <c r="A198" i="6" s="1"/>
  <c r="A186" i="6" a="1"/>
  <c r="A186" i="6" s="1"/>
  <c r="A178" i="6" a="1"/>
  <c r="A178" i="6" s="1"/>
  <c r="A170" i="6" a="1"/>
  <c r="A170" i="6" s="1"/>
  <c r="A163" i="6" a="1"/>
  <c r="A163" i="6" s="1"/>
  <c r="A161" i="6" a="1"/>
  <c r="A161" i="6" s="1"/>
  <c r="A157" i="6" a="1"/>
  <c r="A157" i="6" s="1"/>
  <c r="A153" i="6" a="1"/>
  <c r="A153" i="6" s="1"/>
  <c r="A194" i="6" a="1"/>
  <c r="A194" i="6" s="1"/>
  <c r="A181" i="6" a="1"/>
  <c r="A181" i="6" s="1"/>
  <c r="A174" i="6" a="1"/>
  <c r="A174" i="6" s="1"/>
  <c r="A167" i="6" a="1"/>
  <c r="A167" i="6" s="1"/>
  <c r="A165" i="6" a="1"/>
  <c r="A165" i="6" s="1"/>
  <c r="A156" i="6" a="1"/>
  <c r="A156" i="6" s="1"/>
  <c r="A149" i="6" a="1"/>
  <c r="A149" i="6" s="1"/>
  <c r="A145" i="6" a="1"/>
  <c r="A145" i="6" s="1"/>
  <c r="A141" i="6" a="1"/>
  <c r="A141" i="6" s="1"/>
  <c r="A137" i="6" a="1"/>
  <c r="A137" i="6" s="1"/>
  <c r="A133" i="6" a="1"/>
  <c r="A133" i="6" s="1"/>
  <c r="A129" i="6" a="1"/>
  <c r="A129" i="6" s="1"/>
  <c r="A125" i="6" a="1"/>
  <c r="A125" i="6" s="1"/>
  <c r="A121" i="6" a="1"/>
  <c r="A121" i="6" s="1"/>
  <c r="A117" i="6" a="1"/>
  <c r="A117" i="6" s="1"/>
  <c r="A113" i="6" a="1"/>
  <c r="A113" i="6" s="1"/>
  <c r="A109" i="6" a="1"/>
  <c r="A109" i="6" s="1"/>
  <c r="A105" i="6" a="1"/>
  <c r="A105" i="6" s="1"/>
  <c r="A152" i="6" a="1"/>
  <c r="A152" i="6" s="1"/>
  <c r="A148" i="6" a="1"/>
  <c r="A148" i="6" s="1"/>
  <c r="A144" i="6" a="1"/>
  <c r="A144" i="6" s="1"/>
  <c r="A140" i="6" a="1"/>
  <c r="A140" i="6" s="1"/>
  <c r="A136" i="6" a="1"/>
  <c r="A136" i="6" s="1"/>
  <c r="A132" i="6" a="1"/>
  <c r="A132" i="6" s="1"/>
  <c r="A128" i="6" a="1"/>
  <c r="A128" i="6" s="1"/>
  <c r="A124" i="6" a="1"/>
  <c r="A124" i="6" s="1"/>
  <c r="A120" i="6" a="1"/>
  <c r="A120" i="6" s="1"/>
  <c r="A116" i="6" a="1"/>
  <c r="A116" i="6" s="1"/>
  <c r="A112" i="6" a="1"/>
  <c r="A112" i="6" s="1"/>
  <c r="A108" i="6" a="1"/>
  <c r="A108" i="6" s="1"/>
  <c r="A104" i="6" a="1"/>
  <c r="A104" i="6" s="1"/>
  <c r="A100" i="6" a="1"/>
  <c r="A100" i="6" s="1"/>
  <c r="A151" i="6" a="1"/>
  <c r="A151" i="6" s="1"/>
  <c r="A147" i="6" a="1"/>
  <c r="A147" i="6" s="1"/>
  <c r="A143" i="6" a="1"/>
  <c r="A143" i="6" s="1"/>
  <c r="A139" i="6" a="1"/>
  <c r="A139" i="6" s="1"/>
  <c r="A135" i="6" a="1"/>
  <c r="A135" i="6" s="1"/>
  <c r="A131" i="6" a="1"/>
  <c r="A131" i="6" s="1"/>
  <c r="A127" i="6" a="1"/>
  <c r="A127" i="6" s="1"/>
  <c r="A123" i="6" a="1"/>
  <c r="A123" i="6" s="1"/>
  <c r="A119" i="6" a="1"/>
  <c r="A119" i="6" s="1"/>
  <c r="A115" i="6" a="1"/>
  <c r="A115" i="6" s="1"/>
  <c r="A111" i="6" a="1"/>
  <c r="A111" i="6" s="1"/>
  <c r="A107" i="6" a="1"/>
  <c r="A107" i="6" s="1"/>
  <c r="A103" i="6" a="1"/>
  <c r="A103" i="6" s="1"/>
  <c r="A150" i="6" a="1"/>
  <c r="A150" i="6" s="1"/>
  <c r="A146" i="6" a="1"/>
  <c r="A146" i="6" s="1"/>
  <c r="A142" i="6" a="1"/>
  <c r="A142" i="6" s="1"/>
  <c r="A138" i="6" a="1"/>
  <c r="A138" i="6" s="1"/>
  <c r="A134" i="6" a="1"/>
  <c r="A134" i="6" s="1"/>
  <c r="A130" i="6" a="1"/>
  <c r="A130" i="6" s="1"/>
  <c r="A126" i="6" a="1"/>
  <c r="A126" i="6" s="1"/>
  <c r="A122" i="6" a="1"/>
  <c r="A122" i="6" s="1"/>
  <c r="A118" i="6" a="1"/>
  <c r="A118" i="6" s="1"/>
  <c r="A114" i="6" a="1"/>
  <c r="A114" i="6" s="1"/>
  <c r="A110" i="6" a="1"/>
  <c r="A110" i="6" s="1"/>
  <c r="A102" i="6" a="1"/>
  <c r="A102" i="6" s="1"/>
  <c r="A98" i="6" a="1"/>
  <c r="A98" i="6" s="1"/>
  <c r="A94" i="6" a="1"/>
  <c r="A94" i="6" s="1"/>
  <c r="A90" i="6" a="1"/>
  <c r="A90" i="6" s="1"/>
  <c r="A86" i="6" a="1"/>
  <c r="A86" i="6" s="1"/>
  <c r="A82" i="6" a="1"/>
  <c r="A82" i="6" s="1"/>
  <c r="A78" i="6" a="1"/>
  <c r="A78" i="6" s="1"/>
  <c r="A74" i="6" a="1"/>
  <c r="A74" i="6" s="1"/>
  <c r="A70" i="6" a="1"/>
  <c r="A70" i="6" s="1"/>
  <c r="A66" i="6" a="1"/>
  <c r="A66" i="6" s="1"/>
  <c r="A62" i="6" a="1"/>
  <c r="A62" i="6" s="1"/>
  <c r="A58" i="6" a="1"/>
  <c r="A58" i="6" s="1"/>
  <c r="A54" i="6" a="1"/>
  <c r="A54" i="6" s="1"/>
  <c r="A101" i="6" a="1"/>
  <c r="A101" i="6" s="1"/>
  <c r="A97" i="6" a="1"/>
  <c r="A97" i="6" s="1"/>
  <c r="A93" i="6" a="1"/>
  <c r="A93" i="6" s="1"/>
  <c r="A89" i="6" a="1"/>
  <c r="A89" i="6" s="1"/>
  <c r="A85" i="6" a="1"/>
  <c r="A85" i="6" s="1"/>
  <c r="A81" i="6" a="1"/>
  <c r="A81" i="6" s="1"/>
  <c r="A77" i="6" a="1"/>
  <c r="A77" i="6" s="1"/>
  <c r="A73" i="6" a="1"/>
  <c r="A73" i="6" s="1"/>
  <c r="A69" i="6" a="1"/>
  <c r="A69" i="6" s="1"/>
  <c r="A65" i="6" a="1"/>
  <c r="A65" i="6" s="1"/>
  <c r="A61" i="6" a="1"/>
  <c r="A61" i="6" s="1"/>
  <c r="A57" i="6" a="1"/>
  <c r="A57" i="6" s="1"/>
  <c r="A106" i="6" a="1"/>
  <c r="A106" i="6" s="1"/>
  <c r="A96" i="6" a="1"/>
  <c r="A96" i="6" s="1"/>
  <c r="A92" i="6" a="1"/>
  <c r="A92" i="6" s="1"/>
  <c r="A88" i="6" a="1"/>
  <c r="A88" i="6" s="1"/>
  <c r="A84" i="6" a="1"/>
  <c r="A84" i="6" s="1"/>
  <c r="A80" i="6" a="1"/>
  <c r="A80" i="6" s="1"/>
  <c r="A76" i="6" a="1"/>
  <c r="A76" i="6" s="1"/>
  <c r="A72" i="6" a="1"/>
  <c r="A72" i="6" s="1"/>
  <c r="A68" i="6" a="1"/>
  <c r="A68" i="6" s="1"/>
  <c r="A64" i="6" a="1"/>
  <c r="A64" i="6" s="1"/>
  <c r="A60" i="6" a="1"/>
  <c r="A60" i="6" s="1"/>
  <c r="A56" i="6" a="1"/>
  <c r="A56" i="6" s="1"/>
  <c r="A52" i="6" a="1"/>
  <c r="A52" i="6" s="1"/>
  <c r="A48" i="6" a="1"/>
  <c r="A48" i="6" s="1"/>
  <c r="A99" i="6" a="1"/>
  <c r="A99" i="6" s="1"/>
  <c r="A95" i="6" a="1"/>
  <c r="A95" i="6" s="1"/>
  <c r="A91" i="6" a="1"/>
  <c r="A91" i="6" s="1"/>
  <c r="A87" i="6" a="1"/>
  <c r="A87" i="6" s="1"/>
  <c r="A83" i="6" a="1"/>
  <c r="A83" i="6" s="1"/>
  <c r="A79" i="6" a="1"/>
  <c r="A79" i="6" s="1"/>
  <c r="A75" i="6" a="1"/>
  <c r="A75" i="6" s="1"/>
  <c r="A71" i="6" a="1"/>
  <c r="A71" i="6" s="1"/>
  <c r="A67" i="6" a="1"/>
  <c r="A67" i="6" s="1"/>
  <c r="A63" i="6" a="1"/>
  <c r="A63" i="6" s="1"/>
  <c r="A59" i="6" a="1"/>
  <c r="A59" i="6" s="1"/>
  <c r="A55" i="6" a="1"/>
  <c r="A55" i="6" s="1"/>
  <c r="A51" i="6" a="1"/>
  <c r="A51" i="6" s="1"/>
  <c r="A53" i="6" a="1"/>
  <c r="A53" i="6" s="1"/>
  <c r="A50" i="6" a="1"/>
  <c r="A50" i="6" s="1"/>
  <c r="A47" i="6" a="1"/>
  <c r="A47" i="6" s="1"/>
  <c r="A43" i="6" a="1"/>
  <c r="A43" i="6" s="1"/>
  <c r="A39" i="6" a="1"/>
  <c r="A39" i="6" s="1"/>
  <c r="A35" i="6" a="1"/>
  <c r="A35" i="6" s="1"/>
  <c r="A31" i="6" a="1"/>
  <c r="A31" i="6" s="1"/>
  <c r="A27" i="6" a="1"/>
  <c r="A27" i="6" s="1"/>
  <c r="A23" i="6" a="1"/>
  <c r="A23" i="6" s="1"/>
  <c r="A19" i="6" a="1"/>
  <c r="A19" i="6" s="1"/>
  <c r="A15" i="6" a="1"/>
  <c r="A15" i="6" s="1"/>
  <c r="A11" i="6" a="1"/>
  <c r="A11" i="6" s="1"/>
  <c r="A46" i="6" a="1"/>
  <c r="A46" i="6" s="1"/>
  <c r="A42" i="6" a="1"/>
  <c r="A42" i="6" s="1"/>
  <c r="A38" i="6" a="1"/>
  <c r="A38" i="6" s="1"/>
  <c r="A34" i="6" a="1"/>
  <c r="A34" i="6" s="1"/>
  <c r="A30" i="6" a="1"/>
  <c r="A30" i="6" s="1"/>
  <c r="A26" i="6" a="1"/>
  <c r="A26" i="6" s="1"/>
  <c r="A22" i="6" a="1"/>
  <c r="A22" i="6" s="1"/>
  <c r="A18" i="6" a="1"/>
  <c r="A18" i="6" s="1"/>
  <c r="A14" i="6" a="1"/>
  <c r="A14" i="6" s="1"/>
  <c r="A10" i="6" a="1"/>
  <c r="A10" i="6" s="1"/>
  <c r="A6" i="6" a="1"/>
  <c r="A6" i="6" s="1"/>
  <c r="A49" i="6" a="1"/>
  <c r="A49" i="6" s="1"/>
  <c r="A45" i="6" a="1"/>
  <c r="A45" i="6" s="1"/>
  <c r="A41" i="6" a="1"/>
  <c r="A41" i="6" s="1"/>
  <c r="A37" i="6" a="1"/>
  <c r="A37" i="6" s="1"/>
  <c r="A33" i="6" a="1"/>
  <c r="A33" i="6" s="1"/>
  <c r="A29" i="6" a="1"/>
  <c r="A29" i="6" s="1"/>
  <c r="A25" i="6" a="1"/>
  <c r="A25" i="6" s="1"/>
  <c r="A21" i="6" a="1"/>
  <c r="A21" i="6" s="1"/>
  <c r="A17" i="6" a="1"/>
  <c r="A17" i="6" s="1"/>
  <c r="A13" i="6" a="1"/>
  <c r="A13" i="6" s="1"/>
  <c r="A9" i="6" a="1"/>
  <c r="A9" i="6" s="1"/>
  <c r="A44" i="6" a="1"/>
  <c r="A44" i="6" s="1"/>
  <c r="A40" i="6" a="1"/>
  <c r="A40" i="6" s="1"/>
  <c r="A36" i="6" a="1"/>
  <c r="A36" i="6" s="1"/>
  <c r="A32" i="6" a="1"/>
  <c r="A32" i="6" s="1"/>
  <c r="A28" i="6" a="1"/>
  <c r="A28" i="6" s="1"/>
  <c r="A24" i="6" a="1"/>
  <c r="A24" i="6" s="1"/>
  <c r="A20" i="6" a="1"/>
  <c r="A20" i="6" s="1"/>
  <c r="A16" i="6" a="1"/>
  <c r="A16" i="6" s="1"/>
  <c r="A12" i="6" a="1"/>
  <c r="A12" i="6" s="1"/>
  <c r="A8" i="6" a="1"/>
  <c r="A8" i="6" s="1"/>
  <c r="A7" i="6" a="1"/>
  <c r="A7" i="6" s="1"/>
  <c r="G4" i="3"/>
  <c r="G5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E37" i="3"/>
  <c r="J37" i="3" s="1"/>
  <c r="I38" i="3"/>
  <c r="G39" i="3"/>
  <c r="H40" i="3"/>
  <c r="D40" i="3"/>
  <c r="F40" i="3"/>
  <c r="J40" i="3" s="1"/>
  <c r="K40" i="3"/>
  <c r="L40" i="3" s="1"/>
  <c r="E41" i="3"/>
  <c r="J41" i="3" s="1"/>
  <c r="I42" i="3"/>
  <c r="G43" i="3"/>
  <c r="H44" i="3"/>
  <c r="D44" i="3"/>
  <c r="F44" i="3"/>
  <c r="J44" i="3" s="1"/>
  <c r="K44" i="3"/>
  <c r="L44" i="3" s="1"/>
  <c r="E45" i="3"/>
  <c r="J45" i="3" s="1"/>
  <c r="I46" i="3"/>
  <c r="G47" i="3"/>
  <c r="H48" i="3"/>
  <c r="D48" i="3"/>
  <c r="F48" i="3"/>
  <c r="J48" i="3" s="1"/>
  <c r="K48" i="3"/>
  <c r="L48" i="3" s="1"/>
  <c r="E49" i="3"/>
  <c r="J49" i="3" s="1"/>
  <c r="I50" i="3"/>
  <c r="G51" i="3"/>
  <c r="H52" i="3"/>
  <c r="D52" i="3"/>
  <c r="F52" i="3"/>
  <c r="J52" i="3" s="1"/>
  <c r="K52" i="3"/>
  <c r="L52" i="3" s="1"/>
  <c r="E53" i="3"/>
  <c r="J53" i="3" s="1"/>
  <c r="I54" i="3"/>
  <c r="G55" i="3"/>
  <c r="H56" i="3"/>
  <c r="D56" i="3"/>
  <c r="F56" i="3"/>
  <c r="J56" i="3" s="1"/>
  <c r="K56" i="3"/>
  <c r="L56" i="3" s="1"/>
  <c r="E57" i="3"/>
  <c r="J57" i="3" s="1"/>
  <c r="I58" i="3"/>
  <c r="G59" i="3"/>
  <c r="H60" i="3"/>
  <c r="D60" i="3"/>
  <c r="F60" i="3"/>
  <c r="J60" i="3" s="1"/>
  <c r="K60" i="3"/>
  <c r="L60" i="3" s="1"/>
  <c r="E61" i="3"/>
  <c r="J61" i="3" s="1"/>
  <c r="I62" i="3"/>
  <c r="G63" i="3"/>
  <c r="H64" i="3"/>
  <c r="D64" i="3"/>
  <c r="F64" i="3"/>
  <c r="J64" i="3" s="1"/>
  <c r="K64" i="3"/>
  <c r="L64" i="3" s="1"/>
  <c r="E65" i="3"/>
  <c r="J65" i="3" s="1"/>
  <c r="I66" i="3"/>
  <c r="G67" i="3"/>
  <c r="H68" i="3"/>
  <c r="D68" i="3"/>
  <c r="F68" i="3"/>
  <c r="J68" i="3" s="1"/>
  <c r="K68" i="3"/>
  <c r="L68" i="3" s="1"/>
  <c r="E69" i="3"/>
  <c r="J69" i="3" s="1"/>
  <c r="I70" i="3"/>
  <c r="G71" i="3"/>
  <c r="H72" i="3"/>
  <c r="D72" i="3"/>
  <c r="F72" i="3"/>
  <c r="J72" i="3" s="1"/>
  <c r="K72" i="3"/>
  <c r="L72" i="3" s="1"/>
  <c r="E73" i="3"/>
  <c r="J73" i="3" s="1"/>
  <c r="I74" i="3"/>
  <c r="G75" i="3"/>
  <c r="H76" i="3"/>
  <c r="D76" i="3"/>
  <c r="F76" i="3"/>
  <c r="J76" i="3" s="1"/>
  <c r="K76" i="3"/>
  <c r="L76" i="3" s="1"/>
  <c r="E77" i="3"/>
  <c r="J77" i="3" s="1"/>
  <c r="I78" i="3"/>
  <c r="G79" i="3"/>
  <c r="H80" i="3"/>
  <c r="D80" i="3"/>
  <c r="F80" i="3"/>
  <c r="J80" i="3" s="1"/>
  <c r="K80" i="3"/>
  <c r="L80" i="3" s="1"/>
  <c r="E81" i="3"/>
  <c r="J81" i="3" s="1"/>
  <c r="I82" i="3"/>
  <c r="G83" i="3"/>
  <c r="H84" i="3"/>
  <c r="D84" i="3"/>
  <c r="F84" i="3"/>
  <c r="J84" i="3" s="1"/>
  <c r="K84" i="3"/>
  <c r="L84" i="3" s="1"/>
  <c r="E85" i="3"/>
  <c r="J85" i="3" s="1"/>
  <c r="I86" i="3"/>
  <c r="G87" i="3"/>
  <c r="H88" i="3"/>
  <c r="D88" i="3"/>
  <c r="F88" i="3"/>
  <c r="J88" i="3" s="1"/>
  <c r="K88" i="3"/>
  <c r="L88" i="3" s="1"/>
  <c r="E89" i="3"/>
  <c r="J89" i="3" s="1"/>
  <c r="I90" i="3"/>
  <c r="G91" i="3"/>
  <c r="H92" i="3"/>
  <c r="D92" i="3"/>
  <c r="F92" i="3"/>
  <c r="J92" i="3" s="1"/>
  <c r="K92" i="3"/>
  <c r="L92" i="3" s="1"/>
  <c r="E93" i="3"/>
  <c r="J93" i="3" s="1"/>
  <c r="I94" i="3"/>
  <c r="G95" i="3"/>
  <c r="H96" i="3"/>
  <c r="D96" i="3"/>
  <c r="F96" i="3"/>
  <c r="J96" i="3" s="1"/>
  <c r="K96" i="3"/>
  <c r="L96" i="3" s="1"/>
  <c r="E97" i="3"/>
  <c r="J97" i="3" s="1"/>
  <c r="I98" i="3"/>
  <c r="G99" i="3"/>
  <c r="H100" i="3"/>
  <c r="D100" i="3"/>
  <c r="F100" i="3"/>
  <c r="J100" i="3" s="1"/>
  <c r="K100" i="3"/>
  <c r="L100" i="3" s="1"/>
  <c r="E101" i="3"/>
  <c r="J101" i="3" s="1"/>
  <c r="I102" i="3"/>
  <c r="G103" i="3"/>
  <c r="H104" i="3"/>
  <c r="D104" i="3"/>
  <c r="F104" i="3"/>
  <c r="J104" i="3" s="1"/>
  <c r="K104" i="3"/>
  <c r="L104" i="3" s="1"/>
  <c r="E105" i="3"/>
  <c r="J105" i="3" s="1"/>
  <c r="I106" i="3"/>
  <c r="G107" i="3"/>
  <c r="H108" i="3"/>
  <c r="D108" i="3"/>
  <c r="F108" i="3"/>
  <c r="J108" i="3" s="1"/>
  <c r="K108" i="3"/>
  <c r="L108" i="3" s="1"/>
  <c r="E109" i="3"/>
  <c r="J109" i="3" s="1"/>
  <c r="I110" i="3"/>
  <c r="G111" i="3"/>
  <c r="H112" i="3"/>
  <c r="D112" i="3"/>
  <c r="F112" i="3"/>
  <c r="J112" i="3" s="1"/>
  <c r="K112" i="3"/>
  <c r="L112" i="3" s="1"/>
  <c r="E113" i="3"/>
  <c r="J113" i="3" s="1"/>
  <c r="I114" i="3"/>
  <c r="G115" i="3"/>
  <c r="H116" i="3"/>
  <c r="D116" i="3"/>
  <c r="F116" i="3"/>
  <c r="J116" i="3" s="1"/>
  <c r="K116" i="3"/>
  <c r="L116" i="3" s="1"/>
  <c r="E117" i="3"/>
  <c r="J117" i="3" s="1"/>
  <c r="I118" i="3"/>
  <c r="G119" i="3"/>
  <c r="H120" i="3"/>
  <c r="D120" i="3"/>
  <c r="F120" i="3"/>
  <c r="J120" i="3" s="1"/>
  <c r="K120" i="3"/>
  <c r="L120" i="3" s="1"/>
  <c r="E121" i="3"/>
  <c r="J121" i="3" s="1"/>
  <c r="I122" i="3"/>
  <c r="G123" i="3"/>
  <c r="H124" i="3"/>
  <c r="D124" i="3"/>
  <c r="F124" i="3"/>
  <c r="J124" i="3" s="1"/>
  <c r="K124" i="3"/>
  <c r="L124" i="3" s="1"/>
  <c r="E125" i="3"/>
  <c r="J125" i="3" s="1"/>
  <c r="I126" i="3"/>
  <c r="G127" i="3"/>
  <c r="H128" i="3"/>
  <c r="D128" i="3"/>
  <c r="F128" i="3"/>
  <c r="J128" i="3" s="1"/>
  <c r="K128" i="3"/>
  <c r="L128" i="3" s="1"/>
  <c r="E129" i="3"/>
  <c r="J129" i="3" s="1"/>
  <c r="I130" i="3"/>
  <c r="G131" i="3"/>
  <c r="H132" i="3"/>
  <c r="D132" i="3"/>
  <c r="F132" i="3"/>
  <c r="J132" i="3" s="1"/>
  <c r="K132" i="3"/>
  <c r="L132" i="3" s="1"/>
  <c r="E133" i="3"/>
  <c r="J133" i="3" s="1"/>
  <c r="I134" i="3"/>
  <c r="G135" i="3"/>
  <c r="H136" i="3"/>
  <c r="D136" i="3"/>
  <c r="F136" i="3"/>
  <c r="J136" i="3" s="1"/>
  <c r="K136" i="3"/>
  <c r="L136" i="3" s="1"/>
  <c r="E137" i="3"/>
  <c r="J137" i="3" s="1"/>
  <c r="I138" i="3"/>
  <c r="G139" i="3"/>
  <c r="H140" i="3"/>
  <c r="D140" i="3"/>
  <c r="F140" i="3"/>
  <c r="J140" i="3" s="1"/>
  <c r="K140" i="3"/>
  <c r="L140" i="3" s="1"/>
  <c r="E141" i="3"/>
  <c r="J141" i="3" s="1"/>
  <c r="I142" i="3"/>
  <c r="G143" i="3"/>
  <c r="H144" i="3"/>
  <c r="D144" i="3"/>
  <c r="F144" i="3"/>
  <c r="J144" i="3" s="1"/>
  <c r="K144" i="3"/>
  <c r="L144" i="3" s="1"/>
  <c r="E145" i="3"/>
  <c r="J145" i="3" s="1"/>
  <c r="I146" i="3"/>
  <c r="G147" i="3"/>
  <c r="H148" i="3"/>
  <c r="D148" i="3"/>
  <c r="F148" i="3"/>
  <c r="J148" i="3" s="1"/>
  <c r="K148" i="3"/>
  <c r="L148" i="3" s="1"/>
  <c r="E149" i="3"/>
  <c r="J149" i="3" s="1"/>
  <c r="I150" i="3"/>
  <c r="G151" i="3"/>
  <c r="H152" i="3"/>
  <c r="D152" i="3"/>
  <c r="F152" i="3"/>
  <c r="J152" i="3" s="1"/>
  <c r="K152" i="3"/>
  <c r="L152" i="3" s="1"/>
  <c r="E153" i="3"/>
  <c r="J153" i="3" s="1"/>
  <c r="I154" i="3"/>
  <c r="G155" i="3"/>
  <c r="H156" i="3"/>
  <c r="D156" i="3"/>
  <c r="F156" i="3"/>
  <c r="J156" i="3" s="1"/>
  <c r="K156" i="3"/>
  <c r="L156" i="3" s="1"/>
  <c r="E157" i="3"/>
  <c r="J157" i="3" s="1"/>
  <c r="I158" i="3"/>
  <c r="G159" i="3"/>
  <c r="H160" i="3"/>
  <c r="D160" i="3"/>
  <c r="F160" i="3"/>
  <c r="J160" i="3" s="1"/>
  <c r="K160" i="3"/>
  <c r="L160" i="3" s="1"/>
  <c r="E161" i="3"/>
  <c r="J161" i="3" s="1"/>
  <c r="I162" i="3"/>
  <c r="G163" i="3"/>
  <c r="H164" i="3"/>
  <c r="D164" i="3"/>
  <c r="F164" i="3"/>
  <c r="J164" i="3" s="1"/>
  <c r="K164" i="3"/>
  <c r="L164" i="3" s="1"/>
  <c r="E165" i="3"/>
  <c r="J165" i="3" s="1"/>
  <c r="I166" i="3"/>
  <c r="G167" i="3"/>
  <c r="I168" i="3"/>
  <c r="G168" i="3"/>
  <c r="I172" i="3"/>
  <c r="G172" i="3"/>
  <c r="I176" i="3"/>
  <c r="G176" i="3"/>
  <c r="I180" i="3"/>
  <c r="G180" i="3"/>
  <c r="I184" i="3"/>
  <c r="G184" i="3"/>
  <c r="I188" i="3"/>
  <c r="G188" i="3"/>
  <c r="I192" i="3"/>
  <c r="G192" i="3"/>
  <c r="I196" i="3"/>
  <c r="G196" i="3"/>
  <c r="I200" i="3"/>
  <c r="G200" i="3"/>
  <c r="H203" i="3"/>
  <c r="D203" i="3"/>
  <c r="F203" i="3"/>
  <c r="B203" i="3"/>
  <c r="I203" i="3"/>
  <c r="H205" i="3"/>
  <c r="D205" i="3"/>
  <c r="F205" i="3"/>
  <c r="B205" i="3"/>
  <c r="I205" i="3"/>
  <c r="H207" i="3"/>
  <c r="D207" i="3"/>
  <c r="F207" i="3"/>
  <c r="B207" i="3"/>
  <c r="I207" i="3"/>
  <c r="H209" i="3"/>
  <c r="D209" i="3"/>
  <c r="F209" i="3"/>
  <c r="B209" i="3"/>
  <c r="I209" i="3"/>
  <c r="H211" i="3"/>
  <c r="D211" i="3"/>
  <c r="F211" i="3"/>
  <c r="B211" i="3"/>
  <c r="I211" i="3"/>
  <c r="H213" i="3"/>
  <c r="D213" i="3"/>
  <c r="F213" i="3"/>
  <c r="B213" i="3"/>
  <c r="I213" i="3"/>
  <c r="H215" i="3"/>
  <c r="D215" i="3"/>
  <c r="F215" i="3"/>
  <c r="B215" i="3"/>
  <c r="I215" i="3"/>
  <c r="H217" i="3"/>
  <c r="D217" i="3"/>
  <c r="F217" i="3"/>
  <c r="B217" i="3"/>
  <c r="I217" i="3"/>
  <c r="H219" i="3"/>
  <c r="D219" i="3"/>
  <c r="F219" i="3"/>
  <c r="B219" i="3"/>
  <c r="I219" i="3"/>
  <c r="H221" i="3"/>
  <c r="D221" i="3"/>
  <c r="F221" i="3"/>
  <c r="B221" i="3"/>
  <c r="I221" i="3"/>
  <c r="H223" i="3"/>
  <c r="D223" i="3"/>
  <c r="F223" i="3"/>
  <c r="B223" i="3"/>
  <c r="I223" i="3"/>
  <c r="H225" i="3"/>
  <c r="D225" i="3"/>
  <c r="F225" i="3"/>
  <c r="B225" i="3"/>
  <c r="I225" i="3"/>
  <c r="H227" i="3"/>
  <c r="D227" i="3"/>
  <c r="F227" i="3"/>
  <c r="B227" i="3"/>
  <c r="I227" i="3"/>
  <c r="H229" i="3"/>
  <c r="D229" i="3"/>
  <c r="F229" i="3"/>
  <c r="B229" i="3"/>
  <c r="I229" i="3"/>
  <c r="H231" i="3"/>
  <c r="D231" i="3"/>
  <c r="F231" i="3"/>
  <c r="B231" i="3"/>
  <c r="I231" i="3"/>
  <c r="H233" i="3"/>
  <c r="D233" i="3"/>
  <c r="F233" i="3"/>
  <c r="B233" i="3"/>
  <c r="I233" i="3"/>
  <c r="H235" i="3"/>
  <c r="D235" i="3"/>
  <c r="F235" i="3"/>
  <c r="B235" i="3"/>
  <c r="I235" i="3"/>
  <c r="H237" i="3"/>
  <c r="D237" i="3"/>
  <c r="F237" i="3"/>
  <c r="B237" i="3"/>
  <c r="I237" i="3"/>
  <c r="H239" i="3"/>
  <c r="D239" i="3"/>
  <c r="F239" i="3"/>
  <c r="B239" i="3"/>
  <c r="I239" i="3"/>
  <c r="H241" i="3"/>
  <c r="D241" i="3"/>
  <c r="F241" i="3"/>
  <c r="B241" i="3"/>
  <c r="I241" i="3"/>
  <c r="H243" i="3"/>
  <c r="D243" i="3"/>
  <c r="F243" i="3"/>
  <c r="B243" i="3"/>
  <c r="I243" i="3"/>
  <c r="H245" i="3"/>
  <c r="D245" i="3"/>
  <c r="F245" i="3"/>
  <c r="B245" i="3"/>
  <c r="I245" i="3"/>
  <c r="H247" i="3"/>
  <c r="D247" i="3"/>
  <c r="F247" i="3"/>
  <c r="B247" i="3"/>
  <c r="I247" i="3"/>
  <c r="H249" i="3"/>
  <c r="D249" i="3"/>
  <c r="F249" i="3"/>
  <c r="B249" i="3"/>
  <c r="I249" i="3"/>
  <c r="H251" i="3"/>
  <c r="D251" i="3"/>
  <c r="F251" i="3"/>
  <c r="B251" i="3"/>
  <c r="I251" i="3"/>
  <c r="H253" i="3"/>
  <c r="D253" i="3"/>
  <c r="F253" i="3"/>
  <c r="B253" i="3"/>
  <c r="I253" i="3"/>
  <c r="H255" i="3"/>
  <c r="D255" i="3"/>
  <c r="F255" i="3"/>
  <c r="B255" i="3"/>
  <c r="I255" i="3"/>
  <c r="H257" i="3"/>
  <c r="D257" i="3"/>
  <c r="F257" i="3"/>
  <c r="B257" i="3"/>
  <c r="I257" i="3"/>
  <c r="H259" i="3"/>
  <c r="D259" i="3"/>
  <c r="F259" i="3"/>
  <c r="B259" i="3"/>
  <c r="I259" i="3"/>
  <c r="H261" i="3"/>
  <c r="D261" i="3"/>
  <c r="F261" i="3"/>
  <c r="B261" i="3"/>
  <c r="I261" i="3"/>
  <c r="H263" i="3"/>
  <c r="D263" i="3"/>
  <c r="F263" i="3"/>
  <c r="B263" i="3"/>
  <c r="I263" i="3"/>
  <c r="H265" i="3"/>
  <c r="D265" i="3"/>
  <c r="F265" i="3"/>
  <c r="B265" i="3"/>
  <c r="I265" i="3"/>
  <c r="H267" i="3"/>
  <c r="D267" i="3"/>
  <c r="F267" i="3"/>
  <c r="B267" i="3"/>
  <c r="I267" i="3"/>
  <c r="H269" i="3"/>
  <c r="D269" i="3"/>
  <c r="F269" i="3"/>
  <c r="B269" i="3"/>
  <c r="I269" i="3"/>
  <c r="H271" i="3"/>
  <c r="D271" i="3"/>
  <c r="F271" i="3"/>
  <c r="B271" i="3"/>
  <c r="I271" i="3"/>
  <c r="H273" i="3"/>
  <c r="D273" i="3"/>
  <c r="F273" i="3"/>
  <c r="B273" i="3"/>
  <c r="I273" i="3"/>
  <c r="H275" i="3"/>
  <c r="D275" i="3"/>
  <c r="F275" i="3"/>
  <c r="B275" i="3"/>
  <c r="I275" i="3"/>
  <c r="H277" i="3"/>
  <c r="D277" i="3"/>
  <c r="F277" i="3"/>
  <c r="B277" i="3"/>
  <c r="I277" i="3"/>
  <c r="H279" i="3"/>
  <c r="D279" i="3"/>
  <c r="F279" i="3"/>
  <c r="B279" i="3"/>
  <c r="I279" i="3"/>
  <c r="H281" i="3"/>
  <c r="D281" i="3"/>
  <c r="F281" i="3"/>
  <c r="B281" i="3"/>
  <c r="I281" i="3"/>
  <c r="H283" i="3"/>
  <c r="D283" i="3"/>
  <c r="F283" i="3"/>
  <c r="B283" i="3"/>
  <c r="I283" i="3"/>
  <c r="H285" i="3"/>
  <c r="D285" i="3"/>
  <c r="F285" i="3"/>
  <c r="B285" i="3"/>
  <c r="I285" i="3"/>
  <c r="H287" i="3"/>
  <c r="D287" i="3"/>
  <c r="F287" i="3"/>
  <c r="B287" i="3"/>
  <c r="I287" i="3"/>
  <c r="H289" i="3"/>
  <c r="D289" i="3"/>
  <c r="F289" i="3"/>
  <c r="B289" i="3"/>
  <c r="I289" i="3"/>
  <c r="H291" i="3"/>
  <c r="D291" i="3"/>
  <c r="F291" i="3"/>
  <c r="B291" i="3"/>
  <c r="I291" i="3"/>
  <c r="H293" i="3"/>
  <c r="D293" i="3"/>
  <c r="F293" i="3"/>
  <c r="B293" i="3"/>
  <c r="I293" i="3"/>
  <c r="H295" i="3"/>
  <c r="D295" i="3"/>
  <c r="F295" i="3"/>
  <c r="B295" i="3"/>
  <c r="I295" i="3"/>
  <c r="H297" i="3"/>
  <c r="D297" i="3"/>
  <c r="F297" i="3"/>
  <c r="B297" i="3"/>
  <c r="I297" i="3"/>
  <c r="H299" i="3"/>
  <c r="D299" i="3"/>
  <c r="F299" i="3"/>
  <c r="B299" i="3"/>
  <c r="I299" i="3"/>
  <c r="H301" i="3"/>
  <c r="D301" i="3"/>
  <c r="F301" i="3"/>
  <c r="B301" i="3"/>
  <c r="I301" i="3"/>
  <c r="H303" i="3"/>
  <c r="D303" i="3"/>
  <c r="F303" i="3"/>
  <c r="B303" i="3"/>
  <c r="I303" i="3"/>
  <c r="H305" i="3"/>
  <c r="D305" i="3"/>
  <c r="F305" i="3"/>
  <c r="B305" i="3"/>
  <c r="I305" i="3"/>
  <c r="H307" i="3"/>
  <c r="D307" i="3"/>
  <c r="F307" i="3"/>
  <c r="B307" i="3"/>
  <c r="I307" i="3"/>
  <c r="H309" i="3"/>
  <c r="D309" i="3"/>
  <c r="K309" i="3"/>
  <c r="L309" i="3" s="1"/>
  <c r="G309" i="3"/>
  <c r="F309" i="3"/>
  <c r="B309" i="3"/>
  <c r="H310" i="3"/>
  <c r="D310" i="3"/>
  <c r="K310" i="3"/>
  <c r="L310" i="3" s="1"/>
  <c r="G310" i="3"/>
  <c r="C310" i="3"/>
  <c r="F310" i="3"/>
  <c r="B310" i="3"/>
  <c r="H314" i="3"/>
  <c r="D314" i="3"/>
  <c r="K314" i="3"/>
  <c r="L314" i="3" s="1"/>
  <c r="G314" i="3"/>
  <c r="C314" i="3"/>
  <c r="F314" i="3"/>
  <c r="B314" i="3"/>
  <c r="H318" i="3"/>
  <c r="D318" i="3"/>
  <c r="K318" i="3"/>
  <c r="L318" i="3" s="1"/>
  <c r="G318" i="3"/>
  <c r="C318" i="3"/>
  <c r="F318" i="3"/>
  <c r="B318" i="3"/>
  <c r="H322" i="3"/>
  <c r="D322" i="3"/>
  <c r="K322" i="3"/>
  <c r="L322" i="3" s="1"/>
  <c r="G322" i="3"/>
  <c r="C322" i="3"/>
  <c r="F322" i="3"/>
  <c r="B322" i="3"/>
  <c r="H326" i="3"/>
  <c r="D326" i="3"/>
  <c r="K326" i="3"/>
  <c r="L326" i="3" s="1"/>
  <c r="G326" i="3"/>
  <c r="C326" i="3"/>
  <c r="F326" i="3"/>
  <c r="B326" i="3"/>
  <c r="H330" i="3"/>
  <c r="D330" i="3"/>
  <c r="K330" i="3"/>
  <c r="L330" i="3" s="1"/>
  <c r="G330" i="3"/>
  <c r="C330" i="3"/>
  <c r="F330" i="3"/>
  <c r="B330" i="3"/>
  <c r="H334" i="3"/>
  <c r="D334" i="3"/>
  <c r="K334" i="3"/>
  <c r="L334" i="3" s="1"/>
  <c r="G334" i="3"/>
  <c r="C334" i="3"/>
  <c r="F334" i="3"/>
  <c r="B334" i="3"/>
  <c r="H338" i="3"/>
  <c r="D338" i="3"/>
  <c r="K338" i="3"/>
  <c r="L338" i="3" s="1"/>
  <c r="G338" i="3"/>
  <c r="C338" i="3"/>
  <c r="F338" i="3"/>
  <c r="B338" i="3"/>
  <c r="H342" i="3"/>
  <c r="D342" i="3"/>
  <c r="K342" i="3"/>
  <c r="L342" i="3" s="1"/>
  <c r="G342" i="3"/>
  <c r="C342" i="3"/>
  <c r="F342" i="3"/>
  <c r="B342" i="3"/>
  <c r="H346" i="3"/>
  <c r="D346" i="3"/>
  <c r="K346" i="3"/>
  <c r="L346" i="3" s="1"/>
  <c r="G346" i="3"/>
  <c r="C346" i="3"/>
  <c r="F346" i="3"/>
  <c r="B346" i="3"/>
  <c r="H350" i="3"/>
  <c r="D350" i="3"/>
  <c r="K350" i="3"/>
  <c r="L350" i="3" s="1"/>
  <c r="G350" i="3"/>
  <c r="C350" i="3"/>
  <c r="F350" i="3"/>
  <c r="B350" i="3"/>
  <c r="H354" i="3"/>
  <c r="D354" i="3"/>
  <c r="K354" i="3"/>
  <c r="L354" i="3" s="1"/>
  <c r="G354" i="3"/>
  <c r="C354" i="3"/>
  <c r="F354" i="3"/>
  <c r="B354" i="3"/>
  <c r="H358" i="3"/>
  <c r="D358" i="3"/>
  <c r="K358" i="3"/>
  <c r="L358" i="3" s="1"/>
  <c r="G358" i="3"/>
  <c r="C358" i="3"/>
  <c r="F358" i="3"/>
  <c r="B358" i="3"/>
  <c r="H362" i="3"/>
  <c r="D362" i="3"/>
  <c r="K362" i="3"/>
  <c r="L362" i="3" s="1"/>
  <c r="G362" i="3"/>
  <c r="C362" i="3"/>
  <c r="F362" i="3"/>
  <c r="B362" i="3"/>
  <c r="H366" i="3"/>
  <c r="D366" i="3"/>
  <c r="K366" i="3"/>
  <c r="L366" i="3" s="1"/>
  <c r="G366" i="3"/>
  <c r="C366" i="3"/>
  <c r="F366" i="3"/>
  <c r="B366" i="3"/>
  <c r="H370" i="3"/>
  <c r="D370" i="3"/>
  <c r="K370" i="3"/>
  <c r="L370" i="3" s="1"/>
  <c r="G370" i="3"/>
  <c r="C370" i="3"/>
  <c r="F370" i="3"/>
  <c r="B370" i="3"/>
  <c r="H374" i="3"/>
  <c r="D374" i="3"/>
  <c r="K374" i="3"/>
  <c r="L374" i="3" s="1"/>
  <c r="G374" i="3"/>
  <c r="C374" i="3"/>
  <c r="F374" i="3"/>
  <c r="B374" i="3"/>
  <c r="H378" i="3"/>
  <c r="D378" i="3"/>
  <c r="K378" i="3"/>
  <c r="L378" i="3" s="1"/>
  <c r="G378" i="3"/>
  <c r="C378" i="3"/>
  <c r="F378" i="3"/>
  <c r="B378" i="3"/>
  <c r="H382" i="3"/>
  <c r="D382" i="3"/>
  <c r="K382" i="3"/>
  <c r="L382" i="3" s="1"/>
  <c r="G382" i="3"/>
  <c r="C382" i="3"/>
  <c r="F382" i="3"/>
  <c r="B382" i="3"/>
  <c r="H386" i="3"/>
  <c r="D386" i="3"/>
  <c r="K386" i="3"/>
  <c r="L386" i="3" s="1"/>
  <c r="G386" i="3"/>
  <c r="C386" i="3"/>
  <c r="F386" i="3"/>
  <c r="B386" i="3"/>
  <c r="H390" i="3"/>
  <c r="D390" i="3"/>
  <c r="K390" i="3"/>
  <c r="L390" i="3" s="1"/>
  <c r="G390" i="3"/>
  <c r="C390" i="3"/>
  <c r="F390" i="3"/>
  <c r="B390" i="3"/>
  <c r="H394" i="3"/>
  <c r="D394" i="3"/>
  <c r="K394" i="3"/>
  <c r="L394" i="3" s="1"/>
  <c r="G394" i="3"/>
  <c r="C394" i="3"/>
  <c r="F394" i="3"/>
  <c r="B394" i="3"/>
  <c r="H398" i="3"/>
  <c r="D398" i="3"/>
  <c r="K398" i="3"/>
  <c r="L398" i="3" s="1"/>
  <c r="G398" i="3"/>
  <c r="C398" i="3"/>
  <c r="F398" i="3"/>
  <c r="B398" i="3"/>
  <c r="H402" i="3"/>
  <c r="D402" i="3"/>
  <c r="K402" i="3"/>
  <c r="L402" i="3" s="1"/>
  <c r="G402" i="3"/>
  <c r="C402" i="3"/>
  <c r="F402" i="3"/>
  <c r="B402" i="3"/>
  <c r="H406" i="3"/>
  <c r="D406" i="3"/>
  <c r="K406" i="3"/>
  <c r="L406" i="3" s="1"/>
  <c r="G406" i="3"/>
  <c r="C406" i="3"/>
  <c r="F406" i="3"/>
  <c r="B406" i="3"/>
  <c r="H410" i="3"/>
  <c r="D410" i="3"/>
  <c r="K410" i="3"/>
  <c r="L410" i="3" s="1"/>
  <c r="G410" i="3"/>
  <c r="C410" i="3"/>
  <c r="F410" i="3"/>
  <c r="B410" i="3"/>
  <c r="I424" i="3"/>
  <c r="J310" i="3"/>
  <c r="H313" i="3"/>
  <c r="D313" i="3"/>
  <c r="K313" i="3"/>
  <c r="L313" i="3" s="1"/>
  <c r="G313" i="3"/>
  <c r="C313" i="3"/>
  <c r="F313" i="3"/>
  <c r="B313" i="3"/>
  <c r="J314" i="3"/>
  <c r="H317" i="3"/>
  <c r="D317" i="3"/>
  <c r="K317" i="3"/>
  <c r="L317" i="3" s="1"/>
  <c r="G317" i="3"/>
  <c r="C317" i="3"/>
  <c r="F317" i="3"/>
  <c r="B317" i="3"/>
  <c r="J318" i="3"/>
  <c r="H321" i="3"/>
  <c r="D321" i="3"/>
  <c r="K321" i="3"/>
  <c r="L321" i="3" s="1"/>
  <c r="G321" i="3"/>
  <c r="C321" i="3"/>
  <c r="F321" i="3"/>
  <c r="B321" i="3"/>
  <c r="J322" i="3"/>
  <c r="H325" i="3"/>
  <c r="D325" i="3"/>
  <c r="K325" i="3"/>
  <c r="L325" i="3" s="1"/>
  <c r="G325" i="3"/>
  <c r="C325" i="3"/>
  <c r="F325" i="3"/>
  <c r="B325" i="3"/>
  <c r="J326" i="3"/>
  <c r="H329" i="3"/>
  <c r="D329" i="3"/>
  <c r="K329" i="3"/>
  <c r="L329" i="3" s="1"/>
  <c r="G329" i="3"/>
  <c r="C329" i="3"/>
  <c r="F329" i="3"/>
  <c r="B329" i="3"/>
  <c r="J330" i="3"/>
  <c r="H333" i="3"/>
  <c r="D333" i="3"/>
  <c r="K333" i="3"/>
  <c r="L333" i="3" s="1"/>
  <c r="G333" i="3"/>
  <c r="C333" i="3"/>
  <c r="F333" i="3"/>
  <c r="B333" i="3"/>
  <c r="J334" i="3"/>
  <c r="H337" i="3"/>
  <c r="D337" i="3"/>
  <c r="K337" i="3"/>
  <c r="L337" i="3" s="1"/>
  <c r="G337" i="3"/>
  <c r="C337" i="3"/>
  <c r="F337" i="3"/>
  <c r="B337" i="3"/>
  <c r="J338" i="3"/>
  <c r="H341" i="3"/>
  <c r="D341" i="3"/>
  <c r="K341" i="3"/>
  <c r="L341" i="3" s="1"/>
  <c r="G341" i="3"/>
  <c r="C341" i="3"/>
  <c r="F341" i="3"/>
  <c r="B341" i="3"/>
  <c r="J342" i="3"/>
  <c r="H345" i="3"/>
  <c r="D345" i="3"/>
  <c r="K345" i="3"/>
  <c r="L345" i="3" s="1"/>
  <c r="G345" i="3"/>
  <c r="C345" i="3"/>
  <c r="F345" i="3"/>
  <c r="B345" i="3"/>
  <c r="J346" i="3"/>
  <c r="H349" i="3"/>
  <c r="D349" i="3"/>
  <c r="K349" i="3"/>
  <c r="L349" i="3" s="1"/>
  <c r="G349" i="3"/>
  <c r="C349" i="3"/>
  <c r="F349" i="3"/>
  <c r="B349" i="3"/>
  <c r="J350" i="3"/>
  <c r="H353" i="3"/>
  <c r="D353" i="3"/>
  <c r="K353" i="3"/>
  <c r="L353" i="3" s="1"/>
  <c r="G353" i="3"/>
  <c r="C353" i="3"/>
  <c r="F353" i="3"/>
  <c r="B353" i="3"/>
  <c r="J354" i="3"/>
  <c r="H357" i="3"/>
  <c r="D357" i="3"/>
  <c r="K357" i="3"/>
  <c r="L357" i="3" s="1"/>
  <c r="G357" i="3"/>
  <c r="C357" i="3"/>
  <c r="F357" i="3"/>
  <c r="B357" i="3"/>
  <c r="J358" i="3"/>
  <c r="H361" i="3"/>
  <c r="D361" i="3"/>
  <c r="K361" i="3"/>
  <c r="L361" i="3" s="1"/>
  <c r="G361" i="3"/>
  <c r="C361" i="3"/>
  <c r="F361" i="3"/>
  <c r="B361" i="3"/>
  <c r="J362" i="3"/>
  <c r="H365" i="3"/>
  <c r="D365" i="3"/>
  <c r="K365" i="3"/>
  <c r="L365" i="3" s="1"/>
  <c r="G365" i="3"/>
  <c r="C365" i="3"/>
  <c r="F365" i="3"/>
  <c r="B365" i="3"/>
  <c r="J366" i="3"/>
  <c r="H369" i="3"/>
  <c r="D369" i="3"/>
  <c r="K369" i="3"/>
  <c r="L369" i="3" s="1"/>
  <c r="G369" i="3"/>
  <c r="C369" i="3"/>
  <c r="F369" i="3"/>
  <c r="B369" i="3"/>
  <c r="J370" i="3"/>
  <c r="H373" i="3"/>
  <c r="D373" i="3"/>
  <c r="K373" i="3"/>
  <c r="L373" i="3" s="1"/>
  <c r="G373" i="3"/>
  <c r="C373" i="3"/>
  <c r="F373" i="3"/>
  <c r="B373" i="3"/>
  <c r="J374" i="3"/>
  <c r="H377" i="3"/>
  <c r="D377" i="3"/>
  <c r="K377" i="3"/>
  <c r="L377" i="3" s="1"/>
  <c r="G377" i="3"/>
  <c r="C377" i="3"/>
  <c r="F377" i="3"/>
  <c r="B377" i="3"/>
  <c r="J378" i="3"/>
  <c r="H381" i="3"/>
  <c r="D381" i="3"/>
  <c r="K381" i="3"/>
  <c r="L381" i="3" s="1"/>
  <c r="G381" i="3"/>
  <c r="C381" i="3"/>
  <c r="F381" i="3"/>
  <c r="B381" i="3"/>
  <c r="J382" i="3"/>
  <c r="H385" i="3"/>
  <c r="D385" i="3"/>
  <c r="K385" i="3"/>
  <c r="L385" i="3" s="1"/>
  <c r="G385" i="3"/>
  <c r="C385" i="3"/>
  <c r="F385" i="3"/>
  <c r="B385" i="3"/>
  <c r="J386" i="3"/>
  <c r="H389" i="3"/>
  <c r="D389" i="3"/>
  <c r="K389" i="3"/>
  <c r="L389" i="3" s="1"/>
  <c r="G389" i="3"/>
  <c r="C389" i="3"/>
  <c r="F389" i="3"/>
  <c r="B389" i="3"/>
  <c r="J390" i="3"/>
  <c r="H393" i="3"/>
  <c r="D393" i="3"/>
  <c r="K393" i="3"/>
  <c r="L393" i="3" s="1"/>
  <c r="G393" i="3"/>
  <c r="C393" i="3"/>
  <c r="F393" i="3"/>
  <c r="B393" i="3"/>
  <c r="J394" i="3"/>
  <c r="H397" i="3"/>
  <c r="D397" i="3"/>
  <c r="K397" i="3"/>
  <c r="L397" i="3" s="1"/>
  <c r="G397" i="3"/>
  <c r="C397" i="3"/>
  <c r="F397" i="3"/>
  <c r="B397" i="3"/>
  <c r="J398" i="3"/>
  <c r="H401" i="3"/>
  <c r="D401" i="3"/>
  <c r="K401" i="3"/>
  <c r="L401" i="3" s="1"/>
  <c r="G401" i="3"/>
  <c r="C401" i="3"/>
  <c r="F401" i="3"/>
  <c r="B401" i="3"/>
  <c r="J402" i="3"/>
  <c r="H405" i="3"/>
  <c r="D405" i="3"/>
  <c r="K405" i="3"/>
  <c r="L405" i="3" s="1"/>
  <c r="G405" i="3"/>
  <c r="C405" i="3"/>
  <c r="F405" i="3"/>
  <c r="B405" i="3"/>
  <c r="J406" i="3"/>
  <c r="H409" i="3"/>
  <c r="D409" i="3"/>
  <c r="K409" i="3"/>
  <c r="L409" i="3" s="1"/>
  <c r="G409" i="3"/>
  <c r="C409" i="3"/>
  <c r="F409" i="3"/>
  <c r="B409" i="3"/>
  <c r="J410" i="3"/>
  <c r="K413" i="3"/>
  <c r="L413" i="3" s="1"/>
  <c r="G413" i="3"/>
  <c r="C413" i="3"/>
  <c r="E413" i="3"/>
  <c r="I413" i="3"/>
  <c r="D413" i="3"/>
  <c r="H413" i="3"/>
  <c r="B413" i="3"/>
  <c r="D168" i="3"/>
  <c r="H168" i="3"/>
  <c r="D169" i="3"/>
  <c r="H169" i="3"/>
  <c r="D170" i="3"/>
  <c r="H170" i="3"/>
  <c r="D171" i="3"/>
  <c r="H171" i="3"/>
  <c r="D172" i="3"/>
  <c r="H172" i="3"/>
  <c r="D173" i="3"/>
  <c r="H173" i="3"/>
  <c r="D174" i="3"/>
  <c r="H174" i="3"/>
  <c r="D175" i="3"/>
  <c r="H175" i="3"/>
  <c r="D176" i="3"/>
  <c r="H176" i="3"/>
  <c r="D177" i="3"/>
  <c r="H177" i="3"/>
  <c r="D178" i="3"/>
  <c r="H178" i="3"/>
  <c r="D179" i="3"/>
  <c r="H179" i="3"/>
  <c r="D180" i="3"/>
  <c r="H180" i="3"/>
  <c r="D181" i="3"/>
  <c r="H181" i="3"/>
  <c r="D182" i="3"/>
  <c r="H182" i="3"/>
  <c r="D183" i="3"/>
  <c r="H183" i="3"/>
  <c r="D184" i="3"/>
  <c r="H184" i="3"/>
  <c r="D185" i="3"/>
  <c r="H185" i="3"/>
  <c r="D186" i="3"/>
  <c r="H186" i="3"/>
  <c r="D187" i="3"/>
  <c r="H187" i="3"/>
  <c r="D188" i="3"/>
  <c r="H188" i="3"/>
  <c r="D189" i="3"/>
  <c r="H189" i="3"/>
  <c r="D190" i="3"/>
  <c r="H190" i="3"/>
  <c r="D191" i="3"/>
  <c r="H191" i="3"/>
  <c r="D192" i="3"/>
  <c r="H192" i="3"/>
  <c r="D193" i="3"/>
  <c r="H193" i="3"/>
  <c r="D194" i="3"/>
  <c r="H194" i="3"/>
  <c r="D195" i="3"/>
  <c r="H195" i="3"/>
  <c r="D196" i="3"/>
  <c r="H196" i="3"/>
  <c r="D197" i="3"/>
  <c r="H197" i="3"/>
  <c r="D198" i="3"/>
  <c r="H198" i="3"/>
  <c r="D199" i="3"/>
  <c r="H199" i="3"/>
  <c r="D200" i="3"/>
  <c r="H200" i="3"/>
  <c r="H202" i="3"/>
  <c r="J202" i="3" s="1"/>
  <c r="D202" i="3"/>
  <c r="F202" i="3"/>
  <c r="B202" i="3"/>
  <c r="I202" i="3"/>
  <c r="E203" i="3"/>
  <c r="H204" i="3"/>
  <c r="D204" i="3"/>
  <c r="F204" i="3"/>
  <c r="J204" i="3" s="1"/>
  <c r="B204" i="3"/>
  <c r="I204" i="3"/>
  <c r="E205" i="3"/>
  <c r="J205" i="3" s="1"/>
  <c r="H206" i="3"/>
  <c r="J206" i="3" s="1"/>
  <c r="D206" i="3"/>
  <c r="F206" i="3"/>
  <c r="B206" i="3"/>
  <c r="I206" i="3"/>
  <c r="E207" i="3"/>
  <c r="H208" i="3"/>
  <c r="D208" i="3"/>
  <c r="F208" i="3"/>
  <c r="J208" i="3" s="1"/>
  <c r="B208" i="3"/>
  <c r="I208" i="3"/>
  <c r="E209" i="3"/>
  <c r="J209" i="3" s="1"/>
  <c r="H210" i="3"/>
  <c r="J210" i="3" s="1"/>
  <c r="D210" i="3"/>
  <c r="F210" i="3"/>
  <c r="B210" i="3"/>
  <c r="I210" i="3"/>
  <c r="E211" i="3"/>
  <c r="H212" i="3"/>
  <c r="D212" i="3"/>
  <c r="F212" i="3"/>
  <c r="J212" i="3" s="1"/>
  <c r="B212" i="3"/>
  <c r="I212" i="3"/>
  <c r="E213" i="3"/>
  <c r="J213" i="3" s="1"/>
  <c r="H214" i="3"/>
  <c r="J214" i="3" s="1"/>
  <c r="D214" i="3"/>
  <c r="F214" i="3"/>
  <c r="B214" i="3"/>
  <c r="I214" i="3"/>
  <c r="E215" i="3"/>
  <c r="H216" i="3"/>
  <c r="D216" i="3"/>
  <c r="F216" i="3"/>
  <c r="J216" i="3" s="1"/>
  <c r="B216" i="3"/>
  <c r="I216" i="3"/>
  <c r="E217" i="3"/>
  <c r="J217" i="3" s="1"/>
  <c r="H218" i="3"/>
  <c r="J218" i="3" s="1"/>
  <c r="D218" i="3"/>
  <c r="F218" i="3"/>
  <c r="B218" i="3"/>
  <c r="I218" i="3"/>
  <c r="E219" i="3"/>
  <c r="H220" i="3"/>
  <c r="D220" i="3"/>
  <c r="F220" i="3"/>
  <c r="J220" i="3" s="1"/>
  <c r="B220" i="3"/>
  <c r="I220" i="3"/>
  <c r="E221" i="3"/>
  <c r="J221" i="3" s="1"/>
  <c r="H222" i="3"/>
  <c r="J222" i="3" s="1"/>
  <c r="D222" i="3"/>
  <c r="F222" i="3"/>
  <c r="B222" i="3"/>
  <c r="I222" i="3"/>
  <c r="E223" i="3"/>
  <c r="H224" i="3"/>
  <c r="D224" i="3"/>
  <c r="F224" i="3"/>
  <c r="J224" i="3" s="1"/>
  <c r="B224" i="3"/>
  <c r="I224" i="3"/>
  <c r="E225" i="3"/>
  <c r="J225" i="3" s="1"/>
  <c r="H226" i="3"/>
  <c r="J226" i="3" s="1"/>
  <c r="D226" i="3"/>
  <c r="F226" i="3"/>
  <c r="B226" i="3"/>
  <c r="I226" i="3"/>
  <c r="E227" i="3"/>
  <c r="H228" i="3"/>
  <c r="D228" i="3"/>
  <c r="F228" i="3"/>
  <c r="J228" i="3" s="1"/>
  <c r="B228" i="3"/>
  <c r="I228" i="3"/>
  <c r="E229" i="3"/>
  <c r="J229" i="3" s="1"/>
  <c r="H230" i="3"/>
  <c r="J230" i="3" s="1"/>
  <c r="D230" i="3"/>
  <c r="F230" i="3"/>
  <c r="B230" i="3"/>
  <c r="I230" i="3"/>
  <c r="E231" i="3"/>
  <c r="H232" i="3"/>
  <c r="D232" i="3"/>
  <c r="F232" i="3"/>
  <c r="J232" i="3" s="1"/>
  <c r="B232" i="3"/>
  <c r="I232" i="3"/>
  <c r="E233" i="3"/>
  <c r="J233" i="3" s="1"/>
  <c r="H234" i="3"/>
  <c r="J234" i="3" s="1"/>
  <c r="D234" i="3"/>
  <c r="F234" i="3"/>
  <c r="B234" i="3"/>
  <c r="I234" i="3"/>
  <c r="E235" i="3"/>
  <c r="H236" i="3"/>
  <c r="D236" i="3"/>
  <c r="F236" i="3"/>
  <c r="J236" i="3" s="1"/>
  <c r="B236" i="3"/>
  <c r="I236" i="3"/>
  <c r="E237" i="3"/>
  <c r="J237" i="3" s="1"/>
  <c r="H238" i="3"/>
  <c r="J238" i="3" s="1"/>
  <c r="D238" i="3"/>
  <c r="F238" i="3"/>
  <c r="B238" i="3"/>
  <c r="I238" i="3"/>
  <c r="E239" i="3"/>
  <c r="H240" i="3"/>
  <c r="D240" i="3"/>
  <c r="F240" i="3"/>
  <c r="J240" i="3" s="1"/>
  <c r="B240" i="3"/>
  <c r="I240" i="3"/>
  <c r="E241" i="3"/>
  <c r="J241" i="3" s="1"/>
  <c r="H242" i="3"/>
  <c r="J242" i="3" s="1"/>
  <c r="D242" i="3"/>
  <c r="F242" i="3"/>
  <c r="B242" i="3"/>
  <c r="I242" i="3"/>
  <c r="E243" i="3"/>
  <c r="H244" i="3"/>
  <c r="D244" i="3"/>
  <c r="F244" i="3"/>
  <c r="J244" i="3" s="1"/>
  <c r="B244" i="3"/>
  <c r="I244" i="3"/>
  <c r="E245" i="3"/>
  <c r="J245" i="3" s="1"/>
  <c r="H246" i="3"/>
  <c r="J246" i="3" s="1"/>
  <c r="D246" i="3"/>
  <c r="F246" i="3"/>
  <c r="B246" i="3"/>
  <c r="I246" i="3"/>
  <c r="E247" i="3"/>
  <c r="H248" i="3"/>
  <c r="D248" i="3"/>
  <c r="F248" i="3"/>
  <c r="J248" i="3" s="1"/>
  <c r="B248" i="3"/>
  <c r="I248" i="3"/>
  <c r="E249" i="3"/>
  <c r="J249" i="3" s="1"/>
  <c r="H250" i="3"/>
  <c r="J250" i="3" s="1"/>
  <c r="D250" i="3"/>
  <c r="F250" i="3"/>
  <c r="B250" i="3"/>
  <c r="I250" i="3"/>
  <c r="E251" i="3"/>
  <c r="H252" i="3"/>
  <c r="D252" i="3"/>
  <c r="F252" i="3"/>
  <c r="J252" i="3" s="1"/>
  <c r="B252" i="3"/>
  <c r="I252" i="3"/>
  <c r="E253" i="3"/>
  <c r="J253" i="3" s="1"/>
  <c r="H254" i="3"/>
  <c r="J254" i="3" s="1"/>
  <c r="D254" i="3"/>
  <c r="F254" i="3"/>
  <c r="B254" i="3"/>
  <c r="I254" i="3"/>
  <c r="E255" i="3"/>
  <c r="H256" i="3"/>
  <c r="D256" i="3"/>
  <c r="F256" i="3"/>
  <c r="J256" i="3" s="1"/>
  <c r="B256" i="3"/>
  <c r="I256" i="3"/>
  <c r="E257" i="3"/>
  <c r="J257" i="3" s="1"/>
  <c r="H258" i="3"/>
  <c r="J258" i="3" s="1"/>
  <c r="D258" i="3"/>
  <c r="F258" i="3"/>
  <c r="B258" i="3"/>
  <c r="I258" i="3"/>
  <c r="E259" i="3"/>
  <c r="H260" i="3"/>
  <c r="D260" i="3"/>
  <c r="F260" i="3"/>
  <c r="J260" i="3" s="1"/>
  <c r="B260" i="3"/>
  <c r="I260" i="3"/>
  <c r="E261" i="3"/>
  <c r="J261" i="3" s="1"/>
  <c r="H262" i="3"/>
  <c r="J262" i="3" s="1"/>
  <c r="D262" i="3"/>
  <c r="F262" i="3"/>
  <c r="B262" i="3"/>
  <c r="I262" i="3"/>
  <c r="E263" i="3"/>
  <c r="H264" i="3"/>
  <c r="D264" i="3"/>
  <c r="F264" i="3"/>
  <c r="J264" i="3" s="1"/>
  <c r="B264" i="3"/>
  <c r="I264" i="3"/>
  <c r="E265" i="3"/>
  <c r="J265" i="3" s="1"/>
  <c r="H266" i="3"/>
  <c r="J266" i="3" s="1"/>
  <c r="D266" i="3"/>
  <c r="F266" i="3"/>
  <c r="B266" i="3"/>
  <c r="I266" i="3"/>
  <c r="E267" i="3"/>
  <c r="H268" i="3"/>
  <c r="D268" i="3"/>
  <c r="F268" i="3"/>
  <c r="J268" i="3" s="1"/>
  <c r="B268" i="3"/>
  <c r="I268" i="3"/>
  <c r="E269" i="3"/>
  <c r="J269" i="3" s="1"/>
  <c r="H270" i="3"/>
  <c r="J270" i="3" s="1"/>
  <c r="D270" i="3"/>
  <c r="F270" i="3"/>
  <c r="B270" i="3"/>
  <c r="I270" i="3"/>
  <c r="E271" i="3"/>
  <c r="H272" i="3"/>
  <c r="D272" i="3"/>
  <c r="F272" i="3"/>
  <c r="J272" i="3" s="1"/>
  <c r="B272" i="3"/>
  <c r="I272" i="3"/>
  <c r="E273" i="3"/>
  <c r="J273" i="3" s="1"/>
  <c r="H274" i="3"/>
  <c r="J274" i="3" s="1"/>
  <c r="D274" i="3"/>
  <c r="F274" i="3"/>
  <c r="B274" i="3"/>
  <c r="I274" i="3"/>
  <c r="E275" i="3"/>
  <c r="H276" i="3"/>
  <c r="D276" i="3"/>
  <c r="F276" i="3"/>
  <c r="J276" i="3" s="1"/>
  <c r="B276" i="3"/>
  <c r="I276" i="3"/>
  <c r="E277" i="3"/>
  <c r="J277" i="3" s="1"/>
  <c r="H278" i="3"/>
  <c r="J278" i="3" s="1"/>
  <c r="D278" i="3"/>
  <c r="F278" i="3"/>
  <c r="B278" i="3"/>
  <c r="I278" i="3"/>
  <c r="E279" i="3"/>
  <c r="H280" i="3"/>
  <c r="D280" i="3"/>
  <c r="F280" i="3"/>
  <c r="J280" i="3" s="1"/>
  <c r="B280" i="3"/>
  <c r="I280" i="3"/>
  <c r="E281" i="3"/>
  <c r="J281" i="3" s="1"/>
  <c r="H282" i="3"/>
  <c r="J282" i="3" s="1"/>
  <c r="D282" i="3"/>
  <c r="F282" i="3"/>
  <c r="B282" i="3"/>
  <c r="I282" i="3"/>
  <c r="E283" i="3"/>
  <c r="H284" i="3"/>
  <c r="D284" i="3"/>
  <c r="F284" i="3"/>
  <c r="J284" i="3" s="1"/>
  <c r="B284" i="3"/>
  <c r="I284" i="3"/>
  <c r="E285" i="3"/>
  <c r="J285" i="3" s="1"/>
  <c r="H286" i="3"/>
  <c r="J286" i="3" s="1"/>
  <c r="D286" i="3"/>
  <c r="F286" i="3"/>
  <c r="B286" i="3"/>
  <c r="I286" i="3"/>
  <c r="E287" i="3"/>
  <c r="H288" i="3"/>
  <c r="D288" i="3"/>
  <c r="F288" i="3"/>
  <c r="J288" i="3" s="1"/>
  <c r="B288" i="3"/>
  <c r="I288" i="3"/>
  <c r="E289" i="3"/>
  <c r="J289" i="3" s="1"/>
  <c r="H290" i="3"/>
  <c r="J290" i="3" s="1"/>
  <c r="D290" i="3"/>
  <c r="F290" i="3"/>
  <c r="B290" i="3"/>
  <c r="I290" i="3"/>
  <c r="E291" i="3"/>
  <c r="H292" i="3"/>
  <c r="D292" i="3"/>
  <c r="F292" i="3"/>
  <c r="J292" i="3" s="1"/>
  <c r="B292" i="3"/>
  <c r="I292" i="3"/>
  <c r="E293" i="3"/>
  <c r="J293" i="3" s="1"/>
  <c r="H294" i="3"/>
  <c r="D294" i="3"/>
  <c r="F294" i="3"/>
  <c r="J294" i="3" s="1"/>
  <c r="B294" i="3"/>
  <c r="I294" i="3"/>
  <c r="E295" i="3"/>
  <c r="H296" i="3"/>
  <c r="D296" i="3"/>
  <c r="F296" i="3"/>
  <c r="J296" i="3" s="1"/>
  <c r="B296" i="3"/>
  <c r="I296" i="3"/>
  <c r="E297" i="3"/>
  <c r="J297" i="3" s="1"/>
  <c r="H298" i="3"/>
  <c r="D298" i="3"/>
  <c r="F298" i="3"/>
  <c r="J298" i="3" s="1"/>
  <c r="B298" i="3"/>
  <c r="I298" i="3"/>
  <c r="E299" i="3"/>
  <c r="H300" i="3"/>
  <c r="D300" i="3"/>
  <c r="F300" i="3"/>
  <c r="J300" i="3" s="1"/>
  <c r="B300" i="3"/>
  <c r="I300" i="3"/>
  <c r="E301" i="3"/>
  <c r="J301" i="3" s="1"/>
  <c r="H302" i="3"/>
  <c r="D302" i="3"/>
  <c r="F302" i="3"/>
  <c r="J302" i="3" s="1"/>
  <c r="B302" i="3"/>
  <c r="I302" i="3"/>
  <c r="E303" i="3"/>
  <c r="H304" i="3"/>
  <c r="D304" i="3"/>
  <c r="F304" i="3"/>
  <c r="J304" i="3" s="1"/>
  <c r="B304" i="3"/>
  <c r="I304" i="3"/>
  <c r="E305" i="3"/>
  <c r="J305" i="3" s="1"/>
  <c r="H306" i="3"/>
  <c r="D306" i="3"/>
  <c r="F306" i="3"/>
  <c r="J306" i="3" s="1"/>
  <c r="B306" i="3"/>
  <c r="I306" i="3"/>
  <c r="E307" i="3"/>
  <c r="H308" i="3"/>
  <c r="D308" i="3"/>
  <c r="F308" i="3"/>
  <c r="J308" i="3" s="1"/>
  <c r="B308" i="3"/>
  <c r="I308" i="3"/>
  <c r="E309" i="3"/>
  <c r="J309" i="3" s="1"/>
  <c r="I310" i="3"/>
  <c r="H312" i="3"/>
  <c r="D312" i="3"/>
  <c r="K312" i="3"/>
  <c r="L312" i="3" s="1"/>
  <c r="G312" i="3"/>
  <c r="C312" i="3"/>
  <c r="F312" i="3"/>
  <c r="B312" i="3"/>
  <c r="E313" i="3"/>
  <c r="J313" i="3" s="1"/>
  <c r="I314" i="3"/>
  <c r="H316" i="3"/>
  <c r="D316" i="3"/>
  <c r="K316" i="3"/>
  <c r="L316" i="3" s="1"/>
  <c r="G316" i="3"/>
  <c r="C316" i="3"/>
  <c r="F316" i="3"/>
  <c r="B316" i="3"/>
  <c r="E317" i="3"/>
  <c r="J317" i="3" s="1"/>
  <c r="I318" i="3"/>
  <c r="H320" i="3"/>
  <c r="D320" i="3"/>
  <c r="K320" i="3"/>
  <c r="L320" i="3" s="1"/>
  <c r="G320" i="3"/>
  <c r="C320" i="3"/>
  <c r="F320" i="3"/>
  <c r="B320" i="3"/>
  <c r="E321" i="3"/>
  <c r="J321" i="3" s="1"/>
  <c r="I322" i="3"/>
  <c r="H324" i="3"/>
  <c r="J324" i="3" s="1"/>
  <c r="D324" i="3"/>
  <c r="K324" i="3"/>
  <c r="L324" i="3" s="1"/>
  <c r="G324" i="3"/>
  <c r="C324" i="3"/>
  <c r="F324" i="3"/>
  <c r="B324" i="3"/>
  <c r="E325" i="3"/>
  <c r="J325" i="3" s="1"/>
  <c r="I326" i="3"/>
  <c r="H328" i="3"/>
  <c r="D328" i="3"/>
  <c r="K328" i="3"/>
  <c r="L328" i="3" s="1"/>
  <c r="G328" i="3"/>
  <c r="C328" i="3"/>
  <c r="F328" i="3"/>
  <c r="B328" i="3"/>
  <c r="E329" i="3"/>
  <c r="J329" i="3" s="1"/>
  <c r="I330" i="3"/>
  <c r="H332" i="3"/>
  <c r="D332" i="3"/>
  <c r="K332" i="3"/>
  <c r="L332" i="3" s="1"/>
  <c r="G332" i="3"/>
  <c r="C332" i="3"/>
  <c r="F332" i="3"/>
  <c r="B332" i="3"/>
  <c r="E333" i="3"/>
  <c r="J333" i="3" s="1"/>
  <c r="I334" i="3"/>
  <c r="H336" i="3"/>
  <c r="D336" i="3"/>
  <c r="K336" i="3"/>
  <c r="L336" i="3" s="1"/>
  <c r="G336" i="3"/>
  <c r="C336" i="3"/>
  <c r="F336" i="3"/>
  <c r="B336" i="3"/>
  <c r="E337" i="3"/>
  <c r="J337" i="3" s="1"/>
  <c r="I338" i="3"/>
  <c r="H340" i="3"/>
  <c r="J340" i="3" s="1"/>
  <c r="D340" i="3"/>
  <c r="K340" i="3"/>
  <c r="L340" i="3" s="1"/>
  <c r="G340" i="3"/>
  <c r="C340" i="3"/>
  <c r="F340" i="3"/>
  <c r="B340" i="3"/>
  <c r="E341" i="3"/>
  <c r="J341" i="3" s="1"/>
  <c r="I342" i="3"/>
  <c r="H344" i="3"/>
  <c r="D344" i="3"/>
  <c r="K344" i="3"/>
  <c r="L344" i="3" s="1"/>
  <c r="G344" i="3"/>
  <c r="C344" i="3"/>
  <c r="F344" i="3"/>
  <c r="B344" i="3"/>
  <c r="E345" i="3"/>
  <c r="J345" i="3" s="1"/>
  <c r="I346" i="3"/>
  <c r="H348" i="3"/>
  <c r="D348" i="3"/>
  <c r="K348" i="3"/>
  <c r="L348" i="3" s="1"/>
  <c r="G348" i="3"/>
  <c r="C348" i="3"/>
  <c r="F348" i="3"/>
  <c r="B348" i="3"/>
  <c r="E349" i="3"/>
  <c r="J349" i="3" s="1"/>
  <c r="I350" i="3"/>
  <c r="H352" i="3"/>
  <c r="D352" i="3"/>
  <c r="K352" i="3"/>
  <c r="L352" i="3" s="1"/>
  <c r="G352" i="3"/>
  <c r="C352" i="3"/>
  <c r="F352" i="3"/>
  <c r="B352" i="3"/>
  <c r="E353" i="3"/>
  <c r="J353" i="3" s="1"/>
  <c r="I354" i="3"/>
  <c r="H356" i="3"/>
  <c r="J356" i="3" s="1"/>
  <c r="D356" i="3"/>
  <c r="K356" i="3"/>
  <c r="L356" i="3" s="1"/>
  <c r="G356" i="3"/>
  <c r="C356" i="3"/>
  <c r="F356" i="3"/>
  <c r="B356" i="3"/>
  <c r="E357" i="3"/>
  <c r="J357" i="3" s="1"/>
  <c r="I358" i="3"/>
  <c r="H360" i="3"/>
  <c r="D360" i="3"/>
  <c r="K360" i="3"/>
  <c r="L360" i="3" s="1"/>
  <c r="G360" i="3"/>
  <c r="C360" i="3"/>
  <c r="F360" i="3"/>
  <c r="B360" i="3"/>
  <c r="E361" i="3"/>
  <c r="J361" i="3" s="1"/>
  <c r="I362" i="3"/>
  <c r="H364" i="3"/>
  <c r="D364" i="3"/>
  <c r="K364" i="3"/>
  <c r="L364" i="3" s="1"/>
  <c r="G364" i="3"/>
  <c r="C364" i="3"/>
  <c r="F364" i="3"/>
  <c r="B364" i="3"/>
  <c r="E365" i="3"/>
  <c r="J365" i="3" s="1"/>
  <c r="I366" i="3"/>
  <c r="H368" i="3"/>
  <c r="D368" i="3"/>
  <c r="K368" i="3"/>
  <c r="L368" i="3" s="1"/>
  <c r="G368" i="3"/>
  <c r="C368" i="3"/>
  <c r="F368" i="3"/>
  <c r="B368" i="3"/>
  <c r="E369" i="3"/>
  <c r="J369" i="3" s="1"/>
  <c r="I370" i="3"/>
  <c r="H372" i="3"/>
  <c r="J372" i="3" s="1"/>
  <c r="D372" i="3"/>
  <c r="K372" i="3"/>
  <c r="L372" i="3" s="1"/>
  <c r="G372" i="3"/>
  <c r="C372" i="3"/>
  <c r="F372" i="3"/>
  <c r="B372" i="3"/>
  <c r="E373" i="3"/>
  <c r="J373" i="3" s="1"/>
  <c r="I374" i="3"/>
  <c r="H376" i="3"/>
  <c r="D376" i="3"/>
  <c r="K376" i="3"/>
  <c r="L376" i="3" s="1"/>
  <c r="G376" i="3"/>
  <c r="C376" i="3"/>
  <c r="F376" i="3"/>
  <c r="B376" i="3"/>
  <c r="E377" i="3"/>
  <c r="J377" i="3" s="1"/>
  <c r="I378" i="3"/>
  <c r="H380" i="3"/>
  <c r="D380" i="3"/>
  <c r="K380" i="3"/>
  <c r="L380" i="3" s="1"/>
  <c r="G380" i="3"/>
  <c r="C380" i="3"/>
  <c r="F380" i="3"/>
  <c r="B380" i="3"/>
  <c r="E381" i="3"/>
  <c r="J381" i="3" s="1"/>
  <c r="I382" i="3"/>
  <c r="H384" i="3"/>
  <c r="D384" i="3"/>
  <c r="K384" i="3"/>
  <c r="L384" i="3" s="1"/>
  <c r="G384" i="3"/>
  <c r="C384" i="3"/>
  <c r="F384" i="3"/>
  <c r="B384" i="3"/>
  <c r="E385" i="3"/>
  <c r="J385" i="3" s="1"/>
  <c r="I386" i="3"/>
  <c r="H388" i="3"/>
  <c r="J388" i="3" s="1"/>
  <c r="D388" i="3"/>
  <c r="K388" i="3"/>
  <c r="L388" i="3" s="1"/>
  <c r="G388" i="3"/>
  <c r="C388" i="3"/>
  <c r="F388" i="3"/>
  <c r="B388" i="3"/>
  <c r="E389" i="3"/>
  <c r="J389" i="3" s="1"/>
  <c r="I390" i="3"/>
  <c r="H392" i="3"/>
  <c r="D392" i="3"/>
  <c r="K392" i="3"/>
  <c r="L392" i="3" s="1"/>
  <c r="G392" i="3"/>
  <c r="C392" i="3"/>
  <c r="F392" i="3"/>
  <c r="B392" i="3"/>
  <c r="E393" i="3"/>
  <c r="J393" i="3" s="1"/>
  <c r="I394" i="3"/>
  <c r="H396" i="3"/>
  <c r="D396" i="3"/>
  <c r="K396" i="3"/>
  <c r="L396" i="3" s="1"/>
  <c r="G396" i="3"/>
  <c r="C396" i="3"/>
  <c r="F396" i="3"/>
  <c r="B396" i="3"/>
  <c r="E397" i="3"/>
  <c r="J397" i="3" s="1"/>
  <c r="I398" i="3"/>
  <c r="H400" i="3"/>
  <c r="D400" i="3"/>
  <c r="K400" i="3"/>
  <c r="L400" i="3" s="1"/>
  <c r="G400" i="3"/>
  <c r="C400" i="3"/>
  <c r="F400" i="3"/>
  <c r="B400" i="3"/>
  <c r="E401" i="3"/>
  <c r="J401" i="3" s="1"/>
  <c r="I402" i="3"/>
  <c r="H404" i="3"/>
  <c r="J404" i="3" s="1"/>
  <c r="D404" i="3"/>
  <c r="K404" i="3"/>
  <c r="L404" i="3" s="1"/>
  <c r="G404" i="3"/>
  <c r="C404" i="3"/>
  <c r="F404" i="3"/>
  <c r="B404" i="3"/>
  <c r="E405" i="3"/>
  <c r="J405" i="3" s="1"/>
  <c r="I406" i="3"/>
  <c r="H408" i="3"/>
  <c r="D408" i="3"/>
  <c r="K408" i="3"/>
  <c r="L408" i="3" s="1"/>
  <c r="G408" i="3"/>
  <c r="C408" i="3"/>
  <c r="F408" i="3"/>
  <c r="B408" i="3"/>
  <c r="E409" i="3"/>
  <c r="J409" i="3" s="1"/>
  <c r="I410" i="3"/>
  <c r="H412" i="3"/>
  <c r="D412" i="3"/>
  <c r="K412" i="3"/>
  <c r="L412" i="3" s="1"/>
  <c r="G412" i="3"/>
  <c r="C412" i="3"/>
  <c r="F412" i="3"/>
  <c r="B412" i="3"/>
  <c r="F413" i="3"/>
  <c r="E168" i="3"/>
  <c r="J168" i="3" s="1"/>
  <c r="E169" i="3"/>
  <c r="J169" i="3" s="1"/>
  <c r="E170" i="3"/>
  <c r="E171" i="3"/>
  <c r="J171" i="3" s="1"/>
  <c r="E172" i="3"/>
  <c r="J172" i="3" s="1"/>
  <c r="E173" i="3"/>
  <c r="J173" i="3" s="1"/>
  <c r="E174" i="3"/>
  <c r="E175" i="3"/>
  <c r="J175" i="3" s="1"/>
  <c r="E176" i="3"/>
  <c r="J176" i="3" s="1"/>
  <c r="E177" i="3"/>
  <c r="J177" i="3" s="1"/>
  <c r="E178" i="3"/>
  <c r="E179" i="3"/>
  <c r="J179" i="3" s="1"/>
  <c r="E180" i="3"/>
  <c r="J180" i="3" s="1"/>
  <c r="E181" i="3"/>
  <c r="J181" i="3" s="1"/>
  <c r="E182" i="3"/>
  <c r="E183" i="3"/>
  <c r="J183" i="3" s="1"/>
  <c r="E184" i="3"/>
  <c r="J184" i="3" s="1"/>
  <c r="E185" i="3"/>
  <c r="J185" i="3" s="1"/>
  <c r="E186" i="3"/>
  <c r="E187" i="3"/>
  <c r="J187" i="3" s="1"/>
  <c r="E188" i="3"/>
  <c r="J188" i="3" s="1"/>
  <c r="E189" i="3"/>
  <c r="J189" i="3" s="1"/>
  <c r="E190" i="3"/>
  <c r="E191" i="3"/>
  <c r="J191" i="3" s="1"/>
  <c r="E192" i="3"/>
  <c r="J192" i="3" s="1"/>
  <c r="E193" i="3"/>
  <c r="J193" i="3" s="1"/>
  <c r="E194" i="3"/>
  <c r="E195" i="3"/>
  <c r="J195" i="3" s="1"/>
  <c r="E196" i="3"/>
  <c r="J196" i="3" s="1"/>
  <c r="E197" i="3"/>
  <c r="J197" i="3" s="1"/>
  <c r="E198" i="3"/>
  <c r="E199" i="3"/>
  <c r="J199" i="3" s="1"/>
  <c r="E200" i="3"/>
  <c r="J200" i="3" s="1"/>
  <c r="H201" i="3"/>
  <c r="F201" i="3"/>
  <c r="J201" i="3" s="1"/>
  <c r="B201" i="3"/>
  <c r="G201" i="3"/>
  <c r="G203" i="3"/>
  <c r="G205" i="3"/>
  <c r="G207" i="3"/>
  <c r="G209" i="3"/>
  <c r="G211" i="3"/>
  <c r="G213" i="3"/>
  <c r="G215" i="3"/>
  <c r="G217" i="3"/>
  <c r="G219" i="3"/>
  <c r="G221" i="3"/>
  <c r="G223" i="3"/>
  <c r="G225" i="3"/>
  <c r="G227" i="3"/>
  <c r="G229" i="3"/>
  <c r="G231" i="3"/>
  <c r="G233" i="3"/>
  <c r="G235" i="3"/>
  <c r="G237" i="3"/>
  <c r="G239" i="3"/>
  <c r="G241" i="3"/>
  <c r="G243" i="3"/>
  <c r="G245" i="3"/>
  <c r="G247" i="3"/>
  <c r="G249" i="3"/>
  <c r="G251" i="3"/>
  <c r="G253" i="3"/>
  <c r="G255" i="3"/>
  <c r="G257" i="3"/>
  <c r="G259" i="3"/>
  <c r="G261" i="3"/>
  <c r="G263" i="3"/>
  <c r="G265" i="3"/>
  <c r="G267" i="3"/>
  <c r="G269" i="3"/>
  <c r="G271" i="3"/>
  <c r="G273" i="3"/>
  <c r="G275" i="3"/>
  <c r="G277" i="3"/>
  <c r="G279" i="3"/>
  <c r="G281" i="3"/>
  <c r="G283" i="3"/>
  <c r="G285" i="3"/>
  <c r="G287" i="3"/>
  <c r="G289" i="3"/>
  <c r="G291" i="3"/>
  <c r="G293" i="3"/>
  <c r="G295" i="3"/>
  <c r="G297" i="3"/>
  <c r="G299" i="3"/>
  <c r="G301" i="3"/>
  <c r="G303" i="3"/>
  <c r="G305" i="3"/>
  <c r="G307" i="3"/>
  <c r="I309" i="3"/>
  <c r="H311" i="3"/>
  <c r="D311" i="3"/>
  <c r="K311" i="3"/>
  <c r="L311" i="3" s="1"/>
  <c r="G311" i="3"/>
  <c r="C311" i="3"/>
  <c r="F311" i="3"/>
  <c r="J311" i="3" s="1"/>
  <c r="B311" i="3"/>
  <c r="J312" i="3"/>
  <c r="I313" i="3"/>
  <c r="H315" i="3"/>
  <c r="D315" i="3"/>
  <c r="K315" i="3"/>
  <c r="L315" i="3" s="1"/>
  <c r="G315" i="3"/>
  <c r="C315" i="3"/>
  <c r="F315" i="3"/>
  <c r="J315" i="3" s="1"/>
  <c r="B315" i="3"/>
  <c r="J316" i="3"/>
  <c r="I317" i="3"/>
  <c r="H319" i="3"/>
  <c r="D319" i="3"/>
  <c r="K319" i="3"/>
  <c r="L319" i="3" s="1"/>
  <c r="G319" i="3"/>
  <c r="C319" i="3"/>
  <c r="F319" i="3"/>
  <c r="J319" i="3" s="1"/>
  <c r="B319" i="3"/>
  <c r="J320" i="3"/>
  <c r="I321" i="3"/>
  <c r="H323" i="3"/>
  <c r="D323" i="3"/>
  <c r="K323" i="3"/>
  <c r="L323" i="3" s="1"/>
  <c r="G323" i="3"/>
  <c r="C323" i="3"/>
  <c r="F323" i="3"/>
  <c r="J323" i="3" s="1"/>
  <c r="B323" i="3"/>
  <c r="I325" i="3"/>
  <c r="H327" i="3"/>
  <c r="D327" i="3"/>
  <c r="K327" i="3"/>
  <c r="L327" i="3" s="1"/>
  <c r="G327" i="3"/>
  <c r="C327" i="3"/>
  <c r="F327" i="3"/>
  <c r="J327" i="3" s="1"/>
  <c r="B327" i="3"/>
  <c r="J328" i="3"/>
  <c r="I329" i="3"/>
  <c r="H331" i="3"/>
  <c r="D331" i="3"/>
  <c r="K331" i="3"/>
  <c r="L331" i="3" s="1"/>
  <c r="G331" i="3"/>
  <c r="C331" i="3"/>
  <c r="F331" i="3"/>
  <c r="J331" i="3" s="1"/>
  <c r="B331" i="3"/>
  <c r="J332" i="3"/>
  <c r="I333" i="3"/>
  <c r="H335" i="3"/>
  <c r="D335" i="3"/>
  <c r="K335" i="3"/>
  <c r="L335" i="3" s="1"/>
  <c r="G335" i="3"/>
  <c r="C335" i="3"/>
  <c r="F335" i="3"/>
  <c r="J335" i="3" s="1"/>
  <c r="B335" i="3"/>
  <c r="J336" i="3"/>
  <c r="I337" i="3"/>
  <c r="H339" i="3"/>
  <c r="D339" i="3"/>
  <c r="K339" i="3"/>
  <c r="L339" i="3" s="1"/>
  <c r="G339" i="3"/>
  <c r="C339" i="3"/>
  <c r="F339" i="3"/>
  <c r="J339" i="3" s="1"/>
  <c r="B339" i="3"/>
  <c r="I341" i="3"/>
  <c r="H343" i="3"/>
  <c r="D343" i="3"/>
  <c r="K343" i="3"/>
  <c r="L343" i="3" s="1"/>
  <c r="G343" i="3"/>
  <c r="C343" i="3"/>
  <c r="F343" i="3"/>
  <c r="J343" i="3" s="1"/>
  <c r="B343" i="3"/>
  <c r="J344" i="3"/>
  <c r="I345" i="3"/>
  <c r="H347" i="3"/>
  <c r="D347" i="3"/>
  <c r="K347" i="3"/>
  <c r="L347" i="3" s="1"/>
  <c r="G347" i="3"/>
  <c r="C347" i="3"/>
  <c r="F347" i="3"/>
  <c r="J347" i="3" s="1"/>
  <c r="B347" i="3"/>
  <c r="J348" i="3"/>
  <c r="I349" i="3"/>
  <c r="H351" i="3"/>
  <c r="D351" i="3"/>
  <c r="K351" i="3"/>
  <c r="L351" i="3" s="1"/>
  <c r="G351" i="3"/>
  <c r="C351" i="3"/>
  <c r="F351" i="3"/>
  <c r="J351" i="3" s="1"/>
  <c r="B351" i="3"/>
  <c r="J352" i="3"/>
  <c r="I353" i="3"/>
  <c r="H355" i="3"/>
  <c r="D355" i="3"/>
  <c r="K355" i="3"/>
  <c r="L355" i="3" s="1"/>
  <c r="G355" i="3"/>
  <c r="C355" i="3"/>
  <c r="F355" i="3"/>
  <c r="J355" i="3" s="1"/>
  <c r="B355" i="3"/>
  <c r="I357" i="3"/>
  <c r="H359" i="3"/>
  <c r="D359" i="3"/>
  <c r="K359" i="3"/>
  <c r="L359" i="3" s="1"/>
  <c r="G359" i="3"/>
  <c r="C359" i="3"/>
  <c r="F359" i="3"/>
  <c r="J359" i="3" s="1"/>
  <c r="B359" i="3"/>
  <c r="J360" i="3"/>
  <c r="I361" i="3"/>
  <c r="H363" i="3"/>
  <c r="D363" i="3"/>
  <c r="K363" i="3"/>
  <c r="L363" i="3" s="1"/>
  <c r="G363" i="3"/>
  <c r="C363" i="3"/>
  <c r="F363" i="3"/>
  <c r="J363" i="3" s="1"/>
  <c r="B363" i="3"/>
  <c r="J364" i="3"/>
  <c r="I365" i="3"/>
  <c r="H367" i="3"/>
  <c r="D367" i="3"/>
  <c r="K367" i="3"/>
  <c r="L367" i="3" s="1"/>
  <c r="G367" i="3"/>
  <c r="C367" i="3"/>
  <c r="F367" i="3"/>
  <c r="J367" i="3" s="1"/>
  <c r="B367" i="3"/>
  <c r="J368" i="3"/>
  <c r="I369" i="3"/>
  <c r="H371" i="3"/>
  <c r="D371" i="3"/>
  <c r="K371" i="3"/>
  <c r="L371" i="3" s="1"/>
  <c r="G371" i="3"/>
  <c r="C371" i="3"/>
  <c r="F371" i="3"/>
  <c r="J371" i="3" s="1"/>
  <c r="B371" i="3"/>
  <c r="I373" i="3"/>
  <c r="H375" i="3"/>
  <c r="D375" i="3"/>
  <c r="K375" i="3"/>
  <c r="L375" i="3" s="1"/>
  <c r="G375" i="3"/>
  <c r="C375" i="3"/>
  <c r="F375" i="3"/>
  <c r="J375" i="3" s="1"/>
  <c r="B375" i="3"/>
  <c r="J376" i="3"/>
  <c r="I377" i="3"/>
  <c r="H379" i="3"/>
  <c r="D379" i="3"/>
  <c r="K379" i="3"/>
  <c r="L379" i="3" s="1"/>
  <c r="G379" i="3"/>
  <c r="C379" i="3"/>
  <c r="F379" i="3"/>
  <c r="J379" i="3" s="1"/>
  <c r="B379" i="3"/>
  <c r="J380" i="3"/>
  <c r="I381" i="3"/>
  <c r="H383" i="3"/>
  <c r="D383" i="3"/>
  <c r="K383" i="3"/>
  <c r="L383" i="3" s="1"/>
  <c r="G383" i="3"/>
  <c r="C383" i="3"/>
  <c r="F383" i="3"/>
  <c r="J383" i="3" s="1"/>
  <c r="B383" i="3"/>
  <c r="J384" i="3"/>
  <c r="I385" i="3"/>
  <c r="H387" i="3"/>
  <c r="D387" i="3"/>
  <c r="K387" i="3"/>
  <c r="L387" i="3" s="1"/>
  <c r="G387" i="3"/>
  <c r="C387" i="3"/>
  <c r="F387" i="3"/>
  <c r="J387" i="3" s="1"/>
  <c r="B387" i="3"/>
  <c r="I389" i="3"/>
  <c r="H391" i="3"/>
  <c r="D391" i="3"/>
  <c r="K391" i="3"/>
  <c r="L391" i="3" s="1"/>
  <c r="G391" i="3"/>
  <c r="C391" i="3"/>
  <c r="F391" i="3"/>
  <c r="J391" i="3" s="1"/>
  <c r="B391" i="3"/>
  <c r="J392" i="3"/>
  <c r="I393" i="3"/>
  <c r="H395" i="3"/>
  <c r="D395" i="3"/>
  <c r="K395" i="3"/>
  <c r="L395" i="3" s="1"/>
  <c r="G395" i="3"/>
  <c r="C395" i="3"/>
  <c r="F395" i="3"/>
  <c r="J395" i="3" s="1"/>
  <c r="B395" i="3"/>
  <c r="J396" i="3"/>
  <c r="I397" i="3"/>
  <c r="H399" i="3"/>
  <c r="D399" i="3"/>
  <c r="K399" i="3"/>
  <c r="L399" i="3" s="1"/>
  <c r="G399" i="3"/>
  <c r="C399" i="3"/>
  <c r="F399" i="3"/>
  <c r="J399" i="3" s="1"/>
  <c r="B399" i="3"/>
  <c r="J400" i="3"/>
  <c r="I401" i="3"/>
  <c r="H403" i="3"/>
  <c r="D403" i="3"/>
  <c r="K403" i="3"/>
  <c r="L403" i="3" s="1"/>
  <c r="G403" i="3"/>
  <c r="C403" i="3"/>
  <c r="F403" i="3"/>
  <c r="J403" i="3" s="1"/>
  <c r="B403" i="3"/>
  <c r="I405" i="3"/>
  <c r="H407" i="3"/>
  <c r="D407" i="3"/>
  <c r="K407" i="3"/>
  <c r="L407" i="3" s="1"/>
  <c r="G407" i="3"/>
  <c r="C407" i="3"/>
  <c r="F407" i="3"/>
  <c r="J407" i="3" s="1"/>
  <c r="B407" i="3"/>
  <c r="E408" i="3"/>
  <c r="J408" i="3" s="1"/>
  <c r="I409" i="3"/>
  <c r="H411" i="3"/>
  <c r="D411" i="3"/>
  <c r="K411" i="3"/>
  <c r="L411" i="3" s="1"/>
  <c r="G411" i="3"/>
  <c r="C411" i="3"/>
  <c r="F411" i="3"/>
  <c r="J411" i="3" s="1"/>
  <c r="B411" i="3"/>
  <c r="E412" i="3"/>
  <c r="J412" i="3" s="1"/>
  <c r="J416" i="3"/>
  <c r="K417" i="3"/>
  <c r="L417" i="3" s="1"/>
  <c r="G417" i="3"/>
  <c r="C417" i="3"/>
  <c r="F417" i="3"/>
  <c r="K421" i="3"/>
  <c r="L421" i="3" s="1"/>
  <c r="G421" i="3"/>
  <c r="C421" i="3"/>
  <c r="F421" i="3"/>
  <c r="K425" i="3"/>
  <c r="L425" i="3" s="1"/>
  <c r="G425" i="3"/>
  <c r="C425" i="3"/>
  <c r="F425" i="3"/>
  <c r="I442" i="3"/>
  <c r="I446" i="3"/>
  <c r="I450" i="3"/>
  <c r="I454" i="3"/>
  <c r="I458" i="3"/>
  <c r="I462" i="3"/>
  <c r="I466" i="3"/>
  <c r="I470" i="3"/>
  <c r="I474" i="3"/>
  <c r="I478" i="3"/>
  <c r="I482" i="3"/>
  <c r="I486" i="3"/>
  <c r="I490" i="3"/>
  <c r="K414" i="3"/>
  <c r="L414" i="3" s="1"/>
  <c r="G414" i="3"/>
  <c r="C414" i="3"/>
  <c r="F414" i="3"/>
  <c r="J414" i="3" s="1"/>
  <c r="B417" i="3"/>
  <c r="H417" i="3"/>
  <c r="K418" i="3"/>
  <c r="L418" i="3" s="1"/>
  <c r="G418" i="3"/>
  <c r="C418" i="3"/>
  <c r="F418" i="3"/>
  <c r="J418" i="3" s="1"/>
  <c r="B421" i="3"/>
  <c r="H421" i="3"/>
  <c r="K422" i="3"/>
  <c r="L422" i="3" s="1"/>
  <c r="G422" i="3"/>
  <c r="C422" i="3"/>
  <c r="F422" i="3"/>
  <c r="J422" i="3" s="1"/>
  <c r="B425" i="3"/>
  <c r="H425" i="3"/>
  <c r="I441" i="3"/>
  <c r="I445" i="3"/>
  <c r="I449" i="3"/>
  <c r="I453" i="3"/>
  <c r="I457" i="3"/>
  <c r="I461" i="3"/>
  <c r="I465" i="3"/>
  <c r="I469" i="3"/>
  <c r="I473" i="3"/>
  <c r="I477" i="3"/>
  <c r="I481" i="3"/>
  <c r="I485" i="3"/>
  <c r="I489" i="3"/>
  <c r="K415" i="3"/>
  <c r="L415" i="3" s="1"/>
  <c r="G415" i="3"/>
  <c r="C415" i="3"/>
  <c r="F415" i="3"/>
  <c r="J415" i="3" s="1"/>
  <c r="D417" i="3"/>
  <c r="I417" i="3"/>
  <c r="K419" i="3"/>
  <c r="L419" i="3" s="1"/>
  <c r="G419" i="3"/>
  <c r="C419" i="3"/>
  <c r="F419" i="3"/>
  <c r="J419" i="3" s="1"/>
  <c r="D421" i="3"/>
  <c r="I421" i="3"/>
  <c r="K423" i="3"/>
  <c r="L423" i="3" s="1"/>
  <c r="G423" i="3"/>
  <c r="C423" i="3"/>
  <c r="F423" i="3"/>
  <c r="D425" i="3"/>
  <c r="I425" i="3"/>
  <c r="I440" i="3"/>
  <c r="I444" i="3"/>
  <c r="I448" i="3"/>
  <c r="I452" i="3"/>
  <c r="I456" i="3"/>
  <c r="I460" i="3"/>
  <c r="I464" i="3"/>
  <c r="I468" i="3"/>
  <c r="I472" i="3"/>
  <c r="I476" i="3"/>
  <c r="I480" i="3"/>
  <c r="I484" i="3"/>
  <c r="I488" i="3"/>
  <c r="D414" i="3"/>
  <c r="I414" i="3"/>
  <c r="B415" i="3"/>
  <c r="H415" i="3"/>
  <c r="K416" i="3"/>
  <c r="L416" i="3" s="1"/>
  <c r="G416" i="3"/>
  <c r="C416" i="3"/>
  <c r="F416" i="3"/>
  <c r="E417" i="3"/>
  <c r="J417" i="3" s="1"/>
  <c r="D418" i="3"/>
  <c r="I418" i="3"/>
  <c r="B419" i="3"/>
  <c r="H419" i="3"/>
  <c r="K420" i="3"/>
  <c r="L420" i="3" s="1"/>
  <c r="G420" i="3"/>
  <c r="C420" i="3"/>
  <c r="F420" i="3"/>
  <c r="J420" i="3" s="1"/>
  <c r="E421" i="3"/>
  <c r="J421" i="3" s="1"/>
  <c r="D422" i="3"/>
  <c r="I422" i="3"/>
  <c r="B423" i="3"/>
  <c r="H423" i="3"/>
  <c r="J423" i="3" s="1"/>
  <c r="K424" i="3"/>
  <c r="L424" i="3" s="1"/>
  <c r="G424" i="3"/>
  <c r="C424" i="3"/>
  <c r="F424" i="3"/>
  <c r="J424" i="3" s="1"/>
  <c r="E425" i="3"/>
  <c r="J425" i="3" s="1"/>
  <c r="I439" i="3"/>
  <c r="I443" i="3"/>
  <c r="I447" i="3"/>
  <c r="I451" i="3"/>
  <c r="I455" i="3"/>
  <c r="I459" i="3"/>
  <c r="I463" i="3"/>
  <c r="I467" i="3"/>
  <c r="I471" i="3"/>
  <c r="I475" i="3"/>
  <c r="I479" i="3"/>
  <c r="I483" i="3"/>
  <c r="I487" i="3"/>
  <c r="I491" i="3"/>
  <c r="E426" i="3"/>
  <c r="J426" i="3" s="1"/>
  <c r="I426" i="3"/>
  <c r="E427" i="3"/>
  <c r="J427" i="3" s="1"/>
  <c r="I427" i="3"/>
  <c r="E428" i="3"/>
  <c r="J428" i="3" s="1"/>
  <c r="I428" i="3"/>
  <c r="E429" i="3"/>
  <c r="J429" i="3" s="1"/>
  <c r="I429" i="3"/>
  <c r="E430" i="3"/>
  <c r="J430" i="3" s="1"/>
  <c r="I430" i="3"/>
  <c r="E431" i="3"/>
  <c r="J431" i="3" s="1"/>
  <c r="I431" i="3"/>
  <c r="E432" i="3"/>
  <c r="J432" i="3" s="1"/>
  <c r="I432" i="3"/>
  <c r="E433" i="3"/>
  <c r="J433" i="3" s="1"/>
  <c r="I433" i="3"/>
  <c r="E434" i="3"/>
  <c r="J434" i="3" s="1"/>
  <c r="I434" i="3"/>
  <c r="E435" i="3"/>
  <c r="J435" i="3" s="1"/>
  <c r="I435" i="3"/>
  <c r="E436" i="3"/>
  <c r="J436" i="3" s="1"/>
  <c r="I436" i="3"/>
  <c r="E437" i="3"/>
  <c r="J437" i="3" s="1"/>
  <c r="I437" i="3"/>
  <c r="I438" i="3"/>
  <c r="E438" i="3"/>
  <c r="J438" i="3" s="1"/>
  <c r="E4" i="4"/>
  <c r="H4" i="4" s="1"/>
  <c r="I4" i="4" s="1"/>
  <c r="E8" i="4"/>
  <c r="H8" i="4" s="1"/>
  <c r="I8" i="4" s="1"/>
  <c r="E12" i="4"/>
  <c r="H12" i="4" s="1"/>
  <c r="I12" i="4" s="1"/>
  <c r="E16" i="4"/>
  <c r="H16" i="4" s="1"/>
  <c r="I16" i="4" s="1"/>
  <c r="E20" i="4"/>
  <c r="H20" i="4" s="1"/>
  <c r="I20" i="4" s="1"/>
  <c r="E24" i="4"/>
  <c r="H24" i="4" s="1"/>
  <c r="I24" i="4" s="1"/>
  <c r="E28" i="4"/>
  <c r="H28" i="4" s="1"/>
  <c r="I28" i="4" s="1"/>
  <c r="E32" i="4"/>
  <c r="H32" i="4" s="1"/>
  <c r="I32" i="4" s="1"/>
  <c r="E36" i="4"/>
  <c r="H36" i="4" s="1"/>
  <c r="I36" i="4" s="1"/>
  <c r="E40" i="4"/>
  <c r="H40" i="4" s="1"/>
  <c r="I40" i="4" s="1"/>
  <c r="E44" i="4"/>
  <c r="H44" i="4" s="1"/>
  <c r="I44" i="4" s="1"/>
  <c r="E48" i="4"/>
  <c r="H48" i="4" s="1"/>
  <c r="I48" i="4" s="1"/>
  <c r="E52" i="4"/>
  <c r="H52" i="4" s="1"/>
  <c r="I52" i="4" s="1"/>
  <c r="E56" i="4"/>
  <c r="H56" i="4" s="1"/>
  <c r="I56" i="4" s="1"/>
  <c r="E60" i="4"/>
  <c r="H60" i="4" s="1"/>
  <c r="I60" i="4" s="1"/>
  <c r="E64" i="4"/>
  <c r="H64" i="4" s="1"/>
  <c r="I64" i="4" s="1"/>
  <c r="E68" i="4"/>
  <c r="H68" i="4" s="1"/>
  <c r="I68" i="4" s="1"/>
  <c r="E72" i="4"/>
  <c r="H72" i="4" s="1"/>
  <c r="I72" i="4" s="1"/>
  <c r="E76" i="4"/>
  <c r="H76" i="4" s="1"/>
  <c r="I76" i="4" s="1"/>
  <c r="E80" i="4"/>
  <c r="H80" i="4" s="1"/>
  <c r="I80" i="4" s="1"/>
  <c r="E84" i="4"/>
  <c r="H84" i="4" s="1"/>
  <c r="I84" i="4" s="1"/>
  <c r="E88" i="4"/>
  <c r="H88" i="4" s="1"/>
  <c r="I88" i="4" s="1"/>
  <c r="E92" i="4"/>
  <c r="H92" i="4" s="1"/>
  <c r="I92" i="4" s="1"/>
  <c r="E96" i="4"/>
  <c r="H96" i="4" s="1"/>
  <c r="I96" i="4" s="1"/>
  <c r="E100" i="4"/>
  <c r="H100" i="4" s="1"/>
  <c r="I100" i="4" s="1"/>
  <c r="E104" i="4"/>
  <c r="H104" i="4" s="1"/>
  <c r="I104" i="4" s="1"/>
  <c r="E108" i="4"/>
  <c r="H108" i="4" s="1"/>
  <c r="I108" i="4" s="1"/>
  <c r="E112" i="4"/>
  <c r="H112" i="4" s="1"/>
  <c r="I112" i="4" s="1"/>
  <c r="E116" i="4"/>
  <c r="H116" i="4" s="1"/>
  <c r="I116" i="4" s="1"/>
  <c r="E120" i="4"/>
  <c r="H120" i="4" s="1"/>
  <c r="I120" i="4" s="1"/>
  <c r="E124" i="4"/>
  <c r="H124" i="4" s="1"/>
  <c r="I124" i="4" s="1"/>
  <c r="E128" i="4"/>
  <c r="H128" i="4" s="1"/>
  <c r="I128" i="4" s="1"/>
  <c r="E132" i="4"/>
  <c r="H132" i="4" s="1"/>
  <c r="I132" i="4" s="1"/>
  <c r="E136" i="4"/>
  <c r="H136" i="4" s="1"/>
  <c r="I136" i="4" s="1"/>
  <c r="E140" i="4"/>
  <c r="H140" i="4" s="1"/>
  <c r="I140" i="4" s="1"/>
  <c r="E144" i="4"/>
  <c r="H144" i="4" s="1"/>
  <c r="I144" i="4" s="1"/>
  <c r="E150" i="4"/>
  <c r="H150" i="4" s="1"/>
  <c r="I150" i="4" s="1"/>
  <c r="E157" i="4"/>
  <c r="H157" i="4" s="1"/>
  <c r="I157" i="4" s="1"/>
  <c r="E159" i="4"/>
  <c r="H159" i="4" s="1"/>
  <c r="I159" i="4" s="1"/>
  <c r="E166" i="4"/>
  <c r="H166" i="4" s="1"/>
  <c r="I166" i="4" s="1"/>
  <c r="E173" i="4"/>
  <c r="H173" i="4" s="1"/>
  <c r="I173" i="4" s="1"/>
  <c r="E175" i="4"/>
  <c r="H175" i="4" s="1"/>
  <c r="I175" i="4" s="1"/>
  <c r="I492" i="3"/>
  <c r="I494" i="3"/>
  <c r="I496" i="3"/>
  <c r="I498" i="3"/>
  <c r="I500" i="3"/>
  <c r="E3" i="4"/>
  <c r="H3" i="4" s="1"/>
  <c r="I3" i="4" s="1"/>
  <c r="E7" i="4"/>
  <c r="H7" i="4" s="1"/>
  <c r="I7" i="4" s="1"/>
  <c r="E11" i="4"/>
  <c r="H11" i="4" s="1"/>
  <c r="I11" i="4" s="1"/>
  <c r="E15" i="4"/>
  <c r="H15" i="4" s="1"/>
  <c r="I15" i="4" s="1"/>
  <c r="E19" i="4"/>
  <c r="H19" i="4" s="1"/>
  <c r="I19" i="4" s="1"/>
  <c r="E23" i="4"/>
  <c r="H23" i="4" s="1"/>
  <c r="I23" i="4" s="1"/>
  <c r="E27" i="4"/>
  <c r="H27" i="4" s="1"/>
  <c r="I27" i="4" s="1"/>
  <c r="E31" i="4"/>
  <c r="H31" i="4" s="1"/>
  <c r="I31" i="4" s="1"/>
  <c r="E35" i="4"/>
  <c r="H35" i="4" s="1"/>
  <c r="I35" i="4" s="1"/>
  <c r="E39" i="4"/>
  <c r="H39" i="4" s="1"/>
  <c r="I39" i="4" s="1"/>
  <c r="E43" i="4"/>
  <c r="H43" i="4" s="1"/>
  <c r="I43" i="4" s="1"/>
  <c r="E47" i="4"/>
  <c r="H47" i="4" s="1"/>
  <c r="I47" i="4" s="1"/>
  <c r="E51" i="4"/>
  <c r="H51" i="4" s="1"/>
  <c r="I51" i="4" s="1"/>
  <c r="E55" i="4"/>
  <c r="H55" i="4" s="1"/>
  <c r="I55" i="4" s="1"/>
  <c r="E59" i="4"/>
  <c r="H59" i="4" s="1"/>
  <c r="I59" i="4" s="1"/>
  <c r="E63" i="4"/>
  <c r="H63" i="4" s="1"/>
  <c r="I63" i="4" s="1"/>
  <c r="E67" i="4"/>
  <c r="H67" i="4" s="1"/>
  <c r="I67" i="4" s="1"/>
  <c r="E71" i="4"/>
  <c r="H71" i="4" s="1"/>
  <c r="I71" i="4" s="1"/>
  <c r="E75" i="4"/>
  <c r="H75" i="4" s="1"/>
  <c r="I75" i="4" s="1"/>
  <c r="E79" i="4"/>
  <c r="H79" i="4" s="1"/>
  <c r="I79" i="4" s="1"/>
  <c r="E83" i="4"/>
  <c r="H83" i="4" s="1"/>
  <c r="I83" i="4" s="1"/>
  <c r="E87" i="4"/>
  <c r="H87" i="4" s="1"/>
  <c r="I87" i="4" s="1"/>
  <c r="E91" i="4"/>
  <c r="H91" i="4" s="1"/>
  <c r="I91" i="4" s="1"/>
  <c r="E95" i="4"/>
  <c r="H95" i="4" s="1"/>
  <c r="I95" i="4" s="1"/>
  <c r="E99" i="4"/>
  <c r="H99" i="4" s="1"/>
  <c r="I99" i="4" s="1"/>
  <c r="E103" i="4"/>
  <c r="H103" i="4" s="1"/>
  <c r="I103" i="4" s="1"/>
  <c r="E107" i="4"/>
  <c r="H107" i="4" s="1"/>
  <c r="I107" i="4" s="1"/>
  <c r="E111" i="4"/>
  <c r="H111" i="4" s="1"/>
  <c r="I111" i="4" s="1"/>
  <c r="E115" i="4"/>
  <c r="H115" i="4" s="1"/>
  <c r="I115" i="4" s="1"/>
  <c r="E119" i="4"/>
  <c r="H119" i="4" s="1"/>
  <c r="I119" i="4" s="1"/>
  <c r="E123" i="4"/>
  <c r="H123" i="4" s="1"/>
  <c r="I123" i="4" s="1"/>
  <c r="E127" i="4"/>
  <c r="H127" i="4" s="1"/>
  <c r="I127" i="4" s="1"/>
  <c r="E131" i="4"/>
  <c r="H131" i="4" s="1"/>
  <c r="I131" i="4" s="1"/>
  <c r="E135" i="4"/>
  <c r="H135" i="4" s="1"/>
  <c r="I135" i="4" s="1"/>
  <c r="E139" i="4"/>
  <c r="H139" i="4" s="1"/>
  <c r="I139" i="4" s="1"/>
  <c r="E143" i="4"/>
  <c r="H143" i="4" s="1"/>
  <c r="I143" i="4" s="1"/>
  <c r="E147" i="4"/>
  <c r="H147" i="4" s="1"/>
  <c r="I147" i="4" s="1"/>
  <c r="E154" i="4"/>
  <c r="H154" i="4" s="1"/>
  <c r="I154" i="4" s="1"/>
  <c r="E161" i="4"/>
  <c r="H161" i="4" s="1"/>
  <c r="I161" i="4" s="1"/>
  <c r="E163" i="4"/>
  <c r="H163" i="4" s="1"/>
  <c r="I163" i="4" s="1"/>
  <c r="E170" i="4"/>
  <c r="H170" i="4" s="1"/>
  <c r="I170" i="4" s="1"/>
  <c r="E177" i="4"/>
  <c r="H177" i="4" s="1"/>
  <c r="I177" i="4" s="1"/>
  <c r="E179" i="4"/>
  <c r="H179" i="4" s="1"/>
  <c r="I179" i="4" s="1"/>
  <c r="C426" i="3"/>
  <c r="G426" i="3"/>
  <c r="C427" i="3"/>
  <c r="G427" i="3"/>
  <c r="C428" i="3"/>
  <c r="G428" i="3"/>
  <c r="C429" i="3"/>
  <c r="G429" i="3"/>
  <c r="C430" i="3"/>
  <c r="G430" i="3"/>
  <c r="C431" i="3"/>
  <c r="G431" i="3"/>
  <c r="C432" i="3"/>
  <c r="G432" i="3"/>
  <c r="C433" i="3"/>
  <c r="G433" i="3"/>
  <c r="C434" i="3"/>
  <c r="G434" i="3"/>
  <c r="C435" i="3"/>
  <c r="G435" i="3"/>
  <c r="C436" i="3"/>
  <c r="G436" i="3"/>
  <c r="C437" i="3"/>
  <c r="G437" i="3"/>
  <c r="C438" i="3"/>
  <c r="G438" i="3"/>
  <c r="E6" i="4"/>
  <c r="H6" i="4" s="1"/>
  <c r="I6" i="4" s="1"/>
  <c r="E10" i="4"/>
  <c r="H10" i="4" s="1"/>
  <c r="I10" i="4" s="1"/>
  <c r="E14" i="4"/>
  <c r="H14" i="4" s="1"/>
  <c r="I14" i="4" s="1"/>
  <c r="E18" i="4"/>
  <c r="H18" i="4" s="1"/>
  <c r="I18" i="4" s="1"/>
  <c r="E22" i="4"/>
  <c r="H22" i="4" s="1"/>
  <c r="I22" i="4" s="1"/>
  <c r="E26" i="4"/>
  <c r="H26" i="4" s="1"/>
  <c r="I26" i="4" s="1"/>
  <c r="E30" i="4"/>
  <c r="H30" i="4" s="1"/>
  <c r="I30" i="4" s="1"/>
  <c r="E34" i="4"/>
  <c r="H34" i="4" s="1"/>
  <c r="I34" i="4" s="1"/>
  <c r="E38" i="4"/>
  <c r="H38" i="4" s="1"/>
  <c r="I38" i="4" s="1"/>
  <c r="E42" i="4"/>
  <c r="H42" i="4" s="1"/>
  <c r="I42" i="4" s="1"/>
  <c r="E46" i="4"/>
  <c r="H46" i="4" s="1"/>
  <c r="I46" i="4" s="1"/>
  <c r="E50" i="4"/>
  <c r="H50" i="4" s="1"/>
  <c r="I50" i="4" s="1"/>
  <c r="E54" i="4"/>
  <c r="H54" i="4" s="1"/>
  <c r="I54" i="4" s="1"/>
  <c r="E58" i="4"/>
  <c r="H58" i="4" s="1"/>
  <c r="I58" i="4" s="1"/>
  <c r="E62" i="4"/>
  <c r="H62" i="4" s="1"/>
  <c r="I62" i="4" s="1"/>
  <c r="E66" i="4"/>
  <c r="H66" i="4" s="1"/>
  <c r="I66" i="4" s="1"/>
  <c r="E70" i="4"/>
  <c r="H70" i="4" s="1"/>
  <c r="I70" i="4" s="1"/>
  <c r="E74" i="4"/>
  <c r="H74" i="4" s="1"/>
  <c r="I74" i="4" s="1"/>
  <c r="E78" i="4"/>
  <c r="H78" i="4" s="1"/>
  <c r="I78" i="4" s="1"/>
  <c r="E82" i="4"/>
  <c r="H82" i="4" s="1"/>
  <c r="I82" i="4" s="1"/>
  <c r="E86" i="4"/>
  <c r="H86" i="4" s="1"/>
  <c r="I86" i="4" s="1"/>
  <c r="E90" i="4"/>
  <c r="H90" i="4" s="1"/>
  <c r="I90" i="4" s="1"/>
  <c r="E94" i="4"/>
  <c r="H94" i="4" s="1"/>
  <c r="I94" i="4" s="1"/>
  <c r="E98" i="4"/>
  <c r="H98" i="4" s="1"/>
  <c r="I98" i="4" s="1"/>
  <c r="E102" i="4"/>
  <c r="H102" i="4" s="1"/>
  <c r="I102" i="4" s="1"/>
  <c r="E106" i="4"/>
  <c r="H106" i="4" s="1"/>
  <c r="I106" i="4" s="1"/>
  <c r="E110" i="4"/>
  <c r="H110" i="4" s="1"/>
  <c r="I110" i="4" s="1"/>
  <c r="E114" i="4"/>
  <c r="H114" i="4" s="1"/>
  <c r="I114" i="4" s="1"/>
  <c r="E118" i="4"/>
  <c r="H118" i="4" s="1"/>
  <c r="I118" i="4" s="1"/>
  <c r="E122" i="4"/>
  <c r="H122" i="4" s="1"/>
  <c r="I122" i="4" s="1"/>
  <c r="E126" i="4"/>
  <c r="H126" i="4" s="1"/>
  <c r="I126" i="4" s="1"/>
  <c r="E130" i="4"/>
  <c r="H130" i="4" s="1"/>
  <c r="I130" i="4" s="1"/>
  <c r="E134" i="4"/>
  <c r="H134" i="4" s="1"/>
  <c r="I134" i="4" s="1"/>
  <c r="E138" i="4"/>
  <c r="H138" i="4" s="1"/>
  <c r="I138" i="4" s="1"/>
  <c r="E142" i="4"/>
  <c r="H142" i="4" s="1"/>
  <c r="I142" i="4" s="1"/>
  <c r="E146" i="4"/>
  <c r="H146" i="4" s="1"/>
  <c r="I146" i="4" s="1"/>
  <c r="E149" i="4"/>
  <c r="H149" i="4" s="1"/>
  <c r="I149" i="4" s="1"/>
  <c r="E151" i="4"/>
  <c r="H151" i="4" s="1"/>
  <c r="I151" i="4" s="1"/>
  <c r="E158" i="4"/>
  <c r="H158" i="4" s="1"/>
  <c r="I158" i="4" s="1"/>
  <c r="E165" i="4"/>
  <c r="H165" i="4" s="1"/>
  <c r="I165" i="4" s="1"/>
  <c r="E167" i="4"/>
  <c r="H167" i="4" s="1"/>
  <c r="I167" i="4" s="1"/>
  <c r="E174" i="4"/>
  <c r="H174" i="4" s="1"/>
  <c r="I174" i="4" s="1"/>
  <c r="I493" i="3"/>
  <c r="I495" i="3"/>
  <c r="I497" i="3"/>
  <c r="I499" i="3"/>
  <c r="I501" i="3"/>
  <c r="E5" i="4"/>
  <c r="H5" i="4" s="1"/>
  <c r="I5" i="4" s="1"/>
  <c r="E9" i="4"/>
  <c r="H9" i="4" s="1"/>
  <c r="I9" i="4" s="1"/>
  <c r="E13" i="4"/>
  <c r="H13" i="4" s="1"/>
  <c r="I13" i="4" s="1"/>
  <c r="E17" i="4"/>
  <c r="H17" i="4" s="1"/>
  <c r="I17" i="4" s="1"/>
  <c r="E21" i="4"/>
  <c r="H21" i="4" s="1"/>
  <c r="I21" i="4" s="1"/>
  <c r="E25" i="4"/>
  <c r="H25" i="4" s="1"/>
  <c r="I25" i="4" s="1"/>
  <c r="E29" i="4"/>
  <c r="H29" i="4" s="1"/>
  <c r="I29" i="4" s="1"/>
  <c r="E33" i="4"/>
  <c r="H33" i="4" s="1"/>
  <c r="I33" i="4" s="1"/>
  <c r="E37" i="4"/>
  <c r="H37" i="4" s="1"/>
  <c r="I37" i="4" s="1"/>
  <c r="E41" i="4"/>
  <c r="H41" i="4" s="1"/>
  <c r="I41" i="4" s="1"/>
  <c r="E45" i="4"/>
  <c r="H45" i="4" s="1"/>
  <c r="I45" i="4" s="1"/>
  <c r="E49" i="4"/>
  <c r="H49" i="4" s="1"/>
  <c r="I49" i="4" s="1"/>
  <c r="E53" i="4"/>
  <c r="H53" i="4" s="1"/>
  <c r="I53" i="4" s="1"/>
  <c r="E57" i="4"/>
  <c r="H57" i="4" s="1"/>
  <c r="I57" i="4" s="1"/>
  <c r="E61" i="4"/>
  <c r="H61" i="4" s="1"/>
  <c r="I61" i="4" s="1"/>
  <c r="E65" i="4"/>
  <c r="H65" i="4" s="1"/>
  <c r="I65" i="4" s="1"/>
  <c r="E69" i="4"/>
  <c r="H69" i="4" s="1"/>
  <c r="I69" i="4" s="1"/>
  <c r="E73" i="4"/>
  <c r="H73" i="4" s="1"/>
  <c r="I73" i="4" s="1"/>
  <c r="E77" i="4"/>
  <c r="H77" i="4" s="1"/>
  <c r="I77" i="4" s="1"/>
  <c r="E81" i="4"/>
  <c r="H81" i="4" s="1"/>
  <c r="I81" i="4" s="1"/>
  <c r="E85" i="4"/>
  <c r="H85" i="4" s="1"/>
  <c r="I85" i="4" s="1"/>
  <c r="E89" i="4"/>
  <c r="H89" i="4" s="1"/>
  <c r="I89" i="4" s="1"/>
  <c r="E93" i="4"/>
  <c r="H93" i="4" s="1"/>
  <c r="I93" i="4" s="1"/>
  <c r="E97" i="4"/>
  <c r="H97" i="4" s="1"/>
  <c r="I97" i="4" s="1"/>
  <c r="E101" i="4"/>
  <c r="H101" i="4" s="1"/>
  <c r="I101" i="4" s="1"/>
  <c r="E105" i="4"/>
  <c r="H105" i="4" s="1"/>
  <c r="I105" i="4" s="1"/>
  <c r="E109" i="4"/>
  <c r="H109" i="4" s="1"/>
  <c r="I109" i="4" s="1"/>
  <c r="E113" i="4"/>
  <c r="H113" i="4" s="1"/>
  <c r="I113" i="4" s="1"/>
  <c r="E117" i="4"/>
  <c r="H117" i="4" s="1"/>
  <c r="I117" i="4" s="1"/>
  <c r="E121" i="4"/>
  <c r="H121" i="4" s="1"/>
  <c r="I121" i="4" s="1"/>
  <c r="E125" i="4"/>
  <c r="H125" i="4" s="1"/>
  <c r="I125" i="4" s="1"/>
  <c r="E129" i="4"/>
  <c r="H129" i="4" s="1"/>
  <c r="I129" i="4" s="1"/>
  <c r="E133" i="4"/>
  <c r="H133" i="4" s="1"/>
  <c r="I133" i="4" s="1"/>
  <c r="E137" i="4"/>
  <c r="H137" i="4" s="1"/>
  <c r="I137" i="4" s="1"/>
  <c r="E141" i="4"/>
  <c r="H141" i="4" s="1"/>
  <c r="I141" i="4" s="1"/>
  <c r="E145" i="4"/>
  <c r="H145" i="4" s="1"/>
  <c r="I145" i="4" s="1"/>
  <c r="E153" i="4"/>
  <c r="H153" i="4" s="1"/>
  <c r="I153" i="4" s="1"/>
  <c r="E155" i="4"/>
  <c r="H155" i="4" s="1"/>
  <c r="I155" i="4" s="1"/>
  <c r="E162" i="4"/>
  <c r="H162" i="4" s="1"/>
  <c r="I162" i="4" s="1"/>
  <c r="E169" i="4"/>
  <c r="H169" i="4" s="1"/>
  <c r="I169" i="4" s="1"/>
  <c r="E171" i="4"/>
  <c r="H171" i="4" s="1"/>
  <c r="I171" i="4" s="1"/>
  <c r="E178" i="4"/>
  <c r="H178" i="4" s="1"/>
  <c r="I178" i="4" s="1"/>
  <c r="E439" i="3"/>
  <c r="J439" i="3" s="1"/>
  <c r="E440" i="3"/>
  <c r="J440" i="3" s="1"/>
  <c r="E441" i="3"/>
  <c r="J441" i="3" s="1"/>
  <c r="E442" i="3"/>
  <c r="J442" i="3" s="1"/>
  <c r="E443" i="3"/>
  <c r="J443" i="3" s="1"/>
  <c r="E444" i="3"/>
  <c r="J444" i="3" s="1"/>
  <c r="E445" i="3"/>
  <c r="J445" i="3" s="1"/>
  <c r="E446" i="3"/>
  <c r="J446" i="3" s="1"/>
  <c r="E447" i="3"/>
  <c r="J447" i="3" s="1"/>
  <c r="E448" i="3"/>
  <c r="J448" i="3" s="1"/>
  <c r="E449" i="3"/>
  <c r="J449" i="3" s="1"/>
  <c r="E450" i="3"/>
  <c r="J450" i="3" s="1"/>
  <c r="E451" i="3"/>
  <c r="J451" i="3" s="1"/>
  <c r="E452" i="3"/>
  <c r="J452" i="3" s="1"/>
  <c r="E453" i="3"/>
  <c r="J453" i="3" s="1"/>
  <c r="E454" i="3"/>
  <c r="J454" i="3" s="1"/>
  <c r="E455" i="3"/>
  <c r="J455" i="3" s="1"/>
  <c r="E456" i="3"/>
  <c r="J456" i="3" s="1"/>
  <c r="E457" i="3"/>
  <c r="J457" i="3" s="1"/>
  <c r="E458" i="3"/>
  <c r="J458" i="3" s="1"/>
  <c r="E459" i="3"/>
  <c r="J459" i="3" s="1"/>
  <c r="E460" i="3"/>
  <c r="J460" i="3" s="1"/>
  <c r="E461" i="3"/>
  <c r="J461" i="3" s="1"/>
  <c r="E462" i="3"/>
  <c r="J462" i="3" s="1"/>
  <c r="E463" i="3"/>
  <c r="J463" i="3" s="1"/>
  <c r="E464" i="3"/>
  <c r="J464" i="3" s="1"/>
  <c r="E465" i="3"/>
  <c r="J465" i="3" s="1"/>
  <c r="E466" i="3"/>
  <c r="J466" i="3" s="1"/>
  <c r="E467" i="3"/>
  <c r="J467" i="3" s="1"/>
  <c r="E468" i="3"/>
  <c r="J468" i="3" s="1"/>
  <c r="E469" i="3"/>
  <c r="J469" i="3" s="1"/>
  <c r="E470" i="3"/>
  <c r="J470" i="3" s="1"/>
  <c r="E471" i="3"/>
  <c r="J471" i="3" s="1"/>
  <c r="E472" i="3"/>
  <c r="J472" i="3" s="1"/>
  <c r="E473" i="3"/>
  <c r="J473" i="3" s="1"/>
  <c r="E474" i="3"/>
  <c r="J474" i="3" s="1"/>
  <c r="E475" i="3"/>
  <c r="J475" i="3" s="1"/>
  <c r="E476" i="3"/>
  <c r="J476" i="3" s="1"/>
  <c r="E477" i="3"/>
  <c r="J477" i="3" s="1"/>
  <c r="E478" i="3"/>
  <c r="J478" i="3" s="1"/>
  <c r="E479" i="3"/>
  <c r="J479" i="3" s="1"/>
  <c r="E480" i="3"/>
  <c r="J480" i="3" s="1"/>
  <c r="E481" i="3"/>
  <c r="J481" i="3" s="1"/>
  <c r="E482" i="3"/>
  <c r="J482" i="3" s="1"/>
  <c r="E483" i="3"/>
  <c r="J483" i="3" s="1"/>
  <c r="E484" i="3"/>
  <c r="J484" i="3" s="1"/>
  <c r="E485" i="3"/>
  <c r="J485" i="3" s="1"/>
  <c r="E486" i="3"/>
  <c r="J486" i="3" s="1"/>
  <c r="E487" i="3"/>
  <c r="J487" i="3" s="1"/>
  <c r="E488" i="3"/>
  <c r="J488" i="3" s="1"/>
  <c r="E489" i="3"/>
  <c r="J489" i="3" s="1"/>
  <c r="E490" i="3"/>
  <c r="J490" i="3" s="1"/>
  <c r="E491" i="3"/>
  <c r="J491" i="3" s="1"/>
  <c r="E492" i="3"/>
  <c r="J492" i="3" s="1"/>
  <c r="E493" i="3"/>
  <c r="J493" i="3" s="1"/>
  <c r="E494" i="3"/>
  <c r="J494" i="3" s="1"/>
  <c r="E495" i="3"/>
  <c r="J495" i="3" s="1"/>
  <c r="E496" i="3"/>
  <c r="J496" i="3" s="1"/>
  <c r="E497" i="3"/>
  <c r="J497" i="3" s="1"/>
  <c r="E498" i="3"/>
  <c r="J498" i="3" s="1"/>
  <c r="E499" i="3"/>
  <c r="J499" i="3" s="1"/>
  <c r="E500" i="3"/>
  <c r="J500" i="3" s="1"/>
  <c r="E501" i="3"/>
  <c r="J501" i="3" s="1"/>
  <c r="E148" i="4"/>
  <c r="H148" i="4" s="1"/>
  <c r="I148" i="4" s="1"/>
  <c r="F148" i="4"/>
  <c r="E152" i="4"/>
  <c r="H152" i="4" s="1"/>
  <c r="I152" i="4" s="1"/>
  <c r="E156" i="4"/>
  <c r="H156" i="4" s="1"/>
  <c r="I156" i="4" s="1"/>
  <c r="E160" i="4"/>
  <c r="H160" i="4" s="1"/>
  <c r="I160" i="4" s="1"/>
  <c r="E164" i="4"/>
  <c r="H164" i="4" s="1"/>
  <c r="I164" i="4" s="1"/>
  <c r="E168" i="4"/>
  <c r="H168" i="4" s="1"/>
  <c r="I168" i="4" s="1"/>
  <c r="E172" i="4"/>
  <c r="H172" i="4" s="1"/>
  <c r="I172" i="4" s="1"/>
  <c r="E176" i="4"/>
  <c r="H176" i="4" s="1"/>
  <c r="I176" i="4" s="1"/>
  <c r="E180" i="4"/>
  <c r="H180" i="4" s="1"/>
  <c r="I180" i="4" s="1"/>
  <c r="E184" i="4"/>
  <c r="H184" i="4" s="1"/>
  <c r="I184" i="4" s="1"/>
  <c r="E188" i="4"/>
  <c r="H188" i="4" s="1"/>
  <c r="I188" i="4" s="1"/>
  <c r="E192" i="4"/>
  <c r="H192" i="4" s="1"/>
  <c r="I192" i="4" s="1"/>
  <c r="E196" i="4"/>
  <c r="H196" i="4" s="1"/>
  <c r="I196" i="4" s="1"/>
  <c r="E200" i="4"/>
  <c r="H200" i="4" s="1"/>
  <c r="I200" i="4" s="1"/>
  <c r="E183" i="4"/>
  <c r="H183" i="4" s="1"/>
  <c r="I183" i="4" s="1"/>
  <c r="E187" i="4"/>
  <c r="H187" i="4" s="1"/>
  <c r="I187" i="4" s="1"/>
  <c r="E191" i="4"/>
  <c r="H191" i="4" s="1"/>
  <c r="I191" i="4" s="1"/>
  <c r="E195" i="4"/>
  <c r="H195" i="4" s="1"/>
  <c r="I195" i="4" s="1"/>
  <c r="E199" i="4"/>
  <c r="H199" i="4" s="1"/>
  <c r="I199" i="4" s="1"/>
  <c r="E182" i="4"/>
  <c r="H182" i="4" s="1"/>
  <c r="I182" i="4" s="1"/>
  <c r="E186" i="4"/>
  <c r="H186" i="4" s="1"/>
  <c r="I186" i="4" s="1"/>
  <c r="E190" i="4"/>
  <c r="H190" i="4" s="1"/>
  <c r="I190" i="4" s="1"/>
  <c r="E194" i="4"/>
  <c r="H194" i="4" s="1"/>
  <c r="I194" i="4" s="1"/>
  <c r="E198" i="4"/>
  <c r="H198" i="4" s="1"/>
  <c r="I198" i="4" s="1"/>
  <c r="E181" i="4"/>
  <c r="H181" i="4" s="1"/>
  <c r="I181" i="4" s="1"/>
  <c r="E185" i="4"/>
  <c r="H185" i="4" s="1"/>
  <c r="I185" i="4" s="1"/>
  <c r="E189" i="4"/>
  <c r="H189" i="4" s="1"/>
  <c r="I189" i="4" s="1"/>
  <c r="E193" i="4"/>
  <c r="H193" i="4" s="1"/>
  <c r="I193" i="4" s="1"/>
  <c r="E197" i="4"/>
  <c r="H197" i="4" s="1"/>
  <c r="I197" i="4" s="1"/>
  <c r="J307" i="3" l="1"/>
  <c r="J303" i="3"/>
  <c r="J299" i="3"/>
  <c r="J295" i="3"/>
  <c r="J291" i="3"/>
  <c r="J287" i="3"/>
  <c r="J283" i="3"/>
  <c r="J279" i="3"/>
  <c r="J275" i="3"/>
  <c r="J271" i="3"/>
  <c r="J267" i="3"/>
  <c r="J263" i="3"/>
  <c r="J259" i="3"/>
  <c r="J255" i="3"/>
  <c r="J251" i="3"/>
  <c r="J247" i="3"/>
  <c r="J243" i="3"/>
  <c r="J239" i="3"/>
  <c r="J235" i="3"/>
  <c r="J231" i="3"/>
  <c r="J227" i="3"/>
  <c r="J223" i="3"/>
  <c r="J219" i="3"/>
  <c r="J215" i="3"/>
  <c r="J211" i="3"/>
  <c r="J207" i="3"/>
  <c r="J203" i="3"/>
  <c r="L16" i="6"/>
  <c r="H16" i="6"/>
  <c r="D16" i="6"/>
  <c r="K16" i="6"/>
  <c r="G16" i="6"/>
  <c r="C16" i="6"/>
  <c r="J16" i="6"/>
  <c r="F16" i="6"/>
  <c r="B16" i="6"/>
  <c r="I16" i="6"/>
  <c r="E16" i="6"/>
  <c r="L32" i="6"/>
  <c r="H32" i="6"/>
  <c r="D32" i="6"/>
  <c r="K32" i="6"/>
  <c r="G32" i="6"/>
  <c r="C32" i="6"/>
  <c r="J32" i="6"/>
  <c r="F32" i="6"/>
  <c r="B32" i="6"/>
  <c r="I32" i="6"/>
  <c r="E32" i="6"/>
  <c r="K9" i="6"/>
  <c r="G9" i="6"/>
  <c r="C9" i="6"/>
  <c r="J9" i="6"/>
  <c r="F9" i="6"/>
  <c r="B9" i="6"/>
  <c r="I9" i="6"/>
  <c r="E9" i="6"/>
  <c r="L9" i="6"/>
  <c r="H9" i="6"/>
  <c r="D9" i="6"/>
  <c r="K25" i="6"/>
  <c r="G25" i="6"/>
  <c r="C25" i="6"/>
  <c r="J25" i="6"/>
  <c r="F25" i="6"/>
  <c r="B25" i="6"/>
  <c r="I25" i="6"/>
  <c r="E25" i="6"/>
  <c r="L25" i="6"/>
  <c r="H25" i="6"/>
  <c r="D25" i="6"/>
  <c r="K41" i="6"/>
  <c r="G41" i="6"/>
  <c r="C41" i="6"/>
  <c r="J41" i="6"/>
  <c r="F41" i="6"/>
  <c r="B41" i="6"/>
  <c r="I41" i="6"/>
  <c r="E41" i="6"/>
  <c r="L41" i="6"/>
  <c r="H41" i="6"/>
  <c r="D41" i="6"/>
  <c r="J10" i="6"/>
  <c r="F10" i="6"/>
  <c r="B10" i="6"/>
  <c r="I10" i="6"/>
  <c r="E10" i="6"/>
  <c r="L10" i="6"/>
  <c r="H10" i="6"/>
  <c r="D10" i="6"/>
  <c r="K10" i="6"/>
  <c r="G10" i="6"/>
  <c r="C10" i="6"/>
  <c r="J26" i="6"/>
  <c r="F26" i="6"/>
  <c r="B26" i="6"/>
  <c r="I26" i="6"/>
  <c r="E26" i="6"/>
  <c r="L26" i="6"/>
  <c r="H26" i="6"/>
  <c r="D26" i="6"/>
  <c r="K26" i="6"/>
  <c r="G26" i="6"/>
  <c r="C26" i="6"/>
  <c r="J42" i="6"/>
  <c r="F42" i="6"/>
  <c r="B42" i="6"/>
  <c r="I42" i="6"/>
  <c r="E42" i="6"/>
  <c r="L42" i="6"/>
  <c r="H42" i="6"/>
  <c r="D42" i="6"/>
  <c r="K42" i="6"/>
  <c r="G42" i="6"/>
  <c r="C42" i="6"/>
  <c r="I19" i="6"/>
  <c r="E19" i="6"/>
  <c r="L19" i="6"/>
  <c r="H19" i="6"/>
  <c r="D19" i="6"/>
  <c r="K19" i="6"/>
  <c r="G19" i="6"/>
  <c r="C19" i="6"/>
  <c r="J19" i="6"/>
  <c r="F19" i="6"/>
  <c r="B19" i="6"/>
  <c r="I35" i="6"/>
  <c r="E35" i="6"/>
  <c r="L35" i="6"/>
  <c r="H35" i="6"/>
  <c r="D35" i="6"/>
  <c r="K35" i="6"/>
  <c r="G35" i="6"/>
  <c r="C35" i="6"/>
  <c r="J35" i="6"/>
  <c r="F35" i="6"/>
  <c r="B35" i="6"/>
  <c r="K50" i="6"/>
  <c r="G50" i="6"/>
  <c r="C50" i="6"/>
  <c r="L50" i="6"/>
  <c r="F50" i="6"/>
  <c r="J50" i="6"/>
  <c r="E50" i="6"/>
  <c r="I50" i="6"/>
  <c r="D50" i="6"/>
  <c r="H50" i="6"/>
  <c r="B50" i="6"/>
  <c r="L59" i="6"/>
  <c r="H59" i="6"/>
  <c r="D59" i="6"/>
  <c r="K59" i="6"/>
  <c r="G59" i="6"/>
  <c r="C59" i="6"/>
  <c r="J59" i="6"/>
  <c r="F59" i="6"/>
  <c r="B59" i="6"/>
  <c r="I59" i="6"/>
  <c r="E59" i="6"/>
  <c r="L75" i="6"/>
  <c r="H75" i="6"/>
  <c r="D75" i="6"/>
  <c r="K75" i="6"/>
  <c r="G75" i="6"/>
  <c r="C75" i="6"/>
  <c r="J75" i="6"/>
  <c r="F75" i="6"/>
  <c r="B75" i="6"/>
  <c r="I75" i="6"/>
  <c r="E75" i="6"/>
  <c r="L91" i="6"/>
  <c r="H91" i="6"/>
  <c r="D91" i="6"/>
  <c r="K91" i="6"/>
  <c r="G91" i="6"/>
  <c r="C91" i="6"/>
  <c r="J91" i="6"/>
  <c r="F91" i="6"/>
  <c r="B91" i="6"/>
  <c r="I91" i="6"/>
  <c r="E91" i="6"/>
  <c r="K52" i="6"/>
  <c r="G52" i="6"/>
  <c r="C52" i="6"/>
  <c r="I52" i="6"/>
  <c r="E52" i="6"/>
  <c r="L52" i="6"/>
  <c r="H52" i="6"/>
  <c r="D52" i="6"/>
  <c r="J52" i="6"/>
  <c r="F52" i="6"/>
  <c r="B52" i="6"/>
  <c r="K68" i="6"/>
  <c r="G68" i="6"/>
  <c r="C68" i="6"/>
  <c r="J68" i="6"/>
  <c r="F68" i="6"/>
  <c r="B68" i="6"/>
  <c r="I68" i="6"/>
  <c r="E68" i="6"/>
  <c r="L68" i="6"/>
  <c r="H68" i="6"/>
  <c r="D68" i="6"/>
  <c r="K84" i="6"/>
  <c r="G84" i="6"/>
  <c r="C84" i="6"/>
  <c r="J84" i="6"/>
  <c r="F84" i="6"/>
  <c r="B84" i="6"/>
  <c r="I84" i="6"/>
  <c r="E84" i="6"/>
  <c r="L84" i="6"/>
  <c r="H84" i="6"/>
  <c r="D84" i="6"/>
  <c r="L106" i="6"/>
  <c r="H106" i="6"/>
  <c r="D106" i="6"/>
  <c r="K106" i="6"/>
  <c r="G106" i="6"/>
  <c r="C106" i="6"/>
  <c r="J106" i="6"/>
  <c r="F106" i="6"/>
  <c r="B106" i="6"/>
  <c r="I106" i="6"/>
  <c r="E106" i="6"/>
  <c r="J69" i="6"/>
  <c r="F69" i="6"/>
  <c r="B69" i="6"/>
  <c r="I69" i="6"/>
  <c r="E69" i="6"/>
  <c r="L69" i="6"/>
  <c r="H69" i="6"/>
  <c r="D69" i="6"/>
  <c r="K69" i="6"/>
  <c r="G69" i="6"/>
  <c r="C69" i="6"/>
  <c r="J85" i="6"/>
  <c r="F85" i="6"/>
  <c r="B85" i="6"/>
  <c r="I85" i="6"/>
  <c r="E85" i="6"/>
  <c r="L85" i="6"/>
  <c r="H85" i="6"/>
  <c r="D85" i="6"/>
  <c r="K85" i="6"/>
  <c r="G85" i="6"/>
  <c r="C85" i="6"/>
  <c r="L101" i="6"/>
  <c r="H101" i="6"/>
  <c r="D101" i="6"/>
  <c r="K101" i="6"/>
  <c r="G101" i="6"/>
  <c r="B101" i="6"/>
  <c r="F101" i="6"/>
  <c r="J101" i="6"/>
  <c r="E101" i="6"/>
  <c r="I101" i="6"/>
  <c r="C101" i="6"/>
  <c r="I66" i="6"/>
  <c r="E66" i="6"/>
  <c r="L66" i="6"/>
  <c r="H66" i="6"/>
  <c r="D66" i="6"/>
  <c r="K66" i="6"/>
  <c r="G66" i="6"/>
  <c r="C66" i="6"/>
  <c r="J66" i="6"/>
  <c r="F66" i="6"/>
  <c r="B66" i="6"/>
  <c r="I82" i="6"/>
  <c r="E82" i="6"/>
  <c r="L82" i="6"/>
  <c r="H82" i="6"/>
  <c r="D82" i="6"/>
  <c r="K82" i="6"/>
  <c r="G82" i="6"/>
  <c r="C82" i="6"/>
  <c r="J82" i="6"/>
  <c r="F82" i="6"/>
  <c r="B82" i="6"/>
  <c r="I98" i="6"/>
  <c r="E98" i="6"/>
  <c r="L98" i="6"/>
  <c r="H98" i="6"/>
  <c r="D98" i="6"/>
  <c r="K98" i="6"/>
  <c r="G98" i="6"/>
  <c r="C98" i="6"/>
  <c r="J98" i="6"/>
  <c r="F98" i="6"/>
  <c r="B98" i="6"/>
  <c r="L118" i="6"/>
  <c r="H118" i="6"/>
  <c r="D118" i="6"/>
  <c r="K118" i="6"/>
  <c r="G118" i="6"/>
  <c r="C118" i="6"/>
  <c r="J118" i="6"/>
  <c r="F118" i="6"/>
  <c r="B118" i="6"/>
  <c r="I118" i="6"/>
  <c r="E118" i="6"/>
  <c r="L134" i="6"/>
  <c r="H134" i="6"/>
  <c r="D134" i="6"/>
  <c r="K134" i="6"/>
  <c r="G134" i="6"/>
  <c r="C134" i="6"/>
  <c r="J134" i="6"/>
  <c r="F134" i="6"/>
  <c r="B134" i="6"/>
  <c r="I134" i="6"/>
  <c r="E134" i="6"/>
  <c r="L150" i="6"/>
  <c r="H150" i="6"/>
  <c r="D150" i="6"/>
  <c r="K150" i="6"/>
  <c r="G150" i="6"/>
  <c r="C150" i="6"/>
  <c r="J150" i="6"/>
  <c r="F150" i="6"/>
  <c r="B150" i="6"/>
  <c r="I150" i="6"/>
  <c r="E150" i="6"/>
  <c r="K115" i="6"/>
  <c r="G115" i="6"/>
  <c r="C115" i="6"/>
  <c r="J115" i="6"/>
  <c r="F115" i="6"/>
  <c r="B115" i="6"/>
  <c r="I115" i="6"/>
  <c r="E115" i="6"/>
  <c r="L115" i="6"/>
  <c r="H115" i="6"/>
  <c r="D115" i="6"/>
  <c r="K131" i="6"/>
  <c r="G131" i="6"/>
  <c r="C131" i="6"/>
  <c r="J131" i="6"/>
  <c r="F131" i="6"/>
  <c r="B131" i="6"/>
  <c r="I131" i="6"/>
  <c r="E131" i="6"/>
  <c r="L131" i="6"/>
  <c r="H131" i="6"/>
  <c r="D131" i="6"/>
  <c r="K147" i="6"/>
  <c r="G147" i="6"/>
  <c r="C147" i="6"/>
  <c r="J147" i="6"/>
  <c r="F147" i="6"/>
  <c r="B147" i="6"/>
  <c r="I147" i="6"/>
  <c r="E147" i="6"/>
  <c r="L147" i="6"/>
  <c r="H147" i="6"/>
  <c r="D147" i="6"/>
  <c r="J108" i="6"/>
  <c r="F108" i="6"/>
  <c r="B108" i="6"/>
  <c r="I108" i="6"/>
  <c r="E108" i="6"/>
  <c r="L108" i="6"/>
  <c r="H108" i="6"/>
  <c r="D108" i="6"/>
  <c r="K108" i="6"/>
  <c r="G108" i="6"/>
  <c r="C108" i="6"/>
  <c r="J124" i="6"/>
  <c r="F124" i="6"/>
  <c r="B124" i="6"/>
  <c r="I124" i="6"/>
  <c r="E124" i="6"/>
  <c r="L124" i="6"/>
  <c r="H124" i="6"/>
  <c r="D124" i="6"/>
  <c r="K124" i="6"/>
  <c r="G124" i="6"/>
  <c r="C124" i="6"/>
  <c r="J140" i="6"/>
  <c r="F140" i="6"/>
  <c r="B140" i="6"/>
  <c r="I140" i="6"/>
  <c r="E140" i="6"/>
  <c r="L140" i="6"/>
  <c r="H140" i="6"/>
  <c r="D140" i="6"/>
  <c r="K140" i="6"/>
  <c r="G140" i="6"/>
  <c r="C140" i="6"/>
  <c r="I105" i="6"/>
  <c r="E105" i="6"/>
  <c r="L105" i="6"/>
  <c r="H105" i="6"/>
  <c r="D105" i="6"/>
  <c r="K105" i="6"/>
  <c r="G105" i="6"/>
  <c r="C105" i="6"/>
  <c r="F105" i="6"/>
  <c r="B105" i="6"/>
  <c r="J105" i="6"/>
  <c r="I121" i="6"/>
  <c r="E121" i="6"/>
  <c r="L121" i="6"/>
  <c r="H121" i="6"/>
  <c r="D121" i="6"/>
  <c r="K121" i="6"/>
  <c r="G121" i="6"/>
  <c r="C121" i="6"/>
  <c r="J121" i="6"/>
  <c r="F121" i="6"/>
  <c r="B121" i="6"/>
  <c r="I137" i="6"/>
  <c r="E137" i="6"/>
  <c r="L137" i="6"/>
  <c r="H137" i="6"/>
  <c r="D137" i="6"/>
  <c r="K137" i="6"/>
  <c r="G137" i="6"/>
  <c r="C137" i="6"/>
  <c r="J137" i="6"/>
  <c r="F137" i="6"/>
  <c r="B137" i="6"/>
  <c r="L156" i="6"/>
  <c r="H156" i="6"/>
  <c r="D156" i="6"/>
  <c r="K156" i="6"/>
  <c r="G156" i="6"/>
  <c r="C156" i="6"/>
  <c r="J156" i="6"/>
  <c r="F156" i="6"/>
  <c r="B156" i="6"/>
  <c r="I156" i="6"/>
  <c r="E156" i="6"/>
  <c r="L181" i="6"/>
  <c r="H181" i="6"/>
  <c r="D181" i="6"/>
  <c r="K181" i="6"/>
  <c r="G181" i="6"/>
  <c r="C181" i="6"/>
  <c r="F181" i="6"/>
  <c r="E181" i="6"/>
  <c r="J181" i="6"/>
  <c r="B181" i="6"/>
  <c r="I181" i="6"/>
  <c r="L161" i="6"/>
  <c r="H161" i="6"/>
  <c r="D161" i="6"/>
  <c r="I161" i="6"/>
  <c r="C161" i="6"/>
  <c r="G161" i="6"/>
  <c r="B161" i="6"/>
  <c r="K161" i="6"/>
  <c r="F161" i="6"/>
  <c r="J161" i="6"/>
  <c r="E161" i="6"/>
  <c r="K186" i="6"/>
  <c r="G186" i="6"/>
  <c r="C186" i="6"/>
  <c r="J186" i="6"/>
  <c r="F186" i="6"/>
  <c r="B186" i="6"/>
  <c r="E186" i="6"/>
  <c r="L186" i="6"/>
  <c r="D186" i="6"/>
  <c r="I186" i="6"/>
  <c r="H186" i="6"/>
  <c r="K166" i="6"/>
  <c r="G166" i="6"/>
  <c r="C166" i="6"/>
  <c r="H166" i="6"/>
  <c r="B166" i="6"/>
  <c r="L166" i="6"/>
  <c r="F166" i="6"/>
  <c r="J166" i="6"/>
  <c r="E166" i="6"/>
  <c r="I166" i="6"/>
  <c r="D166" i="6"/>
  <c r="I155" i="6"/>
  <c r="E155" i="6"/>
  <c r="L155" i="6"/>
  <c r="H155" i="6"/>
  <c r="D155" i="6"/>
  <c r="K155" i="6"/>
  <c r="G155" i="6"/>
  <c r="C155" i="6"/>
  <c r="J155" i="6"/>
  <c r="F155" i="6"/>
  <c r="B155" i="6"/>
  <c r="J171" i="6"/>
  <c r="F171" i="6"/>
  <c r="B171" i="6"/>
  <c r="L171" i="6"/>
  <c r="G171" i="6"/>
  <c r="K171" i="6"/>
  <c r="E171" i="6"/>
  <c r="I171" i="6"/>
  <c r="D171" i="6"/>
  <c r="H171" i="6"/>
  <c r="C171" i="6"/>
  <c r="J179" i="6"/>
  <c r="F179" i="6"/>
  <c r="B179" i="6"/>
  <c r="I179" i="6"/>
  <c r="E179" i="6"/>
  <c r="H179" i="6"/>
  <c r="G179" i="6"/>
  <c r="L179" i="6"/>
  <c r="D179" i="6"/>
  <c r="K179" i="6"/>
  <c r="C179" i="6"/>
  <c r="K195" i="6"/>
  <c r="G195" i="6"/>
  <c r="C195" i="6"/>
  <c r="J195" i="6"/>
  <c r="F195" i="6"/>
  <c r="B195" i="6"/>
  <c r="I195" i="6"/>
  <c r="E195" i="6"/>
  <c r="L195" i="6"/>
  <c r="H195" i="6"/>
  <c r="D195" i="6"/>
  <c r="I172" i="6"/>
  <c r="E172" i="6"/>
  <c r="J172" i="6"/>
  <c r="D172" i="6"/>
  <c r="H172" i="6"/>
  <c r="C172" i="6"/>
  <c r="L172" i="6"/>
  <c r="G172" i="6"/>
  <c r="B172" i="6"/>
  <c r="K172" i="6"/>
  <c r="F172" i="6"/>
  <c r="I188" i="6"/>
  <c r="E188" i="6"/>
  <c r="L188" i="6"/>
  <c r="H188" i="6"/>
  <c r="D188" i="6"/>
  <c r="K188" i="6"/>
  <c r="C188" i="6"/>
  <c r="J188" i="6"/>
  <c r="B188" i="6"/>
  <c r="G188" i="6"/>
  <c r="F188" i="6"/>
  <c r="I193" i="6"/>
  <c r="E193" i="6"/>
  <c r="L193" i="6"/>
  <c r="H193" i="6"/>
  <c r="D193" i="6"/>
  <c r="K193" i="6"/>
  <c r="G193" i="6"/>
  <c r="C193" i="6"/>
  <c r="J193" i="6"/>
  <c r="F193" i="6"/>
  <c r="B193" i="6"/>
  <c r="J4" i="3"/>
  <c r="L4" i="3" s="1"/>
  <c r="F3" i="4" s="1"/>
  <c r="L6" i="5"/>
  <c r="H6" i="5"/>
  <c r="D6" i="5"/>
  <c r="K6" i="5"/>
  <c r="F6" i="5"/>
  <c r="J6" i="5"/>
  <c r="E6" i="5"/>
  <c r="I6" i="5"/>
  <c r="C6" i="5"/>
  <c r="G6" i="5"/>
  <c r="B6" i="5"/>
  <c r="L16" i="5"/>
  <c r="H16" i="5"/>
  <c r="D16" i="5"/>
  <c r="K16" i="5"/>
  <c r="G16" i="5"/>
  <c r="C16" i="5"/>
  <c r="J16" i="5"/>
  <c r="F16" i="5"/>
  <c r="B16" i="5"/>
  <c r="I16" i="5"/>
  <c r="E16" i="5"/>
  <c r="L32" i="5"/>
  <c r="H32" i="5"/>
  <c r="D32" i="5"/>
  <c r="K32" i="5"/>
  <c r="G32" i="5"/>
  <c r="C32" i="5"/>
  <c r="J32" i="5"/>
  <c r="F32" i="5"/>
  <c r="B32" i="5"/>
  <c r="I32" i="5"/>
  <c r="E32" i="5"/>
  <c r="L48" i="5"/>
  <c r="H48" i="5"/>
  <c r="D48" i="5"/>
  <c r="K48" i="5"/>
  <c r="G48" i="5"/>
  <c r="C48" i="5"/>
  <c r="J48" i="5"/>
  <c r="F48" i="5"/>
  <c r="B48" i="5"/>
  <c r="I48" i="5"/>
  <c r="E48" i="5"/>
  <c r="L64" i="5"/>
  <c r="H64" i="5"/>
  <c r="D64" i="5"/>
  <c r="K64" i="5"/>
  <c r="G64" i="5"/>
  <c r="C64" i="5"/>
  <c r="J64" i="5"/>
  <c r="F64" i="5"/>
  <c r="B64" i="5"/>
  <c r="I64" i="5"/>
  <c r="E64" i="5"/>
  <c r="L80" i="5"/>
  <c r="H80" i="5"/>
  <c r="D80" i="5"/>
  <c r="K80" i="5"/>
  <c r="G80" i="5"/>
  <c r="C80" i="5"/>
  <c r="J80" i="5"/>
  <c r="F80" i="5"/>
  <c r="B80" i="5"/>
  <c r="I80" i="5"/>
  <c r="E80" i="5"/>
  <c r="I13" i="5"/>
  <c r="E13" i="5"/>
  <c r="L13" i="5"/>
  <c r="H13" i="5"/>
  <c r="D13" i="5"/>
  <c r="J13" i="5"/>
  <c r="B13" i="5"/>
  <c r="G13" i="5"/>
  <c r="F13" i="5"/>
  <c r="K13" i="5"/>
  <c r="C13" i="5"/>
  <c r="K29" i="5"/>
  <c r="G29" i="5"/>
  <c r="C29" i="5"/>
  <c r="J29" i="5"/>
  <c r="F29" i="5"/>
  <c r="B29" i="5"/>
  <c r="I29" i="5"/>
  <c r="E29" i="5"/>
  <c r="L29" i="5"/>
  <c r="H29" i="5"/>
  <c r="D29" i="5"/>
  <c r="K45" i="5"/>
  <c r="G45" i="5"/>
  <c r="C45" i="5"/>
  <c r="J45" i="5"/>
  <c r="F45" i="5"/>
  <c r="B45" i="5"/>
  <c r="I45" i="5"/>
  <c r="E45" i="5"/>
  <c r="L45" i="5"/>
  <c r="H45" i="5"/>
  <c r="D45" i="5"/>
  <c r="K61" i="5"/>
  <c r="G61" i="5"/>
  <c r="C61" i="5"/>
  <c r="J61" i="5"/>
  <c r="F61" i="5"/>
  <c r="B61" i="5"/>
  <c r="I61" i="5"/>
  <c r="E61" i="5"/>
  <c r="L61" i="5"/>
  <c r="H61" i="5"/>
  <c r="D61" i="5"/>
  <c r="K77" i="5"/>
  <c r="G77" i="5"/>
  <c r="C77" i="5"/>
  <c r="J77" i="5"/>
  <c r="F77" i="5"/>
  <c r="B77" i="5"/>
  <c r="I77" i="5"/>
  <c r="E77" i="5"/>
  <c r="L77" i="5"/>
  <c r="H77" i="5"/>
  <c r="D77" i="5"/>
  <c r="I14" i="5"/>
  <c r="E14" i="5"/>
  <c r="L14" i="5"/>
  <c r="H14" i="5"/>
  <c r="D14" i="5"/>
  <c r="K14" i="5"/>
  <c r="G14" i="5"/>
  <c r="C14" i="5"/>
  <c r="J14" i="5"/>
  <c r="F14" i="5"/>
  <c r="B14" i="5"/>
  <c r="J30" i="5"/>
  <c r="F30" i="5"/>
  <c r="B30" i="5"/>
  <c r="I30" i="5"/>
  <c r="E30" i="5"/>
  <c r="L30" i="5"/>
  <c r="H30" i="5"/>
  <c r="D30" i="5"/>
  <c r="K30" i="5"/>
  <c r="G30" i="5"/>
  <c r="C30" i="5"/>
  <c r="J46" i="5"/>
  <c r="F46" i="5"/>
  <c r="B46" i="5"/>
  <c r="I46" i="5"/>
  <c r="E46" i="5"/>
  <c r="L46" i="5"/>
  <c r="H46" i="5"/>
  <c r="D46" i="5"/>
  <c r="K46" i="5"/>
  <c r="G46" i="5"/>
  <c r="C46" i="5"/>
  <c r="J62" i="5"/>
  <c r="F62" i="5"/>
  <c r="B62" i="5"/>
  <c r="I62" i="5"/>
  <c r="E62" i="5"/>
  <c r="L62" i="5"/>
  <c r="H62" i="5"/>
  <c r="D62" i="5"/>
  <c r="K62" i="5"/>
  <c r="G62" i="5"/>
  <c r="C62" i="5"/>
  <c r="J78" i="5"/>
  <c r="F78" i="5"/>
  <c r="B78" i="5"/>
  <c r="I78" i="5"/>
  <c r="E78" i="5"/>
  <c r="L78" i="5"/>
  <c r="H78" i="5"/>
  <c r="D78" i="5"/>
  <c r="K78" i="5"/>
  <c r="G78" i="5"/>
  <c r="C78" i="5"/>
  <c r="J94" i="5"/>
  <c r="F94" i="5"/>
  <c r="B94" i="5"/>
  <c r="K94" i="5"/>
  <c r="G94" i="5"/>
  <c r="C94" i="5"/>
  <c r="L94" i="5"/>
  <c r="D94" i="5"/>
  <c r="I94" i="5"/>
  <c r="H94" i="5"/>
  <c r="E94" i="5"/>
  <c r="I27" i="5"/>
  <c r="E27" i="5"/>
  <c r="L27" i="5"/>
  <c r="H27" i="5"/>
  <c r="D27" i="5"/>
  <c r="K27" i="5"/>
  <c r="G27" i="5"/>
  <c r="C27" i="5"/>
  <c r="J27" i="5"/>
  <c r="F27" i="5"/>
  <c r="B27" i="5"/>
  <c r="I43" i="5"/>
  <c r="E43" i="5"/>
  <c r="L43" i="5"/>
  <c r="H43" i="5"/>
  <c r="D43" i="5"/>
  <c r="K43" i="5"/>
  <c r="G43" i="5"/>
  <c r="C43" i="5"/>
  <c r="J43" i="5"/>
  <c r="F43" i="5"/>
  <c r="B43" i="5"/>
  <c r="I59" i="5"/>
  <c r="E59" i="5"/>
  <c r="L59" i="5"/>
  <c r="H59" i="5"/>
  <c r="D59" i="5"/>
  <c r="K59" i="5"/>
  <c r="G59" i="5"/>
  <c r="C59" i="5"/>
  <c r="J59" i="5"/>
  <c r="F59" i="5"/>
  <c r="B59" i="5"/>
  <c r="I75" i="5"/>
  <c r="E75" i="5"/>
  <c r="L75" i="5"/>
  <c r="H75" i="5"/>
  <c r="D75" i="5"/>
  <c r="K75" i="5"/>
  <c r="G75" i="5"/>
  <c r="C75" i="5"/>
  <c r="J75" i="5"/>
  <c r="F75" i="5"/>
  <c r="B75" i="5"/>
  <c r="I91" i="5"/>
  <c r="E91" i="5"/>
  <c r="K91" i="5"/>
  <c r="F91" i="5"/>
  <c r="J91" i="5"/>
  <c r="D91" i="5"/>
  <c r="H91" i="5"/>
  <c r="C91" i="5"/>
  <c r="L91" i="5"/>
  <c r="G91" i="5"/>
  <c r="B91" i="5"/>
  <c r="L100" i="5"/>
  <c r="H100" i="5"/>
  <c r="D100" i="5"/>
  <c r="K100" i="5"/>
  <c r="G100" i="5"/>
  <c r="C100" i="5"/>
  <c r="J100" i="5"/>
  <c r="F100" i="5"/>
  <c r="B100" i="5"/>
  <c r="I100" i="5"/>
  <c r="E100" i="5"/>
  <c r="L116" i="5"/>
  <c r="H116" i="5"/>
  <c r="D116" i="5"/>
  <c r="K116" i="5"/>
  <c r="G116" i="5"/>
  <c r="C116" i="5"/>
  <c r="J116" i="5"/>
  <c r="F116" i="5"/>
  <c r="B116" i="5"/>
  <c r="I116" i="5"/>
  <c r="E116" i="5"/>
  <c r="L132" i="5"/>
  <c r="H132" i="5"/>
  <c r="D132" i="5"/>
  <c r="K132" i="5"/>
  <c r="G132" i="5"/>
  <c r="C132" i="5"/>
  <c r="J132" i="5"/>
  <c r="F132" i="5"/>
  <c r="B132" i="5"/>
  <c r="I132" i="5"/>
  <c r="E132" i="5"/>
  <c r="L148" i="5"/>
  <c r="H148" i="5"/>
  <c r="D148" i="5"/>
  <c r="K148" i="5"/>
  <c r="G148" i="5"/>
  <c r="C148" i="5"/>
  <c r="J148" i="5"/>
  <c r="F148" i="5"/>
  <c r="B148" i="5"/>
  <c r="I148" i="5"/>
  <c r="E148" i="5"/>
  <c r="L164" i="5"/>
  <c r="H164" i="5"/>
  <c r="D164" i="5"/>
  <c r="K164" i="5"/>
  <c r="G164" i="5"/>
  <c r="C164" i="5"/>
  <c r="J164" i="5"/>
  <c r="F164" i="5"/>
  <c r="B164" i="5"/>
  <c r="I164" i="5"/>
  <c r="E164" i="5"/>
  <c r="L180" i="5"/>
  <c r="H180" i="5"/>
  <c r="D180" i="5"/>
  <c r="K180" i="5"/>
  <c r="G180" i="5"/>
  <c r="C180" i="5"/>
  <c r="J180" i="5"/>
  <c r="F180" i="5"/>
  <c r="B180" i="5"/>
  <c r="I180" i="5"/>
  <c r="E180" i="5"/>
  <c r="K101" i="5"/>
  <c r="G101" i="5"/>
  <c r="C101" i="5"/>
  <c r="J101" i="5"/>
  <c r="F101" i="5"/>
  <c r="B101" i="5"/>
  <c r="I101" i="5"/>
  <c r="E101" i="5"/>
  <c r="L101" i="5"/>
  <c r="H101" i="5"/>
  <c r="D101" i="5"/>
  <c r="K117" i="5"/>
  <c r="G117" i="5"/>
  <c r="C117" i="5"/>
  <c r="J117" i="5"/>
  <c r="F117" i="5"/>
  <c r="B117" i="5"/>
  <c r="I117" i="5"/>
  <c r="E117" i="5"/>
  <c r="L117" i="5"/>
  <c r="H117" i="5"/>
  <c r="D117" i="5"/>
  <c r="K133" i="5"/>
  <c r="G133" i="5"/>
  <c r="C133" i="5"/>
  <c r="J133" i="5"/>
  <c r="F133" i="5"/>
  <c r="B133" i="5"/>
  <c r="I133" i="5"/>
  <c r="E133" i="5"/>
  <c r="L133" i="5"/>
  <c r="H133" i="5"/>
  <c r="D133" i="5"/>
  <c r="K149" i="5"/>
  <c r="G149" i="5"/>
  <c r="C149" i="5"/>
  <c r="J149" i="5"/>
  <c r="F149" i="5"/>
  <c r="B149" i="5"/>
  <c r="I149" i="5"/>
  <c r="E149" i="5"/>
  <c r="L149" i="5"/>
  <c r="H149" i="5"/>
  <c r="D149" i="5"/>
  <c r="K165" i="5"/>
  <c r="G165" i="5"/>
  <c r="C165" i="5"/>
  <c r="J165" i="5"/>
  <c r="F165" i="5"/>
  <c r="B165" i="5"/>
  <c r="I165" i="5"/>
  <c r="E165" i="5"/>
  <c r="L165" i="5"/>
  <c r="H165" i="5"/>
  <c r="D165" i="5"/>
  <c r="K181" i="5"/>
  <c r="G181" i="5"/>
  <c r="C181" i="5"/>
  <c r="J181" i="5"/>
  <c r="F181" i="5"/>
  <c r="B181" i="5"/>
  <c r="I181" i="5"/>
  <c r="E181" i="5"/>
  <c r="L181" i="5"/>
  <c r="H181" i="5"/>
  <c r="D181" i="5"/>
  <c r="J98" i="5"/>
  <c r="F98" i="5"/>
  <c r="B98" i="5"/>
  <c r="I98" i="5"/>
  <c r="E98" i="5"/>
  <c r="L98" i="5"/>
  <c r="H98" i="5"/>
  <c r="D98" i="5"/>
  <c r="K98" i="5"/>
  <c r="G98" i="5"/>
  <c r="C98" i="5"/>
  <c r="J114" i="5"/>
  <c r="F114" i="5"/>
  <c r="B114" i="5"/>
  <c r="I114" i="5"/>
  <c r="E114" i="5"/>
  <c r="L114" i="5"/>
  <c r="H114" i="5"/>
  <c r="D114" i="5"/>
  <c r="K114" i="5"/>
  <c r="G114" i="5"/>
  <c r="C114" i="5"/>
  <c r="J130" i="5"/>
  <c r="F130" i="5"/>
  <c r="B130" i="5"/>
  <c r="I130" i="5"/>
  <c r="E130" i="5"/>
  <c r="L130" i="5"/>
  <c r="H130" i="5"/>
  <c r="D130" i="5"/>
  <c r="K130" i="5"/>
  <c r="G130" i="5"/>
  <c r="C130" i="5"/>
  <c r="J146" i="5"/>
  <c r="F146" i="5"/>
  <c r="B146" i="5"/>
  <c r="I146" i="5"/>
  <c r="E146" i="5"/>
  <c r="L146" i="5"/>
  <c r="H146" i="5"/>
  <c r="D146" i="5"/>
  <c r="K146" i="5"/>
  <c r="G146" i="5"/>
  <c r="C146" i="5"/>
  <c r="J162" i="5"/>
  <c r="F162" i="5"/>
  <c r="B162" i="5"/>
  <c r="I162" i="5"/>
  <c r="E162" i="5"/>
  <c r="L162" i="5"/>
  <c r="H162" i="5"/>
  <c r="D162" i="5"/>
  <c r="K162" i="5"/>
  <c r="G162" i="5"/>
  <c r="C162" i="5"/>
  <c r="J178" i="5"/>
  <c r="F178" i="5"/>
  <c r="B178" i="5"/>
  <c r="I178" i="5"/>
  <c r="E178" i="5"/>
  <c r="L178" i="5"/>
  <c r="H178" i="5"/>
  <c r="D178" i="5"/>
  <c r="K178" i="5"/>
  <c r="G178" i="5"/>
  <c r="C178" i="5"/>
  <c r="L192" i="5"/>
  <c r="J192" i="5"/>
  <c r="F192" i="5"/>
  <c r="B192" i="5"/>
  <c r="H192" i="5"/>
  <c r="C192" i="5"/>
  <c r="G192" i="5"/>
  <c r="K192" i="5"/>
  <c r="E192" i="5"/>
  <c r="I192" i="5"/>
  <c r="D192" i="5"/>
  <c r="I103" i="5"/>
  <c r="E103" i="5"/>
  <c r="L103" i="5"/>
  <c r="H103" i="5"/>
  <c r="D103" i="5"/>
  <c r="K103" i="5"/>
  <c r="G103" i="5"/>
  <c r="C103" i="5"/>
  <c r="J103" i="5"/>
  <c r="F103" i="5"/>
  <c r="B103" i="5"/>
  <c r="I119" i="5"/>
  <c r="E119" i="5"/>
  <c r="L119" i="5"/>
  <c r="H119" i="5"/>
  <c r="D119" i="5"/>
  <c r="K119" i="5"/>
  <c r="G119" i="5"/>
  <c r="C119" i="5"/>
  <c r="J119" i="5"/>
  <c r="F119" i="5"/>
  <c r="B119" i="5"/>
  <c r="I135" i="5"/>
  <c r="E135" i="5"/>
  <c r="L135" i="5"/>
  <c r="H135" i="5"/>
  <c r="D135" i="5"/>
  <c r="K135" i="5"/>
  <c r="G135" i="5"/>
  <c r="C135" i="5"/>
  <c r="J135" i="5"/>
  <c r="F135" i="5"/>
  <c r="B135" i="5"/>
  <c r="I151" i="5"/>
  <c r="E151" i="5"/>
  <c r="L151" i="5"/>
  <c r="H151" i="5"/>
  <c r="D151" i="5"/>
  <c r="K151" i="5"/>
  <c r="G151" i="5"/>
  <c r="C151" i="5"/>
  <c r="J151" i="5"/>
  <c r="F151" i="5"/>
  <c r="B151" i="5"/>
  <c r="I167" i="5"/>
  <c r="E167" i="5"/>
  <c r="L167" i="5"/>
  <c r="H167" i="5"/>
  <c r="D167" i="5"/>
  <c r="K167" i="5"/>
  <c r="G167" i="5"/>
  <c r="C167" i="5"/>
  <c r="J167" i="5"/>
  <c r="F167" i="5"/>
  <c r="B167" i="5"/>
  <c r="I183" i="5"/>
  <c r="E183" i="5"/>
  <c r="L183" i="5"/>
  <c r="H183" i="5"/>
  <c r="D183" i="5"/>
  <c r="K183" i="5"/>
  <c r="G183" i="5"/>
  <c r="C183" i="5"/>
  <c r="J183" i="5"/>
  <c r="F183" i="5"/>
  <c r="B183" i="5"/>
  <c r="K197" i="5"/>
  <c r="G197" i="5"/>
  <c r="C197" i="5"/>
  <c r="I197" i="5"/>
  <c r="E197" i="5"/>
  <c r="F197" i="5"/>
  <c r="L197" i="5"/>
  <c r="D197" i="5"/>
  <c r="J197" i="5"/>
  <c r="B197" i="5"/>
  <c r="H197" i="5"/>
  <c r="L101" i="3"/>
  <c r="F100" i="4" s="1"/>
  <c r="J413" i="3"/>
  <c r="L7" i="6"/>
  <c r="H7" i="6"/>
  <c r="D7" i="6"/>
  <c r="K7" i="6"/>
  <c r="G7" i="6"/>
  <c r="C7" i="6"/>
  <c r="J7" i="6"/>
  <c r="F7" i="6"/>
  <c r="B7" i="6"/>
  <c r="I7" i="6"/>
  <c r="E7" i="6"/>
  <c r="L20" i="6"/>
  <c r="H20" i="6"/>
  <c r="D20" i="6"/>
  <c r="K20" i="6"/>
  <c r="G20" i="6"/>
  <c r="C20" i="6"/>
  <c r="J20" i="6"/>
  <c r="F20" i="6"/>
  <c r="B20" i="6"/>
  <c r="I20" i="6"/>
  <c r="E20" i="6"/>
  <c r="L36" i="6"/>
  <c r="H36" i="6"/>
  <c r="D36" i="6"/>
  <c r="K36" i="6"/>
  <c r="G36" i="6"/>
  <c r="C36" i="6"/>
  <c r="J36" i="6"/>
  <c r="F36" i="6"/>
  <c r="B36" i="6"/>
  <c r="I36" i="6"/>
  <c r="E36" i="6"/>
  <c r="K13" i="6"/>
  <c r="G13" i="6"/>
  <c r="C13" i="6"/>
  <c r="J13" i="6"/>
  <c r="F13" i="6"/>
  <c r="B13" i="6"/>
  <c r="I13" i="6"/>
  <c r="E13" i="6"/>
  <c r="L13" i="6"/>
  <c r="H13" i="6"/>
  <c r="D13" i="6"/>
  <c r="K29" i="6"/>
  <c r="G29" i="6"/>
  <c r="C29" i="6"/>
  <c r="J29" i="6"/>
  <c r="F29" i="6"/>
  <c r="B29" i="6"/>
  <c r="I29" i="6"/>
  <c r="E29" i="6"/>
  <c r="L29" i="6"/>
  <c r="H29" i="6"/>
  <c r="D29" i="6"/>
  <c r="K45" i="6"/>
  <c r="G45" i="6"/>
  <c r="C45" i="6"/>
  <c r="J45" i="6"/>
  <c r="F45" i="6"/>
  <c r="B45" i="6"/>
  <c r="I45" i="6"/>
  <c r="E45" i="6"/>
  <c r="L45" i="6"/>
  <c r="H45" i="6"/>
  <c r="D45" i="6"/>
  <c r="J14" i="6"/>
  <c r="F14" i="6"/>
  <c r="B14" i="6"/>
  <c r="I14" i="6"/>
  <c r="E14" i="6"/>
  <c r="L14" i="6"/>
  <c r="H14" i="6"/>
  <c r="D14" i="6"/>
  <c r="K14" i="6"/>
  <c r="G14" i="6"/>
  <c r="C14" i="6"/>
  <c r="J30" i="6"/>
  <c r="F30" i="6"/>
  <c r="B30" i="6"/>
  <c r="I30" i="6"/>
  <c r="E30" i="6"/>
  <c r="L30" i="6"/>
  <c r="H30" i="6"/>
  <c r="D30" i="6"/>
  <c r="K30" i="6"/>
  <c r="G30" i="6"/>
  <c r="C30" i="6"/>
  <c r="J46" i="6"/>
  <c r="F46" i="6"/>
  <c r="B46" i="6"/>
  <c r="I46" i="6"/>
  <c r="E46" i="6"/>
  <c r="L46" i="6"/>
  <c r="H46" i="6"/>
  <c r="D46" i="6"/>
  <c r="K46" i="6"/>
  <c r="G46" i="6"/>
  <c r="C46" i="6"/>
  <c r="I23" i="6"/>
  <c r="E23" i="6"/>
  <c r="L23" i="6"/>
  <c r="H23" i="6"/>
  <c r="D23" i="6"/>
  <c r="K23" i="6"/>
  <c r="G23" i="6"/>
  <c r="C23" i="6"/>
  <c r="J23" i="6"/>
  <c r="F23" i="6"/>
  <c r="B23" i="6"/>
  <c r="I39" i="6"/>
  <c r="E39" i="6"/>
  <c r="L39" i="6"/>
  <c r="H39" i="6"/>
  <c r="D39" i="6"/>
  <c r="K39" i="6"/>
  <c r="G39" i="6"/>
  <c r="C39" i="6"/>
  <c r="J39" i="6"/>
  <c r="F39" i="6"/>
  <c r="B39" i="6"/>
  <c r="J53" i="6"/>
  <c r="F53" i="6"/>
  <c r="B53" i="6"/>
  <c r="I53" i="6"/>
  <c r="E53" i="6"/>
  <c r="L53" i="6"/>
  <c r="H53" i="6"/>
  <c r="D53" i="6"/>
  <c r="K53" i="6"/>
  <c r="G53" i="6"/>
  <c r="C53" i="6"/>
  <c r="L63" i="6"/>
  <c r="H63" i="6"/>
  <c r="D63" i="6"/>
  <c r="K63" i="6"/>
  <c r="G63" i="6"/>
  <c r="C63" i="6"/>
  <c r="J63" i="6"/>
  <c r="F63" i="6"/>
  <c r="B63" i="6"/>
  <c r="I63" i="6"/>
  <c r="E63" i="6"/>
  <c r="L79" i="6"/>
  <c r="H79" i="6"/>
  <c r="D79" i="6"/>
  <c r="K79" i="6"/>
  <c r="G79" i="6"/>
  <c r="C79" i="6"/>
  <c r="J79" i="6"/>
  <c r="F79" i="6"/>
  <c r="B79" i="6"/>
  <c r="I79" i="6"/>
  <c r="E79" i="6"/>
  <c r="L95" i="6"/>
  <c r="H95" i="6"/>
  <c r="D95" i="6"/>
  <c r="K95" i="6"/>
  <c r="G95" i="6"/>
  <c r="C95" i="6"/>
  <c r="J95" i="6"/>
  <c r="F95" i="6"/>
  <c r="B95" i="6"/>
  <c r="I95" i="6"/>
  <c r="E95" i="6"/>
  <c r="K56" i="6"/>
  <c r="G56" i="6"/>
  <c r="C56" i="6"/>
  <c r="J56" i="6"/>
  <c r="F56" i="6"/>
  <c r="B56" i="6"/>
  <c r="I56" i="6"/>
  <c r="E56" i="6"/>
  <c r="L56" i="6"/>
  <c r="H56" i="6"/>
  <c r="D56" i="6"/>
  <c r="K72" i="6"/>
  <c r="G72" i="6"/>
  <c r="C72" i="6"/>
  <c r="J72" i="6"/>
  <c r="F72" i="6"/>
  <c r="B72" i="6"/>
  <c r="I72" i="6"/>
  <c r="E72" i="6"/>
  <c r="L72" i="6"/>
  <c r="H72" i="6"/>
  <c r="D72" i="6"/>
  <c r="K88" i="6"/>
  <c r="G88" i="6"/>
  <c r="C88" i="6"/>
  <c r="J88" i="6"/>
  <c r="F88" i="6"/>
  <c r="B88" i="6"/>
  <c r="I88" i="6"/>
  <c r="E88" i="6"/>
  <c r="L88" i="6"/>
  <c r="H88" i="6"/>
  <c r="D88" i="6"/>
  <c r="J57" i="6"/>
  <c r="F57" i="6"/>
  <c r="B57" i="6"/>
  <c r="I57" i="6"/>
  <c r="E57" i="6"/>
  <c r="L57" i="6"/>
  <c r="H57" i="6"/>
  <c r="D57" i="6"/>
  <c r="K57" i="6"/>
  <c r="G57" i="6"/>
  <c r="C57" i="6"/>
  <c r="J73" i="6"/>
  <c r="F73" i="6"/>
  <c r="B73" i="6"/>
  <c r="I73" i="6"/>
  <c r="E73" i="6"/>
  <c r="L73" i="6"/>
  <c r="H73" i="6"/>
  <c r="D73" i="6"/>
  <c r="K73" i="6"/>
  <c r="G73" i="6"/>
  <c r="C73" i="6"/>
  <c r="J89" i="6"/>
  <c r="F89" i="6"/>
  <c r="B89" i="6"/>
  <c r="I89" i="6"/>
  <c r="E89" i="6"/>
  <c r="L89" i="6"/>
  <c r="H89" i="6"/>
  <c r="D89" i="6"/>
  <c r="K89" i="6"/>
  <c r="G89" i="6"/>
  <c r="C89" i="6"/>
  <c r="I54" i="6"/>
  <c r="E54" i="6"/>
  <c r="L54" i="6"/>
  <c r="H54" i="6"/>
  <c r="D54" i="6"/>
  <c r="K54" i="6"/>
  <c r="G54" i="6"/>
  <c r="C54" i="6"/>
  <c r="J54" i="6"/>
  <c r="F54" i="6"/>
  <c r="B54" i="6"/>
  <c r="I70" i="6"/>
  <c r="E70" i="6"/>
  <c r="L70" i="6"/>
  <c r="H70" i="6"/>
  <c r="D70" i="6"/>
  <c r="K70" i="6"/>
  <c r="G70" i="6"/>
  <c r="C70" i="6"/>
  <c r="J70" i="6"/>
  <c r="F70" i="6"/>
  <c r="B70" i="6"/>
  <c r="I86" i="6"/>
  <c r="E86" i="6"/>
  <c r="L86" i="6"/>
  <c r="H86" i="6"/>
  <c r="D86" i="6"/>
  <c r="K86" i="6"/>
  <c r="G86" i="6"/>
  <c r="C86" i="6"/>
  <c r="J86" i="6"/>
  <c r="F86" i="6"/>
  <c r="B86" i="6"/>
  <c r="K102" i="6"/>
  <c r="G102" i="6"/>
  <c r="C102" i="6"/>
  <c r="J102" i="6"/>
  <c r="F102" i="6"/>
  <c r="B102" i="6"/>
  <c r="I102" i="6"/>
  <c r="H102" i="6"/>
  <c r="E102" i="6"/>
  <c r="L102" i="6"/>
  <c r="D102" i="6"/>
  <c r="L122" i="6"/>
  <c r="H122" i="6"/>
  <c r="D122" i="6"/>
  <c r="K122" i="6"/>
  <c r="G122" i="6"/>
  <c r="C122" i="6"/>
  <c r="J122" i="6"/>
  <c r="F122" i="6"/>
  <c r="B122" i="6"/>
  <c r="I122" i="6"/>
  <c r="E122" i="6"/>
  <c r="L138" i="6"/>
  <c r="H138" i="6"/>
  <c r="D138" i="6"/>
  <c r="K138" i="6"/>
  <c r="G138" i="6"/>
  <c r="C138" i="6"/>
  <c r="J138" i="6"/>
  <c r="F138" i="6"/>
  <c r="B138" i="6"/>
  <c r="I138" i="6"/>
  <c r="E138" i="6"/>
  <c r="J103" i="6"/>
  <c r="F103" i="6"/>
  <c r="B103" i="6"/>
  <c r="I103" i="6"/>
  <c r="E103" i="6"/>
  <c r="L103" i="6"/>
  <c r="D103" i="6"/>
  <c r="K103" i="6"/>
  <c r="C103" i="6"/>
  <c r="H103" i="6"/>
  <c r="G103" i="6"/>
  <c r="K119" i="6"/>
  <c r="G119" i="6"/>
  <c r="C119" i="6"/>
  <c r="J119" i="6"/>
  <c r="F119" i="6"/>
  <c r="B119" i="6"/>
  <c r="I119" i="6"/>
  <c r="E119" i="6"/>
  <c r="L119" i="6"/>
  <c r="H119" i="6"/>
  <c r="D119" i="6"/>
  <c r="K135" i="6"/>
  <c r="G135" i="6"/>
  <c r="C135" i="6"/>
  <c r="J135" i="6"/>
  <c r="F135" i="6"/>
  <c r="B135" i="6"/>
  <c r="I135" i="6"/>
  <c r="E135" i="6"/>
  <c r="L135" i="6"/>
  <c r="H135" i="6"/>
  <c r="D135" i="6"/>
  <c r="K151" i="6"/>
  <c r="G151" i="6"/>
  <c r="C151" i="6"/>
  <c r="J151" i="6"/>
  <c r="F151" i="6"/>
  <c r="B151" i="6"/>
  <c r="I151" i="6"/>
  <c r="E151" i="6"/>
  <c r="L151" i="6"/>
  <c r="H151" i="6"/>
  <c r="D151" i="6"/>
  <c r="J112" i="6"/>
  <c r="F112" i="6"/>
  <c r="B112" i="6"/>
  <c r="I112" i="6"/>
  <c r="E112" i="6"/>
  <c r="L112" i="6"/>
  <c r="H112" i="6"/>
  <c r="D112" i="6"/>
  <c r="K112" i="6"/>
  <c r="G112" i="6"/>
  <c r="C112" i="6"/>
  <c r="J128" i="6"/>
  <c r="F128" i="6"/>
  <c r="B128" i="6"/>
  <c r="I128" i="6"/>
  <c r="E128" i="6"/>
  <c r="L128" i="6"/>
  <c r="H128" i="6"/>
  <c r="D128" i="6"/>
  <c r="K128" i="6"/>
  <c r="G128" i="6"/>
  <c r="C128" i="6"/>
  <c r="J144" i="6"/>
  <c r="F144" i="6"/>
  <c r="B144" i="6"/>
  <c r="I144" i="6"/>
  <c r="E144" i="6"/>
  <c r="L144" i="6"/>
  <c r="H144" i="6"/>
  <c r="D144" i="6"/>
  <c r="K144" i="6"/>
  <c r="G144" i="6"/>
  <c r="C144" i="6"/>
  <c r="I109" i="6"/>
  <c r="E109" i="6"/>
  <c r="L109" i="6"/>
  <c r="H109" i="6"/>
  <c r="D109" i="6"/>
  <c r="K109" i="6"/>
  <c r="G109" i="6"/>
  <c r="C109" i="6"/>
  <c r="J109" i="6"/>
  <c r="F109" i="6"/>
  <c r="B109" i="6"/>
  <c r="I125" i="6"/>
  <c r="E125" i="6"/>
  <c r="L125" i="6"/>
  <c r="H125" i="6"/>
  <c r="D125" i="6"/>
  <c r="K125" i="6"/>
  <c r="G125" i="6"/>
  <c r="C125" i="6"/>
  <c r="J125" i="6"/>
  <c r="F125" i="6"/>
  <c r="B125" i="6"/>
  <c r="I141" i="6"/>
  <c r="E141" i="6"/>
  <c r="L141" i="6"/>
  <c r="H141" i="6"/>
  <c r="D141" i="6"/>
  <c r="K141" i="6"/>
  <c r="G141" i="6"/>
  <c r="C141" i="6"/>
  <c r="J141" i="6"/>
  <c r="F141" i="6"/>
  <c r="B141" i="6"/>
  <c r="L165" i="6"/>
  <c r="H165" i="6"/>
  <c r="D165" i="6"/>
  <c r="J165" i="6"/>
  <c r="E165" i="6"/>
  <c r="I165" i="6"/>
  <c r="C165" i="6"/>
  <c r="G165" i="6"/>
  <c r="B165" i="6"/>
  <c r="K165" i="6"/>
  <c r="F165" i="6"/>
  <c r="L194" i="6"/>
  <c r="H194" i="6"/>
  <c r="D194" i="6"/>
  <c r="K194" i="6"/>
  <c r="G194" i="6"/>
  <c r="C194" i="6"/>
  <c r="J194" i="6"/>
  <c r="F194" i="6"/>
  <c r="B194" i="6"/>
  <c r="I194" i="6"/>
  <c r="E194" i="6"/>
  <c r="J163" i="6"/>
  <c r="F163" i="6"/>
  <c r="B163" i="6"/>
  <c r="I163" i="6"/>
  <c r="D163" i="6"/>
  <c r="H163" i="6"/>
  <c r="C163" i="6"/>
  <c r="L163" i="6"/>
  <c r="G163" i="6"/>
  <c r="K163" i="6"/>
  <c r="E163" i="6"/>
  <c r="L198" i="6"/>
  <c r="H198" i="6"/>
  <c r="D198" i="6"/>
  <c r="K198" i="6"/>
  <c r="G198" i="6"/>
  <c r="C198" i="6"/>
  <c r="J198" i="6"/>
  <c r="F198" i="6"/>
  <c r="B198" i="6"/>
  <c r="I198" i="6"/>
  <c r="E198" i="6"/>
  <c r="L173" i="6"/>
  <c r="H173" i="6"/>
  <c r="D173" i="6"/>
  <c r="G173" i="6"/>
  <c r="B173" i="6"/>
  <c r="K173" i="6"/>
  <c r="F173" i="6"/>
  <c r="J173" i="6"/>
  <c r="E173" i="6"/>
  <c r="I173" i="6"/>
  <c r="C173" i="6"/>
  <c r="I159" i="6"/>
  <c r="E159" i="6"/>
  <c r="L159" i="6"/>
  <c r="H159" i="6"/>
  <c r="D159" i="6"/>
  <c r="K159" i="6"/>
  <c r="G159" i="6"/>
  <c r="C159" i="6"/>
  <c r="J159" i="6"/>
  <c r="F159" i="6"/>
  <c r="B159" i="6"/>
  <c r="K182" i="6"/>
  <c r="G182" i="6"/>
  <c r="C182" i="6"/>
  <c r="J182" i="6"/>
  <c r="F182" i="6"/>
  <c r="B182" i="6"/>
  <c r="I182" i="6"/>
  <c r="H182" i="6"/>
  <c r="E182" i="6"/>
  <c r="L182" i="6"/>
  <c r="D182" i="6"/>
  <c r="J183" i="6"/>
  <c r="F183" i="6"/>
  <c r="B183" i="6"/>
  <c r="I183" i="6"/>
  <c r="E183" i="6"/>
  <c r="L183" i="6"/>
  <c r="D183" i="6"/>
  <c r="K183" i="6"/>
  <c r="C183" i="6"/>
  <c r="H183" i="6"/>
  <c r="G183" i="6"/>
  <c r="I160" i="6"/>
  <c r="E160" i="6"/>
  <c r="K160" i="6"/>
  <c r="F160" i="6"/>
  <c r="J160" i="6"/>
  <c r="D160" i="6"/>
  <c r="H160" i="6"/>
  <c r="C160" i="6"/>
  <c r="L160" i="6"/>
  <c r="G160" i="6"/>
  <c r="B160" i="6"/>
  <c r="I176" i="6"/>
  <c r="E176" i="6"/>
  <c r="L176" i="6"/>
  <c r="H176" i="6"/>
  <c r="D176" i="6"/>
  <c r="G176" i="6"/>
  <c r="F176" i="6"/>
  <c r="K176" i="6"/>
  <c r="C176" i="6"/>
  <c r="J176" i="6"/>
  <c r="B176" i="6"/>
  <c r="J192" i="6"/>
  <c r="F192" i="6"/>
  <c r="B192" i="6"/>
  <c r="I192" i="6"/>
  <c r="E192" i="6"/>
  <c r="L192" i="6"/>
  <c r="H192" i="6"/>
  <c r="D192" i="6"/>
  <c r="G192" i="6"/>
  <c r="C192" i="6"/>
  <c r="K192" i="6"/>
  <c r="I197" i="6"/>
  <c r="E197" i="6"/>
  <c r="L197" i="6"/>
  <c r="H197" i="6"/>
  <c r="D197" i="6"/>
  <c r="K197" i="6"/>
  <c r="G197" i="6"/>
  <c r="C197" i="6"/>
  <c r="F197" i="6"/>
  <c r="B197" i="6"/>
  <c r="J197" i="6"/>
  <c r="L10" i="5"/>
  <c r="H10" i="5"/>
  <c r="D10" i="5"/>
  <c r="K10" i="5"/>
  <c r="G10" i="5"/>
  <c r="C10" i="5"/>
  <c r="I10" i="5"/>
  <c r="F10" i="5"/>
  <c r="E10" i="5"/>
  <c r="J10" i="5"/>
  <c r="B10" i="5"/>
  <c r="L20" i="5"/>
  <c r="H20" i="5"/>
  <c r="D20" i="5"/>
  <c r="K20" i="5"/>
  <c r="G20" i="5"/>
  <c r="C20" i="5"/>
  <c r="J20" i="5"/>
  <c r="F20" i="5"/>
  <c r="B20" i="5"/>
  <c r="I20" i="5"/>
  <c r="E20" i="5"/>
  <c r="L36" i="5"/>
  <c r="H36" i="5"/>
  <c r="D36" i="5"/>
  <c r="K36" i="5"/>
  <c r="G36" i="5"/>
  <c r="C36" i="5"/>
  <c r="J36" i="5"/>
  <c r="F36" i="5"/>
  <c r="B36" i="5"/>
  <c r="I36" i="5"/>
  <c r="E36" i="5"/>
  <c r="L52" i="5"/>
  <c r="H52" i="5"/>
  <c r="D52" i="5"/>
  <c r="K52" i="5"/>
  <c r="G52" i="5"/>
  <c r="C52" i="5"/>
  <c r="J52" i="5"/>
  <c r="F52" i="5"/>
  <c r="B52" i="5"/>
  <c r="I52" i="5"/>
  <c r="E52" i="5"/>
  <c r="L68" i="5"/>
  <c r="H68" i="5"/>
  <c r="D68" i="5"/>
  <c r="K68" i="5"/>
  <c r="G68" i="5"/>
  <c r="C68" i="5"/>
  <c r="J68" i="5"/>
  <c r="F68" i="5"/>
  <c r="B68" i="5"/>
  <c r="I68" i="5"/>
  <c r="E68" i="5"/>
  <c r="L84" i="5"/>
  <c r="H84" i="5"/>
  <c r="D84" i="5"/>
  <c r="K84" i="5"/>
  <c r="G84" i="5"/>
  <c r="C84" i="5"/>
  <c r="J84" i="5"/>
  <c r="F84" i="5"/>
  <c r="B84" i="5"/>
  <c r="I84" i="5"/>
  <c r="E84" i="5"/>
  <c r="K17" i="5"/>
  <c r="G17" i="5"/>
  <c r="C17" i="5"/>
  <c r="J17" i="5"/>
  <c r="F17" i="5"/>
  <c r="B17" i="5"/>
  <c r="I17" i="5"/>
  <c r="E17" i="5"/>
  <c r="L17" i="5"/>
  <c r="H17" i="5"/>
  <c r="D17" i="5"/>
  <c r="K33" i="5"/>
  <c r="G33" i="5"/>
  <c r="C33" i="5"/>
  <c r="J33" i="5"/>
  <c r="F33" i="5"/>
  <c r="B33" i="5"/>
  <c r="I33" i="5"/>
  <c r="E33" i="5"/>
  <c r="L33" i="5"/>
  <c r="H33" i="5"/>
  <c r="D33" i="5"/>
  <c r="K49" i="5"/>
  <c r="G49" i="5"/>
  <c r="C49" i="5"/>
  <c r="J49" i="5"/>
  <c r="F49" i="5"/>
  <c r="B49" i="5"/>
  <c r="I49" i="5"/>
  <c r="E49" i="5"/>
  <c r="L49" i="5"/>
  <c r="H49" i="5"/>
  <c r="D49" i="5"/>
  <c r="K65" i="5"/>
  <c r="G65" i="5"/>
  <c r="C65" i="5"/>
  <c r="J65" i="5"/>
  <c r="F65" i="5"/>
  <c r="B65" i="5"/>
  <c r="I65" i="5"/>
  <c r="E65" i="5"/>
  <c r="L65" i="5"/>
  <c r="H65" i="5"/>
  <c r="D65" i="5"/>
  <c r="K81" i="5"/>
  <c r="G81" i="5"/>
  <c r="C81" i="5"/>
  <c r="J81" i="5"/>
  <c r="F81" i="5"/>
  <c r="B81" i="5"/>
  <c r="I81" i="5"/>
  <c r="E81" i="5"/>
  <c r="L81" i="5"/>
  <c r="H81" i="5"/>
  <c r="D81" i="5"/>
  <c r="J18" i="5"/>
  <c r="F18" i="5"/>
  <c r="B18" i="5"/>
  <c r="I18" i="5"/>
  <c r="E18" i="5"/>
  <c r="L18" i="5"/>
  <c r="H18" i="5"/>
  <c r="D18" i="5"/>
  <c r="K18" i="5"/>
  <c r="G18" i="5"/>
  <c r="C18" i="5"/>
  <c r="J34" i="5"/>
  <c r="F34" i="5"/>
  <c r="B34" i="5"/>
  <c r="I34" i="5"/>
  <c r="E34" i="5"/>
  <c r="L34" i="5"/>
  <c r="H34" i="5"/>
  <c r="D34" i="5"/>
  <c r="K34" i="5"/>
  <c r="G34" i="5"/>
  <c r="C34" i="5"/>
  <c r="J50" i="5"/>
  <c r="F50" i="5"/>
  <c r="B50" i="5"/>
  <c r="I50" i="5"/>
  <c r="E50" i="5"/>
  <c r="L50" i="5"/>
  <c r="H50" i="5"/>
  <c r="D50" i="5"/>
  <c r="K50" i="5"/>
  <c r="G50" i="5"/>
  <c r="C50" i="5"/>
  <c r="J66" i="5"/>
  <c r="F66" i="5"/>
  <c r="B66" i="5"/>
  <c r="I66" i="5"/>
  <c r="E66" i="5"/>
  <c r="L66" i="5"/>
  <c r="H66" i="5"/>
  <c r="D66" i="5"/>
  <c r="K66" i="5"/>
  <c r="G66" i="5"/>
  <c r="C66" i="5"/>
  <c r="J82" i="5"/>
  <c r="F82" i="5"/>
  <c r="B82" i="5"/>
  <c r="I82" i="5"/>
  <c r="E82" i="5"/>
  <c r="L82" i="5"/>
  <c r="H82" i="5"/>
  <c r="D82" i="5"/>
  <c r="K82" i="5"/>
  <c r="G82" i="5"/>
  <c r="C82" i="5"/>
  <c r="I15" i="5"/>
  <c r="E15" i="5"/>
  <c r="L15" i="5"/>
  <c r="H15" i="5"/>
  <c r="D15" i="5"/>
  <c r="K15" i="5"/>
  <c r="G15" i="5"/>
  <c r="C15" i="5"/>
  <c r="J15" i="5"/>
  <c r="F15" i="5"/>
  <c r="B15" i="5"/>
  <c r="I31" i="5"/>
  <c r="E31" i="5"/>
  <c r="L31" i="5"/>
  <c r="H31" i="5"/>
  <c r="D31" i="5"/>
  <c r="K31" i="5"/>
  <c r="G31" i="5"/>
  <c r="C31" i="5"/>
  <c r="J31" i="5"/>
  <c r="F31" i="5"/>
  <c r="B31" i="5"/>
  <c r="I47" i="5"/>
  <c r="E47" i="5"/>
  <c r="L47" i="5"/>
  <c r="H47" i="5"/>
  <c r="D47" i="5"/>
  <c r="K47" i="5"/>
  <c r="G47" i="5"/>
  <c r="C47" i="5"/>
  <c r="J47" i="5"/>
  <c r="F47" i="5"/>
  <c r="B47" i="5"/>
  <c r="I63" i="5"/>
  <c r="E63" i="5"/>
  <c r="L63" i="5"/>
  <c r="H63" i="5"/>
  <c r="D63" i="5"/>
  <c r="K63" i="5"/>
  <c r="G63" i="5"/>
  <c r="C63" i="5"/>
  <c r="J63" i="5"/>
  <c r="F63" i="5"/>
  <c r="B63" i="5"/>
  <c r="I79" i="5"/>
  <c r="E79" i="5"/>
  <c r="L79" i="5"/>
  <c r="H79" i="5"/>
  <c r="D79" i="5"/>
  <c r="K79" i="5"/>
  <c r="G79" i="5"/>
  <c r="C79" i="5"/>
  <c r="J79" i="5"/>
  <c r="F79" i="5"/>
  <c r="B79" i="5"/>
  <c r="K93" i="5"/>
  <c r="G93" i="5"/>
  <c r="C93" i="5"/>
  <c r="L93" i="5"/>
  <c r="H93" i="5"/>
  <c r="D93" i="5"/>
  <c r="I93" i="5"/>
  <c r="F93" i="5"/>
  <c r="E93" i="5"/>
  <c r="J93" i="5"/>
  <c r="B93" i="5"/>
  <c r="L104" i="5"/>
  <c r="H104" i="5"/>
  <c r="D104" i="5"/>
  <c r="K104" i="5"/>
  <c r="G104" i="5"/>
  <c r="C104" i="5"/>
  <c r="J104" i="5"/>
  <c r="F104" i="5"/>
  <c r="B104" i="5"/>
  <c r="I104" i="5"/>
  <c r="E104" i="5"/>
  <c r="L120" i="5"/>
  <c r="H120" i="5"/>
  <c r="D120" i="5"/>
  <c r="K120" i="5"/>
  <c r="G120" i="5"/>
  <c r="C120" i="5"/>
  <c r="J120" i="5"/>
  <c r="F120" i="5"/>
  <c r="B120" i="5"/>
  <c r="I120" i="5"/>
  <c r="E120" i="5"/>
  <c r="L136" i="5"/>
  <c r="H136" i="5"/>
  <c r="D136" i="5"/>
  <c r="K136" i="5"/>
  <c r="G136" i="5"/>
  <c r="C136" i="5"/>
  <c r="J136" i="5"/>
  <c r="F136" i="5"/>
  <c r="B136" i="5"/>
  <c r="I136" i="5"/>
  <c r="E136" i="5"/>
  <c r="L152" i="5"/>
  <c r="H152" i="5"/>
  <c r="D152" i="5"/>
  <c r="K152" i="5"/>
  <c r="G152" i="5"/>
  <c r="C152" i="5"/>
  <c r="J152" i="5"/>
  <c r="F152" i="5"/>
  <c r="B152" i="5"/>
  <c r="I152" i="5"/>
  <c r="E152" i="5"/>
  <c r="L168" i="5"/>
  <c r="H168" i="5"/>
  <c r="D168" i="5"/>
  <c r="K168" i="5"/>
  <c r="G168" i="5"/>
  <c r="C168" i="5"/>
  <c r="J168" i="5"/>
  <c r="F168" i="5"/>
  <c r="B168" i="5"/>
  <c r="I168" i="5"/>
  <c r="E168" i="5"/>
  <c r="L184" i="5"/>
  <c r="H184" i="5"/>
  <c r="D184" i="5"/>
  <c r="K184" i="5"/>
  <c r="G184" i="5"/>
  <c r="C184" i="5"/>
  <c r="J184" i="5"/>
  <c r="F184" i="5"/>
  <c r="B184" i="5"/>
  <c r="I184" i="5"/>
  <c r="E184" i="5"/>
  <c r="K105" i="5"/>
  <c r="G105" i="5"/>
  <c r="C105" i="5"/>
  <c r="J105" i="5"/>
  <c r="F105" i="5"/>
  <c r="B105" i="5"/>
  <c r="I105" i="5"/>
  <c r="E105" i="5"/>
  <c r="L105" i="5"/>
  <c r="H105" i="5"/>
  <c r="D105" i="5"/>
  <c r="K121" i="5"/>
  <c r="G121" i="5"/>
  <c r="C121" i="5"/>
  <c r="J121" i="5"/>
  <c r="F121" i="5"/>
  <c r="B121" i="5"/>
  <c r="I121" i="5"/>
  <c r="E121" i="5"/>
  <c r="L121" i="5"/>
  <c r="H121" i="5"/>
  <c r="D121" i="5"/>
  <c r="K137" i="5"/>
  <c r="G137" i="5"/>
  <c r="C137" i="5"/>
  <c r="J137" i="5"/>
  <c r="F137" i="5"/>
  <c r="B137" i="5"/>
  <c r="I137" i="5"/>
  <c r="E137" i="5"/>
  <c r="L137" i="5"/>
  <c r="H137" i="5"/>
  <c r="D137" i="5"/>
  <c r="K153" i="5"/>
  <c r="G153" i="5"/>
  <c r="C153" i="5"/>
  <c r="J153" i="5"/>
  <c r="F153" i="5"/>
  <c r="B153" i="5"/>
  <c r="I153" i="5"/>
  <c r="E153" i="5"/>
  <c r="L153" i="5"/>
  <c r="H153" i="5"/>
  <c r="D153" i="5"/>
  <c r="K169" i="5"/>
  <c r="G169" i="5"/>
  <c r="C169" i="5"/>
  <c r="J169" i="5"/>
  <c r="F169" i="5"/>
  <c r="B169" i="5"/>
  <c r="I169" i="5"/>
  <c r="E169" i="5"/>
  <c r="L169" i="5"/>
  <c r="H169" i="5"/>
  <c r="D169" i="5"/>
  <c r="K185" i="5"/>
  <c r="G185" i="5"/>
  <c r="C185" i="5"/>
  <c r="J185" i="5"/>
  <c r="F185" i="5"/>
  <c r="B185" i="5"/>
  <c r="I185" i="5"/>
  <c r="E185" i="5"/>
  <c r="L185" i="5"/>
  <c r="H185" i="5"/>
  <c r="D185" i="5"/>
  <c r="J102" i="5"/>
  <c r="F102" i="5"/>
  <c r="B102" i="5"/>
  <c r="I102" i="5"/>
  <c r="E102" i="5"/>
  <c r="L102" i="5"/>
  <c r="H102" i="5"/>
  <c r="D102" i="5"/>
  <c r="K102" i="5"/>
  <c r="G102" i="5"/>
  <c r="C102" i="5"/>
  <c r="J118" i="5"/>
  <c r="F118" i="5"/>
  <c r="B118" i="5"/>
  <c r="I118" i="5"/>
  <c r="E118" i="5"/>
  <c r="L118" i="5"/>
  <c r="H118" i="5"/>
  <c r="D118" i="5"/>
  <c r="K118" i="5"/>
  <c r="G118" i="5"/>
  <c r="C118" i="5"/>
  <c r="J134" i="5"/>
  <c r="F134" i="5"/>
  <c r="B134" i="5"/>
  <c r="I134" i="5"/>
  <c r="E134" i="5"/>
  <c r="L134" i="5"/>
  <c r="H134" i="5"/>
  <c r="D134" i="5"/>
  <c r="K134" i="5"/>
  <c r="G134" i="5"/>
  <c r="C134" i="5"/>
  <c r="J150" i="5"/>
  <c r="F150" i="5"/>
  <c r="B150" i="5"/>
  <c r="I150" i="5"/>
  <c r="E150" i="5"/>
  <c r="L150" i="5"/>
  <c r="H150" i="5"/>
  <c r="D150" i="5"/>
  <c r="K150" i="5"/>
  <c r="G150" i="5"/>
  <c r="C150" i="5"/>
  <c r="J166" i="5"/>
  <c r="F166" i="5"/>
  <c r="B166" i="5"/>
  <c r="I166" i="5"/>
  <c r="E166" i="5"/>
  <c r="L166" i="5"/>
  <c r="H166" i="5"/>
  <c r="D166" i="5"/>
  <c r="K166" i="5"/>
  <c r="G166" i="5"/>
  <c r="C166" i="5"/>
  <c r="J182" i="5"/>
  <c r="F182" i="5"/>
  <c r="B182" i="5"/>
  <c r="I182" i="5"/>
  <c r="E182" i="5"/>
  <c r="L182" i="5"/>
  <c r="H182" i="5"/>
  <c r="D182" i="5"/>
  <c r="K182" i="5"/>
  <c r="G182" i="5"/>
  <c r="C182" i="5"/>
  <c r="L196" i="5"/>
  <c r="H196" i="5"/>
  <c r="D196" i="5"/>
  <c r="J196" i="5"/>
  <c r="F196" i="5"/>
  <c r="B196" i="5"/>
  <c r="K196" i="5"/>
  <c r="C196" i="5"/>
  <c r="I196" i="5"/>
  <c r="G196" i="5"/>
  <c r="E196" i="5"/>
  <c r="I107" i="5"/>
  <c r="E107" i="5"/>
  <c r="L107" i="5"/>
  <c r="H107" i="5"/>
  <c r="D107" i="5"/>
  <c r="K107" i="5"/>
  <c r="G107" i="5"/>
  <c r="C107" i="5"/>
  <c r="J107" i="5"/>
  <c r="F107" i="5"/>
  <c r="B107" i="5"/>
  <c r="I123" i="5"/>
  <c r="E123" i="5"/>
  <c r="L123" i="5"/>
  <c r="H123" i="5"/>
  <c r="D123" i="5"/>
  <c r="K123" i="5"/>
  <c r="G123" i="5"/>
  <c r="C123" i="5"/>
  <c r="J123" i="5"/>
  <c r="F123" i="5"/>
  <c r="B123" i="5"/>
  <c r="I139" i="5"/>
  <c r="E139" i="5"/>
  <c r="L139" i="5"/>
  <c r="H139" i="5"/>
  <c r="D139" i="5"/>
  <c r="K139" i="5"/>
  <c r="G139" i="5"/>
  <c r="C139" i="5"/>
  <c r="J139" i="5"/>
  <c r="F139" i="5"/>
  <c r="B139" i="5"/>
  <c r="I155" i="5"/>
  <c r="E155" i="5"/>
  <c r="L155" i="5"/>
  <c r="H155" i="5"/>
  <c r="D155" i="5"/>
  <c r="K155" i="5"/>
  <c r="G155" i="5"/>
  <c r="C155" i="5"/>
  <c r="J155" i="5"/>
  <c r="F155" i="5"/>
  <c r="B155" i="5"/>
  <c r="I171" i="5"/>
  <c r="E171" i="5"/>
  <c r="L171" i="5"/>
  <c r="H171" i="5"/>
  <c r="D171" i="5"/>
  <c r="K171" i="5"/>
  <c r="G171" i="5"/>
  <c r="C171" i="5"/>
  <c r="J171" i="5"/>
  <c r="F171" i="5"/>
  <c r="B171" i="5"/>
  <c r="I187" i="5"/>
  <c r="E187" i="5"/>
  <c r="L187" i="5"/>
  <c r="H187" i="5"/>
  <c r="D187" i="5"/>
  <c r="K187" i="5"/>
  <c r="G187" i="5"/>
  <c r="C187" i="5"/>
  <c r="J187" i="5"/>
  <c r="F187" i="5"/>
  <c r="B187" i="5"/>
  <c r="J198" i="5"/>
  <c r="F198" i="5"/>
  <c r="B198" i="5"/>
  <c r="I198" i="5"/>
  <c r="E198" i="5"/>
  <c r="L198" i="5"/>
  <c r="H198" i="5"/>
  <c r="D198" i="5"/>
  <c r="C198" i="5"/>
  <c r="K198" i="5"/>
  <c r="G198" i="5"/>
  <c r="K8" i="6"/>
  <c r="G8" i="6"/>
  <c r="C8" i="6"/>
  <c r="J8" i="6"/>
  <c r="F8" i="6"/>
  <c r="B8" i="6"/>
  <c r="I8" i="6"/>
  <c r="E8" i="6"/>
  <c r="L8" i="6"/>
  <c r="H8" i="6"/>
  <c r="D8" i="6"/>
  <c r="L24" i="6"/>
  <c r="H24" i="6"/>
  <c r="D24" i="6"/>
  <c r="K24" i="6"/>
  <c r="G24" i="6"/>
  <c r="C24" i="6"/>
  <c r="J24" i="6"/>
  <c r="F24" i="6"/>
  <c r="B24" i="6"/>
  <c r="I24" i="6"/>
  <c r="E24" i="6"/>
  <c r="L40" i="6"/>
  <c r="H40" i="6"/>
  <c r="D40" i="6"/>
  <c r="K40" i="6"/>
  <c r="G40" i="6"/>
  <c r="C40" i="6"/>
  <c r="J40" i="6"/>
  <c r="F40" i="6"/>
  <c r="B40" i="6"/>
  <c r="I40" i="6"/>
  <c r="E40" i="6"/>
  <c r="K17" i="6"/>
  <c r="G17" i="6"/>
  <c r="C17" i="6"/>
  <c r="J17" i="6"/>
  <c r="F17" i="6"/>
  <c r="B17" i="6"/>
  <c r="I17" i="6"/>
  <c r="E17" i="6"/>
  <c r="L17" i="6"/>
  <c r="H17" i="6"/>
  <c r="D17" i="6"/>
  <c r="K33" i="6"/>
  <c r="G33" i="6"/>
  <c r="C33" i="6"/>
  <c r="J33" i="6"/>
  <c r="F33" i="6"/>
  <c r="B33" i="6"/>
  <c r="I33" i="6"/>
  <c r="E33" i="6"/>
  <c r="L33" i="6"/>
  <c r="H33" i="6"/>
  <c r="D33" i="6"/>
  <c r="L49" i="6"/>
  <c r="H49" i="6"/>
  <c r="D49" i="6"/>
  <c r="I49" i="6"/>
  <c r="C49" i="6"/>
  <c r="G49" i="6"/>
  <c r="B49" i="6"/>
  <c r="K49" i="6"/>
  <c r="F49" i="6"/>
  <c r="J49" i="6"/>
  <c r="E49" i="6"/>
  <c r="J18" i="6"/>
  <c r="F18" i="6"/>
  <c r="B18" i="6"/>
  <c r="I18" i="6"/>
  <c r="E18" i="6"/>
  <c r="L18" i="6"/>
  <c r="H18" i="6"/>
  <c r="D18" i="6"/>
  <c r="K18" i="6"/>
  <c r="G18" i="6"/>
  <c r="C18" i="6"/>
  <c r="J34" i="6"/>
  <c r="F34" i="6"/>
  <c r="B34" i="6"/>
  <c r="I34" i="6"/>
  <c r="E34" i="6"/>
  <c r="L34" i="6"/>
  <c r="H34" i="6"/>
  <c r="D34" i="6"/>
  <c r="K34" i="6"/>
  <c r="G34" i="6"/>
  <c r="C34" i="6"/>
  <c r="I11" i="6"/>
  <c r="E11" i="6"/>
  <c r="L11" i="6"/>
  <c r="H11" i="6"/>
  <c r="D11" i="6"/>
  <c r="K11" i="6"/>
  <c r="G11" i="6"/>
  <c r="C11" i="6"/>
  <c r="J11" i="6"/>
  <c r="F11" i="6"/>
  <c r="B11" i="6"/>
  <c r="I27" i="6"/>
  <c r="E27" i="6"/>
  <c r="L27" i="6"/>
  <c r="H27" i="6"/>
  <c r="D27" i="6"/>
  <c r="K27" i="6"/>
  <c r="G27" i="6"/>
  <c r="C27" i="6"/>
  <c r="J27" i="6"/>
  <c r="F27" i="6"/>
  <c r="B27" i="6"/>
  <c r="I43" i="6"/>
  <c r="E43" i="6"/>
  <c r="L43" i="6"/>
  <c r="H43" i="6"/>
  <c r="D43" i="6"/>
  <c r="K43" i="6"/>
  <c r="G43" i="6"/>
  <c r="C43" i="6"/>
  <c r="J43" i="6"/>
  <c r="F43" i="6"/>
  <c r="B43" i="6"/>
  <c r="L51" i="6"/>
  <c r="H51" i="6"/>
  <c r="D51" i="6"/>
  <c r="J51" i="6"/>
  <c r="F51" i="6"/>
  <c r="B51" i="6"/>
  <c r="I51" i="6"/>
  <c r="E51" i="6"/>
  <c r="K51" i="6"/>
  <c r="G51" i="6"/>
  <c r="C51" i="6"/>
  <c r="L67" i="6"/>
  <c r="H67" i="6"/>
  <c r="D67" i="6"/>
  <c r="K67" i="6"/>
  <c r="G67" i="6"/>
  <c r="C67" i="6"/>
  <c r="J67" i="6"/>
  <c r="F67" i="6"/>
  <c r="B67" i="6"/>
  <c r="I67" i="6"/>
  <c r="E67" i="6"/>
  <c r="L83" i="6"/>
  <c r="H83" i="6"/>
  <c r="D83" i="6"/>
  <c r="K83" i="6"/>
  <c r="G83" i="6"/>
  <c r="C83" i="6"/>
  <c r="J83" i="6"/>
  <c r="F83" i="6"/>
  <c r="B83" i="6"/>
  <c r="I83" i="6"/>
  <c r="E83" i="6"/>
  <c r="L99" i="6"/>
  <c r="H99" i="6"/>
  <c r="D99" i="6"/>
  <c r="K99" i="6"/>
  <c r="G99" i="6"/>
  <c r="C99" i="6"/>
  <c r="J99" i="6"/>
  <c r="F99" i="6"/>
  <c r="B99" i="6"/>
  <c r="I99" i="6"/>
  <c r="E99" i="6"/>
  <c r="K60" i="6"/>
  <c r="G60" i="6"/>
  <c r="C60" i="6"/>
  <c r="J60" i="6"/>
  <c r="F60" i="6"/>
  <c r="B60" i="6"/>
  <c r="I60" i="6"/>
  <c r="E60" i="6"/>
  <c r="L60" i="6"/>
  <c r="H60" i="6"/>
  <c r="D60" i="6"/>
  <c r="K76" i="6"/>
  <c r="G76" i="6"/>
  <c r="C76" i="6"/>
  <c r="J76" i="6"/>
  <c r="F76" i="6"/>
  <c r="B76" i="6"/>
  <c r="I76" i="6"/>
  <c r="E76" i="6"/>
  <c r="L76" i="6"/>
  <c r="H76" i="6"/>
  <c r="D76" i="6"/>
  <c r="K92" i="6"/>
  <c r="G92" i="6"/>
  <c r="C92" i="6"/>
  <c r="J92" i="6"/>
  <c r="F92" i="6"/>
  <c r="B92" i="6"/>
  <c r="I92" i="6"/>
  <c r="E92" i="6"/>
  <c r="L92" i="6"/>
  <c r="H92" i="6"/>
  <c r="D92" i="6"/>
  <c r="J61" i="6"/>
  <c r="F61" i="6"/>
  <c r="B61" i="6"/>
  <c r="I61" i="6"/>
  <c r="E61" i="6"/>
  <c r="L61" i="6"/>
  <c r="H61" i="6"/>
  <c r="D61" i="6"/>
  <c r="K61" i="6"/>
  <c r="G61" i="6"/>
  <c r="C61" i="6"/>
  <c r="J77" i="6"/>
  <c r="F77" i="6"/>
  <c r="B77" i="6"/>
  <c r="I77" i="6"/>
  <c r="E77" i="6"/>
  <c r="L77" i="6"/>
  <c r="H77" i="6"/>
  <c r="D77" i="6"/>
  <c r="K77" i="6"/>
  <c r="G77" i="6"/>
  <c r="C77" i="6"/>
  <c r="J93" i="6"/>
  <c r="F93" i="6"/>
  <c r="B93" i="6"/>
  <c r="I93" i="6"/>
  <c r="E93" i="6"/>
  <c r="L93" i="6"/>
  <c r="H93" i="6"/>
  <c r="D93" i="6"/>
  <c r="K93" i="6"/>
  <c r="G93" i="6"/>
  <c r="C93" i="6"/>
  <c r="I58" i="6"/>
  <c r="E58" i="6"/>
  <c r="L58" i="6"/>
  <c r="H58" i="6"/>
  <c r="D58" i="6"/>
  <c r="K58" i="6"/>
  <c r="G58" i="6"/>
  <c r="C58" i="6"/>
  <c r="J58" i="6"/>
  <c r="F58" i="6"/>
  <c r="B58" i="6"/>
  <c r="I74" i="6"/>
  <c r="E74" i="6"/>
  <c r="L74" i="6"/>
  <c r="H74" i="6"/>
  <c r="D74" i="6"/>
  <c r="K74" i="6"/>
  <c r="G74" i="6"/>
  <c r="C74" i="6"/>
  <c r="J74" i="6"/>
  <c r="F74" i="6"/>
  <c r="B74" i="6"/>
  <c r="I90" i="6"/>
  <c r="E90" i="6"/>
  <c r="L90" i="6"/>
  <c r="H90" i="6"/>
  <c r="D90" i="6"/>
  <c r="K90" i="6"/>
  <c r="G90" i="6"/>
  <c r="C90" i="6"/>
  <c r="J90" i="6"/>
  <c r="F90" i="6"/>
  <c r="B90" i="6"/>
  <c r="L110" i="6"/>
  <c r="H110" i="6"/>
  <c r="D110" i="6"/>
  <c r="K110" i="6"/>
  <c r="G110" i="6"/>
  <c r="C110" i="6"/>
  <c r="J110" i="6"/>
  <c r="F110" i="6"/>
  <c r="B110" i="6"/>
  <c r="I110" i="6"/>
  <c r="E110" i="6"/>
  <c r="L126" i="6"/>
  <c r="H126" i="6"/>
  <c r="D126" i="6"/>
  <c r="K126" i="6"/>
  <c r="G126" i="6"/>
  <c r="C126" i="6"/>
  <c r="J126" i="6"/>
  <c r="F126" i="6"/>
  <c r="B126" i="6"/>
  <c r="I126" i="6"/>
  <c r="E126" i="6"/>
  <c r="L142" i="6"/>
  <c r="H142" i="6"/>
  <c r="D142" i="6"/>
  <c r="K142" i="6"/>
  <c r="G142" i="6"/>
  <c r="C142" i="6"/>
  <c r="J142" i="6"/>
  <c r="F142" i="6"/>
  <c r="B142" i="6"/>
  <c r="I142" i="6"/>
  <c r="E142" i="6"/>
  <c r="K107" i="6"/>
  <c r="G107" i="6"/>
  <c r="C107" i="6"/>
  <c r="J107" i="6"/>
  <c r="F107" i="6"/>
  <c r="B107" i="6"/>
  <c r="I107" i="6"/>
  <c r="E107" i="6"/>
  <c r="L107" i="6"/>
  <c r="H107" i="6"/>
  <c r="D107" i="6"/>
  <c r="K123" i="6"/>
  <c r="G123" i="6"/>
  <c r="C123" i="6"/>
  <c r="J123" i="6"/>
  <c r="F123" i="6"/>
  <c r="B123" i="6"/>
  <c r="I123" i="6"/>
  <c r="E123" i="6"/>
  <c r="L123" i="6"/>
  <c r="H123" i="6"/>
  <c r="D123" i="6"/>
  <c r="K139" i="6"/>
  <c r="G139" i="6"/>
  <c r="C139" i="6"/>
  <c r="J139" i="6"/>
  <c r="F139" i="6"/>
  <c r="B139" i="6"/>
  <c r="I139" i="6"/>
  <c r="E139" i="6"/>
  <c r="L139" i="6"/>
  <c r="H139" i="6"/>
  <c r="D139" i="6"/>
  <c r="I100" i="6"/>
  <c r="E100" i="6"/>
  <c r="J100" i="6"/>
  <c r="D100" i="6"/>
  <c r="H100" i="6"/>
  <c r="C100" i="6"/>
  <c r="L100" i="6"/>
  <c r="G100" i="6"/>
  <c r="B100" i="6"/>
  <c r="K100" i="6"/>
  <c r="F100" i="6"/>
  <c r="J116" i="6"/>
  <c r="F116" i="6"/>
  <c r="B116" i="6"/>
  <c r="I116" i="6"/>
  <c r="E116" i="6"/>
  <c r="L116" i="6"/>
  <c r="H116" i="6"/>
  <c r="D116" i="6"/>
  <c r="K116" i="6"/>
  <c r="G116" i="6"/>
  <c r="C116" i="6"/>
  <c r="J132" i="6"/>
  <c r="F132" i="6"/>
  <c r="B132" i="6"/>
  <c r="I132" i="6"/>
  <c r="E132" i="6"/>
  <c r="L132" i="6"/>
  <c r="H132" i="6"/>
  <c r="D132" i="6"/>
  <c r="K132" i="6"/>
  <c r="G132" i="6"/>
  <c r="C132" i="6"/>
  <c r="J148" i="6"/>
  <c r="F148" i="6"/>
  <c r="B148" i="6"/>
  <c r="I148" i="6"/>
  <c r="E148" i="6"/>
  <c r="L148" i="6"/>
  <c r="H148" i="6"/>
  <c r="D148" i="6"/>
  <c r="K148" i="6"/>
  <c r="G148" i="6"/>
  <c r="C148" i="6"/>
  <c r="I113" i="6"/>
  <c r="E113" i="6"/>
  <c r="L113" i="6"/>
  <c r="H113" i="6"/>
  <c r="D113" i="6"/>
  <c r="K113" i="6"/>
  <c r="G113" i="6"/>
  <c r="C113" i="6"/>
  <c r="J113" i="6"/>
  <c r="F113" i="6"/>
  <c r="B113" i="6"/>
  <c r="I129" i="6"/>
  <c r="E129" i="6"/>
  <c r="L129" i="6"/>
  <c r="H129" i="6"/>
  <c r="D129" i="6"/>
  <c r="K129" i="6"/>
  <c r="G129" i="6"/>
  <c r="C129" i="6"/>
  <c r="J129" i="6"/>
  <c r="F129" i="6"/>
  <c r="B129" i="6"/>
  <c r="I145" i="6"/>
  <c r="E145" i="6"/>
  <c r="L145" i="6"/>
  <c r="H145" i="6"/>
  <c r="D145" i="6"/>
  <c r="K145" i="6"/>
  <c r="G145" i="6"/>
  <c r="C145" i="6"/>
  <c r="J145" i="6"/>
  <c r="F145" i="6"/>
  <c r="B145" i="6"/>
  <c r="J167" i="6"/>
  <c r="F167" i="6"/>
  <c r="B167" i="6"/>
  <c r="K167" i="6"/>
  <c r="E167" i="6"/>
  <c r="I167" i="6"/>
  <c r="D167" i="6"/>
  <c r="H167" i="6"/>
  <c r="C167" i="6"/>
  <c r="L167" i="6"/>
  <c r="G167" i="6"/>
  <c r="I153" i="6"/>
  <c r="E153" i="6"/>
  <c r="L153" i="6"/>
  <c r="G153" i="6"/>
  <c r="B153" i="6"/>
  <c r="K153" i="6"/>
  <c r="F153" i="6"/>
  <c r="J153" i="6"/>
  <c r="D153" i="6"/>
  <c r="H153" i="6"/>
  <c r="C153" i="6"/>
  <c r="K170" i="6"/>
  <c r="G170" i="6"/>
  <c r="C170" i="6"/>
  <c r="I170" i="6"/>
  <c r="D170" i="6"/>
  <c r="H170" i="6"/>
  <c r="B170" i="6"/>
  <c r="L170" i="6"/>
  <c r="F170" i="6"/>
  <c r="J170" i="6"/>
  <c r="E170" i="6"/>
  <c r="I154" i="6"/>
  <c r="E154" i="6"/>
  <c r="L154" i="6"/>
  <c r="H154" i="6"/>
  <c r="D154" i="6"/>
  <c r="K154" i="6"/>
  <c r="G154" i="6"/>
  <c r="J154" i="6"/>
  <c r="F154" i="6"/>
  <c r="C154" i="6"/>
  <c r="B154" i="6"/>
  <c r="L177" i="6"/>
  <c r="H177" i="6"/>
  <c r="D177" i="6"/>
  <c r="K177" i="6"/>
  <c r="G177" i="6"/>
  <c r="C177" i="6"/>
  <c r="J177" i="6"/>
  <c r="B177" i="6"/>
  <c r="I177" i="6"/>
  <c r="F177" i="6"/>
  <c r="E177" i="6"/>
  <c r="K162" i="6"/>
  <c r="G162" i="6"/>
  <c r="C162" i="6"/>
  <c r="L162" i="6"/>
  <c r="F162" i="6"/>
  <c r="J162" i="6"/>
  <c r="E162" i="6"/>
  <c r="I162" i="6"/>
  <c r="D162" i="6"/>
  <c r="H162" i="6"/>
  <c r="B162" i="6"/>
  <c r="L190" i="6"/>
  <c r="H190" i="6"/>
  <c r="D190" i="6"/>
  <c r="K190" i="6"/>
  <c r="G190" i="6"/>
  <c r="C190" i="6"/>
  <c r="J190" i="6"/>
  <c r="F190" i="6"/>
  <c r="B190" i="6"/>
  <c r="I190" i="6"/>
  <c r="E190" i="6"/>
  <c r="J187" i="6"/>
  <c r="F187" i="6"/>
  <c r="B187" i="6"/>
  <c r="I187" i="6"/>
  <c r="E187" i="6"/>
  <c r="H187" i="6"/>
  <c r="G187" i="6"/>
  <c r="L187" i="6"/>
  <c r="D187" i="6"/>
  <c r="K187" i="6"/>
  <c r="C187" i="6"/>
  <c r="I164" i="6"/>
  <c r="E164" i="6"/>
  <c r="L164" i="6"/>
  <c r="G164" i="6"/>
  <c r="B164" i="6"/>
  <c r="K164" i="6"/>
  <c r="F164" i="6"/>
  <c r="J164" i="6"/>
  <c r="D164" i="6"/>
  <c r="H164" i="6"/>
  <c r="C164" i="6"/>
  <c r="I180" i="6"/>
  <c r="E180" i="6"/>
  <c r="L180" i="6"/>
  <c r="H180" i="6"/>
  <c r="D180" i="6"/>
  <c r="K180" i="6"/>
  <c r="C180" i="6"/>
  <c r="J180" i="6"/>
  <c r="B180" i="6"/>
  <c r="G180" i="6"/>
  <c r="F180" i="6"/>
  <c r="J196" i="6"/>
  <c r="F196" i="6"/>
  <c r="B196" i="6"/>
  <c r="I196" i="6"/>
  <c r="E196" i="6"/>
  <c r="L196" i="6"/>
  <c r="H196" i="6"/>
  <c r="D196" i="6"/>
  <c r="C196" i="6"/>
  <c r="K196" i="6"/>
  <c r="G196" i="6"/>
  <c r="K7" i="5"/>
  <c r="G7" i="5"/>
  <c r="C7" i="5"/>
  <c r="I7" i="5"/>
  <c r="D7" i="5"/>
  <c r="H7" i="5"/>
  <c r="B7" i="5"/>
  <c r="L7" i="5"/>
  <c r="F7" i="5"/>
  <c r="J7" i="5"/>
  <c r="E7" i="5"/>
  <c r="J8" i="5"/>
  <c r="F8" i="5"/>
  <c r="B8" i="5"/>
  <c r="I8" i="5"/>
  <c r="E8" i="5"/>
  <c r="K8" i="5"/>
  <c r="C8" i="5"/>
  <c r="H8" i="5"/>
  <c r="G8" i="5"/>
  <c r="L8" i="5"/>
  <c r="D8" i="5"/>
  <c r="L24" i="5"/>
  <c r="H24" i="5"/>
  <c r="D24" i="5"/>
  <c r="K24" i="5"/>
  <c r="G24" i="5"/>
  <c r="C24" i="5"/>
  <c r="J24" i="5"/>
  <c r="F24" i="5"/>
  <c r="B24" i="5"/>
  <c r="I24" i="5"/>
  <c r="E24" i="5"/>
  <c r="L40" i="5"/>
  <c r="H40" i="5"/>
  <c r="D40" i="5"/>
  <c r="K40" i="5"/>
  <c r="G40" i="5"/>
  <c r="C40" i="5"/>
  <c r="J40" i="5"/>
  <c r="F40" i="5"/>
  <c r="B40" i="5"/>
  <c r="I40" i="5"/>
  <c r="E40" i="5"/>
  <c r="L56" i="5"/>
  <c r="H56" i="5"/>
  <c r="D56" i="5"/>
  <c r="K56" i="5"/>
  <c r="G56" i="5"/>
  <c r="C56" i="5"/>
  <c r="J56" i="5"/>
  <c r="F56" i="5"/>
  <c r="B56" i="5"/>
  <c r="I56" i="5"/>
  <c r="E56" i="5"/>
  <c r="L72" i="5"/>
  <c r="H72" i="5"/>
  <c r="D72" i="5"/>
  <c r="K72" i="5"/>
  <c r="G72" i="5"/>
  <c r="C72" i="5"/>
  <c r="J72" i="5"/>
  <c r="F72" i="5"/>
  <c r="B72" i="5"/>
  <c r="I72" i="5"/>
  <c r="E72" i="5"/>
  <c r="L88" i="5"/>
  <c r="H88" i="5"/>
  <c r="D88" i="5"/>
  <c r="K88" i="5"/>
  <c r="G88" i="5"/>
  <c r="C88" i="5"/>
  <c r="J88" i="5"/>
  <c r="F88" i="5"/>
  <c r="B88" i="5"/>
  <c r="I88" i="5"/>
  <c r="E88" i="5"/>
  <c r="K21" i="5"/>
  <c r="G21" i="5"/>
  <c r="C21" i="5"/>
  <c r="J21" i="5"/>
  <c r="F21" i="5"/>
  <c r="B21" i="5"/>
  <c r="I21" i="5"/>
  <c r="E21" i="5"/>
  <c r="L21" i="5"/>
  <c r="H21" i="5"/>
  <c r="D21" i="5"/>
  <c r="K37" i="5"/>
  <c r="G37" i="5"/>
  <c r="C37" i="5"/>
  <c r="J37" i="5"/>
  <c r="F37" i="5"/>
  <c r="B37" i="5"/>
  <c r="I37" i="5"/>
  <c r="E37" i="5"/>
  <c r="L37" i="5"/>
  <c r="H37" i="5"/>
  <c r="D37" i="5"/>
  <c r="K53" i="5"/>
  <c r="G53" i="5"/>
  <c r="C53" i="5"/>
  <c r="J53" i="5"/>
  <c r="F53" i="5"/>
  <c r="B53" i="5"/>
  <c r="I53" i="5"/>
  <c r="E53" i="5"/>
  <c r="L53" i="5"/>
  <c r="H53" i="5"/>
  <c r="D53" i="5"/>
  <c r="K69" i="5"/>
  <c r="G69" i="5"/>
  <c r="C69" i="5"/>
  <c r="J69" i="5"/>
  <c r="F69" i="5"/>
  <c r="B69" i="5"/>
  <c r="I69" i="5"/>
  <c r="E69" i="5"/>
  <c r="L69" i="5"/>
  <c r="H69" i="5"/>
  <c r="D69" i="5"/>
  <c r="K85" i="5"/>
  <c r="G85" i="5"/>
  <c r="C85" i="5"/>
  <c r="J85" i="5"/>
  <c r="F85" i="5"/>
  <c r="B85" i="5"/>
  <c r="I85" i="5"/>
  <c r="E85" i="5"/>
  <c r="L85" i="5"/>
  <c r="H85" i="5"/>
  <c r="D85" i="5"/>
  <c r="J22" i="5"/>
  <c r="F22" i="5"/>
  <c r="B22" i="5"/>
  <c r="I22" i="5"/>
  <c r="E22" i="5"/>
  <c r="L22" i="5"/>
  <c r="H22" i="5"/>
  <c r="D22" i="5"/>
  <c r="K22" i="5"/>
  <c r="G22" i="5"/>
  <c r="C22" i="5"/>
  <c r="J38" i="5"/>
  <c r="F38" i="5"/>
  <c r="B38" i="5"/>
  <c r="I38" i="5"/>
  <c r="E38" i="5"/>
  <c r="L38" i="5"/>
  <c r="H38" i="5"/>
  <c r="D38" i="5"/>
  <c r="K38" i="5"/>
  <c r="G38" i="5"/>
  <c r="C38" i="5"/>
  <c r="J54" i="5"/>
  <c r="F54" i="5"/>
  <c r="B54" i="5"/>
  <c r="I54" i="5"/>
  <c r="E54" i="5"/>
  <c r="L54" i="5"/>
  <c r="H54" i="5"/>
  <c r="D54" i="5"/>
  <c r="K54" i="5"/>
  <c r="G54" i="5"/>
  <c r="C54" i="5"/>
  <c r="J70" i="5"/>
  <c r="F70" i="5"/>
  <c r="B70" i="5"/>
  <c r="I70" i="5"/>
  <c r="E70" i="5"/>
  <c r="L70" i="5"/>
  <c r="H70" i="5"/>
  <c r="D70" i="5"/>
  <c r="K70" i="5"/>
  <c r="G70" i="5"/>
  <c r="C70" i="5"/>
  <c r="J86" i="5"/>
  <c r="F86" i="5"/>
  <c r="B86" i="5"/>
  <c r="I86" i="5"/>
  <c r="E86" i="5"/>
  <c r="L86" i="5"/>
  <c r="H86" i="5"/>
  <c r="D86" i="5"/>
  <c r="K86" i="5"/>
  <c r="G86" i="5"/>
  <c r="C86" i="5"/>
  <c r="I19" i="5"/>
  <c r="E19" i="5"/>
  <c r="L19" i="5"/>
  <c r="H19" i="5"/>
  <c r="D19" i="5"/>
  <c r="K19" i="5"/>
  <c r="G19" i="5"/>
  <c r="C19" i="5"/>
  <c r="J19" i="5"/>
  <c r="F19" i="5"/>
  <c r="B19" i="5"/>
  <c r="I35" i="5"/>
  <c r="E35" i="5"/>
  <c r="L35" i="5"/>
  <c r="H35" i="5"/>
  <c r="D35" i="5"/>
  <c r="K35" i="5"/>
  <c r="G35" i="5"/>
  <c r="C35" i="5"/>
  <c r="J35" i="5"/>
  <c r="F35" i="5"/>
  <c r="B35" i="5"/>
  <c r="I51" i="5"/>
  <c r="E51" i="5"/>
  <c r="L51" i="5"/>
  <c r="H51" i="5"/>
  <c r="D51" i="5"/>
  <c r="K51" i="5"/>
  <c r="G51" i="5"/>
  <c r="C51" i="5"/>
  <c r="J51" i="5"/>
  <c r="F51" i="5"/>
  <c r="B51" i="5"/>
  <c r="I67" i="5"/>
  <c r="E67" i="5"/>
  <c r="L67" i="5"/>
  <c r="H67" i="5"/>
  <c r="D67" i="5"/>
  <c r="K67" i="5"/>
  <c r="G67" i="5"/>
  <c r="C67" i="5"/>
  <c r="J67" i="5"/>
  <c r="F67" i="5"/>
  <c r="B67" i="5"/>
  <c r="I83" i="5"/>
  <c r="E83" i="5"/>
  <c r="L83" i="5"/>
  <c r="H83" i="5"/>
  <c r="D83" i="5"/>
  <c r="K83" i="5"/>
  <c r="G83" i="5"/>
  <c r="C83" i="5"/>
  <c r="J83" i="5"/>
  <c r="F83" i="5"/>
  <c r="B83" i="5"/>
  <c r="L92" i="5"/>
  <c r="H92" i="5"/>
  <c r="D92" i="5"/>
  <c r="I92" i="5"/>
  <c r="E92" i="5"/>
  <c r="F92" i="5"/>
  <c r="K92" i="5"/>
  <c r="C92" i="5"/>
  <c r="J92" i="5"/>
  <c r="B92" i="5"/>
  <c r="G92" i="5"/>
  <c r="L108" i="5"/>
  <c r="H108" i="5"/>
  <c r="D108" i="5"/>
  <c r="K108" i="5"/>
  <c r="G108" i="5"/>
  <c r="C108" i="5"/>
  <c r="J108" i="5"/>
  <c r="F108" i="5"/>
  <c r="B108" i="5"/>
  <c r="I108" i="5"/>
  <c r="E108" i="5"/>
  <c r="L124" i="5"/>
  <c r="H124" i="5"/>
  <c r="D124" i="5"/>
  <c r="K124" i="5"/>
  <c r="G124" i="5"/>
  <c r="C124" i="5"/>
  <c r="J124" i="5"/>
  <c r="F124" i="5"/>
  <c r="B124" i="5"/>
  <c r="I124" i="5"/>
  <c r="E124" i="5"/>
  <c r="L140" i="5"/>
  <c r="H140" i="5"/>
  <c r="D140" i="5"/>
  <c r="K140" i="5"/>
  <c r="G140" i="5"/>
  <c r="C140" i="5"/>
  <c r="J140" i="5"/>
  <c r="F140" i="5"/>
  <c r="B140" i="5"/>
  <c r="I140" i="5"/>
  <c r="E140" i="5"/>
  <c r="L156" i="5"/>
  <c r="H156" i="5"/>
  <c r="D156" i="5"/>
  <c r="K156" i="5"/>
  <c r="G156" i="5"/>
  <c r="C156" i="5"/>
  <c r="J156" i="5"/>
  <c r="F156" i="5"/>
  <c r="B156" i="5"/>
  <c r="I156" i="5"/>
  <c r="E156" i="5"/>
  <c r="L172" i="5"/>
  <c r="H172" i="5"/>
  <c r="D172" i="5"/>
  <c r="K172" i="5"/>
  <c r="G172" i="5"/>
  <c r="C172" i="5"/>
  <c r="J172" i="5"/>
  <c r="F172" i="5"/>
  <c r="B172" i="5"/>
  <c r="I172" i="5"/>
  <c r="E172" i="5"/>
  <c r="L188" i="5"/>
  <c r="H188" i="5"/>
  <c r="D188" i="5"/>
  <c r="K188" i="5"/>
  <c r="G188" i="5"/>
  <c r="C188" i="5"/>
  <c r="J188" i="5"/>
  <c r="F188" i="5"/>
  <c r="B188" i="5"/>
  <c r="I188" i="5"/>
  <c r="E188" i="5"/>
  <c r="K109" i="5"/>
  <c r="G109" i="5"/>
  <c r="C109" i="5"/>
  <c r="J109" i="5"/>
  <c r="F109" i="5"/>
  <c r="B109" i="5"/>
  <c r="I109" i="5"/>
  <c r="E109" i="5"/>
  <c r="L109" i="5"/>
  <c r="H109" i="5"/>
  <c r="D109" i="5"/>
  <c r="K125" i="5"/>
  <c r="G125" i="5"/>
  <c r="C125" i="5"/>
  <c r="J125" i="5"/>
  <c r="F125" i="5"/>
  <c r="B125" i="5"/>
  <c r="I125" i="5"/>
  <c r="E125" i="5"/>
  <c r="L125" i="5"/>
  <c r="H125" i="5"/>
  <c r="D125" i="5"/>
  <c r="K141" i="5"/>
  <c r="G141" i="5"/>
  <c r="C141" i="5"/>
  <c r="J141" i="5"/>
  <c r="F141" i="5"/>
  <c r="B141" i="5"/>
  <c r="I141" i="5"/>
  <c r="E141" i="5"/>
  <c r="L141" i="5"/>
  <c r="H141" i="5"/>
  <c r="D141" i="5"/>
  <c r="K157" i="5"/>
  <c r="G157" i="5"/>
  <c r="C157" i="5"/>
  <c r="J157" i="5"/>
  <c r="F157" i="5"/>
  <c r="B157" i="5"/>
  <c r="I157" i="5"/>
  <c r="E157" i="5"/>
  <c r="L157" i="5"/>
  <c r="H157" i="5"/>
  <c r="D157" i="5"/>
  <c r="K173" i="5"/>
  <c r="G173" i="5"/>
  <c r="C173" i="5"/>
  <c r="J173" i="5"/>
  <c r="F173" i="5"/>
  <c r="B173" i="5"/>
  <c r="I173" i="5"/>
  <c r="E173" i="5"/>
  <c r="L173" i="5"/>
  <c r="H173" i="5"/>
  <c r="D173" i="5"/>
  <c r="K189" i="5"/>
  <c r="G189" i="5"/>
  <c r="C189" i="5"/>
  <c r="J189" i="5"/>
  <c r="F189" i="5"/>
  <c r="B189" i="5"/>
  <c r="I189" i="5"/>
  <c r="E189" i="5"/>
  <c r="L189" i="5"/>
  <c r="H189" i="5"/>
  <c r="D189" i="5"/>
  <c r="J106" i="5"/>
  <c r="F106" i="5"/>
  <c r="B106" i="5"/>
  <c r="I106" i="5"/>
  <c r="E106" i="5"/>
  <c r="L106" i="5"/>
  <c r="H106" i="5"/>
  <c r="D106" i="5"/>
  <c r="K106" i="5"/>
  <c r="G106" i="5"/>
  <c r="C106" i="5"/>
  <c r="J122" i="5"/>
  <c r="F122" i="5"/>
  <c r="B122" i="5"/>
  <c r="I122" i="5"/>
  <c r="E122" i="5"/>
  <c r="L122" i="5"/>
  <c r="H122" i="5"/>
  <c r="D122" i="5"/>
  <c r="K122" i="5"/>
  <c r="G122" i="5"/>
  <c r="C122" i="5"/>
  <c r="J138" i="5"/>
  <c r="F138" i="5"/>
  <c r="B138" i="5"/>
  <c r="I138" i="5"/>
  <c r="E138" i="5"/>
  <c r="L138" i="5"/>
  <c r="H138" i="5"/>
  <c r="D138" i="5"/>
  <c r="K138" i="5"/>
  <c r="G138" i="5"/>
  <c r="C138" i="5"/>
  <c r="J154" i="5"/>
  <c r="F154" i="5"/>
  <c r="B154" i="5"/>
  <c r="I154" i="5"/>
  <c r="E154" i="5"/>
  <c r="L154" i="5"/>
  <c r="H154" i="5"/>
  <c r="D154" i="5"/>
  <c r="K154" i="5"/>
  <c r="G154" i="5"/>
  <c r="C154" i="5"/>
  <c r="J170" i="5"/>
  <c r="F170" i="5"/>
  <c r="B170" i="5"/>
  <c r="I170" i="5"/>
  <c r="E170" i="5"/>
  <c r="L170" i="5"/>
  <c r="H170" i="5"/>
  <c r="D170" i="5"/>
  <c r="K170" i="5"/>
  <c r="G170" i="5"/>
  <c r="C170" i="5"/>
  <c r="J186" i="5"/>
  <c r="F186" i="5"/>
  <c r="B186" i="5"/>
  <c r="I186" i="5"/>
  <c r="E186" i="5"/>
  <c r="L186" i="5"/>
  <c r="H186" i="5"/>
  <c r="D186" i="5"/>
  <c r="K186" i="5"/>
  <c r="G186" i="5"/>
  <c r="C186" i="5"/>
  <c r="I95" i="5"/>
  <c r="E95" i="5"/>
  <c r="J95" i="5"/>
  <c r="F95" i="5"/>
  <c r="B95" i="5"/>
  <c r="G95" i="5"/>
  <c r="L95" i="5"/>
  <c r="D95" i="5"/>
  <c r="K95" i="5"/>
  <c r="C95" i="5"/>
  <c r="H95" i="5"/>
  <c r="I111" i="5"/>
  <c r="E111" i="5"/>
  <c r="L111" i="5"/>
  <c r="H111" i="5"/>
  <c r="D111" i="5"/>
  <c r="K111" i="5"/>
  <c r="G111" i="5"/>
  <c r="C111" i="5"/>
  <c r="J111" i="5"/>
  <c r="F111" i="5"/>
  <c r="B111" i="5"/>
  <c r="I127" i="5"/>
  <c r="E127" i="5"/>
  <c r="L127" i="5"/>
  <c r="H127" i="5"/>
  <c r="D127" i="5"/>
  <c r="K127" i="5"/>
  <c r="G127" i="5"/>
  <c r="C127" i="5"/>
  <c r="J127" i="5"/>
  <c r="F127" i="5"/>
  <c r="B127" i="5"/>
  <c r="I143" i="5"/>
  <c r="E143" i="5"/>
  <c r="L143" i="5"/>
  <c r="H143" i="5"/>
  <c r="D143" i="5"/>
  <c r="K143" i="5"/>
  <c r="G143" i="5"/>
  <c r="C143" i="5"/>
  <c r="J143" i="5"/>
  <c r="F143" i="5"/>
  <c r="B143" i="5"/>
  <c r="I159" i="5"/>
  <c r="E159" i="5"/>
  <c r="L159" i="5"/>
  <c r="H159" i="5"/>
  <c r="D159" i="5"/>
  <c r="K159" i="5"/>
  <c r="G159" i="5"/>
  <c r="C159" i="5"/>
  <c r="J159" i="5"/>
  <c r="F159" i="5"/>
  <c r="B159" i="5"/>
  <c r="I175" i="5"/>
  <c r="E175" i="5"/>
  <c r="L175" i="5"/>
  <c r="H175" i="5"/>
  <c r="D175" i="5"/>
  <c r="K175" i="5"/>
  <c r="G175" i="5"/>
  <c r="C175" i="5"/>
  <c r="J175" i="5"/>
  <c r="F175" i="5"/>
  <c r="B175" i="5"/>
  <c r="K191" i="5"/>
  <c r="G191" i="5"/>
  <c r="J191" i="5"/>
  <c r="E191" i="5"/>
  <c r="I191" i="5"/>
  <c r="D191" i="5"/>
  <c r="H191" i="5"/>
  <c r="C191" i="5"/>
  <c r="L191" i="5"/>
  <c r="F191" i="5"/>
  <c r="B191" i="5"/>
  <c r="I195" i="5"/>
  <c r="E195" i="5"/>
  <c r="K195" i="5"/>
  <c r="G195" i="5"/>
  <c r="C195" i="5"/>
  <c r="H195" i="5"/>
  <c r="F195" i="5"/>
  <c r="L195" i="5"/>
  <c r="D195" i="5"/>
  <c r="J195" i="5"/>
  <c r="B195" i="5"/>
  <c r="J198" i="3"/>
  <c r="J194" i="3"/>
  <c r="J190" i="3"/>
  <c r="J186" i="3"/>
  <c r="J182" i="3"/>
  <c r="J178" i="3"/>
  <c r="J174" i="3"/>
  <c r="J170" i="3"/>
  <c r="L12" i="6"/>
  <c r="H12" i="6"/>
  <c r="D12" i="6"/>
  <c r="K12" i="6"/>
  <c r="G12" i="6"/>
  <c r="C12" i="6"/>
  <c r="J12" i="6"/>
  <c r="F12" i="6"/>
  <c r="B12" i="6"/>
  <c r="I12" i="6"/>
  <c r="E12" i="6"/>
  <c r="L28" i="6"/>
  <c r="H28" i="6"/>
  <c r="D28" i="6"/>
  <c r="K28" i="6"/>
  <c r="G28" i="6"/>
  <c r="C28" i="6"/>
  <c r="J28" i="6"/>
  <c r="F28" i="6"/>
  <c r="B28" i="6"/>
  <c r="I28" i="6"/>
  <c r="E28" i="6"/>
  <c r="L44" i="6"/>
  <c r="H44" i="6"/>
  <c r="D44" i="6"/>
  <c r="K44" i="6"/>
  <c r="G44" i="6"/>
  <c r="C44" i="6"/>
  <c r="J44" i="6"/>
  <c r="F44" i="6"/>
  <c r="B44" i="6"/>
  <c r="I44" i="6"/>
  <c r="E44" i="6"/>
  <c r="K21" i="6"/>
  <c r="G21" i="6"/>
  <c r="C21" i="6"/>
  <c r="J21" i="6"/>
  <c r="F21" i="6"/>
  <c r="B21" i="6"/>
  <c r="I21" i="6"/>
  <c r="E21" i="6"/>
  <c r="L21" i="6"/>
  <c r="H21" i="6"/>
  <c r="D21" i="6"/>
  <c r="K37" i="6"/>
  <c r="G37" i="6"/>
  <c r="C37" i="6"/>
  <c r="J37" i="6"/>
  <c r="F37" i="6"/>
  <c r="B37" i="6"/>
  <c r="I37" i="6"/>
  <c r="E37" i="6"/>
  <c r="L37" i="6"/>
  <c r="H37" i="6"/>
  <c r="D37" i="6"/>
  <c r="I6" i="6"/>
  <c r="E6" i="6"/>
  <c r="L6" i="6"/>
  <c r="H6" i="6"/>
  <c r="D6" i="6"/>
  <c r="K6" i="6"/>
  <c r="G6" i="6"/>
  <c r="C6" i="6"/>
  <c r="F6" i="6"/>
  <c r="B6" i="6"/>
  <c r="J6" i="6"/>
  <c r="J22" i="6"/>
  <c r="F22" i="6"/>
  <c r="B22" i="6"/>
  <c r="I22" i="6"/>
  <c r="E22" i="6"/>
  <c r="L22" i="6"/>
  <c r="H22" i="6"/>
  <c r="D22" i="6"/>
  <c r="K22" i="6"/>
  <c r="G22" i="6"/>
  <c r="C22" i="6"/>
  <c r="J38" i="6"/>
  <c r="F38" i="6"/>
  <c r="B38" i="6"/>
  <c r="I38" i="6"/>
  <c r="E38" i="6"/>
  <c r="L38" i="6"/>
  <c r="H38" i="6"/>
  <c r="D38" i="6"/>
  <c r="K38" i="6"/>
  <c r="G38" i="6"/>
  <c r="C38" i="6"/>
  <c r="I15" i="6"/>
  <c r="E15" i="6"/>
  <c r="L15" i="6"/>
  <c r="H15" i="6"/>
  <c r="D15" i="6"/>
  <c r="K15" i="6"/>
  <c r="G15" i="6"/>
  <c r="C15" i="6"/>
  <c r="J15" i="6"/>
  <c r="F15" i="6"/>
  <c r="B15" i="6"/>
  <c r="I31" i="6"/>
  <c r="E31" i="6"/>
  <c r="L31" i="6"/>
  <c r="H31" i="6"/>
  <c r="D31" i="6"/>
  <c r="K31" i="6"/>
  <c r="G31" i="6"/>
  <c r="C31" i="6"/>
  <c r="J31" i="6"/>
  <c r="F31" i="6"/>
  <c r="B31" i="6"/>
  <c r="I47" i="6"/>
  <c r="E47" i="6"/>
  <c r="L47" i="6"/>
  <c r="H47" i="6"/>
  <c r="D47" i="6"/>
  <c r="K47" i="6"/>
  <c r="G47" i="6"/>
  <c r="C47" i="6"/>
  <c r="J47" i="6"/>
  <c r="F47" i="6"/>
  <c r="B47" i="6"/>
  <c r="L55" i="6"/>
  <c r="H55" i="6"/>
  <c r="D55" i="6"/>
  <c r="K55" i="6"/>
  <c r="G55" i="6"/>
  <c r="C55" i="6"/>
  <c r="J55" i="6"/>
  <c r="F55" i="6"/>
  <c r="B55" i="6"/>
  <c r="I55" i="6"/>
  <c r="E55" i="6"/>
  <c r="L71" i="6"/>
  <c r="H71" i="6"/>
  <c r="D71" i="6"/>
  <c r="K71" i="6"/>
  <c r="G71" i="6"/>
  <c r="C71" i="6"/>
  <c r="J71" i="6"/>
  <c r="F71" i="6"/>
  <c r="B71" i="6"/>
  <c r="I71" i="6"/>
  <c r="E71" i="6"/>
  <c r="L87" i="6"/>
  <c r="H87" i="6"/>
  <c r="D87" i="6"/>
  <c r="K87" i="6"/>
  <c r="G87" i="6"/>
  <c r="C87" i="6"/>
  <c r="J87" i="6"/>
  <c r="F87" i="6"/>
  <c r="B87" i="6"/>
  <c r="I87" i="6"/>
  <c r="E87" i="6"/>
  <c r="I48" i="6"/>
  <c r="E48" i="6"/>
  <c r="K48" i="6"/>
  <c r="F48" i="6"/>
  <c r="J48" i="6"/>
  <c r="D48" i="6"/>
  <c r="H48" i="6"/>
  <c r="C48" i="6"/>
  <c r="L48" i="6"/>
  <c r="G48" i="6"/>
  <c r="B48" i="6"/>
  <c r="K64" i="6"/>
  <c r="G64" i="6"/>
  <c r="C64" i="6"/>
  <c r="J64" i="6"/>
  <c r="F64" i="6"/>
  <c r="B64" i="6"/>
  <c r="I64" i="6"/>
  <c r="E64" i="6"/>
  <c r="L64" i="6"/>
  <c r="H64" i="6"/>
  <c r="D64" i="6"/>
  <c r="K80" i="6"/>
  <c r="G80" i="6"/>
  <c r="C80" i="6"/>
  <c r="J80" i="6"/>
  <c r="F80" i="6"/>
  <c r="B80" i="6"/>
  <c r="I80" i="6"/>
  <c r="E80" i="6"/>
  <c r="L80" i="6"/>
  <c r="H80" i="6"/>
  <c r="D80" i="6"/>
  <c r="K96" i="6"/>
  <c r="G96" i="6"/>
  <c r="C96" i="6"/>
  <c r="J96" i="6"/>
  <c r="F96" i="6"/>
  <c r="B96" i="6"/>
  <c r="I96" i="6"/>
  <c r="E96" i="6"/>
  <c r="L96" i="6"/>
  <c r="H96" i="6"/>
  <c r="D96" i="6"/>
  <c r="J65" i="6"/>
  <c r="F65" i="6"/>
  <c r="B65" i="6"/>
  <c r="I65" i="6"/>
  <c r="E65" i="6"/>
  <c r="L65" i="6"/>
  <c r="H65" i="6"/>
  <c r="D65" i="6"/>
  <c r="K65" i="6"/>
  <c r="G65" i="6"/>
  <c r="C65" i="6"/>
  <c r="J81" i="6"/>
  <c r="F81" i="6"/>
  <c r="B81" i="6"/>
  <c r="I81" i="6"/>
  <c r="E81" i="6"/>
  <c r="L81" i="6"/>
  <c r="H81" i="6"/>
  <c r="D81" i="6"/>
  <c r="K81" i="6"/>
  <c r="G81" i="6"/>
  <c r="C81" i="6"/>
  <c r="J97" i="6"/>
  <c r="F97" i="6"/>
  <c r="B97" i="6"/>
  <c r="I97" i="6"/>
  <c r="E97" i="6"/>
  <c r="L97" i="6"/>
  <c r="H97" i="6"/>
  <c r="D97" i="6"/>
  <c r="K97" i="6"/>
  <c r="G97" i="6"/>
  <c r="C97" i="6"/>
  <c r="I62" i="6"/>
  <c r="E62" i="6"/>
  <c r="L62" i="6"/>
  <c r="H62" i="6"/>
  <c r="D62" i="6"/>
  <c r="K62" i="6"/>
  <c r="G62" i="6"/>
  <c r="C62" i="6"/>
  <c r="J62" i="6"/>
  <c r="F62" i="6"/>
  <c r="B62" i="6"/>
  <c r="I78" i="6"/>
  <c r="E78" i="6"/>
  <c r="L78" i="6"/>
  <c r="H78" i="6"/>
  <c r="D78" i="6"/>
  <c r="K78" i="6"/>
  <c r="G78" i="6"/>
  <c r="C78" i="6"/>
  <c r="J78" i="6"/>
  <c r="F78" i="6"/>
  <c r="B78" i="6"/>
  <c r="I94" i="6"/>
  <c r="E94" i="6"/>
  <c r="L94" i="6"/>
  <c r="H94" i="6"/>
  <c r="D94" i="6"/>
  <c r="K94" i="6"/>
  <c r="G94" i="6"/>
  <c r="C94" i="6"/>
  <c r="J94" i="6"/>
  <c r="F94" i="6"/>
  <c r="B94" i="6"/>
  <c r="L114" i="6"/>
  <c r="H114" i="6"/>
  <c r="D114" i="6"/>
  <c r="K114" i="6"/>
  <c r="G114" i="6"/>
  <c r="C114" i="6"/>
  <c r="J114" i="6"/>
  <c r="F114" i="6"/>
  <c r="B114" i="6"/>
  <c r="I114" i="6"/>
  <c r="E114" i="6"/>
  <c r="L130" i="6"/>
  <c r="H130" i="6"/>
  <c r="D130" i="6"/>
  <c r="K130" i="6"/>
  <c r="G130" i="6"/>
  <c r="C130" i="6"/>
  <c r="J130" i="6"/>
  <c r="F130" i="6"/>
  <c r="B130" i="6"/>
  <c r="I130" i="6"/>
  <c r="E130" i="6"/>
  <c r="L146" i="6"/>
  <c r="H146" i="6"/>
  <c r="D146" i="6"/>
  <c r="K146" i="6"/>
  <c r="G146" i="6"/>
  <c r="C146" i="6"/>
  <c r="J146" i="6"/>
  <c r="F146" i="6"/>
  <c r="B146" i="6"/>
  <c r="I146" i="6"/>
  <c r="E146" i="6"/>
  <c r="K111" i="6"/>
  <c r="G111" i="6"/>
  <c r="C111" i="6"/>
  <c r="J111" i="6"/>
  <c r="F111" i="6"/>
  <c r="B111" i="6"/>
  <c r="I111" i="6"/>
  <c r="E111" i="6"/>
  <c r="L111" i="6"/>
  <c r="H111" i="6"/>
  <c r="D111" i="6"/>
  <c r="K127" i="6"/>
  <c r="G127" i="6"/>
  <c r="C127" i="6"/>
  <c r="J127" i="6"/>
  <c r="F127" i="6"/>
  <c r="B127" i="6"/>
  <c r="I127" i="6"/>
  <c r="E127" i="6"/>
  <c r="L127" i="6"/>
  <c r="H127" i="6"/>
  <c r="D127" i="6"/>
  <c r="K143" i="6"/>
  <c r="G143" i="6"/>
  <c r="C143" i="6"/>
  <c r="J143" i="6"/>
  <c r="F143" i="6"/>
  <c r="B143" i="6"/>
  <c r="I143" i="6"/>
  <c r="E143" i="6"/>
  <c r="L143" i="6"/>
  <c r="H143" i="6"/>
  <c r="D143" i="6"/>
  <c r="I104" i="6"/>
  <c r="E104" i="6"/>
  <c r="L104" i="6"/>
  <c r="H104" i="6"/>
  <c r="D104" i="6"/>
  <c r="G104" i="6"/>
  <c r="F104" i="6"/>
  <c r="K104" i="6"/>
  <c r="C104" i="6"/>
  <c r="J104" i="6"/>
  <c r="B104" i="6"/>
  <c r="J120" i="6"/>
  <c r="F120" i="6"/>
  <c r="B120" i="6"/>
  <c r="I120" i="6"/>
  <c r="E120" i="6"/>
  <c r="L120" i="6"/>
  <c r="H120" i="6"/>
  <c r="D120" i="6"/>
  <c r="K120" i="6"/>
  <c r="G120" i="6"/>
  <c r="C120" i="6"/>
  <c r="J136" i="6"/>
  <c r="F136" i="6"/>
  <c r="B136" i="6"/>
  <c r="I136" i="6"/>
  <c r="E136" i="6"/>
  <c r="L136" i="6"/>
  <c r="H136" i="6"/>
  <c r="D136" i="6"/>
  <c r="K136" i="6"/>
  <c r="G136" i="6"/>
  <c r="C136" i="6"/>
  <c r="J152" i="6"/>
  <c r="F152" i="6"/>
  <c r="B152" i="6"/>
  <c r="I152" i="6"/>
  <c r="E152" i="6"/>
  <c r="L152" i="6"/>
  <c r="H152" i="6"/>
  <c r="D152" i="6"/>
  <c r="K152" i="6"/>
  <c r="G152" i="6"/>
  <c r="C152" i="6"/>
  <c r="I117" i="6"/>
  <c r="E117" i="6"/>
  <c r="L117" i="6"/>
  <c r="H117" i="6"/>
  <c r="D117" i="6"/>
  <c r="K117" i="6"/>
  <c r="G117" i="6"/>
  <c r="C117" i="6"/>
  <c r="J117" i="6"/>
  <c r="F117" i="6"/>
  <c r="B117" i="6"/>
  <c r="I133" i="6"/>
  <c r="E133" i="6"/>
  <c r="L133" i="6"/>
  <c r="H133" i="6"/>
  <c r="D133" i="6"/>
  <c r="K133" i="6"/>
  <c r="G133" i="6"/>
  <c r="C133" i="6"/>
  <c r="J133" i="6"/>
  <c r="F133" i="6"/>
  <c r="B133" i="6"/>
  <c r="I149" i="6"/>
  <c r="E149" i="6"/>
  <c r="L149" i="6"/>
  <c r="H149" i="6"/>
  <c r="D149" i="6"/>
  <c r="K149" i="6"/>
  <c r="G149" i="6"/>
  <c r="C149" i="6"/>
  <c r="J149" i="6"/>
  <c r="F149" i="6"/>
  <c r="B149" i="6"/>
  <c r="K174" i="6"/>
  <c r="G174" i="6"/>
  <c r="C174" i="6"/>
  <c r="J174" i="6"/>
  <c r="E174" i="6"/>
  <c r="I174" i="6"/>
  <c r="D174" i="6"/>
  <c r="H174" i="6"/>
  <c r="B174" i="6"/>
  <c r="L174" i="6"/>
  <c r="F174" i="6"/>
  <c r="K157" i="6"/>
  <c r="G157" i="6"/>
  <c r="C157" i="6"/>
  <c r="J157" i="6"/>
  <c r="F157" i="6"/>
  <c r="B157" i="6"/>
  <c r="I157" i="6"/>
  <c r="E157" i="6"/>
  <c r="L157" i="6"/>
  <c r="H157" i="6"/>
  <c r="D157" i="6"/>
  <c r="K178" i="6"/>
  <c r="G178" i="6"/>
  <c r="C178" i="6"/>
  <c r="J178" i="6"/>
  <c r="F178" i="6"/>
  <c r="B178" i="6"/>
  <c r="E178" i="6"/>
  <c r="L178" i="6"/>
  <c r="D178" i="6"/>
  <c r="I178" i="6"/>
  <c r="H178" i="6"/>
  <c r="J158" i="6"/>
  <c r="F158" i="6"/>
  <c r="B158" i="6"/>
  <c r="I158" i="6"/>
  <c r="E158" i="6"/>
  <c r="L158" i="6"/>
  <c r="H158" i="6"/>
  <c r="D158" i="6"/>
  <c r="K158" i="6"/>
  <c r="G158" i="6"/>
  <c r="C158" i="6"/>
  <c r="L185" i="6"/>
  <c r="H185" i="6"/>
  <c r="D185" i="6"/>
  <c r="K185" i="6"/>
  <c r="G185" i="6"/>
  <c r="C185" i="6"/>
  <c r="J185" i="6"/>
  <c r="B185" i="6"/>
  <c r="I185" i="6"/>
  <c r="F185" i="6"/>
  <c r="E185" i="6"/>
  <c r="L169" i="6"/>
  <c r="H169" i="6"/>
  <c r="D169" i="6"/>
  <c r="K169" i="6"/>
  <c r="F169" i="6"/>
  <c r="J169" i="6"/>
  <c r="E169" i="6"/>
  <c r="I169" i="6"/>
  <c r="C169" i="6"/>
  <c r="G169" i="6"/>
  <c r="B169" i="6"/>
  <c r="J175" i="6"/>
  <c r="F175" i="6"/>
  <c r="B175" i="6"/>
  <c r="I175" i="6"/>
  <c r="E175" i="6"/>
  <c r="L175" i="6"/>
  <c r="D175" i="6"/>
  <c r="K175" i="6"/>
  <c r="C175" i="6"/>
  <c r="H175" i="6"/>
  <c r="G175" i="6"/>
  <c r="K191" i="6"/>
  <c r="G191" i="6"/>
  <c r="C191" i="6"/>
  <c r="J191" i="6"/>
  <c r="F191" i="6"/>
  <c r="B191" i="6"/>
  <c r="I191" i="6"/>
  <c r="E191" i="6"/>
  <c r="D191" i="6"/>
  <c r="L191" i="6"/>
  <c r="H191" i="6"/>
  <c r="I168" i="6"/>
  <c r="E168" i="6"/>
  <c r="H168" i="6"/>
  <c r="C168" i="6"/>
  <c r="L168" i="6"/>
  <c r="G168" i="6"/>
  <c r="B168" i="6"/>
  <c r="K168" i="6"/>
  <c r="F168" i="6"/>
  <c r="J168" i="6"/>
  <c r="D168" i="6"/>
  <c r="I184" i="6"/>
  <c r="E184" i="6"/>
  <c r="L184" i="6"/>
  <c r="H184" i="6"/>
  <c r="D184" i="6"/>
  <c r="G184" i="6"/>
  <c r="F184" i="6"/>
  <c r="K184" i="6"/>
  <c r="C184" i="6"/>
  <c r="J184" i="6"/>
  <c r="B184" i="6"/>
  <c r="I189" i="6"/>
  <c r="E189" i="6"/>
  <c r="L189" i="6"/>
  <c r="H189" i="6"/>
  <c r="D189" i="6"/>
  <c r="K189" i="6"/>
  <c r="G189" i="6"/>
  <c r="C189" i="6"/>
  <c r="J189" i="6"/>
  <c r="F189" i="6"/>
  <c r="B189" i="6"/>
  <c r="K11" i="5"/>
  <c r="G11" i="5"/>
  <c r="C11" i="5"/>
  <c r="J11" i="5"/>
  <c r="F11" i="5"/>
  <c r="B11" i="5"/>
  <c r="L11" i="5"/>
  <c r="D11" i="5"/>
  <c r="I11" i="5"/>
  <c r="H11" i="5"/>
  <c r="E11" i="5"/>
  <c r="J12" i="5"/>
  <c r="F12" i="5"/>
  <c r="B12" i="5"/>
  <c r="I12" i="5"/>
  <c r="E12" i="5"/>
  <c r="G12" i="5"/>
  <c r="L12" i="5"/>
  <c r="D12" i="5"/>
  <c r="K12" i="5"/>
  <c r="C12" i="5"/>
  <c r="H12" i="5"/>
  <c r="L28" i="5"/>
  <c r="H28" i="5"/>
  <c r="D28" i="5"/>
  <c r="K28" i="5"/>
  <c r="G28" i="5"/>
  <c r="C28" i="5"/>
  <c r="J28" i="5"/>
  <c r="F28" i="5"/>
  <c r="B28" i="5"/>
  <c r="I28" i="5"/>
  <c r="E28" i="5"/>
  <c r="L44" i="5"/>
  <c r="H44" i="5"/>
  <c r="D44" i="5"/>
  <c r="K44" i="5"/>
  <c r="G44" i="5"/>
  <c r="C44" i="5"/>
  <c r="J44" i="5"/>
  <c r="F44" i="5"/>
  <c r="B44" i="5"/>
  <c r="I44" i="5"/>
  <c r="E44" i="5"/>
  <c r="L60" i="5"/>
  <c r="H60" i="5"/>
  <c r="D60" i="5"/>
  <c r="K60" i="5"/>
  <c r="G60" i="5"/>
  <c r="C60" i="5"/>
  <c r="J60" i="5"/>
  <c r="F60" i="5"/>
  <c r="B60" i="5"/>
  <c r="I60" i="5"/>
  <c r="E60" i="5"/>
  <c r="L76" i="5"/>
  <c r="H76" i="5"/>
  <c r="D76" i="5"/>
  <c r="K76" i="5"/>
  <c r="G76" i="5"/>
  <c r="C76" i="5"/>
  <c r="J76" i="5"/>
  <c r="F76" i="5"/>
  <c r="B76" i="5"/>
  <c r="I76" i="5"/>
  <c r="E76" i="5"/>
  <c r="I9" i="5"/>
  <c r="E9" i="5"/>
  <c r="L9" i="5"/>
  <c r="H9" i="5"/>
  <c r="D9" i="5"/>
  <c r="F9" i="5"/>
  <c r="K9" i="5"/>
  <c r="C9" i="5"/>
  <c r="J9" i="5"/>
  <c r="B9" i="5"/>
  <c r="G9" i="5"/>
  <c r="K25" i="5"/>
  <c r="G25" i="5"/>
  <c r="C25" i="5"/>
  <c r="J25" i="5"/>
  <c r="F25" i="5"/>
  <c r="B25" i="5"/>
  <c r="I25" i="5"/>
  <c r="E25" i="5"/>
  <c r="L25" i="5"/>
  <c r="H25" i="5"/>
  <c r="D25" i="5"/>
  <c r="K41" i="5"/>
  <c r="G41" i="5"/>
  <c r="C41" i="5"/>
  <c r="J41" i="5"/>
  <c r="F41" i="5"/>
  <c r="B41" i="5"/>
  <c r="I41" i="5"/>
  <c r="E41" i="5"/>
  <c r="L41" i="5"/>
  <c r="H41" i="5"/>
  <c r="D41" i="5"/>
  <c r="K57" i="5"/>
  <c r="G57" i="5"/>
  <c r="C57" i="5"/>
  <c r="J57" i="5"/>
  <c r="F57" i="5"/>
  <c r="B57" i="5"/>
  <c r="I57" i="5"/>
  <c r="E57" i="5"/>
  <c r="L57" i="5"/>
  <c r="H57" i="5"/>
  <c r="D57" i="5"/>
  <c r="K73" i="5"/>
  <c r="G73" i="5"/>
  <c r="C73" i="5"/>
  <c r="J73" i="5"/>
  <c r="F73" i="5"/>
  <c r="B73" i="5"/>
  <c r="I73" i="5"/>
  <c r="E73" i="5"/>
  <c r="L73" i="5"/>
  <c r="H73" i="5"/>
  <c r="D73" i="5"/>
  <c r="K89" i="5"/>
  <c r="G89" i="5"/>
  <c r="C89" i="5"/>
  <c r="J89" i="5"/>
  <c r="F89" i="5"/>
  <c r="B89" i="5"/>
  <c r="I89" i="5"/>
  <c r="E89" i="5"/>
  <c r="L89" i="5"/>
  <c r="H89" i="5"/>
  <c r="D89" i="5"/>
  <c r="J26" i="5"/>
  <c r="F26" i="5"/>
  <c r="B26" i="5"/>
  <c r="I26" i="5"/>
  <c r="E26" i="5"/>
  <c r="L26" i="5"/>
  <c r="H26" i="5"/>
  <c r="D26" i="5"/>
  <c r="K26" i="5"/>
  <c r="G26" i="5"/>
  <c r="C26" i="5"/>
  <c r="J42" i="5"/>
  <c r="F42" i="5"/>
  <c r="B42" i="5"/>
  <c r="I42" i="5"/>
  <c r="E42" i="5"/>
  <c r="L42" i="5"/>
  <c r="H42" i="5"/>
  <c r="D42" i="5"/>
  <c r="K42" i="5"/>
  <c r="G42" i="5"/>
  <c r="C42" i="5"/>
  <c r="J58" i="5"/>
  <c r="F58" i="5"/>
  <c r="B58" i="5"/>
  <c r="I58" i="5"/>
  <c r="E58" i="5"/>
  <c r="L58" i="5"/>
  <c r="H58" i="5"/>
  <c r="D58" i="5"/>
  <c r="K58" i="5"/>
  <c r="G58" i="5"/>
  <c r="C58" i="5"/>
  <c r="J74" i="5"/>
  <c r="F74" i="5"/>
  <c r="B74" i="5"/>
  <c r="I74" i="5"/>
  <c r="E74" i="5"/>
  <c r="L74" i="5"/>
  <c r="H74" i="5"/>
  <c r="D74" i="5"/>
  <c r="K74" i="5"/>
  <c r="G74" i="5"/>
  <c r="C74" i="5"/>
  <c r="J90" i="5"/>
  <c r="F90" i="5"/>
  <c r="B90" i="5"/>
  <c r="I90" i="5"/>
  <c r="E90" i="5"/>
  <c r="L90" i="5"/>
  <c r="H90" i="5"/>
  <c r="D90" i="5"/>
  <c r="K90" i="5"/>
  <c r="G90" i="5"/>
  <c r="C90" i="5"/>
  <c r="I23" i="5"/>
  <c r="E23" i="5"/>
  <c r="L23" i="5"/>
  <c r="H23" i="5"/>
  <c r="D23" i="5"/>
  <c r="K23" i="5"/>
  <c r="G23" i="5"/>
  <c r="C23" i="5"/>
  <c r="J23" i="5"/>
  <c r="F23" i="5"/>
  <c r="B23" i="5"/>
  <c r="I39" i="5"/>
  <c r="E39" i="5"/>
  <c r="L39" i="5"/>
  <c r="H39" i="5"/>
  <c r="D39" i="5"/>
  <c r="K39" i="5"/>
  <c r="G39" i="5"/>
  <c r="C39" i="5"/>
  <c r="J39" i="5"/>
  <c r="F39" i="5"/>
  <c r="B39" i="5"/>
  <c r="I55" i="5"/>
  <c r="E55" i="5"/>
  <c r="L55" i="5"/>
  <c r="H55" i="5"/>
  <c r="D55" i="5"/>
  <c r="K55" i="5"/>
  <c r="G55" i="5"/>
  <c r="C55" i="5"/>
  <c r="J55" i="5"/>
  <c r="F55" i="5"/>
  <c r="B55" i="5"/>
  <c r="I71" i="5"/>
  <c r="E71" i="5"/>
  <c r="L71" i="5"/>
  <c r="H71" i="5"/>
  <c r="D71" i="5"/>
  <c r="K71" i="5"/>
  <c r="G71" i="5"/>
  <c r="C71" i="5"/>
  <c r="J71" i="5"/>
  <c r="F71" i="5"/>
  <c r="B71" i="5"/>
  <c r="I87" i="5"/>
  <c r="E87" i="5"/>
  <c r="L87" i="5"/>
  <c r="H87" i="5"/>
  <c r="D87" i="5"/>
  <c r="K87" i="5"/>
  <c r="G87" i="5"/>
  <c r="C87" i="5"/>
  <c r="J87" i="5"/>
  <c r="F87" i="5"/>
  <c r="B87" i="5"/>
  <c r="L96" i="5"/>
  <c r="H96" i="5"/>
  <c r="D96" i="5"/>
  <c r="I96" i="5"/>
  <c r="E96" i="5"/>
  <c r="J96" i="5"/>
  <c r="B96" i="5"/>
  <c r="G96" i="5"/>
  <c r="F96" i="5"/>
  <c r="K96" i="5"/>
  <c r="C96" i="5"/>
  <c r="L112" i="5"/>
  <c r="H112" i="5"/>
  <c r="D112" i="5"/>
  <c r="K112" i="5"/>
  <c r="G112" i="5"/>
  <c r="C112" i="5"/>
  <c r="J112" i="5"/>
  <c r="F112" i="5"/>
  <c r="B112" i="5"/>
  <c r="I112" i="5"/>
  <c r="E112" i="5"/>
  <c r="L128" i="5"/>
  <c r="H128" i="5"/>
  <c r="D128" i="5"/>
  <c r="K128" i="5"/>
  <c r="G128" i="5"/>
  <c r="C128" i="5"/>
  <c r="J128" i="5"/>
  <c r="F128" i="5"/>
  <c r="B128" i="5"/>
  <c r="I128" i="5"/>
  <c r="E128" i="5"/>
  <c r="L144" i="5"/>
  <c r="H144" i="5"/>
  <c r="D144" i="5"/>
  <c r="K144" i="5"/>
  <c r="G144" i="5"/>
  <c r="C144" i="5"/>
  <c r="J144" i="5"/>
  <c r="F144" i="5"/>
  <c r="B144" i="5"/>
  <c r="I144" i="5"/>
  <c r="E144" i="5"/>
  <c r="L160" i="5"/>
  <c r="H160" i="5"/>
  <c r="D160" i="5"/>
  <c r="K160" i="5"/>
  <c r="G160" i="5"/>
  <c r="C160" i="5"/>
  <c r="J160" i="5"/>
  <c r="F160" i="5"/>
  <c r="B160" i="5"/>
  <c r="I160" i="5"/>
  <c r="E160" i="5"/>
  <c r="L176" i="5"/>
  <c r="H176" i="5"/>
  <c r="D176" i="5"/>
  <c r="K176" i="5"/>
  <c r="G176" i="5"/>
  <c r="C176" i="5"/>
  <c r="J176" i="5"/>
  <c r="F176" i="5"/>
  <c r="B176" i="5"/>
  <c r="I176" i="5"/>
  <c r="E176" i="5"/>
  <c r="K97" i="5"/>
  <c r="G97" i="5"/>
  <c r="C97" i="5"/>
  <c r="I97" i="5"/>
  <c r="E97" i="5"/>
  <c r="L97" i="5"/>
  <c r="H97" i="5"/>
  <c r="D97" i="5"/>
  <c r="J97" i="5"/>
  <c r="F97" i="5"/>
  <c r="B97" i="5"/>
  <c r="K113" i="5"/>
  <c r="G113" i="5"/>
  <c r="C113" i="5"/>
  <c r="J113" i="5"/>
  <c r="F113" i="5"/>
  <c r="B113" i="5"/>
  <c r="I113" i="5"/>
  <c r="E113" i="5"/>
  <c r="L113" i="5"/>
  <c r="H113" i="5"/>
  <c r="D113" i="5"/>
  <c r="K129" i="5"/>
  <c r="G129" i="5"/>
  <c r="C129" i="5"/>
  <c r="J129" i="5"/>
  <c r="F129" i="5"/>
  <c r="B129" i="5"/>
  <c r="I129" i="5"/>
  <c r="E129" i="5"/>
  <c r="L129" i="5"/>
  <c r="H129" i="5"/>
  <c r="D129" i="5"/>
  <c r="K145" i="5"/>
  <c r="G145" i="5"/>
  <c r="C145" i="5"/>
  <c r="J145" i="5"/>
  <c r="F145" i="5"/>
  <c r="B145" i="5"/>
  <c r="I145" i="5"/>
  <c r="E145" i="5"/>
  <c r="L145" i="5"/>
  <c r="H145" i="5"/>
  <c r="D145" i="5"/>
  <c r="K161" i="5"/>
  <c r="G161" i="5"/>
  <c r="C161" i="5"/>
  <c r="J161" i="5"/>
  <c r="F161" i="5"/>
  <c r="B161" i="5"/>
  <c r="I161" i="5"/>
  <c r="E161" i="5"/>
  <c r="L161" i="5"/>
  <c r="H161" i="5"/>
  <c r="D161" i="5"/>
  <c r="K177" i="5"/>
  <c r="G177" i="5"/>
  <c r="C177" i="5"/>
  <c r="J177" i="5"/>
  <c r="F177" i="5"/>
  <c r="B177" i="5"/>
  <c r="I177" i="5"/>
  <c r="E177" i="5"/>
  <c r="L177" i="5"/>
  <c r="H177" i="5"/>
  <c r="D177" i="5"/>
  <c r="J194" i="5"/>
  <c r="F194" i="5"/>
  <c r="B194" i="5"/>
  <c r="L194" i="5"/>
  <c r="H194" i="5"/>
  <c r="D194" i="5"/>
  <c r="E194" i="5"/>
  <c r="K194" i="5"/>
  <c r="C194" i="5"/>
  <c r="I194" i="5"/>
  <c r="G194" i="5"/>
  <c r="J110" i="5"/>
  <c r="F110" i="5"/>
  <c r="B110" i="5"/>
  <c r="I110" i="5"/>
  <c r="E110" i="5"/>
  <c r="L110" i="5"/>
  <c r="H110" i="5"/>
  <c r="D110" i="5"/>
  <c r="K110" i="5"/>
  <c r="G110" i="5"/>
  <c r="C110" i="5"/>
  <c r="J126" i="5"/>
  <c r="F126" i="5"/>
  <c r="B126" i="5"/>
  <c r="I126" i="5"/>
  <c r="E126" i="5"/>
  <c r="L126" i="5"/>
  <c r="H126" i="5"/>
  <c r="D126" i="5"/>
  <c r="K126" i="5"/>
  <c r="G126" i="5"/>
  <c r="C126" i="5"/>
  <c r="J142" i="5"/>
  <c r="F142" i="5"/>
  <c r="B142" i="5"/>
  <c r="I142" i="5"/>
  <c r="E142" i="5"/>
  <c r="L142" i="5"/>
  <c r="H142" i="5"/>
  <c r="D142" i="5"/>
  <c r="K142" i="5"/>
  <c r="G142" i="5"/>
  <c r="C142" i="5"/>
  <c r="J158" i="5"/>
  <c r="F158" i="5"/>
  <c r="B158" i="5"/>
  <c r="I158" i="5"/>
  <c r="E158" i="5"/>
  <c r="L158" i="5"/>
  <c r="H158" i="5"/>
  <c r="D158" i="5"/>
  <c r="K158" i="5"/>
  <c r="G158" i="5"/>
  <c r="C158" i="5"/>
  <c r="J174" i="5"/>
  <c r="F174" i="5"/>
  <c r="B174" i="5"/>
  <c r="I174" i="5"/>
  <c r="E174" i="5"/>
  <c r="L174" i="5"/>
  <c r="H174" i="5"/>
  <c r="D174" i="5"/>
  <c r="K174" i="5"/>
  <c r="G174" i="5"/>
  <c r="C174" i="5"/>
  <c r="J190" i="5"/>
  <c r="F190" i="5"/>
  <c r="B190" i="5"/>
  <c r="I190" i="5"/>
  <c r="E190" i="5"/>
  <c r="L190" i="5"/>
  <c r="H190" i="5"/>
  <c r="D190" i="5"/>
  <c r="K190" i="5"/>
  <c r="G190" i="5"/>
  <c r="C190" i="5"/>
  <c r="I99" i="5"/>
  <c r="E99" i="5"/>
  <c r="L99" i="5"/>
  <c r="H99" i="5"/>
  <c r="D99" i="5"/>
  <c r="K99" i="5"/>
  <c r="G99" i="5"/>
  <c r="C99" i="5"/>
  <c r="J99" i="5"/>
  <c r="F99" i="5"/>
  <c r="B99" i="5"/>
  <c r="I115" i="5"/>
  <c r="E115" i="5"/>
  <c r="L115" i="5"/>
  <c r="H115" i="5"/>
  <c r="D115" i="5"/>
  <c r="K115" i="5"/>
  <c r="G115" i="5"/>
  <c r="C115" i="5"/>
  <c r="J115" i="5"/>
  <c r="F115" i="5"/>
  <c r="B115" i="5"/>
  <c r="I131" i="5"/>
  <c r="E131" i="5"/>
  <c r="L131" i="5"/>
  <c r="H131" i="5"/>
  <c r="D131" i="5"/>
  <c r="K131" i="5"/>
  <c r="G131" i="5"/>
  <c r="C131" i="5"/>
  <c r="J131" i="5"/>
  <c r="F131" i="5"/>
  <c r="B131" i="5"/>
  <c r="I147" i="5"/>
  <c r="E147" i="5"/>
  <c r="L147" i="5"/>
  <c r="H147" i="5"/>
  <c r="D147" i="5"/>
  <c r="K147" i="5"/>
  <c r="G147" i="5"/>
  <c r="C147" i="5"/>
  <c r="J147" i="5"/>
  <c r="F147" i="5"/>
  <c r="B147" i="5"/>
  <c r="I163" i="5"/>
  <c r="E163" i="5"/>
  <c r="L163" i="5"/>
  <c r="H163" i="5"/>
  <c r="D163" i="5"/>
  <c r="K163" i="5"/>
  <c r="G163" i="5"/>
  <c r="C163" i="5"/>
  <c r="J163" i="5"/>
  <c r="F163" i="5"/>
  <c r="B163" i="5"/>
  <c r="I179" i="5"/>
  <c r="E179" i="5"/>
  <c r="L179" i="5"/>
  <c r="H179" i="5"/>
  <c r="D179" i="5"/>
  <c r="K179" i="5"/>
  <c r="G179" i="5"/>
  <c r="C179" i="5"/>
  <c r="J179" i="5"/>
  <c r="F179" i="5"/>
  <c r="B179" i="5"/>
  <c r="K193" i="5"/>
  <c r="G193" i="5"/>
  <c r="C193" i="5"/>
  <c r="I193" i="5"/>
  <c r="E193" i="5"/>
  <c r="J193" i="5"/>
  <c r="B193" i="5"/>
  <c r="H193" i="5"/>
  <c r="F193" i="5"/>
  <c r="L193" i="5"/>
  <c r="D19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diaoxinya</author>
  </authors>
  <commentList>
    <comment ref="B2" authorId="0" shapeId="0" xr:uid="{00000000-0006-0000-0200-000001000000}">
      <text>
        <r>
          <rPr>
            <sz val="9"/>
            <rFont val="宋体"/>
            <family val="3"/>
            <charset val="134"/>
          </rPr>
          <t xml:space="preserve">进出单号不要使用纯数字，方便单据打印时公式引用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diaoxinya</author>
  </authors>
  <commentList>
    <comment ref="B2" authorId="0" shapeId="0" xr:uid="{00000000-0006-0000-0300-000001000000}">
      <text>
        <r>
          <rPr>
            <sz val="9"/>
            <rFont val="宋体"/>
            <family val="3"/>
            <charset val="134"/>
          </rPr>
          <t xml:space="preserve">进出单号不要使用纯数字，方便单据打印时公式引用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diaoxinya</author>
  </authors>
  <commentList>
    <comment ref="A2" authorId="0" shapeId="0" xr:uid="{00000000-0006-0000-0800-000001000000}">
      <text>
        <r>
          <rPr>
            <sz val="9"/>
            <rFont val="宋体"/>
            <family val="3"/>
            <charset val="134"/>
          </rPr>
          <t xml:space="preserve">编码必须有，不能重复，做账后不可修改，不要使用纯数字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diaoxinya</author>
  </authors>
  <commentList>
    <comment ref="I3" authorId="0" shapeId="0" xr:uid="{00000000-0006-0000-0B00-000001000000}">
      <text>
        <r>
          <rPr>
            <sz val="9"/>
            <rFont val="宋体"/>
            <family val="3"/>
            <charset val="134"/>
          </rPr>
          <t>输入单号，其它信息由Excel公式根据销售出库明细表自动生成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diaoxinya</author>
  </authors>
  <commentList>
    <comment ref="I3" authorId="0" shapeId="0" xr:uid="{00000000-0006-0000-0C00-000001000000}">
      <text>
        <r>
          <rPr>
            <sz val="9"/>
            <rFont val="宋体"/>
            <family val="3"/>
            <charset val="134"/>
          </rPr>
          <t>输入单号，其它信息由Excel公式根据进货入库明细表自动生成。</t>
        </r>
      </text>
    </comment>
  </commentList>
</comments>
</file>

<file path=xl/sharedStrings.xml><?xml version="1.0" encoding="utf-8"?>
<sst xmlns="http://schemas.openxmlformats.org/spreadsheetml/2006/main" count="247" uniqueCount="124">
  <si>
    <t>使用说明</t>
  </si>
  <si>
    <t>1填写基础资料：参数表、供应商信息表、客户信息表。物料编码必须有，不能重复，做账后不可修改，不要使用纯数字，可以像“a1001”这样
。</t>
  </si>
  <si>
    <t>2入库记录：填写单号，日期，编码，入库数量，入库单价，经办人，供应商，备注，颜色部分自动生成，无需手动输入。</t>
  </si>
  <si>
    <t>3出库记录：填写单号，日期，编码，出库数量，出库单价，经办人，客户，备注，颜色部分自动生成，无需手动输入。</t>
  </si>
  <si>
    <t>4库存统计:设有公式，自动统计库存。低于安全库存，自动报警。</t>
  </si>
  <si>
    <t>5盘点报表：只需输入实盘数量和经办人，颜色区域自动生成。仓库都是要定期或者循环盘点，以核对库存数据是否准确，这里提供了自动生成盘点表的功能，方便打印盘点报表。</t>
  </si>
  <si>
    <t>6供应商对账单：请输入供应商名称和日期，颜色区域自动生成，无需手动输入。</t>
  </si>
  <si>
    <t>7客户对账单：请输入客户名称和日期，颜色区域自动生成，无需手动输入。</t>
  </si>
  <si>
    <t>8入库打印：填写单号，其它信息根据进货入库明细表自动生成。</t>
  </si>
  <si>
    <t>9出库打印：填写单号，其它信息根据销售出库明细表自动生成。</t>
  </si>
  <si>
    <t>入库明细表</t>
  </si>
  <si>
    <t>辅助列</t>
  </si>
  <si>
    <t>单号</t>
  </si>
  <si>
    <t>日期</t>
  </si>
  <si>
    <t>物料编码</t>
  </si>
  <si>
    <t>物料名称</t>
  </si>
  <si>
    <t>规格型号</t>
  </si>
  <si>
    <t>单位</t>
  </si>
  <si>
    <t>数量</t>
  </si>
  <si>
    <t>单价</t>
  </si>
  <si>
    <t>金额</t>
  </si>
  <si>
    <t>经办人</t>
  </si>
  <si>
    <t>供应商</t>
  </si>
  <si>
    <t>备注</t>
  </si>
  <si>
    <t>A1001</t>
  </si>
  <si>
    <t>a1001</t>
  </si>
  <si>
    <t>张三</t>
  </si>
  <si>
    <t>供应商1</t>
  </si>
  <si>
    <t>a1002</t>
  </si>
  <si>
    <t>A1002</t>
  </si>
  <si>
    <t>a1003</t>
  </si>
  <si>
    <t>供应商2</t>
  </si>
  <si>
    <t>A1003</t>
  </si>
  <si>
    <t>a1004</t>
  </si>
  <si>
    <t>供应商3</t>
  </si>
  <si>
    <t>A1004</t>
  </si>
  <si>
    <t>a1005</t>
  </si>
  <si>
    <t>供应商4</t>
  </si>
  <si>
    <t>销售出库明细表</t>
  </si>
  <si>
    <t>编码</t>
  </si>
  <si>
    <t>客户</t>
  </si>
  <si>
    <t>B1001</t>
  </si>
  <si>
    <t>李四</t>
  </si>
  <si>
    <t>客户1</t>
  </si>
  <si>
    <t>B1002</t>
  </si>
  <si>
    <t>客户2</t>
  </si>
  <si>
    <t>B1003</t>
  </si>
  <si>
    <t>客户3</t>
  </si>
  <si>
    <t>B1004</t>
  </si>
  <si>
    <t>客户4</t>
  </si>
  <si>
    <t>库存统计表</t>
  </si>
  <si>
    <t>期初数量</t>
  </si>
  <si>
    <t>入库</t>
  </si>
  <si>
    <t>出库</t>
  </si>
  <si>
    <t>库存</t>
  </si>
  <si>
    <t>安全库存</t>
  </si>
  <si>
    <t>库存报警</t>
  </si>
  <si>
    <t>备注信息</t>
  </si>
  <si>
    <t>入库数量</t>
  </si>
  <si>
    <t>入库金额</t>
  </si>
  <si>
    <t>出库数量</t>
  </si>
  <si>
    <t>出库金额</t>
  </si>
  <si>
    <t>盘点报表</t>
  </si>
  <si>
    <t>账目库存</t>
  </si>
  <si>
    <t>账目金额</t>
  </si>
  <si>
    <t>实盘数量</t>
  </si>
  <si>
    <t>盈亏数量</t>
  </si>
  <si>
    <t>状态</t>
  </si>
  <si>
    <t>盘点人</t>
  </si>
  <si>
    <t>请输入供应商名称和日期</t>
  </si>
  <si>
    <t>供应商名称</t>
  </si>
  <si>
    <t>起</t>
  </si>
  <si>
    <t>止</t>
  </si>
  <si>
    <t>入库单价</t>
  </si>
  <si>
    <t>请输入客户名称和日期</t>
  </si>
  <si>
    <t>客户名称</t>
  </si>
  <si>
    <t>出库单价</t>
  </si>
  <si>
    <t>参数表</t>
  </si>
  <si>
    <t>物料1</t>
  </si>
  <si>
    <t>AA</t>
  </si>
  <si>
    <t>个</t>
  </si>
  <si>
    <t>物料2</t>
  </si>
  <si>
    <t>BB</t>
  </si>
  <si>
    <t>支</t>
  </si>
  <si>
    <t>物料3</t>
  </si>
  <si>
    <t>CC</t>
  </si>
  <si>
    <t>袋</t>
  </si>
  <si>
    <t>物料4</t>
  </si>
  <si>
    <t>DD</t>
  </si>
  <si>
    <t>物料5</t>
  </si>
  <si>
    <t>EE</t>
  </si>
  <si>
    <t>1</t>
  </si>
  <si>
    <t>单位名称</t>
  </si>
  <si>
    <t>单位地址</t>
  </si>
  <si>
    <t>联系电话</t>
  </si>
  <si>
    <t>上海</t>
  </si>
  <si>
    <t>111</t>
  </si>
  <si>
    <t>112</t>
  </si>
  <si>
    <t>113</t>
  </si>
  <si>
    <t>114</t>
  </si>
  <si>
    <t>供应商5</t>
  </si>
  <si>
    <t>115</t>
  </si>
  <si>
    <t>供应商6</t>
  </si>
  <si>
    <t>116</t>
  </si>
  <si>
    <t>客户信息表</t>
  </si>
  <si>
    <t>XX省XX市XX区XX路888号</t>
  </si>
  <si>
    <t>YY省YY市YY区YY路666号</t>
  </si>
  <si>
    <t>ZZ省ZZ市ZZ区ZZ路999号</t>
  </si>
  <si>
    <t>AA省AA市AA区AA路111号</t>
  </si>
  <si>
    <t>客户5</t>
  </si>
  <si>
    <t>BB省BB市BB区BB路222号</t>
  </si>
  <si>
    <t>客户6</t>
  </si>
  <si>
    <t>CC省CC市CC区CC路333号</t>
  </si>
  <si>
    <t>公司名称</t>
  </si>
  <si>
    <t>出库单</t>
  </si>
  <si>
    <t>客户单位:</t>
  </si>
  <si>
    <t>日期:</t>
  </si>
  <si>
    <t>出库单号:</t>
  </si>
  <si>
    <t>联系电话:</t>
  </si>
  <si>
    <t>经办人:</t>
  </si>
  <si>
    <t>单位地址:</t>
  </si>
  <si>
    <t>入库单</t>
  </si>
  <si>
    <t>供货单位:</t>
  </si>
  <si>
    <t>入库单号: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</si>
</sst>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m&quot;月&quot;d&quot;日&quot;;@"/>
    <numFmt numFmtId="179" formatCode="yyyy/m/d;@"/>
  </numFmts>
  <fonts count="1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义启小魏楷"/>
      <family val="3"/>
      <charset val="134"/>
    </font>
    <font>
      <sz val="9"/>
      <name val="宋体"/>
      <family val="3"/>
      <charset val="134"/>
      <scheme val="minor"/>
    </font>
    <font>
      <sz val="18"/>
      <name val="义启小魏楷"/>
      <family val="3"/>
      <charset val="134"/>
    </font>
    <font>
      <sz val="12"/>
      <color theme="1"/>
      <name val="义启小魏楷"/>
      <family val="3"/>
      <charset val="134"/>
    </font>
    <font>
      <sz val="16"/>
      <name val="义启小魏楷"/>
      <family val="3"/>
      <charset val="134"/>
    </font>
    <font>
      <sz val="11"/>
      <name val="义启小魏楷"/>
      <family val="3"/>
      <charset val="134"/>
    </font>
    <font>
      <b/>
      <sz val="11"/>
      <color theme="0"/>
      <name val="义启小魏楷"/>
      <family val="3"/>
      <charset val="134"/>
    </font>
    <font>
      <sz val="11"/>
      <color rgb="FFFF0000"/>
      <name val="义启小魏楷"/>
      <family val="3"/>
      <charset val="134"/>
    </font>
    <font>
      <b/>
      <sz val="11"/>
      <name val="义启小魏楷"/>
      <family val="3"/>
      <charset val="134"/>
    </font>
    <font>
      <b/>
      <sz val="12"/>
      <color theme="0"/>
      <name val="义启小魏楷"/>
      <family val="3"/>
      <charset val="134"/>
    </font>
    <font>
      <b/>
      <sz val="14"/>
      <name val="义启小魏楷"/>
      <family val="3"/>
      <charset val="134"/>
    </font>
    <font>
      <sz val="11"/>
      <color theme="0"/>
      <name val="义启小魏楷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4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4" borderId="6" xfId="0" applyNumberFormat="1" applyFont="1" applyFill="1" applyBorder="1" applyAlignment="1" applyProtection="1">
      <alignment horizontal="center" vertical="center"/>
      <protection locked="0"/>
    </xf>
    <xf numFmtId="0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NumberFormat="1" applyFont="1" applyFill="1" applyBorder="1" applyAlignment="1" applyProtection="1">
      <alignment horizontal="center" vertical="center"/>
      <protection locked="0"/>
    </xf>
    <xf numFmtId="0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8" fillId="4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vertical="center"/>
    </xf>
    <xf numFmtId="178" fontId="9" fillId="2" borderId="0" xfId="0" applyNumberFormat="1" applyFont="1" applyFill="1" applyAlignment="1">
      <alignment horizontal="left" vertical="center"/>
    </xf>
    <xf numFmtId="178" fontId="10" fillId="2" borderId="3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58" fontId="8" fillId="4" borderId="4" xfId="0" applyNumberFormat="1" applyFont="1" applyFill="1" applyBorder="1" applyAlignment="1">
      <alignment horizontal="center" vertical="center"/>
    </xf>
    <xf numFmtId="58" fontId="8" fillId="4" borderId="0" xfId="0" applyNumberFormat="1" applyFont="1" applyFill="1" applyAlignment="1">
      <alignment horizontal="center" vertical="center"/>
    </xf>
    <xf numFmtId="178" fontId="7" fillId="2" borderId="0" xfId="0" applyNumberFormat="1" applyFont="1" applyFill="1" applyAlignment="1">
      <alignment horizontal="center" vertical="center"/>
    </xf>
    <xf numFmtId="178" fontId="7" fillId="3" borderId="1" xfId="0" applyNumberFormat="1" applyFont="1" applyFill="1" applyBorder="1" applyAlignment="1">
      <alignment horizontal="center" vertical="center"/>
    </xf>
    <xf numFmtId="179" fontId="7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8" fontId="7" fillId="2" borderId="0" xfId="0" applyNumberFormat="1" applyFont="1" applyFill="1" applyAlignment="1">
      <alignment horizontal="left" vertical="center"/>
    </xf>
    <xf numFmtId="49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2" xfId="0" applyNumberFormat="1" applyFont="1" applyFill="1" applyBorder="1" applyAlignment="1" applyProtection="1">
      <alignment horizontal="center" vertical="center"/>
      <protection locked="0"/>
    </xf>
    <xf numFmtId="49" fontId="6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49" fontId="8" fillId="4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0" fontId="7" fillId="2" borderId="0" xfId="0" applyNumberFormat="1" applyFont="1" applyFill="1" applyAlignment="1" applyProtection="1">
      <alignment horizontal="center" vertical="center"/>
      <protection locked="0"/>
    </xf>
    <xf numFmtId="49" fontId="12" fillId="2" borderId="1" xfId="0" applyNumberFormat="1" applyFont="1" applyFill="1" applyBorder="1" applyAlignment="1" applyProtection="1">
      <alignment horizontal="center" vertical="center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58" fontId="7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3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20379;&#24212;&#21830;&#20449;&#24687;&#34920;!A1"/><Relationship Id="rId3" Type="http://schemas.openxmlformats.org/officeDocument/2006/relationships/hyperlink" Target="#&#20837;&#24211;&#21333;&#21495;&#26597;&#35810;!A1"/><Relationship Id="rId7" Type="http://schemas.openxmlformats.org/officeDocument/2006/relationships/hyperlink" Target="#&#36827;&#36135;&#20837;&#24211;&#26126;&#32454;&#34920;!A1"/><Relationship Id="rId12" Type="http://schemas.openxmlformats.org/officeDocument/2006/relationships/hyperlink" Target="#&#23458;&#25143;&#20449;&#24687;&#34920;!A1"/><Relationship Id="rId2" Type="http://schemas.openxmlformats.org/officeDocument/2006/relationships/hyperlink" Target="#&#23458;&#25143;&#23545;&#36134;&#21333;!A1"/><Relationship Id="rId1" Type="http://schemas.openxmlformats.org/officeDocument/2006/relationships/hyperlink" Target="#&#21442;&#25968;&#34920;!A1"/><Relationship Id="rId6" Type="http://schemas.openxmlformats.org/officeDocument/2006/relationships/hyperlink" Target="#&#38144;&#21806;&#20986;&#24211;&#26126;&#32454;&#34920;!A1"/><Relationship Id="rId11" Type="http://schemas.openxmlformats.org/officeDocument/2006/relationships/hyperlink" Target="#&#20351;&#29992;&#35828;&#26126;!A1"/><Relationship Id="rId5" Type="http://schemas.openxmlformats.org/officeDocument/2006/relationships/hyperlink" Target="#&#24211;&#23384;&#32479;&#35745;&#34920;!A1"/><Relationship Id="rId10" Type="http://schemas.openxmlformats.org/officeDocument/2006/relationships/hyperlink" Target="#&#20379;&#24212;&#21830;&#23545;&#36134;&#21333;!A1"/><Relationship Id="rId4" Type="http://schemas.openxmlformats.org/officeDocument/2006/relationships/hyperlink" Target="#&#20986;&#24211;&#21333;&#21495;&#26597;&#35810;!A1"/><Relationship Id="rId9" Type="http://schemas.openxmlformats.org/officeDocument/2006/relationships/hyperlink" Target="#&#30424;&#28857;&#25253;&#3492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381635</xdr:colOff>
      <xdr:row>13</xdr:row>
      <xdr:rowOff>48260</xdr:rowOff>
    </xdr:from>
    <xdr:to>
      <xdr:col>3</xdr:col>
      <xdr:colOff>286385</xdr:colOff>
      <xdr:row>15</xdr:row>
      <xdr:rowOff>57785</xdr:rowOff>
    </xdr:to>
    <xdr:sp macro="" textlink="">
      <xdr:nvSpPr>
        <xdr:cNvPr id="2" name="文本框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67435" y="2620010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参数表</a:t>
          </a:r>
        </a:p>
      </xdr:txBody>
    </xdr:sp>
    <xdr:clientData/>
  </xdr:twoCellAnchor>
  <xdr:twoCellAnchor>
    <xdr:from>
      <xdr:col>3</xdr:col>
      <xdr:colOff>680085</xdr:colOff>
      <xdr:row>17</xdr:row>
      <xdr:rowOff>22860</xdr:rowOff>
    </xdr:from>
    <xdr:to>
      <xdr:col>5</xdr:col>
      <xdr:colOff>584835</xdr:colOff>
      <xdr:row>19</xdr:row>
      <xdr:rowOff>32385</xdr:rowOff>
    </xdr:to>
    <xdr:sp macro="" textlink="">
      <xdr:nvSpPr>
        <xdr:cNvPr id="3" name="文本框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37485" y="3280410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客户对账单</a:t>
          </a:r>
        </a:p>
      </xdr:txBody>
    </xdr:sp>
    <xdr:clientData/>
  </xdr:twoCellAnchor>
  <xdr:twoCellAnchor>
    <xdr:from>
      <xdr:col>6</xdr:col>
      <xdr:colOff>340360</xdr:colOff>
      <xdr:row>17</xdr:row>
      <xdr:rowOff>16510</xdr:rowOff>
    </xdr:from>
    <xdr:to>
      <xdr:col>8</xdr:col>
      <xdr:colOff>245110</xdr:colOff>
      <xdr:row>19</xdr:row>
      <xdr:rowOff>26035</xdr:rowOff>
    </xdr:to>
    <xdr:sp macro="" textlink="">
      <xdr:nvSpPr>
        <xdr:cNvPr id="4" name="文本框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55160" y="3274060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入库单查询</a:t>
          </a:r>
        </a:p>
      </xdr:txBody>
    </xdr:sp>
    <xdr:clientData/>
  </xdr:twoCellAnchor>
  <xdr:twoCellAnchor>
    <xdr:from>
      <xdr:col>9</xdr:col>
      <xdr:colOff>105410</xdr:colOff>
      <xdr:row>16</xdr:row>
      <xdr:rowOff>162560</xdr:rowOff>
    </xdr:from>
    <xdr:to>
      <xdr:col>11</xdr:col>
      <xdr:colOff>10160</xdr:colOff>
      <xdr:row>18</xdr:row>
      <xdr:rowOff>171450</xdr:rowOff>
    </xdr:to>
    <xdr:sp macro="" textlink="">
      <xdr:nvSpPr>
        <xdr:cNvPr id="5" name="文本框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277610" y="3248660"/>
          <a:ext cx="1276350" cy="35179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出库单查询</a:t>
          </a:r>
        </a:p>
      </xdr:txBody>
    </xdr:sp>
    <xdr:clientData/>
  </xdr:twoCellAnchor>
  <xdr:twoCellAnchor>
    <xdr:from>
      <xdr:col>9</xdr:col>
      <xdr:colOff>108585</xdr:colOff>
      <xdr:row>13</xdr:row>
      <xdr:rowOff>51435</xdr:rowOff>
    </xdr:from>
    <xdr:to>
      <xdr:col>11</xdr:col>
      <xdr:colOff>13335</xdr:colOff>
      <xdr:row>15</xdr:row>
      <xdr:rowOff>60960</xdr:rowOff>
    </xdr:to>
    <xdr:sp macro="" textlink="">
      <xdr:nvSpPr>
        <xdr:cNvPr id="6" name="文本框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280785" y="2623185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库存统计表</a:t>
          </a:r>
        </a:p>
      </xdr:txBody>
    </xdr:sp>
    <xdr:clientData/>
  </xdr:twoCellAnchor>
  <xdr:twoCellAnchor>
    <xdr:from>
      <xdr:col>6</xdr:col>
      <xdr:colOff>321310</xdr:colOff>
      <xdr:row>13</xdr:row>
      <xdr:rowOff>54610</xdr:rowOff>
    </xdr:from>
    <xdr:to>
      <xdr:col>8</xdr:col>
      <xdr:colOff>226060</xdr:colOff>
      <xdr:row>15</xdr:row>
      <xdr:rowOff>64135</xdr:rowOff>
    </xdr:to>
    <xdr:sp macro="" textlink="">
      <xdr:nvSpPr>
        <xdr:cNvPr id="7" name="文本框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36110" y="2626360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销售出库表</a:t>
          </a:r>
        </a:p>
      </xdr:txBody>
    </xdr:sp>
    <xdr:clientData/>
  </xdr:twoCellAnchor>
  <xdr:twoCellAnchor>
    <xdr:from>
      <xdr:col>4</xdr:col>
      <xdr:colOff>19685</xdr:colOff>
      <xdr:row>13</xdr:row>
      <xdr:rowOff>57785</xdr:rowOff>
    </xdr:from>
    <xdr:to>
      <xdr:col>5</xdr:col>
      <xdr:colOff>610235</xdr:colOff>
      <xdr:row>15</xdr:row>
      <xdr:rowOff>67310</xdr:rowOff>
    </xdr:to>
    <xdr:sp macro="" textlink="">
      <xdr:nvSpPr>
        <xdr:cNvPr id="8" name="文本框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62885" y="2629535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进货入库表</a:t>
          </a:r>
        </a:p>
      </xdr:txBody>
    </xdr:sp>
    <xdr:clientData/>
  </xdr:twoCellAnchor>
  <xdr:twoCellAnchor>
    <xdr:from>
      <xdr:col>4</xdr:col>
      <xdr:colOff>0</xdr:colOff>
      <xdr:row>20</xdr:row>
      <xdr:rowOff>123825</xdr:rowOff>
    </xdr:from>
    <xdr:to>
      <xdr:col>5</xdr:col>
      <xdr:colOff>590550</xdr:colOff>
      <xdr:row>22</xdr:row>
      <xdr:rowOff>133350</xdr:rowOff>
    </xdr:to>
    <xdr:sp macro="" textlink="">
      <xdr:nvSpPr>
        <xdr:cNvPr id="9" name="文本框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" y="3895725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供应商信息</a:t>
          </a:r>
        </a:p>
      </xdr:txBody>
    </xdr:sp>
    <xdr:clientData/>
  </xdr:twoCellAnchor>
  <xdr:twoCellAnchor>
    <xdr:from>
      <xdr:col>1</xdr:col>
      <xdr:colOff>384175</xdr:colOff>
      <xdr:row>20</xdr:row>
      <xdr:rowOff>117475</xdr:rowOff>
    </xdr:from>
    <xdr:to>
      <xdr:col>3</xdr:col>
      <xdr:colOff>288925</xdr:colOff>
      <xdr:row>22</xdr:row>
      <xdr:rowOff>127000</xdr:rowOff>
    </xdr:to>
    <xdr:sp macro="" textlink="">
      <xdr:nvSpPr>
        <xdr:cNvPr id="10" name="文本框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69975" y="3889375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盘点报表</a:t>
          </a:r>
        </a:p>
      </xdr:txBody>
    </xdr:sp>
    <xdr:clientData/>
  </xdr:twoCellAnchor>
  <xdr:twoCellAnchor>
    <xdr:from>
      <xdr:col>1</xdr:col>
      <xdr:colOff>368300</xdr:colOff>
      <xdr:row>17</xdr:row>
      <xdr:rowOff>15875</xdr:rowOff>
    </xdr:from>
    <xdr:to>
      <xdr:col>3</xdr:col>
      <xdr:colOff>273050</xdr:colOff>
      <xdr:row>19</xdr:row>
      <xdr:rowOff>25400</xdr:rowOff>
    </xdr:to>
    <xdr:sp macro="" textlink="">
      <xdr:nvSpPr>
        <xdr:cNvPr id="11" name="文本框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54100" y="3273425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供应商对账</a:t>
          </a:r>
        </a:p>
      </xdr:txBody>
    </xdr:sp>
    <xdr:clientData/>
  </xdr:twoCellAnchor>
  <xdr:twoCellAnchor>
    <xdr:from>
      <xdr:col>9</xdr:col>
      <xdr:colOff>114935</xdr:colOff>
      <xdr:row>20</xdr:row>
      <xdr:rowOff>114935</xdr:rowOff>
    </xdr:from>
    <xdr:to>
      <xdr:col>11</xdr:col>
      <xdr:colOff>19685</xdr:colOff>
      <xdr:row>22</xdr:row>
      <xdr:rowOff>124460</xdr:rowOff>
    </xdr:to>
    <xdr:sp macro="" textlink="">
      <xdr:nvSpPr>
        <xdr:cNvPr id="12" name="文本框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287135" y="3886835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使用说明</a:t>
          </a:r>
        </a:p>
      </xdr:txBody>
    </xdr:sp>
    <xdr:clientData/>
  </xdr:twoCellAnchor>
  <xdr:twoCellAnchor>
    <xdr:from>
      <xdr:col>6</xdr:col>
      <xdr:colOff>346075</xdr:colOff>
      <xdr:row>20</xdr:row>
      <xdr:rowOff>136525</xdr:rowOff>
    </xdr:from>
    <xdr:to>
      <xdr:col>8</xdr:col>
      <xdr:colOff>250825</xdr:colOff>
      <xdr:row>22</xdr:row>
      <xdr:rowOff>146050</xdr:rowOff>
    </xdr:to>
    <xdr:sp macro="" textlink="">
      <xdr:nvSpPr>
        <xdr:cNvPr id="13" name="文本框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460875" y="3908425"/>
          <a:ext cx="1276350" cy="3524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400">
              <a:solidFill>
                <a:sysClr val="windowText" lastClr="000000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客户信息</a:t>
          </a:r>
        </a:p>
      </xdr:txBody>
    </xdr:sp>
    <xdr:clientData/>
  </xdr:twoCellAnchor>
  <xdr:twoCellAnchor>
    <xdr:from>
      <xdr:col>1</xdr:col>
      <xdr:colOff>581025</xdr:colOff>
      <xdr:row>2</xdr:row>
      <xdr:rowOff>123825</xdr:rowOff>
    </xdr:from>
    <xdr:to>
      <xdr:col>10</xdr:col>
      <xdr:colOff>314325</xdr:colOff>
      <xdr:row>7</xdr:row>
      <xdr:rowOff>85725</xdr:rowOff>
    </xdr:to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66825" y="962025"/>
          <a:ext cx="5905500" cy="1009650"/>
        </a:xfrm>
        <a:prstGeom prst="rect">
          <a:avLst/>
        </a:prstGeom>
        <a:solidFill>
          <a:schemeClr val="accen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ctr"/>
          <a:r>
            <a:rPr lang="zh-CN" altLang="en-US" sz="3200" b="1">
              <a:solidFill>
                <a:schemeClr val="bg1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进销存出入库管理系统</a:t>
          </a:r>
        </a:p>
      </xdr:txBody>
    </xdr:sp>
    <xdr:clientData/>
  </xdr:twoCellAnchor>
  <xdr:twoCellAnchor>
    <xdr:from>
      <xdr:col>0</xdr:col>
      <xdr:colOff>635</xdr:colOff>
      <xdr:row>24</xdr:row>
      <xdr:rowOff>88900</xdr:rowOff>
    </xdr:from>
    <xdr:to>
      <xdr:col>11</xdr:col>
      <xdr:colOff>1295400</xdr:colOff>
      <xdr:row>25</xdr:row>
      <xdr:rowOff>98425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35" y="4546600"/>
          <a:ext cx="883856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438150</xdr:colOff>
      <xdr:row>8</xdr:row>
      <xdr:rowOff>47625</xdr:rowOff>
    </xdr:from>
    <xdr:to>
      <xdr:col>10</xdr:col>
      <xdr:colOff>285750</xdr:colOff>
      <xdr:row>9</xdr:row>
      <xdr:rowOff>142875</xdr:rowOff>
    </xdr:to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23950" y="2143125"/>
          <a:ext cx="6019800" cy="304800"/>
        </a:xfrm>
        <a:prstGeom prst="rect">
          <a:avLst/>
        </a:prstGeom>
        <a:solidFill>
          <a:schemeClr val="accen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ctr"/>
          <a:r>
            <a:rPr lang="zh-CN" altLang="en-US" sz="1200" b="1">
              <a:solidFill>
                <a:schemeClr val="bg1"/>
              </a:solidFill>
              <a:latin typeface="义启小魏楷" panose="02010601030101010101" pitchFamily="2" charset="-122"/>
              <a:ea typeface="义启小魏楷" panose="02010601030101010101" pitchFamily="2" charset="-122"/>
            </a:rPr>
            <a:t>带库存预警，供应商对账，客户对账，盘点报表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0</xdr:colOff>
      <xdr:row>0</xdr:row>
      <xdr:rowOff>0</xdr:rowOff>
    </xdr:from>
    <xdr:to>
      <xdr:col>10</xdr:col>
      <xdr:colOff>213995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24825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90170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/>
            <a:t>&lt;</a:t>
          </a:r>
          <a:r>
            <a:rPr lang="zh-CN" altLang="en-US" sz="1200" b="0"/>
            <a:t>返回主页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90170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90170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90170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0</xdr:colOff>
      <xdr:row>1</xdr:row>
      <xdr:rowOff>0</xdr:rowOff>
    </xdr:from>
    <xdr:to>
      <xdr:col>12</xdr:col>
      <xdr:colOff>899795</xdr:colOff>
      <xdr:row>2</xdr:row>
      <xdr:rowOff>28575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353425" y="26670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123825</xdr:colOff>
      <xdr:row>1</xdr:row>
      <xdr:rowOff>0</xdr:rowOff>
    </xdr:from>
    <xdr:to>
      <xdr:col>11</xdr:col>
      <xdr:colOff>71120</xdr:colOff>
      <xdr:row>2</xdr:row>
      <xdr:rowOff>28575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8696325" y="20955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0</xdr:row>
      <xdr:rowOff>0</xdr:rowOff>
    </xdr:from>
    <xdr:to>
      <xdr:col>9</xdr:col>
      <xdr:colOff>213995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419975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0</xdr:colOff>
      <xdr:row>0</xdr:row>
      <xdr:rowOff>0</xdr:rowOff>
    </xdr:from>
    <xdr:to>
      <xdr:col>6</xdr:col>
      <xdr:colOff>213995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905625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/>
            <a:t>&lt;</a:t>
          </a:r>
          <a:r>
            <a:rPr lang="zh-CN" altLang="en-US" sz="1200" b="0"/>
            <a:t>返回主页</a:t>
          </a: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1</xdr:row>
      <xdr:rowOff>0</xdr:rowOff>
    </xdr:from>
    <xdr:to>
      <xdr:col>7</xdr:col>
      <xdr:colOff>213995</xdr:colOff>
      <xdr:row>1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7591425" y="38100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0</xdr:colOff>
      <xdr:row>0</xdr:row>
      <xdr:rowOff>0</xdr:rowOff>
    </xdr:from>
    <xdr:to>
      <xdr:col>13</xdr:col>
      <xdr:colOff>213995</xdr:colOff>
      <xdr:row>0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229600" y="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0</xdr:colOff>
      <xdr:row>1</xdr:row>
      <xdr:rowOff>0</xdr:rowOff>
    </xdr:from>
    <xdr:to>
      <xdr:col>13</xdr:col>
      <xdr:colOff>213995</xdr:colOff>
      <xdr:row>1</xdr:row>
      <xdr:rowOff>238125</xdr:rowOff>
    </xdr:to>
    <xdr:sp macro="" textlink="">
      <xdr:nvSpPr>
        <xdr:cNvPr id="2" name="圆角矩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8229600" y="254000"/>
          <a:ext cx="899795" cy="238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&lt;</a:t>
          </a:r>
          <a:r>
            <a:rPr lang="zh-CN" altLang="en-US" sz="1200" b="0">
              <a:latin typeface="义启小魏楷" panose="02010601030101010101" pitchFamily="2" charset="-122"/>
              <a:ea typeface="义启小魏楷" panose="02010601030101010101" pitchFamily="2" charset="-122"/>
            </a:rPr>
            <a:t>返回主页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workbookViewId="0">
      <selection activeCell="N22" sqref="N22"/>
    </sheetView>
  </sheetViews>
  <sheetFormatPr defaultColWidth="9" defaultRowHeight="16.5" x14ac:dyDescent="0.15"/>
  <cols>
    <col min="1" max="11" width="9" style="3"/>
    <col min="12" max="12" width="17.25" style="3" customWidth="1"/>
    <col min="13" max="20" width="9" style="2"/>
    <col min="21" max="16384" width="9" style="3"/>
  </cols>
  <sheetData>
    <row r="1" spans="1:12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30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1">
    <mergeCell ref="A1:L26"/>
  </mergeCells>
  <phoneticPr fontId="3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2"/>
  <sheetViews>
    <sheetView workbookViewId="0">
      <selection activeCell="M5" sqref="M5"/>
    </sheetView>
  </sheetViews>
  <sheetFormatPr defaultColWidth="9" defaultRowHeight="17.25" x14ac:dyDescent="0.15"/>
  <cols>
    <col min="1" max="7" width="9" style="10"/>
    <col min="8" max="8" width="34.625" style="10" customWidth="1"/>
    <col min="9" max="15" width="9" style="5"/>
    <col min="16" max="16384" width="9" style="6"/>
  </cols>
  <sheetData>
    <row r="1" spans="1:16384" s="3" customFormat="1" ht="36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pans="1:16384" s="3" customFormat="1" ht="35.1" customHeight="1" x14ac:dyDescent="0.15">
      <c r="A2" s="7" t="s">
        <v>1</v>
      </c>
      <c r="B2" s="8"/>
      <c r="C2" s="8"/>
      <c r="D2" s="8"/>
      <c r="E2" s="8"/>
      <c r="F2" s="8"/>
      <c r="G2" s="8"/>
      <c r="H2" s="8"/>
      <c r="I2" s="5"/>
      <c r="J2" s="5"/>
      <c r="K2" s="5"/>
      <c r="L2" s="5"/>
      <c r="M2" s="5"/>
      <c r="N2" s="5"/>
      <c r="O2" s="5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pans="1:16384" s="3" customFormat="1" ht="35.1" customHeight="1" x14ac:dyDescent="0.15">
      <c r="A3" s="7" t="s">
        <v>2</v>
      </c>
      <c r="B3" s="7"/>
      <c r="C3" s="7"/>
      <c r="D3" s="7"/>
      <c r="E3" s="7"/>
      <c r="F3" s="7"/>
      <c r="G3" s="7"/>
      <c r="H3" s="7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  <c r="XFD3" s="6"/>
    </row>
    <row r="4" spans="1:16384" s="3" customFormat="1" ht="35.1" customHeight="1" x14ac:dyDescent="0.15">
      <c r="A4" s="7" t="s">
        <v>3</v>
      </c>
      <c r="B4" s="7"/>
      <c r="C4" s="7"/>
      <c r="D4" s="7"/>
      <c r="E4" s="7"/>
      <c r="F4" s="7"/>
      <c r="G4" s="7"/>
      <c r="H4" s="7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  <c r="XFD4" s="6"/>
    </row>
    <row r="5" spans="1:16384" s="3" customFormat="1" ht="35.1" customHeight="1" x14ac:dyDescent="0.15">
      <c r="A5" s="7" t="s">
        <v>4</v>
      </c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  <c r="XFD5" s="6"/>
    </row>
    <row r="6" spans="1:16384" s="3" customFormat="1" ht="35.1" customHeight="1" x14ac:dyDescent="0.15">
      <c r="A6" s="7" t="s">
        <v>5</v>
      </c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  <c r="XFD6" s="6"/>
    </row>
    <row r="7" spans="1:16384" s="3" customFormat="1" ht="35.1" customHeight="1" x14ac:dyDescent="0.15">
      <c r="A7" s="7" t="s">
        <v>6</v>
      </c>
      <c r="B7" s="7"/>
      <c r="C7" s="7"/>
      <c r="D7" s="7"/>
      <c r="E7" s="7"/>
      <c r="F7" s="7"/>
      <c r="G7" s="7"/>
      <c r="H7" s="7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  <c r="XFD7" s="6"/>
    </row>
    <row r="8" spans="1:16384" s="3" customFormat="1" ht="35.1" customHeight="1" x14ac:dyDescent="0.15">
      <c r="A8" s="7" t="s">
        <v>7</v>
      </c>
      <c r="B8" s="7"/>
      <c r="C8" s="7"/>
      <c r="D8" s="7"/>
      <c r="E8" s="7"/>
      <c r="F8" s="7"/>
      <c r="G8" s="7"/>
      <c r="H8" s="7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  <c r="XFD8" s="6"/>
    </row>
    <row r="9" spans="1:16384" s="3" customFormat="1" ht="35.1" customHeight="1" x14ac:dyDescent="0.15">
      <c r="A9" s="8" t="s">
        <v>8</v>
      </c>
      <c r="B9" s="8"/>
      <c r="C9" s="8"/>
      <c r="D9" s="8"/>
      <c r="E9" s="8"/>
      <c r="F9" s="8"/>
      <c r="G9" s="8"/>
      <c r="H9" s="8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  <c r="XFD9" s="6"/>
    </row>
    <row r="10" spans="1:16384" s="3" customFormat="1" ht="35.1" customHeight="1" x14ac:dyDescent="0.15">
      <c r="A10" s="8" t="s">
        <v>9</v>
      </c>
      <c r="B10" s="8"/>
      <c r="C10" s="8"/>
      <c r="D10" s="8"/>
      <c r="E10" s="8"/>
      <c r="F10" s="8"/>
      <c r="G10" s="8"/>
      <c r="H10" s="8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  <c r="XFD10" s="6"/>
    </row>
    <row r="11" spans="1:16384" s="3" customFormat="1" x14ac:dyDescent="0.15">
      <c r="A11" s="9"/>
      <c r="B11" s="9"/>
      <c r="C11" s="9"/>
      <c r="D11" s="9"/>
      <c r="E11" s="9"/>
      <c r="F11" s="9"/>
      <c r="G11" s="9"/>
      <c r="H11" s="9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  <c r="XFD11" s="6"/>
    </row>
    <row r="12" spans="1:16384" s="3" customFormat="1" x14ac:dyDescent="0.15">
      <c r="A12" s="9"/>
      <c r="B12" s="9"/>
      <c r="C12" s="9"/>
      <c r="D12" s="9"/>
      <c r="E12" s="9"/>
      <c r="F12" s="9"/>
      <c r="G12" s="9"/>
      <c r="H12" s="9"/>
      <c r="I12" s="5"/>
      <c r="J12" s="5"/>
      <c r="K12" s="5"/>
      <c r="L12" s="5"/>
      <c r="M12" s="5"/>
      <c r="N12" s="5"/>
      <c r="O12" s="5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  <c r="XFD12" s="6"/>
    </row>
  </sheetData>
  <mergeCells count="12">
    <mergeCell ref="A11:H11"/>
    <mergeCell ref="A12:H12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honeticPr fontId="3" type="noConversion"/>
  <pageMargins left="0.75" right="0.75" top="1" bottom="1" header="0.51180555555555596" footer="0.51180555555555596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00"/>
  <sheetViews>
    <sheetView topLeftCell="B1" workbookViewId="0">
      <selection activeCell="P8" sqref="P8"/>
    </sheetView>
  </sheetViews>
  <sheetFormatPr defaultColWidth="9" defaultRowHeight="16.5" x14ac:dyDescent="0.15"/>
  <cols>
    <col min="1" max="1" width="6.625" style="3" hidden="1" customWidth="1"/>
    <col min="2" max="4" width="10.625" style="19" customWidth="1"/>
    <col min="5" max="7" width="10.625" style="20" customWidth="1"/>
    <col min="8" max="9" width="10.625" style="19" customWidth="1"/>
    <col min="10" max="10" width="10.625" style="20" customWidth="1"/>
    <col min="11" max="13" width="10.625" style="19" customWidth="1"/>
    <col min="14" max="22" width="9" style="13"/>
    <col min="23" max="16384" width="9" style="3"/>
  </cols>
  <sheetData>
    <row r="1" spans="1:13" ht="27" customHeight="1" x14ac:dyDescent="0.15">
      <c r="B1" s="11" t="s">
        <v>10</v>
      </c>
      <c r="C1" s="11"/>
      <c r="D1" s="11"/>
      <c r="E1" s="12"/>
      <c r="F1" s="12"/>
      <c r="G1" s="12"/>
      <c r="H1" s="11"/>
      <c r="I1" s="11"/>
      <c r="J1" s="12"/>
      <c r="K1" s="11"/>
      <c r="L1" s="11"/>
      <c r="M1" s="11"/>
    </row>
    <row r="2" spans="1:13" ht="27" customHeight="1" x14ac:dyDescent="0.15">
      <c r="A2" s="3" t="s">
        <v>11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4" t="s">
        <v>17</v>
      </c>
      <c r="H2" s="15" t="s">
        <v>18</v>
      </c>
      <c r="I2" s="15" t="s">
        <v>19</v>
      </c>
      <c r="J2" s="15" t="s">
        <v>20</v>
      </c>
      <c r="K2" s="14" t="s">
        <v>21</v>
      </c>
      <c r="L2" s="14" t="s">
        <v>22</v>
      </c>
      <c r="M2" s="14" t="s">
        <v>23</v>
      </c>
    </row>
    <row r="3" spans="1:13" ht="20.100000000000001" customHeight="1" x14ac:dyDescent="0.15">
      <c r="A3" s="3" t="str">
        <f>IF(AND(L3=供应商对账单!$C$2,C3&gt;=供应商对账单!$G$2,C3&lt;=供应商对账单!$G$3),ROW(进货入库明细表!F3)&amp;"-","")</f>
        <v/>
      </c>
      <c r="B3" s="16" t="s">
        <v>24</v>
      </c>
      <c r="C3" s="17">
        <v>43800</v>
      </c>
      <c r="D3" s="16" t="s">
        <v>25</v>
      </c>
      <c r="E3" s="18" t="str">
        <f>IF($D3&lt;&gt;"",VLOOKUP($D3,参数表!$A:$G,2,0),"")</f>
        <v>物料1</v>
      </c>
      <c r="F3" s="18" t="str">
        <f>IF($D3&lt;&gt;"",VLOOKUP($D3,参数表!$A:$G,3,0),"")</f>
        <v>AA</v>
      </c>
      <c r="G3" s="18" t="str">
        <f>IF($D3&lt;&gt;"",VLOOKUP($D3,参数表!$A:$G,4,0),"")</f>
        <v>个</v>
      </c>
      <c r="H3" s="16">
        <v>100</v>
      </c>
      <c r="I3" s="16">
        <v>59</v>
      </c>
      <c r="J3" s="18">
        <f>H3*I3</f>
        <v>5900</v>
      </c>
      <c r="K3" s="16" t="s">
        <v>26</v>
      </c>
      <c r="L3" s="16" t="s">
        <v>27</v>
      </c>
      <c r="M3" s="16"/>
    </row>
    <row r="4" spans="1:13" ht="20.100000000000001" customHeight="1" x14ac:dyDescent="0.15">
      <c r="A4" s="3" t="str">
        <f>IF(AND(L4=供应商对账单!$C$2,C4&gt;=供应商对账单!$G$2,C4&lt;=供应商对账单!$G$3),ROW(进货入库明细表!F4)&amp;"-","")</f>
        <v/>
      </c>
      <c r="B4" s="16" t="s">
        <v>24</v>
      </c>
      <c r="C4" s="17">
        <v>43801</v>
      </c>
      <c r="D4" s="16" t="s">
        <v>28</v>
      </c>
      <c r="E4" s="18" t="str">
        <f>IF($D4&lt;&gt;"",VLOOKUP($D4,参数表!$A:$G,2,0),"")</f>
        <v>物料2</v>
      </c>
      <c r="F4" s="18" t="str">
        <f>IF($D4&lt;&gt;"",VLOOKUP($D4,参数表!$A:$G,3,0),"")</f>
        <v>BB</v>
      </c>
      <c r="G4" s="18" t="str">
        <f>IF($D4&lt;&gt;"",VLOOKUP($D4,参数表!$A:$G,4,0),"")</f>
        <v>支</v>
      </c>
      <c r="H4" s="16">
        <v>50</v>
      </c>
      <c r="I4" s="16">
        <v>60</v>
      </c>
      <c r="J4" s="18">
        <f t="shared" ref="J4:J67" si="0">H4*I4</f>
        <v>3000</v>
      </c>
      <c r="K4" s="16" t="s">
        <v>26</v>
      </c>
      <c r="L4" s="16" t="s">
        <v>27</v>
      </c>
      <c r="M4" s="16"/>
    </row>
    <row r="5" spans="1:13" ht="20.100000000000001" customHeight="1" x14ac:dyDescent="0.15">
      <c r="A5" s="3" t="str">
        <f>IF(AND(L5=供应商对账单!$C$2,C5&gt;=供应商对账单!$G$2,C5&lt;=供应商对账单!$G$3),ROW(进货入库明细表!F5)&amp;"-","")</f>
        <v/>
      </c>
      <c r="B5" s="16" t="s">
        <v>29</v>
      </c>
      <c r="C5" s="17">
        <v>43802</v>
      </c>
      <c r="D5" s="16" t="s">
        <v>30</v>
      </c>
      <c r="E5" s="18" t="str">
        <f>IF($D5&lt;&gt;"",VLOOKUP($D5,参数表!$A:$G,2,0),"")</f>
        <v>物料3</v>
      </c>
      <c r="F5" s="18" t="str">
        <f>IF($D5&lt;&gt;"",VLOOKUP($D5,参数表!$A:$G,3,0),"")</f>
        <v>CC</v>
      </c>
      <c r="G5" s="18" t="str">
        <f>IF($D5&lt;&gt;"",VLOOKUP($D5,参数表!$A:$G,4,0),"")</f>
        <v>袋</v>
      </c>
      <c r="H5" s="16">
        <v>36</v>
      </c>
      <c r="I5" s="16">
        <v>89</v>
      </c>
      <c r="J5" s="18">
        <f t="shared" si="0"/>
        <v>3204</v>
      </c>
      <c r="K5" s="16" t="s">
        <v>26</v>
      </c>
      <c r="L5" s="16" t="s">
        <v>31</v>
      </c>
      <c r="M5" s="16"/>
    </row>
    <row r="6" spans="1:13" ht="20.100000000000001" customHeight="1" x14ac:dyDescent="0.15">
      <c r="A6" s="3" t="str">
        <f>IF(AND(L6=供应商对账单!$C$2,C6&gt;=供应商对账单!$G$2,C6&lt;=供应商对账单!$G$3),ROW(进货入库明细表!F6)&amp;"-","")</f>
        <v/>
      </c>
      <c r="B6" s="16" t="s">
        <v>32</v>
      </c>
      <c r="C6" s="17">
        <v>43803</v>
      </c>
      <c r="D6" s="16" t="s">
        <v>33</v>
      </c>
      <c r="E6" s="18" t="str">
        <f>IF($D6&lt;&gt;"",VLOOKUP($D6,参数表!$A:$G,2,0),"")</f>
        <v>物料4</v>
      </c>
      <c r="F6" s="18" t="str">
        <f>IF($D6&lt;&gt;"",VLOOKUP($D6,参数表!$A:$G,3,0),"")</f>
        <v>DD</v>
      </c>
      <c r="G6" s="18" t="str">
        <f>IF($D6&lt;&gt;"",VLOOKUP($D6,参数表!$A:$G,4,0),"")</f>
        <v>个</v>
      </c>
      <c r="H6" s="16">
        <v>23</v>
      </c>
      <c r="I6" s="16">
        <v>70</v>
      </c>
      <c r="J6" s="18">
        <f t="shared" si="0"/>
        <v>1610</v>
      </c>
      <c r="K6" s="16" t="s">
        <v>26</v>
      </c>
      <c r="L6" s="16" t="s">
        <v>34</v>
      </c>
      <c r="M6" s="16"/>
    </row>
    <row r="7" spans="1:13" ht="20.100000000000001" customHeight="1" x14ac:dyDescent="0.15">
      <c r="A7" s="3" t="str">
        <f>IF(AND(L7=供应商对账单!$C$2,C7&gt;=供应商对账单!$G$2,C7&lt;=供应商对账单!$G$3),ROW(进货入库明细表!F7)&amp;"-","")</f>
        <v/>
      </c>
      <c r="B7" s="16" t="s">
        <v>35</v>
      </c>
      <c r="C7" s="17">
        <v>43804</v>
      </c>
      <c r="D7" s="16" t="s">
        <v>36</v>
      </c>
      <c r="E7" s="18" t="str">
        <f>IF($D7&lt;&gt;"",VLOOKUP($D7,参数表!$A:$G,2,0),"")</f>
        <v>物料5</v>
      </c>
      <c r="F7" s="18" t="str">
        <f>IF($D7&lt;&gt;"",VLOOKUP($D7,参数表!$A:$G,3,0),"")</f>
        <v>EE</v>
      </c>
      <c r="G7" s="18" t="str">
        <f>IF($D7&lt;&gt;"",VLOOKUP($D7,参数表!$A:$G,4,0),"")</f>
        <v>支</v>
      </c>
      <c r="H7" s="16">
        <v>12</v>
      </c>
      <c r="I7" s="16">
        <v>100</v>
      </c>
      <c r="J7" s="18">
        <f t="shared" si="0"/>
        <v>1200</v>
      </c>
      <c r="K7" s="16" t="s">
        <v>26</v>
      </c>
      <c r="L7" s="16" t="s">
        <v>37</v>
      </c>
      <c r="M7" s="16"/>
    </row>
    <row r="8" spans="1:13" ht="20.100000000000001" customHeight="1" x14ac:dyDescent="0.15">
      <c r="A8" s="3" t="str">
        <f>IF(AND(L8=供应商对账单!$C$2,C8&gt;=供应商对账单!$G$2,C8&lt;=供应商对账单!$G$3),ROW(进货入库明细表!F8)&amp;"-","")</f>
        <v/>
      </c>
      <c r="B8" s="16"/>
      <c r="C8" s="16"/>
      <c r="D8" s="16"/>
      <c r="E8" s="18" t="str">
        <f>IF($D8&lt;&gt;"",VLOOKUP($D8,参数表!$A:$G,2,0),"")</f>
        <v/>
      </c>
      <c r="F8" s="18" t="str">
        <f>IF($D8&lt;&gt;"",VLOOKUP($D8,参数表!$A:$G,3,0),"")</f>
        <v/>
      </c>
      <c r="G8" s="18" t="str">
        <f>IF($D8&lt;&gt;"",VLOOKUP($D8,参数表!$A:$G,4,0),"")</f>
        <v/>
      </c>
      <c r="H8" s="16"/>
      <c r="I8" s="16"/>
      <c r="J8" s="18">
        <f t="shared" si="0"/>
        <v>0</v>
      </c>
      <c r="K8" s="16"/>
      <c r="L8" s="16"/>
      <c r="M8" s="16"/>
    </row>
    <row r="9" spans="1:13" ht="20.100000000000001" customHeight="1" x14ac:dyDescent="0.15">
      <c r="A9" s="3" t="str">
        <f>IF(AND(L9=供应商对账单!$C$2,C9&gt;=供应商对账单!$G$2,C9&lt;=供应商对账单!$G$3),ROW(进货入库明细表!F9)&amp;"-","")</f>
        <v/>
      </c>
      <c r="B9" s="16"/>
      <c r="C9" s="16"/>
      <c r="D9" s="16"/>
      <c r="E9" s="18" t="str">
        <f>IF($D9&lt;&gt;"",VLOOKUP($D9,参数表!$A:$G,2,0),"")</f>
        <v/>
      </c>
      <c r="F9" s="18" t="str">
        <f>IF($D9&lt;&gt;"",VLOOKUP($D9,参数表!$A:$G,3,0),"")</f>
        <v/>
      </c>
      <c r="G9" s="18" t="str">
        <f>IF($D9&lt;&gt;"",VLOOKUP($D9,参数表!$A:$G,4,0),"")</f>
        <v/>
      </c>
      <c r="H9" s="16"/>
      <c r="I9" s="16"/>
      <c r="J9" s="18">
        <f t="shared" si="0"/>
        <v>0</v>
      </c>
      <c r="K9" s="16"/>
      <c r="L9" s="16"/>
      <c r="M9" s="16"/>
    </row>
    <row r="10" spans="1:13" ht="20.100000000000001" customHeight="1" x14ac:dyDescent="0.15">
      <c r="A10" s="3" t="str">
        <f>IF(AND(L10=供应商对账单!$C$2,C10&gt;=供应商对账单!$G$2,C10&lt;=供应商对账单!$G$3),ROW(进货入库明细表!F10)&amp;"-","")</f>
        <v/>
      </c>
      <c r="B10" s="16"/>
      <c r="C10" s="16"/>
      <c r="D10" s="16"/>
      <c r="E10" s="18" t="str">
        <f>IF($D10&lt;&gt;"",VLOOKUP($D10,参数表!$A:$G,2,0),"")</f>
        <v/>
      </c>
      <c r="F10" s="18" t="str">
        <f>IF($D10&lt;&gt;"",VLOOKUP($D10,参数表!$A:$G,3,0),"")</f>
        <v/>
      </c>
      <c r="G10" s="18" t="str">
        <f>IF($D10&lt;&gt;"",VLOOKUP($D10,参数表!$A:$G,4,0),"")</f>
        <v/>
      </c>
      <c r="H10" s="16"/>
      <c r="I10" s="16"/>
      <c r="J10" s="18">
        <f t="shared" si="0"/>
        <v>0</v>
      </c>
      <c r="K10" s="16"/>
      <c r="L10" s="16"/>
      <c r="M10" s="16"/>
    </row>
    <row r="11" spans="1:13" ht="20.100000000000001" customHeight="1" x14ac:dyDescent="0.15">
      <c r="A11" s="3" t="str">
        <f>IF(AND(L11=供应商对账单!$C$2,C11&gt;=供应商对账单!$G$2,C11&lt;=供应商对账单!$G$3),ROW(进货入库明细表!F11)&amp;"-","")</f>
        <v/>
      </c>
      <c r="B11" s="16"/>
      <c r="C11" s="16"/>
      <c r="D11" s="16"/>
      <c r="E11" s="18" t="str">
        <f>IF($D11&lt;&gt;"",VLOOKUP($D11,参数表!$A:$G,2,0),"")</f>
        <v/>
      </c>
      <c r="F11" s="18" t="str">
        <f>IF($D11&lt;&gt;"",VLOOKUP($D11,参数表!$A:$G,3,0),"")</f>
        <v/>
      </c>
      <c r="G11" s="18" t="str">
        <f>IF($D11&lt;&gt;"",VLOOKUP($D11,参数表!$A:$G,4,0),"")</f>
        <v/>
      </c>
      <c r="H11" s="16"/>
      <c r="I11" s="16"/>
      <c r="J11" s="18">
        <f t="shared" si="0"/>
        <v>0</v>
      </c>
      <c r="K11" s="16"/>
      <c r="L11" s="16"/>
      <c r="M11" s="16"/>
    </row>
    <row r="12" spans="1:13" ht="20.100000000000001" customHeight="1" x14ac:dyDescent="0.15">
      <c r="A12" s="3" t="str">
        <f>IF(AND(L12=供应商对账单!$C$2,C12&gt;=供应商对账单!$G$2,C12&lt;=供应商对账单!$G$3),ROW(进货入库明细表!F12)&amp;"-","")</f>
        <v/>
      </c>
      <c r="B12" s="16"/>
      <c r="C12" s="16"/>
      <c r="D12" s="16"/>
      <c r="E12" s="18" t="str">
        <f>IF($D12&lt;&gt;"",VLOOKUP($D12,参数表!$A:$G,2,0),"")</f>
        <v/>
      </c>
      <c r="F12" s="18" t="str">
        <f>IF($D12&lt;&gt;"",VLOOKUP($D12,参数表!$A:$G,3,0),"")</f>
        <v/>
      </c>
      <c r="G12" s="18" t="str">
        <f>IF($D12&lt;&gt;"",VLOOKUP($D12,参数表!$A:$G,4,0),"")</f>
        <v/>
      </c>
      <c r="H12" s="16"/>
      <c r="I12" s="16"/>
      <c r="J12" s="18">
        <f t="shared" si="0"/>
        <v>0</v>
      </c>
      <c r="K12" s="16"/>
      <c r="L12" s="16"/>
      <c r="M12" s="16"/>
    </row>
    <row r="13" spans="1:13" ht="20.100000000000001" customHeight="1" x14ac:dyDescent="0.15">
      <c r="A13" s="3" t="str">
        <f>IF(AND(L13=供应商对账单!$C$2,C13&gt;=供应商对账单!$G$2,C13&lt;=供应商对账单!$G$3),ROW(进货入库明细表!F13)&amp;"-","")</f>
        <v/>
      </c>
      <c r="B13" s="16"/>
      <c r="C13" s="16"/>
      <c r="D13" s="16"/>
      <c r="E13" s="18" t="str">
        <f>IF($D13&lt;&gt;"",VLOOKUP($D13,参数表!$A:$G,2,0),"")</f>
        <v/>
      </c>
      <c r="F13" s="18" t="str">
        <f>IF($D13&lt;&gt;"",VLOOKUP($D13,参数表!$A:$G,3,0),"")</f>
        <v/>
      </c>
      <c r="G13" s="18" t="str">
        <f>IF($D13&lt;&gt;"",VLOOKUP($D13,参数表!$A:$G,4,0),"")</f>
        <v/>
      </c>
      <c r="H13" s="16"/>
      <c r="I13" s="16"/>
      <c r="J13" s="18">
        <f t="shared" si="0"/>
        <v>0</v>
      </c>
      <c r="K13" s="16"/>
      <c r="L13" s="16"/>
      <c r="M13" s="16"/>
    </row>
    <row r="14" spans="1:13" ht="20.100000000000001" customHeight="1" x14ac:dyDescent="0.15">
      <c r="A14" s="3" t="str">
        <f>IF(AND(L14=供应商对账单!$C$2,C14&gt;=供应商对账单!$G$2,C14&lt;=供应商对账单!$G$3),ROW(进货入库明细表!F14)&amp;"-","")</f>
        <v/>
      </c>
      <c r="B14" s="16"/>
      <c r="C14" s="16"/>
      <c r="D14" s="16"/>
      <c r="E14" s="18" t="str">
        <f>IF($D14&lt;&gt;"",VLOOKUP($D14,参数表!$A:$G,2,0),"")</f>
        <v/>
      </c>
      <c r="F14" s="18" t="str">
        <f>IF($D14&lt;&gt;"",VLOOKUP($D14,参数表!$A:$G,3,0),"")</f>
        <v/>
      </c>
      <c r="G14" s="18" t="str">
        <f>IF($D14&lt;&gt;"",VLOOKUP($D14,参数表!$A:$G,4,0),"")</f>
        <v/>
      </c>
      <c r="H14" s="16"/>
      <c r="I14" s="16"/>
      <c r="J14" s="18">
        <f t="shared" si="0"/>
        <v>0</v>
      </c>
      <c r="K14" s="16"/>
      <c r="L14" s="16"/>
      <c r="M14" s="16"/>
    </row>
    <row r="15" spans="1:13" ht="20.100000000000001" customHeight="1" x14ac:dyDescent="0.15">
      <c r="A15" s="3" t="str">
        <f>IF(AND(L15=供应商对账单!$C$2,C15&gt;=供应商对账单!$G$2,C15&lt;=供应商对账单!$G$3),ROW(进货入库明细表!F15)&amp;"-","")</f>
        <v/>
      </c>
      <c r="B15" s="16"/>
      <c r="C15" s="16"/>
      <c r="D15" s="16"/>
      <c r="E15" s="18" t="str">
        <f>IF($D15&lt;&gt;"",VLOOKUP($D15,参数表!$A:$G,2,0),"")</f>
        <v/>
      </c>
      <c r="F15" s="18" t="str">
        <f>IF($D15&lt;&gt;"",VLOOKUP($D15,参数表!$A:$G,3,0),"")</f>
        <v/>
      </c>
      <c r="G15" s="18" t="str">
        <f>IF($D15&lt;&gt;"",VLOOKUP($D15,参数表!$A:$G,4,0),"")</f>
        <v/>
      </c>
      <c r="H15" s="16"/>
      <c r="I15" s="16"/>
      <c r="J15" s="18">
        <f t="shared" si="0"/>
        <v>0</v>
      </c>
      <c r="K15" s="16"/>
      <c r="L15" s="16"/>
      <c r="M15" s="16"/>
    </row>
    <row r="16" spans="1:13" ht="20.100000000000001" customHeight="1" x14ac:dyDescent="0.15">
      <c r="A16" s="3" t="str">
        <f>IF(AND(L16=供应商对账单!$C$2,C16&gt;=供应商对账单!$G$2,C16&lt;=供应商对账单!$G$3),ROW(进货入库明细表!F16)&amp;"-","")</f>
        <v/>
      </c>
      <c r="B16" s="16"/>
      <c r="C16" s="16"/>
      <c r="D16" s="16"/>
      <c r="E16" s="18" t="str">
        <f>IF($D16&lt;&gt;"",VLOOKUP($D16,参数表!$A:$G,2,0),"")</f>
        <v/>
      </c>
      <c r="F16" s="18" t="str">
        <f>IF($D16&lt;&gt;"",VLOOKUP($D16,参数表!$A:$G,3,0),"")</f>
        <v/>
      </c>
      <c r="G16" s="18" t="str">
        <f>IF($D16&lt;&gt;"",VLOOKUP($D16,参数表!$A:$G,4,0),"")</f>
        <v/>
      </c>
      <c r="H16" s="16"/>
      <c r="I16" s="16"/>
      <c r="J16" s="18">
        <f t="shared" si="0"/>
        <v>0</v>
      </c>
      <c r="K16" s="16"/>
      <c r="L16" s="16"/>
      <c r="M16" s="16"/>
    </row>
    <row r="17" spans="1:13" ht="20.100000000000001" customHeight="1" x14ac:dyDescent="0.15">
      <c r="A17" s="3" t="str">
        <f>IF(AND(L17=供应商对账单!$C$2,C17&gt;=供应商对账单!$G$2,C17&lt;=供应商对账单!$G$3),ROW(进货入库明细表!F17)&amp;"-","")</f>
        <v/>
      </c>
      <c r="B17" s="16"/>
      <c r="C17" s="16"/>
      <c r="D17" s="16"/>
      <c r="E17" s="18" t="str">
        <f>IF($D17&lt;&gt;"",VLOOKUP($D17,参数表!$A:$G,2,0),"")</f>
        <v/>
      </c>
      <c r="F17" s="18" t="str">
        <f>IF($D17&lt;&gt;"",VLOOKUP($D17,参数表!$A:$G,3,0),"")</f>
        <v/>
      </c>
      <c r="G17" s="18" t="str">
        <f>IF($D17&lt;&gt;"",VLOOKUP($D17,参数表!$A:$G,4,0),"")</f>
        <v/>
      </c>
      <c r="H17" s="16"/>
      <c r="I17" s="16"/>
      <c r="J17" s="18">
        <f t="shared" si="0"/>
        <v>0</v>
      </c>
      <c r="K17" s="16"/>
      <c r="L17" s="16"/>
      <c r="M17" s="16"/>
    </row>
    <row r="18" spans="1:13" ht="20.100000000000001" customHeight="1" x14ac:dyDescent="0.15">
      <c r="A18" s="3" t="str">
        <f>IF(AND(L18=供应商对账单!$C$2,C18&gt;=供应商对账单!$G$2,C18&lt;=供应商对账单!$G$3),ROW(进货入库明细表!F18)&amp;"-","")</f>
        <v/>
      </c>
      <c r="B18" s="16"/>
      <c r="C18" s="16"/>
      <c r="D18" s="16"/>
      <c r="E18" s="18" t="str">
        <f>IF($D18&lt;&gt;"",VLOOKUP($D18,参数表!$A:$G,2,0),"")</f>
        <v/>
      </c>
      <c r="F18" s="18" t="str">
        <f>IF($D18&lt;&gt;"",VLOOKUP($D18,参数表!$A:$G,3,0),"")</f>
        <v/>
      </c>
      <c r="G18" s="18" t="str">
        <f>IF($D18&lt;&gt;"",VLOOKUP($D18,参数表!$A:$G,4,0),"")</f>
        <v/>
      </c>
      <c r="H18" s="16"/>
      <c r="I18" s="16"/>
      <c r="J18" s="18">
        <f t="shared" si="0"/>
        <v>0</v>
      </c>
      <c r="K18" s="16"/>
      <c r="L18" s="16"/>
      <c r="M18" s="16"/>
    </row>
    <row r="19" spans="1:13" ht="20.100000000000001" customHeight="1" x14ac:dyDescent="0.15">
      <c r="A19" s="3" t="str">
        <f>IF(AND(L19=供应商对账单!$C$2,C19&gt;=供应商对账单!$G$2,C19&lt;=供应商对账单!$G$3),ROW(进货入库明细表!F19)&amp;"-","")</f>
        <v/>
      </c>
      <c r="B19" s="16"/>
      <c r="C19" s="16"/>
      <c r="D19" s="16"/>
      <c r="E19" s="18" t="str">
        <f>IF($D19&lt;&gt;"",VLOOKUP($D19,参数表!$A:$G,2,0),"")</f>
        <v/>
      </c>
      <c r="F19" s="18" t="str">
        <f>IF($D19&lt;&gt;"",VLOOKUP($D19,参数表!$A:$G,3,0),"")</f>
        <v/>
      </c>
      <c r="G19" s="18" t="str">
        <f>IF($D19&lt;&gt;"",VLOOKUP($D19,参数表!$A:$G,4,0),"")</f>
        <v/>
      </c>
      <c r="H19" s="16"/>
      <c r="I19" s="16"/>
      <c r="J19" s="18">
        <f t="shared" si="0"/>
        <v>0</v>
      </c>
      <c r="K19" s="16"/>
      <c r="L19" s="16"/>
      <c r="M19" s="16"/>
    </row>
    <row r="20" spans="1:13" ht="20.100000000000001" customHeight="1" x14ac:dyDescent="0.15">
      <c r="A20" s="3" t="str">
        <f>IF(AND(L20=供应商对账单!$C$2,C20&gt;=供应商对账单!$G$2,C20&lt;=供应商对账单!$G$3),ROW(进货入库明细表!F20)&amp;"-","")</f>
        <v/>
      </c>
      <c r="B20" s="16"/>
      <c r="C20" s="16"/>
      <c r="D20" s="16"/>
      <c r="E20" s="18" t="str">
        <f>IF($D20&lt;&gt;"",VLOOKUP($D20,参数表!$A:$G,2,0),"")</f>
        <v/>
      </c>
      <c r="F20" s="18" t="str">
        <f>IF($D20&lt;&gt;"",VLOOKUP($D20,参数表!$A:$G,3,0),"")</f>
        <v/>
      </c>
      <c r="G20" s="18" t="str">
        <f>IF($D20&lt;&gt;"",VLOOKUP($D20,参数表!$A:$G,4,0),"")</f>
        <v/>
      </c>
      <c r="H20" s="16"/>
      <c r="I20" s="16"/>
      <c r="J20" s="18">
        <f t="shared" si="0"/>
        <v>0</v>
      </c>
      <c r="K20" s="16"/>
      <c r="L20" s="16"/>
      <c r="M20" s="16"/>
    </row>
    <row r="21" spans="1:13" ht="20.100000000000001" customHeight="1" x14ac:dyDescent="0.15">
      <c r="A21" s="3" t="str">
        <f>IF(AND(L21=供应商对账单!$C$2,C21&gt;=供应商对账单!$G$2,C21&lt;=供应商对账单!$G$3),ROW(进货入库明细表!F21)&amp;"-","")</f>
        <v/>
      </c>
      <c r="B21" s="16"/>
      <c r="C21" s="16"/>
      <c r="D21" s="16"/>
      <c r="E21" s="18" t="str">
        <f>IF($D21&lt;&gt;"",VLOOKUP($D21,参数表!$A:$G,2,0),"")</f>
        <v/>
      </c>
      <c r="F21" s="18" t="str">
        <f>IF($D21&lt;&gt;"",VLOOKUP($D21,参数表!$A:$G,3,0),"")</f>
        <v/>
      </c>
      <c r="G21" s="18" t="str">
        <f>IF($D21&lt;&gt;"",VLOOKUP($D21,参数表!$A:$G,4,0),"")</f>
        <v/>
      </c>
      <c r="H21" s="16"/>
      <c r="I21" s="16"/>
      <c r="J21" s="18">
        <f t="shared" si="0"/>
        <v>0</v>
      </c>
      <c r="K21" s="16"/>
      <c r="L21" s="16"/>
      <c r="M21" s="16"/>
    </row>
    <row r="22" spans="1:13" ht="20.100000000000001" customHeight="1" x14ac:dyDescent="0.15">
      <c r="A22" s="3" t="str">
        <f>IF(AND(L22=供应商对账单!$C$2,C22&gt;=供应商对账单!$G$2,C22&lt;=供应商对账单!$G$3),ROW(进货入库明细表!F22)&amp;"-","")</f>
        <v/>
      </c>
      <c r="B22" s="16"/>
      <c r="C22" s="16"/>
      <c r="D22" s="16"/>
      <c r="E22" s="18" t="str">
        <f>IF($D22&lt;&gt;"",VLOOKUP($D22,参数表!$A:$G,2,0),"")</f>
        <v/>
      </c>
      <c r="F22" s="18" t="str">
        <f>IF($D22&lt;&gt;"",VLOOKUP($D22,参数表!$A:$G,3,0),"")</f>
        <v/>
      </c>
      <c r="G22" s="18" t="str">
        <f>IF($D22&lt;&gt;"",VLOOKUP($D22,参数表!$A:$G,4,0),"")</f>
        <v/>
      </c>
      <c r="H22" s="16"/>
      <c r="I22" s="16"/>
      <c r="J22" s="18">
        <f t="shared" si="0"/>
        <v>0</v>
      </c>
      <c r="K22" s="16"/>
      <c r="L22" s="16"/>
      <c r="M22" s="16"/>
    </row>
    <row r="23" spans="1:13" ht="20.100000000000001" customHeight="1" x14ac:dyDescent="0.15">
      <c r="A23" s="3" t="str">
        <f>IF(AND(L23=供应商对账单!$C$2,C23&gt;=供应商对账单!$G$2,C23&lt;=供应商对账单!$G$3),ROW(进货入库明细表!F23)&amp;"-","")</f>
        <v/>
      </c>
      <c r="B23" s="16"/>
      <c r="C23" s="16"/>
      <c r="D23" s="16"/>
      <c r="E23" s="18" t="str">
        <f>IF($D23&lt;&gt;"",VLOOKUP($D23,参数表!$A:$G,2,0),"")</f>
        <v/>
      </c>
      <c r="F23" s="18" t="str">
        <f>IF($D23&lt;&gt;"",VLOOKUP($D23,参数表!$A:$G,3,0),"")</f>
        <v/>
      </c>
      <c r="G23" s="18" t="str">
        <f>IF($D23&lt;&gt;"",VLOOKUP($D23,参数表!$A:$G,4,0),"")</f>
        <v/>
      </c>
      <c r="H23" s="16"/>
      <c r="I23" s="16"/>
      <c r="J23" s="18">
        <f t="shared" si="0"/>
        <v>0</v>
      </c>
      <c r="K23" s="16"/>
      <c r="L23" s="16"/>
      <c r="M23" s="16"/>
    </row>
    <row r="24" spans="1:13" ht="20.100000000000001" customHeight="1" x14ac:dyDescent="0.15">
      <c r="A24" s="3" t="str">
        <f>IF(AND(L24=供应商对账单!$C$2,C24&gt;=供应商对账单!$G$2,C24&lt;=供应商对账单!$G$3),ROW(进货入库明细表!F24)&amp;"-","")</f>
        <v/>
      </c>
      <c r="B24" s="16"/>
      <c r="C24" s="16"/>
      <c r="D24" s="16"/>
      <c r="E24" s="18" t="str">
        <f>IF($D24&lt;&gt;"",VLOOKUP($D24,参数表!$A:$G,2,0),"")</f>
        <v/>
      </c>
      <c r="F24" s="18" t="str">
        <f>IF($D24&lt;&gt;"",VLOOKUP($D24,参数表!$A:$G,3,0),"")</f>
        <v/>
      </c>
      <c r="G24" s="18" t="str">
        <f>IF($D24&lt;&gt;"",VLOOKUP($D24,参数表!$A:$G,4,0),"")</f>
        <v/>
      </c>
      <c r="H24" s="16"/>
      <c r="I24" s="16"/>
      <c r="J24" s="18">
        <f t="shared" si="0"/>
        <v>0</v>
      </c>
      <c r="K24" s="16"/>
      <c r="L24" s="16"/>
      <c r="M24" s="16"/>
    </row>
    <row r="25" spans="1:13" ht="20.100000000000001" customHeight="1" x14ac:dyDescent="0.15">
      <c r="A25" s="3" t="str">
        <f>IF(AND(L25=供应商对账单!$C$2,C25&gt;=供应商对账单!$G$2,C25&lt;=供应商对账单!$G$3),ROW(进货入库明细表!F25)&amp;"-","")</f>
        <v/>
      </c>
      <c r="B25" s="16"/>
      <c r="C25" s="16"/>
      <c r="D25" s="16"/>
      <c r="E25" s="18" t="str">
        <f>IF($D25&lt;&gt;"",VLOOKUP($D25,参数表!$A:$G,2,0),"")</f>
        <v/>
      </c>
      <c r="F25" s="18" t="str">
        <f>IF($D25&lt;&gt;"",VLOOKUP($D25,参数表!$A:$G,3,0),"")</f>
        <v/>
      </c>
      <c r="G25" s="18" t="str">
        <f>IF($D25&lt;&gt;"",VLOOKUP($D25,参数表!$A:$G,4,0),"")</f>
        <v/>
      </c>
      <c r="H25" s="16"/>
      <c r="I25" s="16"/>
      <c r="J25" s="18">
        <f t="shared" si="0"/>
        <v>0</v>
      </c>
      <c r="K25" s="16"/>
      <c r="L25" s="16"/>
      <c r="M25" s="16"/>
    </row>
    <row r="26" spans="1:13" ht="20.100000000000001" customHeight="1" x14ac:dyDescent="0.15">
      <c r="A26" s="3" t="str">
        <f>IF(AND(L26=供应商对账单!$C$2,C26&gt;=供应商对账单!$G$2,C26&lt;=供应商对账单!$G$3),ROW(进货入库明细表!F26)&amp;"-","")</f>
        <v/>
      </c>
      <c r="B26" s="16"/>
      <c r="C26" s="16"/>
      <c r="D26" s="16"/>
      <c r="E26" s="18" t="str">
        <f>IF($D26&lt;&gt;"",VLOOKUP($D26,参数表!$A:$G,2,0),"")</f>
        <v/>
      </c>
      <c r="F26" s="18" t="str">
        <f>IF($D26&lt;&gt;"",VLOOKUP($D26,参数表!$A:$G,3,0),"")</f>
        <v/>
      </c>
      <c r="G26" s="18" t="str">
        <f>IF($D26&lt;&gt;"",VLOOKUP($D26,参数表!$A:$G,4,0),"")</f>
        <v/>
      </c>
      <c r="H26" s="16"/>
      <c r="I26" s="16"/>
      <c r="J26" s="18">
        <f t="shared" si="0"/>
        <v>0</v>
      </c>
      <c r="K26" s="16"/>
      <c r="L26" s="16"/>
      <c r="M26" s="16"/>
    </row>
    <row r="27" spans="1:13" ht="20.100000000000001" customHeight="1" x14ac:dyDescent="0.15">
      <c r="A27" s="3" t="str">
        <f>IF(AND(L27=供应商对账单!$C$2,C27&gt;=供应商对账单!$G$2,C27&lt;=供应商对账单!$G$3),ROW(进货入库明细表!F27)&amp;"-","")</f>
        <v/>
      </c>
      <c r="B27" s="16"/>
      <c r="C27" s="16"/>
      <c r="D27" s="16"/>
      <c r="E27" s="18" t="str">
        <f>IF($D27&lt;&gt;"",VLOOKUP($D27,参数表!$A:$G,2,0),"")</f>
        <v/>
      </c>
      <c r="F27" s="18" t="str">
        <f>IF($D27&lt;&gt;"",VLOOKUP($D27,参数表!$A:$G,3,0),"")</f>
        <v/>
      </c>
      <c r="G27" s="18" t="str">
        <f>IF($D27&lt;&gt;"",VLOOKUP($D27,参数表!$A:$G,4,0),"")</f>
        <v/>
      </c>
      <c r="H27" s="16"/>
      <c r="I27" s="16"/>
      <c r="J27" s="18">
        <f t="shared" si="0"/>
        <v>0</v>
      </c>
      <c r="K27" s="16"/>
      <c r="L27" s="16"/>
      <c r="M27" s="16"/>
    </row>
    <row r="28" spans="1:13" ht="20.100000000000001" customHeight="1" x14ac:dyDescent="0.15">
      <c r="A28" s="3" t="str">
        <f>IF(AND(L28=供应商对账单!$C$2,C28&gt;=供应商对账单!$G$2,C28&lt;=供应商对账单!$G$3),ROW(进货入库明细表!F28)&amp;"-","")</f>
        <v/>
      </c>
      <c r="B28" s="16"/>
      <c r="C28" s="16"/>
      <c r="D28" s="16"/>
      <c r="E28" s="18" t="str">
        <f>IF($D28&lt;&gt;"",VLOOKUP($D28,参数表!$A:$G,2,0),"")</f>
        <v/>
      </c>
      <c r="F28" s="18" t="str">
        <f>IF($D28&lt;&gt;"",VLOOKUP($D28,参数表!$A:$G,3,0),"")</f>
        <v/>
      </c>
      <c r="G28" s="18" t="str">
        <f>IF($D28&lt;&gt;"",VLOOKUP($D28,参数表!$A:$G,4,0),"")</f>
        <v/>
      </c>
      <c r="H28" s="16"/>
      <c r="I28" s="16"/>
      <c r="J28" s="18">
        <f t="shared" si="0"/>
        <v>0</v>
      </c>
      <c r="K28" s="16"/>
      <c r="L28" s="16"/>
      <c r="M28" s="16"/>
    </row>
    <row r="29" spans="1:13" ht="20.100000000000001" customHeight="1" x14ac:dyDescent="0.15">
      <c r="A29" s="3" t="str">
        <f>IF(AND(L29=供应商对账单!$C$2,C29&gt;=供应商对账单!$G$2,C29&lt;=供应商对账单!$G$3),ROW(进货入库明细表!F29)&amp;"-","")</f>
        <v/>
      </c>
      <c r="B29" s="16"/>
      <c r="C29" s="16"/>
      <c r="D29" s="16"/>
      <c r="E29" s="18" t="str">
        <f>IF($D29&lt;&gt;"",VLOOKUP($D29,参数表!$A:$G,2,0),"")</f>
        <v/>
      </c>
      <c r="F29" s="18" t="str">
        <f>IF($D29&lt;&gt;"",VLOOKUP($D29,参数表!$A:$G,3,0),"")</f>
        <v/>
      </c>
      <c r="G29" s="18" t="str">
        <f>IF($D29&lt;&gt;"",VLOOKUP($D29,参数表!$A:$G,4,0),"")</f>
        <v/>
      </c>
      <c r="H29" s="16"/>
      <c r="I29" s="16"/>
      <c r="J29" s="18">
        <f t="shared" si="0"/>
        <v>0</v>
      </c>
      <c r="K29" s="16"/>
      <c r="L29" s="16"/>
      <c r="M29" s="16"/>
    </row>
    <row r="30" spans="1:13" ht="20.100000000000001" customHeight="1" x14ac:dyDescent="0.15">
      <c r="A30" s="3" t="str">
        <f>IF(AND(L30=供应商对账单!$C$2,C30&gt;=供应商对账单!$G$2,C30&lt;=供应商对账单!$G$3),ROW(进货入库明细表!F30)&amp;"-","")</f>
        <v/>
      </c>
      <c r="B30" s="16"/>
      <c r="C30" s="16"/>
      <c r="D30" s="16"/>
      <c r="E30" s="18" t="str">
        <f>IF($D30&lt;&gt;"",VLOOKUP($D30,参数表!$A:$G,2,0),"")</f>
        <v/>
      </c>
      <c r="F30" s="18" t="str">
        <f>IF($D30&lt;&gt;"",VLOOKUP($D30,参数表!$A:$G,3,0),"")</f>
        <v/>
      </c>
      <c r="G30" s="18" t="str">
        <f>IF($D30&lt;&gt;"",VLOOKUP($D30,参数表!$A:$G,4,0),"")</f>
        <v/>
      </c>
      <c r="H30" s="16"/>
      <c r="I30" s="16"/>
      <c r="J30" s="18">
        <f t="shared" si="0"/>
        <v>0</v>
      </c>
      <c r="K30" s="16"/>
      <c r="L30" s="16"/>
      <c r="M30" s="16"/>
    </row>
    <row r="31" spans="1:13" ht="20.100000000000001" customHeight="1" x14ac:dyDescent="0.15">
      <c r="A31" s="3" t="str">
        <f>IF(AND(L31=供应商对账单!$C$2,C31&gt;=供应商对账单!$G$2,C31&lt;=供应商对账单!$G$3),ROW(进货入库明细表!F31)&amp;"-","")</f>
        <v/>
      </c>
      <c r="B31" s="16"/>
      <c r="C31" s="16"/>
      <c r="D31" s="16"/>
      <c r="E31" s="18" t="str">
        <f>IF($D31&lt;&gt;"",VLOOKUP($D31,参数表!$A:$G,2,0),"")</f>
        <v/>
      </c>
      <c r="F31" s="18" t="str">
        <f>IF($D31&lt;&gt;"",VLOOKUP($D31,参数表!$A:$G,3,0),"")</f>
        <v/>
      </c>
      <c r="G31" s="18" t="str">
        <f>IF($D31&lt;&gt;"",VLOOKUP($D31,参数表!$A:$G,4,0),"")</f>
        <v/>
      </c>
      <c r="H31" s="16"/>
      <c r="I31" s="16"/>
      <c r="J31" s="18">
        <f t="shared" si="0"/>
        <v>0</v>
      </c>
      <c r="K31" s="16"/>
      <c r="L31" s="16"/>
      <c r="M31" s="16"/>
    </row>
    <row r="32" spans="1:13" ht="20.100000000000001" customHeight="1" x14ac:dyDescent="0.15">
      <c r="A32" s="3" t="str">
        <f>IF(AND(L32=供应商对账单!$C$2,C32&gt;=供应商对账单!$G$2,C32&lt;=供应商对账单!$G$3),ROW(进货入库明细表!F32)&amp;"-","")</f>
        <v/>
      </c>
      <c r="B32" s="16"/>
      <c r="C32" s="16"/>
      <c r="D32" s="16"/>
      <c r="E32" s="18" t="str">
        <f>IF($D32&lt;&gt;"",VLOOKUP($D32,参数表!$A:$G,2,0),"")</f>
        <v/>
      </c>
      <c r="F32" s="18" t="str">
        <f>IF($D32&lt;&gt;"",VLOOKUP($D32,参数表!$A:$G,3,0),"")</f>
        <v/>
      </c>
      <c r="G32" s="18" t="str">
        <f>IF($D32&lt;&gt;"",VLOOKUP($D32,参数表!$A:$G,4,0),"")</f>
        <v/>
      </c>
      <c r="H32" s="16"/>
      <c r="I32" s="16"/>
      <c r="J32" s="18">
        <f t="shared" si="0"/>
        <v>0</v>
      </c>
      <c r="K32" s="16"/>
      <c r="L32" s="16"/>
      <c r="M32" s="16"/>
    </row>
    <row r="33" spans="1:13" ht="20.100000000000001" customHeight="1" x14ac:dyDescent="0.15">
      <c r="A33" s="3" t="str">
        <f>IF(AND(L33=供应商对账单!$C$2,C33&gt;=供应商对账单!$G$2,C33&lt;=供应商对账单!$G$3),ROW(进货入库明细表!F33)&amp;"-","")</f>
        <v/>
      </c>
      <c r="B33" s="16"/>
      <c r="C33" s="16"/>
      <c r="D33" s="16"/>
      <c r="E33" s="18" t="str">
        <f>IF($D33&lt;&gt;"",VLOOKUP($D33,参数表!$A:$G,2,0),"")</f>
        <v/>
      </c>
      <c r="F33" s="18" t="str">
        <f>IF($D33&lt;&gt;"",VLOOKUP($D33,参数表!$A:$G,3,0),"")</f>
        <v/>
      </c>
      <c r="G33" s="18" t="str">
        <f>IF($D33&lt;&gt;"",VLOOKUP($D33,参数表!$A:$G,4,0),"")</f>
        <v/>
      </c>
      <c r="H33" s="16"/>
      <c r="I33" s="16"/>
      <c r="J33" s="18">
        <f t="shared" si="0"/>
        <v>0</v>
      </c>
      <c r="K33" s="16"/>
      <c r="L33" s="16"/>
      <c r="M33" s="16"/>
    </row>
    <row r="34" spans="1:13" ht="20.100000000000001" customHeight="1" x14ac:dyDescent="0.15">
      <c r="A34" s="3" t="str">
        <f>IF(AND(L34=供应商对账单!$C$2,C34&gt;=供应商对账单!$G$2,C34&lt;=供应商对账单!$G$3),ROW(进货入库明细表!F34)&amp;"-","")</f>
        <v/>
      </c>
      <c r="B34" s="16"/>
      <c r="C34" s="16"/>
      <c r="D34" s="16"/>
      <c r="E34" s="18" t="str">
        <f>IF($D34&lt;&gt;"",VLOOKUP($D34,参数表!$A:$G,2,0),"")</f>
        <v/>
      </c>
      <c r="F34" s="18" t="str">
        <f>IF($D34&lt;&gt;"",VLOOKUP($D34,参数表!$A:$G,3,0),"")</f>
        <v/>
      </c>
      <c r="G34" s="18" t="str">
        <f>IF($D34&lt;&gt;"",VLOOKUP($D34,参数表!$A:$G,4,0),"")</f>
        <v/>
      </c>
      <c r="H34" s="16"/>
      <c r="I34" s="16"/>
      <c r="J34" s="18">
        <f t="shared" si="0"/>
        <v>0</v>
      </c>
      <c r="K34" s="16"/>
      <c r="L34" s="16"/>
      <c r="M34" s="16"/>
    </row>
    <row r="35" spans="1:13" ht="20.100000000000001" customHeight="1" x14ac:dyDescent="0.15">
      <c r="A35" s="3" t="str">
        <f>IF(AND(L35=供应商对账单!$C$2,C35&gt;=供应商对账单!$G$2,C35&lt;=供应商对账单!$G$3),ROW(进货入库明细表!F35)&amp;"-","")</f>
        <v/>
      </c>
      <c r="B35" s="16"/>
      <c r="C35" s="16"/>
      <c r="D35" s="16"/>
      <c r="E35" s="18" t="str">
        <f>IF($D35&lt;&gt;"",VLOOKUP($D35,参数表!$A:$G,2,0),"")</f>
        <v/>
      </c>
      <c r="F35" s="18" t="str">
        <f>IF($D35&lt;&gt;"",VLOOKUP($D35,参数表!$A:$G,3,0),"")</f>
        <v/>
      </c>
      <c r="G35" s="18" t="str">
        <f>IF($D35&lt;&gt;"",VLOOKUP($D35,参数表!$A:$G,4,0),"")</f>
        <v/>
      </c>
      <c r="H35" s="16"/>
      <c r="I35" s="16"/>
      <c r="J35" s="18">
        <f t="shared" si="0"/>
        <v>0</v>
      </c>
      <c r="K35" s="16"/>
      <c r="L35" s="16"/>
      <c r="M35" s="16"/>
    </row>
    <row r="36" spans="1:13" ht="20.100000000000001" customHeight="1" x14ac:dyDescent="0.15">
      <c r="A36" s="3" t="str">
        <f>IF(AND(L36=供应商对账单!$C$2,C36&gt;=供应商对账单!$G$2,C36&lt;=供应商对账单!$G$3),ROW(进货入库明细表!F36)&amp;"-","")</f>
        <v/>
      </c>
      <c r="B36" s="16"/>
      <c r="C36" s="16"/>
      <c r="D36" s="16"/>
      <c r="E36" s="18" t="str">
        <f>IF($D36&lt;&gt;"",VLOOKUP($D36,参数表!$A:$G,2,0),"")</f>
        <v/>
      </c>
      <c r="F36" s="18" t="str">
        <f>IF($D36&lt;&gt;"",VLOOKUP($D36,参数表!$A:$G,3,0),"")</f>
        <v/>
      </c>
      <c r="G36" s="18" t="str">
        <f>IF($D36&lt;&gt;"",VLOOKUP($D36,参数表!$A:$G,4,0),"")</f>
        <v/>
      </c>
      <c r="H36" s="16"/>
      <c r="I36" s="16"/>
      <c r="J36" s="18">
        <f t="shared" si="0"/>
        <v>0</v>
      </c>
      <c r="K36" s="16"/>
      <c r="L36" s="16"/>
      <c r="M36" s="16"/>
    </row>
    <row r="37" spans="1:13" ht="20.100000000000001" customHeight="1" x14ac:dyDescent="0.15">
      <c r="A37" s="3" t="str">
        <f>IF(AND(L37=供应商对账单!$C$2,C37&gt;=供应商对账单!$G$2,C37&lt;=供应商对账单!$G$3),ROW(进货入库明细表!F37)&amp;"-","")</f>
        <v/>
      </c>
      <c r="B37" s="16"/>
      <c r="C37" s="16"/>
      <c r="D37" s="16"/>
      <c r="E37" s="18" t="str">
        <f>IF($D37&lt;&gt;"",VLOOKUP($D37,参数表!$A:$G,2,0),"")</f>
        <v/>
      </c>
      <c r="F37" s="18" t="str">
        <f>IF($D37&lt;&gt;"",VLOOKUP($D37,参数表!$A:$G,3,0),"")</f>
        <v/>
      </c>
      <c r="G37" s="18" t="str">
        <f>IF($D37&lt;&gt;"",VLOOKUP($D37,参数表!$A:$G,4,0),"")</f>
        <v/>
      </c>
      <c r="H37" s="16"/>
      <c r="I37" s="16"/>
      <c r="J37" s="18">
        <f t="shared" si="0"/>
        <v>0</v>
      </c>
      <c r="K37" s="16"/>
      <c r="L37" s="16"/>
      <c r="M37" s="16"/>
    </row>
    <row r="38" spans="1:13" ht="20.100000000000001" customHeight="1" x14ac:dyDescent="0.15">
      <c r="A38" s="3" t="str">
        <f>IF(AND(L38=供应商对账单!$C$2,C38&gt;=供应商对账单!$G$2,C38&lt;=供应商对账单!$G$3),ROW(进货入库明细表!F38)&amp;"-","")</f>
        <v/>
      </c>
      <c r="B38" s="16"/>
      <c r="C38" s="16"/>
      <c r="D38" s="16"/>
      <c r="E38" s="18" t="str">
        <f>IF($D38&lt;&gt;"",VLOOKUP($D38,参数表!$A:$G,2,0),"")</f>
        <v/>
      </c>
      <c r="F38" s="18" t="str">
        <f>IF($D38&lt;&gt;"",VLOOKUP($D38,参数表!$A:$G,3,0),"")</f>
        <v/>
      </c>
      <c r="G38" s="18" t="str">
        <f>IF($D38&lt;&gt;"",VLOOKUP($D38,参数表!$A:$G,4,0),"")</f>
        <v/>
      </c>
      <c r="H38" s="16"/>
      <c r="I38" s="16"/>
      <c r="J38" s="18">
        <f t="shared" si="0"/>
        <v>0</v>
      </c>
      <c r="K38" s="16"/>
      <c r="L38" s="16"/>
      <c r="M38" s="16"/>
    </row>
    <row r="39" spans="1:13" ht="20.100000000000001" customHeight="1" x14ac:dyDescent="0.15">
      <c r="A39" s="3" t="str">
        <f>IF(AND(L39=供应商对账单!$C$2,C39&gt;=供应商对账单!$G$2,C39&lt;=供应商对账单!$G$3),ROW(进货入库明细表!F39)&amp;"-","")</f>
        <v/>
      </c>
      <c r="B39" s="16"/>
      <c r="C39" s="16"/>
      <c r="D39" s="16"/>
      <c r="E39" s="18" t="str">
        <f>IF($D39&lt;&gt;"",VLOOKUP($D39,参数表!$A:$G,2,0),"")</f>
        <v/>
      </c>
      <c r="F39" s="18" t="str">
        <f>IF($D39&lt;&gt;"",VLOOKUP($D39,参数表!$A:$G,3,0),"")</f>
        <v/>
      </c>
      <c r="G39" s="18" t="str">
        <f>IF($D39&lt;&gt;"",VLOOKUP($D39,参数表!$A:$G,4,0),"")</f>
        <v/>
      </c>
      <c r="H39" s="16"/>
      <c r="I39" s="16"/>
      <c r="J39" s="18">
        <f t="shared" si="0"/>
        <v>0</v>
      </c>
      <c r="K39" s="16"/>
      <c r="L39" s="16"/>
      <c r="M39" s="16"/>
    </row>
    <row r="40" spans="1:13" ht="20.100000000000001" customHeight="1" x14ac:dyDescent="0.15">
      <c r="A40" s="3" t="str">
        <f>IF(AND(L40=供应商对账单!$C$2,C40&gt;=供应商对账单!$G$2,C40&lt;=供应商对账单!$G$3),ROW(进货入库明细表!F40)&amp;"-","")</f>
        <v/>
      </c>
      <c r="B40" s="16"/>
      <c r="C40" s="16"/>
      <c r="D40" s="16"/>
      <c r="E40" s="18" t="str">
        <f>IF($D40&lt;&gt;"",VLOOKUP($D40,参数表!$A:$G,2,0),"")</f>
        <v/>
      </c>
      <c r="F40" s="18" t="str">
        <f>IF($D40&lt;&gt;"",VLOOKUP($D40,参数表!$A:$G,3,0),"")</f>
        <v/>
      </c>
      <c r="G40" s="18" t="str">
        <f>IF($D40&lt;&gt;"",VLOOKUP($D40,参数表!$A:$G,4,0),"")</f>
        <v/>
      </c>
      <c r="H40" s="16"/>
      <c r="I40" s="16"/>
      <c r="J40" s="18">
        <f t="shared" si="0"/>
        <v>0</v>
      </c>
      <c r="K40" s="16"/>
      <c r="L40" s="16"/>
      <c r="M40" s="16"/>
    </row>
    <row r="41" spans="1:13" ht="20.100000000000001" customHeight="1" x14ac:dyDescent="0.15">
      <c r="A41" s="3" t="str">
        <f>IF(AND(L41=供应商对账单!$C$2,C41&gt;=供应商对账单!$G$2,C41&lt;=供应商对账单!$G$3),ROW(进货入库明细表!F41)&amp;"-","")</f>
        <v/>
      </c>
      <c r="B41" s="16"/>
      <c r="C41" s="16"/>
      <c r="D41" s="16"/>
      <c r="E41" s="18" t="str">
        <f>IF($D41&lt;&gt;"",VLOOKUP($D41,参数表!$A:$G,2,0),"")</f>
        <v/>
      </c>
      <c r="F41" s="18" t="str">
        <f>IF($D41&lt;&gt;"",VLOOKUP($D41,参数表!$A:$G,3,0),"")</f>
        <v/>
      </c>
      <c r="G41" s="18" t="str">
        <f>IF($D41&lt;&gt;"",VLOOKUP($D41,参数表!$A:$G,4,0),"")</f>
        <v/>
      </c>
      <c r="H41" s="16"/>
      <c r="I41" s="16"/>
      <c r="J41" s="18">
        <f t="shared" si="0"/>
        <v>0</v>
      </c>
      <c r="K41" s="16"/>
      <c r="L41" s="16"/>
      <c r="M41" s="16"/>
    </row>
    <row r="42" spans="1:13" ht="20.100000000000001" customHeight="1" x14ac:dyDescent="0.15">
      <c r="A42" s="3" t="str">
        <f>IF(AND(L42=供应商对账单!$C$2,C42&gt;=供应商对账单!$G$2,C42&lt;=供应商对账单!$G$3),ROW(进货入库明细表!F42)&amp;"-","")</f>
        <v/>
      </c>
      <c r="B42" s="16"/>
      <c r="C42" s="16"/>
      <c r="D42" s="16"/>
      <c r="E42" s="18" t="str">
        <f>IF($D42&lt;&gt;"",VLOOKUP($D42,参数表!$A:$G,2,0),"")</f>
        <v/>
      </c>
      <c r="F42" s="18" t="str">
        <f>IF($D42&lt;&gt;"",VLOOKUP($D42,参数表!$A:$G,3,0),"")</f>
        <v/>
      </c>
      <c r="G42" s="18" t="str">
        <f>IF($D42&lt;&gt;"",VLOOKUP($D42,参数表!$A:$G,4,0),"")</f>
        <v/>
      </c>
      <c r="H42" s="16"/>
      <c r="I42" s="16"/>
      <c r="J42" s="18">
        <f t="shared" si="0"/>
        <v>0</v>
      </c>
      <c r="K42" s="16"/>
      <c r="L42" s="16"/>
      <c r="M42" s="16"/>
    </row>
    <row r="43" spans="1:13" ht="20.100000000000001" customHeight="1" x14ac:dyDescent="0.15">
      <c r="A43" s="3" t="str">
        <f>IF(AND(L43=供应商对账单!$C$2,C43&gt;=供应商对账单!$G$2,C43&lt;=供应商对账单!$G$3),ROW(进货入库明细表!F43)&amp;"-","")</f>
        <v/>
      </c>
      <c r="B43" s="16"/>
      <c r="C43" s="16"/>
      <c r="D43" s="16"/>
      <c r="E43" s="18" t="str">
        <f>IF($D43&lt;&gt;"",VLOOKUP($D43,参数表!$A:$G,2,0),"")</f>
        <v/>
      </c>
      <c r="F43" s="18" t="str">
        <f>IF($D43&lt;&gt;"",VLOOKUP($D43,参数表!$A:$G,3,0),"")</f>
        <v/>
      </c>
      <c r="G43" s="18" t="str">
        <f>IF($D43&lt;&gt;"",VLOOKUP($D43,参数表!$A:$G,4,0),"")</f>
        <v/>
      </c>
      <c r="H43" s="16"/>
      <c r="I43" s="16"/>
      <c r="J43" s="18">
        <f t="shared" si="0"/>
        <v>0</v>
      </c>
      <c r="K43" s="16"/>
      <c r="L43" s="16"/>
      <c r="M43" s="16"/>
    </row>
    <row r="44" spans="1:13" ht="20.100000000000001" customHeight="1" x14ac:dyDescent="0.15">
      <c r="A44" s="3" t="str">
        <f>IF(AND(L44=供应商对账单!$C$2,C44&gt;=供应商对账单!$G$2,C44&lt;=供应商对账单!$G$3),ROW(进货入库明细表!F44)&amp;"-","")</f>
        <v/>
      </c>
      <c r="B44" s="16"/>
      <c r="C44" s="16"/>
      <c r="D44" s="16"/>
      <c r="E44" s="18" t="str">
        <f>IF($D44&lt;&gt;"",VLOOKUP($D44,参数表!$A:$G,2,0),"")</f>
        <v/>
      </c>
      <c r="F44" s="18" t="str">
        <f>IF($D44&lt;&gt;"",VLOOKUP($D44,参数表!$A:$G,3,0),"")</f>
        <v/>
      </c>
      <c r="G44" s="18" t="str">
        <f>IF($D44&lt;&gt;"",VLOOKUP($D44,参数表!$A:$G,4,0),"")</f>
        <v/>
      </c>
      <c r="H44" s="16"/>
      <c r="I44" s="16"/>
      <c r="J44" s="18">
        <f t="shared" si="0"/>
        <v>0</v>
      </c>
      <c r="K44" s="16"/>
      <c r="L44" s="16"/>
      <c r="M44" s="16"/>
    </row>
    <row r="45" spans="1:13" ht="20.100000000000001" customHeight="1" x14ac:dyDescent="0.15">
      <c r="A45" s="3" t="str">
        <f>IF(AND(L45=供应商对账单!$C$2,C45&gt;=供应商对账单!$G$2,C45&lt;=供应商对账单!$G$3),ROW(进货入库明细表!F45)&amp;"-","")</f>
        <v/>
      </c>
      <c r="B45" s="16"/>
      <c r="C45" s="16"/>
      <c r="D45" s="16"/>
      <c r="E45" s="18" t="str">
        <f>IF($D45&lt;&gt;"",VLOOKUP($D45,参数表!$A:$G,2,0),"")</f>
        <v/>
      </c>
      <c r="F45" s="18" t="str">
        <f>IF($D45&lt;&gt;"",VLOOKUP($D45,参数表!$A:$G,3,0),"")</f>
        <v/>
      </c>
      <c r="G45" s="18" t="str">
        <f>IF($D45&lt;&gt;"",VLOOKUP($D45,参数表!$A:$G,4,0),"")</f>
        <v/>
      </c>
      <c r="H45" s="16"/>
      <c r="I45" s="16"/>
      <c r="J45" s="18">
        <f t="shared" si="0"/>
        <v>0</v>
      </c>
      <c r="K45" s="16"/>
      <c r="L45" s="16"/>
      <c r="M45" s="16"/>
    </row>
    <row r="46" spans="1:13" ht="20.100000000000001" customHeight="1" x14ac:dyDescent="0.15">
      <c r="A46" s="3" t="str">
        <f>IF(AND(L46=供应商对账单!$C$2,C46&gt;=供应商对账单!$G$2,C46&lt;=供应商对账单!$G$3),ROW(进货入库明细表!F46)&amp;"-","")</f>
        <v/>
      </c>
      <c r="B46" s="16"/>
      <c r="C46" s="16"/>
      <c r="D46" s="16"/>
      <c r="E46" s="18" t="str">
        <f>IF($D46&lt;&gt;"",VLOOKUP($D46,参数表!$A:$G,2,0),"")</f>
        <v/>
      </c>
      <c r="F46" s="18" t="str">
        <f>IF($D46&lt;&gt;"",VLOOKUP($D46,参数表!$A:$G,3,0),"")</f>
        <v/>
      </c>
      <c r="G46" s="18" t="str">
        <f>IF($D46&lt;&gt;"",VLOOKUP($D46,参数表!$A:$G,4,0),"")</f>
        <v/>
      </c>
      <c r="H46" s="16"/>
      <c r="I46" s="16"/>
      <c r="J46" s="18">
        <f t="shared" si="0"/>
        <v>0</v>
      </c>
      <c r="K46" s="16"/>
      <c r="L46" s="16"/>
      <c r="M46" s="16"/>
    </row>
    <row r="47" spans="1:13" ht="20.100000000000001" customHeight="1" x14ac:dyDescent="0.15">
      <c r="A47" s="3" t="str">
        <f>IF(AND(L47=供应商对账单!$C$2,C47&gt;=供应商对账单!$G$2,C47&lt;=供应商对账单!$G$3),ROW(进货入库明细表!F47)&amp;"-","")</f>
        <v/>
      </c>
      <c r="B47" s="16"/>
      <c r="C47" s="16"/>
      <c r="D47" s="16"/>
      <c r="E47" s="18" t="str">
        <f>IF($D47&lt;&gt;"",VLOOKUP($D47,参数表!$A:$G,2,0),"")</f>
        <v/>
      </c>
      <c r="F47" s="18" t="str">
        <f>IF($D47&lt;&gt;"",VLOOKUP($D47,参数表!$A:$G,3,0),"")</f>
        <v/>
      </c>
      <c r="G47" s="18" t="str">
        <f>IF($D47&lt;&gt;"",VLOOKUP($D47,参数表!$A:$G,4,0),"")</f>
        <v/>
      </c>
      <c r="H47" s="16"/>
      <c r="I47" s="16"/>
      <c r="J47" s="18">
        <f t="shared" si="0"/>
        <v>0</v>
      </c>
      <c r="K47" s="16"/>
      <c r="L47" s="16"/>
      <c r="M47" s="16"/>
    </row>
    <row r="48" spans="1:13" ht="20.100000000000001" customHeight="1" x14ac:dyDescent="0.15">
      <c r="A48" s="3" t="str">
        <f>IF(AND(L48=供应商对账单!$C$2,C48&gt;=供应商对账单!$G$2,C48&lt;=供应商对账单!$G$3),ROW(进货入库明细表!F48)&amp;"-","")</f>
        <v/>
      </c>
      <c r="B48" s="16"/>
      <c r="C48" s="16"/>
      <c r="D48" s="16"/>
      <c r="E48" s="18" t="str">
        <f>IF($D48&lt;&gt;"",VLOOKUP($D48,参数表!$A:$G,2,0),"")</f>
        <v/>
      </c>
      <c r="F48" s="18" t="str">
        <f>IF($D48&lt;&gt;"",VLOOKUP($D48,参数表!$A:$G,3,0),"")</f>
        <v/>
      </c>
      <c r="G48" s="18" t="str">
        <f>IF($D48&lt;&gt;"",VLOOKUP($D48,参数表!$A:$G,4,0),"")</f>
        <v/>
      </c>
      <c r="H48" s="16"/>
      <c r="I48" s="16"/>
      <c r="J48" s="18">
        <f t="shared" si="0"/>
        <v>0</v>
      </c>
      <c r="K48" s="16"/>
      <c r="L48" s="16"/>
      <c r="M48" s="16"/>
    </row>
    <row r="49" spans="1:13" ht="20.100000000000001" customHeight="1" x14ac:dyDescent="0.15">
      <c r="A49" s="3" t="str">
        <f>IF(AND(L49=供应商对账单!$C$2,C49&gt;=供应商对账单!$G$2,C49&lt;=供应商对账单!$G$3),ROW(进货入库明细表!F49)&amp;"-","")</f>
        <v/>
      </c>
      <c r="B49" s="16"/>
      <c r="C49" s="16"/>
      <c r="D49" s="16"/>
      <c r="E49" s="18" t="str">
        <f>IF($D49&lt;&gt;"",VLOOKUP($D49,参数表!$A:$G,2,0),"")</f>
        <v/>
      </c>
      <c r="F49" s="18" t="str">
        <f>IF($D49&lt;&gt;"",VLOOKUP($D49,参数表!$A:$G,3,0),"")</f>
        <v/>
      </c>
      <c r="G49" s="18" t="str">
        <f>IF($D49&lt;&gt;"",VLOOKUP($D49,参数表!$A:$G,4,0),"")</f>
        <v/>
      </c>
      <c r="H49" s="16"/>
      <c r="I49" s="16"/>
      <c r="J49" s="18">
        <f t="shared" si="0"/>
        <v>0</v>
      </c>
      <c r="K49" s="16"/>
      <c r="L49" s="16"/>
      <c r="M49" s="16"/>
    </row>
    <row r="50" spans="1:13" ht="20.100000000000001" customHeight="1" x14ac:dyDescent="0.15">
      <c r="A50" s="3" t="str">
        <f>IF(AND(L50=供应商对账单!$C$2,C50&gt;=供应商对账单!$G$2,C50&lt;=供应商对账单!$G$3),ROW(进货入库明细表!F50)&amp;"-","")</f>
        <v/>
      </c>
      <c r="B50" s="16"/>
      <c r="C50" s="16"/>
      <c r="D50" s="16"/>
      <c r="E50" s="18" t="str">
        <f>IF($D50&lt;&gt;"",VLOOKUP($D50,参数表!$A:$G,2,0),"")</f>
        <v/>
      </c>
      <c r="F50" s="18" t="str">
        <f>IF($D50&lt;&gt;"",VLOOKUP($D50,参数表!$A:$G,3,0),"")</f>
        <v/>
      </c>
      <c r="G50" s="18" t="str">
        <f>IF($D50&lt;&gt;"",VLOOKUP($D50,参数表!$A:$G,4,0),"")</f>
        <v/>
      </c>
      <c r="H50" s="16"/>
      <c r="I50" s="16"/>
      <c r="J50" s="18">
        <f t="shared" si="0"/>
        <v>0</v>
      </c>
      <c r="K50" s="16"/>
      <c r="L50" s="16"/>
      <c r="M50" s="16"/>
    </row>
    <row r="51" spans="1:13" ht="20.100000000000001" customHeight="1" x14ac:dyDescent="0.15">
      <c r="A51" s="3" t="str">
        <f>IF(AND(L51=供应商对账单!$C$2,C51&gt;=供应商对账单!$G$2,C51&lt;=供应商对账单!$G$3),ROW(进货入库明细表!F51)&amp;"-","")</f>
        <v/>
      </c>
      <c r="B51" s="16"/>
      <c r="C51" s="16"/>
      <c r="D51" s="16"/>
      <c r="E51" s="18" t="str">
        <f>IF($D51&lt;&gt;"",VLOOKUP($D51,参数表!$A:$G,2,0),"")</f>
        <v/>
      </c>
      <c r="F51" s="18" t="str">
        <f>IF($D51&lt;&gt;"",VLOOKUP($D51,参数表!$A:$G,3,0),"")</f>
        <v/>
      </c>
      <c r="G51" s="18" t="str">
        <f>IF($D51&lt;&gt;"",VLOOKUP($D51,参数表!$A:$G,4,0),"")</f>
        <v/>
      </c>
      <c r="H51" s="16"/>
      <c r="I51" s="16"/>
      <c r="J51" s="18">
        <f t="shared" si="0"/>
        <v>0</v>
      </c>
      <c r="K51" s="16"/>
      <c r="L51" s="16"/>
      <c r="M51" s="16"/>
    </row>
    <row r="52" spans="1:13" ht="20.100000000000001" customHeight="1" x14ac:dyDescent="0.15">
      <c r="A52" s="3" t="str">
        <f>IF(AND(L52=供应商对账单!$C$2,C52&gt;=供应商对账单!$G$2,C52&lt;=供应商对账单!$G$3),ROW(进货入库明细表!F52)&amp;"-","")</f>
        <v/>
      </c>
      <c r="B52" s="16"/>
      <c r="C52" s="16"/>
      <c r="D52" s="16"/>
      <c r="E52" s="18" t="str">
        <f>IF($D52&lt;&gt;"",VLOOKUP($D52,参数表!$A:$G,2,0),"")</f>
        <v/>
      </c>
      <c r="F52" s="18" t="str">
        <f>IF($D52&lt;&gt;"",VLOOKUP($D52,参数表!$A:$G,3,0),"")</f>
        <v/>
      </c>
      <c r="G52" s="18" t="str">
        <f>IF($D52&lt;&gt;"",VLOOKUP($D52,参数表!$A:$G,4,0),"")</f>
        <v/>
      </c>
      <c r="H52" s="16"/>
      <c r="I52" s="16"/>
      <c r="J52" s="18">
        <f t="shared" si="0"/>
        <v>0</v>
      </c>
      <c r="K52" s="16"/>
      <c r="L52" s="16"/>
      <c r="M52" s="16"/>
    </row>
    <row r="53" spans="1:13" ht="20.100000000000001" customHeight="1" x14ac:dyDescent="0.15">
      <c r="A53" s="3" t="str">
        <f>IF(AND(L53=供应商对账单!$C$2,C53&gt;=供应商对账单!$G$2,C53&lt;=供应商对账单!$G$3),ROW(进货入库明细表!F53)&amp;"-","")</f>
        <v/>
      </c>
      <c r="B53" s="16"/>
      <c r="C53" s="16"/>
      <c r="D53" s="16"/>
      <c r="E53" s="18" t="str">
        <f>IF($D53&lt;&gt;"",VLOOKUP($D53,参数表!$A:$G,2,0),"")</f>
        <v/>
      </c>
      <c r="F53" s="18" t="str">
        <f>IF($D53&lt;&gt;"",VLOOKUP($D53,参数表!$A:$G,3,0),"")</f>
        <v/>
      </c>
      <c r="G53" s="18" t="str">
        <f>IF($D53&lt;&gt;"",VLOOKUP($D53,参数表!$A:$G,4,0),"")</f>
        <v/>
      </c>
      <c r="H53" s="16"/>
      <c r="I53" s="16"/>
      <c r="J53" s="18">
        <f t="shared" si="0"/>
        <v>0</v>
      </c>
      <c r="K53" s="16"/>
      <c r="L53" s="16"/>
      <c r="M53" s="16"/>
    </row>
    <row r="54" spans="1:13" ht="20.100000000000001" customHeight="1" x14ac:dyDescent="0.15">
      <c r="A54" s="3" t="str">
        <f>IF(AND(L54=供应商对账单!$C$2,C54&gt;=供应商对账单!$G$2,C54&lt;=供应商对账单!$G$3),ROW(进货入库明细表!F54)&amp;"-","")</f>
        <v/>
      </c>
      <c r="B54" s="16"/>
      <c r="C54" s="16"/>
      <c r="D54" s="16"/>
      <c r="E54" s="18" t="str">
        <f>IF($D54&lt;&gt;"",VLOOKUP($D54,参数表!$A:$G,2,0),"")</f>
        <v/>
      </c>
      <c r="F54" s="18" t="str">
        <f>IF($D54&lt;&gt;"",VLOOKUP($D54,参数表!$A:$G,3,0),"")</f>
        <v/>
      </c>
      <c r="G54" s="18" t="str">
        <f>IF($D54&lt;&gt;"",VLOOKUP($D54,参数表!$A:$G,4,0),"")</f>
        <v/>
      </c>
      <c r="H54" s="16"/>
      <c r="I54" s="16"/>
      <c r="J54" s="18">
        <f t="shared" si="0"/>
        <v>0</v>
      </c>
      <c r="K54" s="16"/>
      <c r="L54" s="16"/>
      <c r="M54" s="16"/>
    </row>
    <row r="55" spans="1:13" ht="20.100000000000001" customHeight="1" x14ac:dyDescent="0.15">
      <c r="A55" s="3" t="str">
        <f>IF(AND(L55=供应商对账单!$C$2,C55&gt;=供应商对账单!$G$2,C55&lt;=供应商对账单!$G$3),ROW(进货入库明细表!F55)&amp;"-","")</f>
        <v/>
      </c>
      <c r="B55" s="16"/>
      <c r="C55" s="16"/>
      <c r="D55" s="16"/>
      <c r="E55" s="18" t="str">
        <f>IF($D55&lt;&gt;"",VLOOKUP($D55,参数表!$A:$G,2,0),"")</f>
        <v/>
      </c>
      <c r="F55" s="18" t="str">
        <f>IF($D55&lt;&gt;"",VLOOKUP($D55,参数表!$A:$G,3,0),"")</f>
        <v/>
      </c>
      <c r="G55" s="18" t="str">
        <f>IF($D55&lt;&gt;"",VLOOKUP($D55,参数表!$A:$G,4,0),"")</f>
        <v/>
      </c>
      <c r="H55" s="16"/>
      <c r="I55" s="16"/>
      <c r="J55" s="18">
        <f t="shared" si="0"/>
        <v>0</v>
      </c>
      <c r="K55" s="16"/>
      <c r="L55" s="16"/>
      <c r="M55" s="16"/>
    </row>
    <row r="56" spans="1:13" ht="20.100000000000001" customHeight="1" x14ac:dyDescent="0.15">
      <c r="A56" s="3" t="str">
        <f>IF(AND(L56=供应商对账单!$C$2,C56&gt;=供应商对账单!$G$2,C56&lt;=供应商对账单!$G$3),ROW(进货入库明细表!F56)&amp;"-","")</f>
        <v/>
      </c>
      <c r="B56" s="16"/>
      <c r="C56" s="16"/>
      <c r="D56" s="16"/>
      <c r="E56" s="18" t="str">
        <f>IF($D56&lt;&gt;"",VLOOKUP($D56,参数表!$A:$G,2,0),"")</f>
        <v/>
      </c>
      <c r="F56" s="18" t="str">
        <f>IF($D56&lt;&gt;"",VLOOKUP($D56,参数表!$A:$G,3,0),"")</f>
        <v/>
      </c>
      <c r="G56" s="18" t="str">
        <f>IF($D56&lt;&gt;"",VLOOKUP($D56,参数表!$A:$G,4,0),"")</f>
        <v/>
      </c>
      <c r="H56" s="16"/>
      <c r="I56" s="16"/>
      <c r="J56" s="18">
        <f t="shared" si="0"/>
        <v>0</v>
      </c>
      <c r="K56" s="16"/>
      <c r="L56" s="16"/>
      <c r="M56" s="16"/>
    </row>
    <row r="57" spans="1:13" ht="20.100000000000001" customHeight="1" x14ac:dyDescent="0.15">
      <c r="A57" s="3" t="str">
        <f>IF(AND(L57=供应商对账单!$C$2,C57&gt;=供应商对账单!$G$2,C57&lt;=供应商对账单!$G$3),ROW(进货入库明细表!F57)&amp;"-","")</f>
        <v/>
      </c>
      <c r="B57" s="16"/>
      <c r="C57" s="16"/>
      <c r="D57" s="16"/>
      <c r="E57" s="18" t="str">
        <f>IF($D57&lt;&gt;"",VLOOKUP($D57,参数表!$A:$G,2,0),"")</f>
        <v/>
      </c>
      <c r="F57" s="18" t="str">
        <f>IF($D57&lt;&gt;"",VLOOKUP($D57,参数表!$A:$G,3,0),"")</f>
        <v/>
      </c>
      <c r="G57" s="18" t="str">
        <f>IF($D57&lt;&gt;"",VLOOKUP($D57,参数表!$A:$G,4,0),"")</f>
        <v/>
      </c>
      <c r="H57" s="16"/>
      <c r="I57" s="16"/>
      <c r="J57" s="18">
        <f t="shared" si="0"/>
        <v>0</v>
      </c>
      <c r="K57" s="16"/>
      <c r="L57" s="16"/>
      <c r="M57" s="16"/>
    </row>
    <row r="58" spans="1:13" ht="20.100000000000001" customHeight="1" x14ac:dyDescent="0.15">
      <c r="A58" s="3" t="str">
        <f>IF(AND(L58=供应商对账单!$C$2,C58&gt;=供应商对账单!$G$2,C58&lt;=供应商对账单!$G$3),ROW(进货入库明细表!F58)&amp;"-","")</f>
        <v/>
      </c>
      <c r="B58" s="16"/>
      <c r="C58" s="16"/>
      <c r="D58" s="16"/>
      <c r="E58" s="18" t="str">
        <f>IF($D58&lt;&gt;"",VLOOKUP($D58,参数表!$A:$G,2,0),"")</f>
        <v/>
      </c>
      <c r="F58" s="18" t="str">
        <f>IF($D58&lt;&gt;"",VLOOKUP($D58,参数表!$A:$G,3,0),"")</f>
        <v/>
      </c>
      <c r="G58" s="18" t="str">
        <f>IF($D58&lt;&gt;"",VLOOKUP($D58,参数表!$A:$G,4,0),"")</f>
        <v/>
      </c>
      <c r="H58" s="16"/>
      <c r="I58" s="16"/>
      <c r="J58" s="18">
        <f t="shared" si="0"/>
        <v>0</v>
      </c>
      <c r="K58" s="16"/>
      <c r="L58" s="16"/>
      <c r="M58" s="16"/>
    </row>
    <row r="59" spans="1:13" ht="20.100000000000001" customHeight="1" x14ac:dyDescent="0.15">
      <c r="A59" s="3" t="str">
        <f>IF(AND(L59=供应商对账单!$C$2,C59&gt;=供应商对账单!$G$2,C59&lt;=供应商对账单!$G$3),ROW(进货入库明细表!F59)&amp;"-","")</f>
        <v/>
      </c>
      <c r="B59" s="16"/>
      <c r="C59" s="16"/>
      <c r="D59" s="16"/>
      <c r="E59" s="18" t="str">
        <f>IF($D59&lt;&gt;"",VLOOKUP($D59,参数表!$A:$G,2,0),"")</f>
        <v/>
      </c>
      <c r="F59" s="18" t="str">
        <f>IF($D59&lt;&gt;"",VLOOKUP($D59,参数表!$A:$G,3,0),"")</f>
        <v/>
      </c>
      <c r="G59" s="18" t="str">
        <f>IF($D59&lt;&gt;"",VLOOKUP($D59,参数表!$A:$G,4,0),"")</f>
        <v/>
      </c>
      <c r="H59" s="16"/>
      <c r="I59" s="16"/>
      <c r="J59" s="18">
        <f t="shared" si="0"/>
        <v>0</v>
      </c>
      <c r="K59" s="16"/>
      <c r="L59" s="16"/>
      <c r="M59" s="16"/>
    </row>
    <row r="60" spans="1:13" ht="20.100000000000001" customHeight="1" x14ac:dyDescent="0.15">
      <c r="A60" s="3" t="str">
        <f>IF(AND(L60=供应商对账单!$C$2,C60&gt;=供应商对账单!$G$2,C60&lt;=供应商对账单!$G$3),ROW(进货入库明细表!F60)&amp;"-","")</f>
        <v/>
      </c>
      <c r="B60" s="16"/>
      <c r="C60" s="16"/>
      <c r="D60" s="16"/>
      <c r="E60" s="18" t="str">
        <f>IF($D60&lt;&gt;"",VLOOKUP($D60,参数表!$A:$G,2,0),"")</f>
        <v/>
      </c>
      <c r="F60" s="18" t="str">
        <f>IF($D60&lt;&gt;"",VLOOKUP($D60,参数表!$A:$G,3,0),"")</f>
        <v/>
      </c>
      <c r="G60" s="18" t="str">
        <f>IF($D60&lt;&gt;"",VLOOKUP($D60,参数表!$A:$G,4,0),"")</f>
        <v/>
      </c>
      <c r="H60" s="16"/>
      <c r="I60" s="16"/>
      <c r="J60" s="18">
        <f t="shared" si="0"/>
        <v>0</v>
      </c>
      <c r="K60" s="16"/>
      <c r="L60" s="16"/>
      <c r="M60" s="16"/>
    </row>
    <row r="61" spans="1:13" ht="20.100000000000001" customHeight="1" x14ac:dyDescent="0.15">
      <c r="A61" s="3" t="str">
        <f>IF(AND(L61=供应商对账单!$C$2,C61&gt;=供应商对账单!$G$2,C61&lt;=供应商对账单!$G$3),ROW(进货入库明细表!F61)&amp;"-","")</f>
        <v/>
      </c>
      <c r="B61" s="16"/>
      <c r="C61" s="16"/>
      <c r="D61" s="16"/>
      <c r="E61" s="18" t="str">
        <f>IF($D61&lt;&gt;"",VLOOKUP($D61,参数表!$A:$G,2,0),"")</f>
        <v/>
      </c>
      <c r="F61" s="18" t="str">
        <f>IF($D61&lt;&gt;"",VLOOKUP($D61,参数表!$A:$G,3,0),"")</f>
        <v/>
      </c>
      <c r="G61" s="18" t="str">
        <f>IF($D61&lt;&gt;"",VLOOKUP($D61,参数表!$A:$G,4,0),"")</f>
        <v/>
      </c>
      <c r="H61" s="16"/>
      <c r="I61" s="16"/>
      <c r="J61" s="18">
        <f t="shared" si="0"/>
        <v>0</v>
      </c>
      <c r="K61" s="16"/>
      <c r="L61" s="16"/>
      <c r="M61" s="16"/>
    </row>
    <row r="62" spans="1:13" ht="20.100000000000001" customHeight="1" x14ac:dyDescent="0.15">
      <c r="A62" s="3" t="str">
        <f>IF(AND(L62=供应商对账单!$C$2,C62&gt;=供应商对账单!$G$2,C62&lt;=供应商对账单!$G$3),ROW(进货入库明细表!F62)&amp;"-","")</f>
        <v/>
      </c>
      <c r="B62" s="16"/>
      <c r="C62" s="16"/>
      <c r="D62" s="16"/>
      <c r="E62" s="18" t="str">
        <f>IF($D62&lt;&gt;"",VLOOKUP($D62,参数表!$A:$G,2,0),"")</f>
        <v/>
      </c>
      <c r="F62" s="18" t="str">
        <f>IF($D62&lt;&gt;"",VLOOKUP($D62,参数表!$A:$G,3,0),"")</f>
        <v/>
      </c>
      <c r="G62" s="18" t="str">
        <f>IF($D62&lt;&gt;"",VLOOKUP($D62,参数表!$A:$G,4,0),"")</f>
        <v/>
      </c>
      <c r="H62" s="16"/>
      <c r="I62" s="16"/>
      <c r="J62" s="18">
        <f t="shared" si="0"/>
        <v>0</v>
      </c>
      <c r="K62" s="16"/>
      <c r="L62" s="16"/>
      <c r="M62" s="16"/>
    </row>
    <row r="63" spans="1:13" ht="20.100000000000001" customHeight="1" x14ac:dyDescent="0.15">
      <c r="A63" s="3" t="str">
        <f>IF(AND(L63=供应商对账单!$C$2,C63&gt;=供应商对账单!$G$2,C63&lt;=供应商对账单!$G$3),ROW(进货入库明细表!F63)&amp;"-","")</f>
        <v/>
      </c>
      <c r="B63" s="16"/>
      <c r="C63" s="16"/>
      <c r="D63" s="16"/>
      <c r="E63" s="18" t="str">
        <f>IF($D63&lt;&gt;"",VLOOKUP($D63,参数表!$A:$G,2,0),"")</f>
        <v/>
      </c>
      <c r="F63" s="18" t="str">
        <f>IF($D63&lt;&gt;"",VLOOKUP($D63,参数表!$A:$G,3,0),"")</f>
        <v/>
      </c>
      <c r="G63" s="18" t="str">
        <f>IF($D63&lt;&gt;"",VLOOKUP($D63,参数表!$A:$G,4,0),"")</f>
        <v/>
      </c>
      <c r="H63" s="16"/>
      <c r="I63" s="16"/>
      <c r="J63" s="18">
        <f t="shared" si="0"/>
        <v>0</v>
      </c>
      <c r="K63" s="16"/>
      <c r="L63" s="16"/>
      <c r="M63" s="16"/>
    </row>
    <row r="64" spans="1:13" ht="20.100000000000001" customHeight="1" x14ac:dyDescent="0.15">
      <c r="A64" s="3" t="str">
        <f>IF(AND(L64=供应商对账单!$C$2,C64&gt;=供应商对账单!$G$2,C64&lt;=供应商对账单!$G$3),ROW(进货入库明细表!F64)&amp;"-","")</f>
        <v/>
      </c>
      <c r="B64" s="16"/>
      <c r="C64" s="16"/>
      <c r="D64" s="16"/>
      <c r="E64" s="18" t="str">
        <f>IF($D64&lt;&gt;"",VLOOKUP($D64,参数表!$A:$G,2,0),"")</f>
        <v/>
      </c>
      <c r="F64" s="18" t="str">
        <f>IF($D64&lt;&gt;"",VLOOKUP($D64,参数表!$A:$G,3,0),"")</f>
        <v/>
      </c>
      <c r="G64" s="18" t="str">
        <f>IF($D64&lt;&gt;"",VLOOKUP($D64,参数表!$A:$G,4,0),"")</f>
        <v/>
      </c>
      <c r="H64" s="16"/>
      <c r="I64" s="16"/>
      <c r="J64" s="18">
        <f t="shared" si="0"/>
        <v>0</v>
      </c>
      <c r="K64" s="16"/>
      <c r="L64" s="16"/>
      <c r="M64" s="16"/>
    </row>
    <row r="65" spans="1:13" ht="20.100000000000001" customHeight="1" x14ac:dyDescent="0.15">
      <c r="A65" s="3" t="str">
        <f>IF(AND(L65=供应商对账单!$C$2,C65&gt;=供应商对账单!$G$2,C65&lt;=供应商对账单!$G$3),ROW(进货入库明细表!F65)&amp;"-","")</f>
        <v/>
      </c>
      <c r="B65" s="16"/>
      <c r="C65" s="16"/>
      <c r="D65" s="16"/>
      <c r="E65" s="18" t="str">
        <f>IF($D65&lt;&gt;"",VLOOKUP($D65,参数表!$A:$G,2,0),"")</f>
        <v/>
      </c>
      <c r="F65" s="18" t="str">
        <f>IF($D65&lt;&gt;"",VLOOKUP($D65,参数表!$A:$G,3,0),"")</f>
        <v/>
      </c>
      <c r="G65" s="18" t="str">
        <f>IF($D65&lt;&gt;"",VLOOKUP($D65,参数表!$A:$G,4,0),"")</f>
        <v/>
      </c>
      <c r="H65" s="16"/>
      <c r="I65" s="16"/>
      <c r="J65" s="18">
        <f t="shared" si="0"/>
        <v>0</v>
      </c>
      <c r="K65" s="16"/>
      <c r="L65" s="16"/>
      <c r="M65" s="16"/>
    </row>
    <row r="66" spans="1:13" ht="20.100000000000001" customHeight="1" x14ac:dyDescent="0.15">
      <c r="A66" s="3" t="str">
        <f>IF(AND(L66=供应商对账单!$C$2,C66&gt;=供应商对账单!$G$2,C66&lt;=供应商对账单!$G$3),ROW(进货入库明细表!F66)&amp;"-","")</f>
        <v/>
      </c>
      <c r="B66" s="16"/>
      <c r="C66" s="16"/>
      <c r="D66" s="16"/>
      <c r="E66" s="18" t="str">
        <f>IF($D66&lt;&gt;"",VLOOKUP($D66,参数表!$A:$G,2,0),"")</f>
        <v/>
      </c>
      <c r="F66" s="18" t="str">
        <f>IF($D66&lt;&gt;"",VLOOKUP($D66,参数表!$A:$G,3,0),"")</f>
        <v/>
      </c>
      <c r="G66" s="18" t="str">
        <f>IF($D66&lt;&gt;"",VLOOKUP($D66,参数表!$A:$G,4,0),"")</f>
        <v/>
      </c>
      <c r="H66" s="16"/>
      <c r="I66" s="16"/>
      <c r="J66" s="18">
        <f t="shared" si="0"/>
        <v>0</v>
      </c>
      <c r="K66" s="16"/>
      <c r="L66" s="16"/>
      <c r="M66" s="16"/>
    </row>
    <row r="67" spans="1:13" ht="20.100000000000001" customHeight="1" x14ac:dyDescent="0.15">
      <c r="A67" s="3" t="str">
        <f>IF(AND(L67=供应商对账单!$C$2,C67&gt;=供应商对账单!$G$2,C67&lt;=供应商对账单!$G$3),ROW(进货入库明细表!F67)&amp;"-","")</f>
        <v/>
      </c>
      <c r="B67" s="16"/>
      <c r="C67" s="16"/>
      <c r="D67" s="16"/>
      <c r="E67" s="18" t="str">
        <f>IF($D67&lt;&gt;"",VLOOKUP($D67,参数表!$A:$G,2,0),"")</f>
        <v/>
      </c>
      <c r="F67" s="18" t="str">
        <f>IF($D67&lt;&gt;"",VLOOKUP($D67,参数表!$A:$G,3,0),"")</f>
        <v/>
      </c>
      <c r="G67" s="18" t="str">
        <f>IF($D67&lt;&gt;"",VLOOKUP($D67,参数表!$A:$G,4,0),"")</f>
        <v/>
      </c>
      <c r="H67" s="16"/>
      <c r="I67" s="16"/>
      <c r="J67" s="18">
        <f t="shared" si="0"/>
        <v>0</v>
      </c>
      <c r="K67" s="16"/>
      <c r="L67" s="16"/>
      <c r="M67" s="16"/>
    </row>
    <row r="68" spans="1:13" ht="20.100000000000001" customHeight="1" x14ac:dyDescent="0.15">
      <c r="A68" s="3" t="str">
        <f>IF(AND(L68=供应商对账单!$C$2,C68&gt;=供应商对账单!$G$2,C68&lt;=供应商对账单!$G$3),ROW(进货入库明细表!F68)&amp;"-","")</f>
        <v/>
      </c>
      <c r="B68" s="16"/>
      <c r="C68" s="16"/>
      <c r="D68" s="16"/>
      <c r="E68" s="18" t="str">
        <f>IF($D68&lt;&gt;"",VLOOKUP($D68,参数表!$A:$G,2,0),"")</f>
        <v/>
      </c>
      <c r="F68" s="18" t="str">
        <f>IF($D68&lt;&gt;"",VLOOKUP($D68,参数表!$A:$G,3,0),"")</f>
        <v/>
      </c>
      <c r="G68" s="18" t="str">
        <f>IF($D68&lt;&gt;"",VLOOKUP($D68,参数表!$A:$G,4,0),"")</f>
        <v/>
      </c>
      <c r="H68" s="16"/>
      <c r="I68" s="16"/>
      <c r="J68" s="18">
        <f t="shared" ref="J68:J131" si="1">H68*I68</f>
        <v>0</v>
      </c>
      <c r="K68" s="16"/>
      <c r="L68" s="16"/>
      <c r="M68" s="16"/>
    </row>
    <row r="69" spans="1:13" ht="20.100000000000001" customHeight="1" x14ac:dyDescent="0.15">
      <c r="A69" s="3" t="str">
        <f>IF(AND(L69=供应商对账单!$C$2,C69&gt;=供应商对账单!$G$2,C69&lt;=供应商对账单!$G$3),ROW(进货入库明细表!F69)&amp;"-","")</f>
        <v/>
      </c>
      <c r="B69" s="16"/>
      <c r="C69" s="16"/>
      <c r="D69" s="16"/>
      <c r="E69" s="18" t="str">
        <f>IF($D69&lt;&gt;"",VLOOKUP($D69,参数表!$A:$G,2,0),"")</f>
        <v/>
      </c>
      <c r="F69" s="18" t="str">
        <f>IF($D69&lt;&gt;"",VLOOKUP($D69,参数表!$A:$G,3,0),"")</f>
        <v/>
      </c>
      <c r="G69" s="18" t="str">
        <f>IF($D69&lt;&gt;"",VLOOKUP($D69,参数表!$A:$G,4,0),"")</f>
        <v/>
      </c>
      <c r="H69" s="16"/>
      <c r="I69" s="16"/>
      <c r="J69" s="18">
        <f t="shared" si="1"/>
        <v>0</v>
      </c>
      <c r="K69" s="16"/>
      <c r="L69" s="16"/>
      <c r="M69" s="16"/>
    </row>
    <row r="70" spans="1:13" ht="20.100000000000001" customHeight="1" x14ac:dyDescent="0.15">
      <c r="A70" s="3" t="str">
        <f>IF(AND(L70=供应商对账单!$C$2,C70&gt;=供应商对账单!$G$2,C70&lt;=供应商对账单!$G$3),ROW(进货入库明细表!F70)&amp;"-","")</f>
        <v/>
      </c>
      <c r="B70" s="16"/>
      <c r="C70" s="16"/>
      <c r="D70" s="16"/>
      <c r="E70" s="18" t="str">
        <f>IF($D70&lt;&gt;"",VLOOKUP($D70,参数表!$A:$G,2,0),"")</f>
        <v/>
      </c>
      <c r="F70" s="18" t="str">
        <f>IF($D70&lt;&gt;"",VLOOKUP($D70,参数表!$A:$G,3,0),"")</f>
        <v/>
      </c>
      <c r="G70" s="18" t="str">
        <f>IF($D70&lt;&gt;"",VLOOKUP($D70,参数表!$A:$G,4,0),"")</f>
        <v/>
      </c>
      <c r="H70" s="16"/>
      <c r="I70" s="16"/>
      <c r="J70" s="18">
        <f t="shared" si="1"/>
        <v>0</v>
      </c>
      <c r="K70" s="16"/>
      <c r="L70" s="16"/>
      <c r="M70" s="16"/>
    </row>
    <row r="71" spans="1:13" ht="20.100000000000001" customHeight="1" x14ac:dyDescent="0.15">
      <c r="A71" s="3" t="str">
        <f>IF(AND(L71=供应商对账单!$C$2,C71&gt;=供应商对账单!$G$2,C71&lt;=供应商对账单!$G$3),ROW(进货入库明细表!F71)&amp;"-","")</f>
        <v/>
      </c>
      <c r="B71" s="16"/>
      <c r="C71" s="16"/>
      <c r="D71" s="16"/>
      <c r="E71" s="18" t="str">
        <f>IF($D71&lt;&gt;"",VLOOKUP($D71,参数表!$A:$G,2,0),"")</f>
        <v/>
      </c>
      <c r="F71" s="18" t="str">
        <f>IF($D71&lt;&gt;"",VLOOKUP($D71,参数表!$A:$G,3,0),"")</f>
        <v/>
      </c>
      <c r="G71" s="18" t="str">
        <f>IF($D71&lt;&gt;"",VLOOKUP($D71,参数表!$A:$G,4,0),"")</f>
        <v/>
      </c>
      <c r="H71" s="16"/>
      <c r="I71" s="16"/>
      <c r="J71" s="18">
        <f t="shared" si="1"/>
        <v>0</v>
      </c>
      <c r="K71" s="16"/>
      <c r="L71" s="16"/>
      <c r="M71" s="16"/>
    </row>
    <row r="72" spans="1:13" ht="20.100000000000001" customHeight="1" x14ac:dyDescent="0.15">
      <c r="A72" s="3" t="str">
        <f>IF(AND(L72=供应商对账单!$C$2,C72&gt;=供应商对账单!$G$2,C72&lt;=供应商对账单!$G$3),ROW(进货入库明细表!F72)&amp;"-","")</f>
        <v/>
      </c>
      <c r="B72" s="16"/>
      <c r="C72" s="16"/>
      <c r="D72" s="16"/>
      <c r="E72" s="18" t="str">
        <f>IF($D72&lt;&gt;"",VLOOKUP($D72,参数表!$A:$G,2,0),"")</f>
        <v/>
      </c>
      <c r="F72" s="18" t="str">
        <f>IF($D72&lt;&gt;"",VLOOKUP($D72,参数表!$A:$G,3,0),"")</f>
        <v/>
      </c>
      <c r="G72" s="18" t="str">
        <f>IF($D72&lt;&gt;"",VLOOKUP($D72,参数表!$A:$G,4,0),"")</f>
        <v/>
      </c>
      <c r="H72" s="16"/>
      <c r="I72" s="16"/>
      <c r="J72" s="18">
        <f t="shared" si="1"/>
        <v>0</v>
      </c>
      <c r="K72" s="16"/>
      <c r="L72" s="16"/>
      <c r="M72" s="16"/>
    </row>
    <row r="73" spans="1:13" ht="20.100000000000001" customHeight="1" x14ac:dyDescent="0.15">
      <c r="A73" s="3" t="str">
        <f>IF(AND(L73=供应商对账单!$C$2,C73&gt;=供应商对账单!$G$2,C73&lt;=供应商对账单!$G$3),ROW(进货入库明细表!F73)&amp;"-","")</f>
        <v/>
      </c>
      <c r="B73" s="16"/>
      <c r="C73" s="16"/>
      <c r="D73" s="16"/>
      <c r="E73" s="18" t="str">
        <f>IF($D73&lt;&gt;"",VLOOKUP($D73,参数表!$A:$G,2,0),"")</f>
        <v/>
      </c>
      <c r="F73" s="18" t="str">
        <f>IF($D73&lt;&gt;"",VLOOKUP($D73,参数表!$A:$G,3,0),"")</f>
        <v/>
      </c>
      <c r="G73" s="18" t="str">
        <f>IF($D73&lt;&gt;"",VLOOKUP($D73,参数表!$A:$G,4,0),"")</f>
        <v/>
      </c>
      <c r="H73" s="16"/>
      <c r="I73" s="16"/>
      <c r="J73" s="18">
        <f t="shared" si="1"/>
        <v>0</v>
      </c>
      <c r="K73" s="16"/>
      <c r="L73" s="16"/>
      <c r="M73" s="16"/>
    </row>
    <row r="74" spans="1:13" ht="20.100000000000001" customHeight="1" x14ac:dyDescent="0.15">
      <c r="A74" s="3" t="str">
        <f>IF(AND(L74=供应商对账单!$C$2,C74&gt;=供应商对账单!$G$2,C74&lt;=供应商对账单!$G$3),ROW(进货入库明细表!F74)&amp;"-","")</f>
        <v/>
      </c>
      <c r="B74" s="16"/>
      <c r="C74" s="16"/>
      <c r="D74" s="16"/>
      <c r="E74" s="18" t="str">
        <f>IF($D74&lt;&gt;"",VLOOKUP($D74,参数表!$A:$G,2,0),"")</f>
        <v/>
      </c>
      <c r="F74" s="18" t="str">
        <f>IF($D74&lt;&gt;"",VLOOKUP($D74,参数表!$A:$G,3,0),"")</f>
        <v/>
      </c>
      <c r="G74" s="18" t="str">
        <f>IF($D74&lt;&gt;"",VLOOKUP($D74,参数表!$A:$G,4,0),"")</f>
        <v/>
      </c>
      <c r="H74" s="16"/>
      <c r="I74" s="16"/>
      <c r="J74" s="18">
        <f t="shared" si="1"/>
        <v>0</v>
      </c>
      <c r="K74" s="16"/>
      <c r="L74" s="16"/>
      <c r="M74" s="16"/>
    </row>
    <row r="75" spans="1:13" ht="20.100000000000001" customHeight="1" x14ac:dyDescent="0.15">
      <c r="A75" s="3" t="str">
        <f>IF(AND(L75=供应商对账单!$C$2,C75&gt;=供应商对账单!$G$2,C75&lt;=供应商对账单!$G$3),ROW(进货入库明细表!F75)&amp;"-","")</f>
        <v/>
      </c>
      <c r="B75" s="16"/>
      <c r="C75" s="16"/>
      <c r="D75" s="16"/>
      <c r="E75" s="18" t="str">
        <f>IF($D75&lt;&gt;"",VLOOKUP($D75,参数表!$A:$G,2,0),"")</f>
        <v/>
      </c>
      <c r="F75" s="18" t="str">
        <f>IF($D75&lt;&gt;"",VLOOKUP($D75,参数表!$A:$G,3,0),"")</f>
        <v/>
      </c>
      <c r="G75" s="18" t="str">
        <f>IF($D75&lt;&gt;"",VLOOKUP($D75,参数表!$A:$G,4,0),"")</f>
        <v/>
      </c>
      <c r="H75" s="16"/>
      <c r="I75" s="16"/>
      <c r="J75" s="18">
        <f t="shared" si="1"/>
        <v>0</v>
      </c>
      <c r="K75" s="16"/>
      <c r="L75" s="16"/>
      <c r="M75" s="16"/>
    </row>
    <row r="76" spans="1:13" ht="20.100000000000001" customHeight="1" x14ac:dyDescent="0.15">
      <c r="A76" s="3" t="str">
        <f>IF(AND(L76=供应商对账单!$C$2,C76&gt;=供应商对账单!$G$2,C76&lt;=供应商对账单!$G$3),ROW(进货入库明细表!F76)&amp;"-","")</f>
        <v/>
      </c>
      <c r="B76" s="16"/>
      <c r="C76" s="16"/>
      <c r="D76" s="16"/>
      <c r="E76" s="18" t="str">
        <f>IF($D76&lt;&gt;"",VLOOKUP($D76,参数表!$A:$G,2,0),"")</f>
        <v/>
      </c>
      <c r="F76" s="18" t="str">
        <f>IF($D76&lt;&gt;"",VLOOKUP($D76,参数表!$A:$G,3,0),"")</f>
        <v/>
      </c>
      <c r="G76" s="18" t="str">
        <f>IF($D76&lt;&gt;"",VLOOKUP($D76,参数表!$A:$G,4,0),"")</f>
        <v/>
      </c>
      <c r="H76" s="16"/>
      <c r="I76" s="16"/>
      <c r="J76" s="18">
        <f t="shared" si="1"/>
        <v>0</v>
      </c>
      <c r="K76" s="16"/>
      <c r="L76" s="16"/>
      <c r="M76" s="16"/>
    </row>
    <row r="77" spans="1:13" ht="20.100000000000001" customHeight="1" x14ac:dyDescent="0.15">
      <c r="A77" s="3" t="str">
        <f>IF(AND(L77=供应商对账单!$C$2,C77&gt;=供应商对账单!$G$2,C77&lt;=供应商对账单!$G$3),ROW(进货入库明细表!F77)&amp;"-","")</f>
        <v/>
      </c>
      <c r="B77" s="16"/>
      <c r="C77" s="16"/>
      <c r="D77" s="16"/>
      <c r="E77" s="18" t="str">
        <f>IF($D77&lt;&gt;"",VLOOKUP($D77,参数表!$A:$G,2,0),"")</f>
        <v/>
      </c>
      <c r="F77" s="18" t="str">
        <f>IF($D77&lt;&gt;"",VLOOKUP($D77,参数表!$A:$G,3,0),"")</f>
        <v/>
      </c>
      <c r="G77" s="18" t="str">
        <f>IF($D77&lt;&gt;"",VLOOKUP($D77,参数表!$A:$G,4,0),"")</f>
        <v/>
      </c>
      <c r="H77" s="16"/>
      <c r="I77" s="16"/>
      <c r="J77" s="18">
        <f t="shared" si="1"/>
        <v>0</v>
      </c>
      <c r="K77" s="16"/>
      <c r="L77" s="16"/>
      <c r="M77" s="16"/>
    </row>
    <row r="78" spans="1:13" ht="20.100000000000001" customHeight="1" x14ac:dyDescent="0.15">
      <c r="A78" s="3" t="str">
        <f>IF(AND(L78=供应商对账单!$C$2,C78&gt;=供应商对账单!$G$2,C78&lt;=供应商对账单!$G$3),ROW(进货入库明细表!F78)&amp;"-","")</f>
        <v/>
      </c>
      <c r="B78" s="16"/>
      <c r="C78" s="16"/>
      <c r="D78" s="16"/>
      <c r="E78" s="18" t="str">
        <f>IF($D78&lt;&gt;"",VLOOKUP($D78,参数表!$A:$G,2,0),"")</f>
        <v/>
      </c>
      <c r="F78" s="18" t="str">
        <f>IF($D78&lt;&gt;"",VLOOKUP($D78,参数表!$A:$G,3,0),"")</f>
        <v/>
      </c>
      <c r="G78" s="18" t="str">
        <f>IF($D78&lt;&gt;"",VLOOKUP($D78,参数表!$A:$G,4,0),"")</f>
        <v/>
      </c>
      <c r="H78" s="16"/>
      <c r="I78" s="16"/>
      <c r="J78" s="18">
        <f t="shared" si="1"/>
        <v>0</v>
      </c>
      <c r="K78" s="16"/>
      <c r="L78" s="16"/>
      <c r="M78" s="16"/>
    </row>
    <row r="79" spans="1:13" ht="20.100000000000001" customHeight="1" x14ac:dyDescent="0.15">
      <c r="A79" s="3" t="str">
        <f>IF(AND(L79=供应商对账单!$C$2,C79&gt;=供应商对账单!$G$2,C79&lt;=供应商对账单!$G$3),ROW(进货入库明细表!F79)&amp;"-","")</f>
        <v/>
      </c>
      <c r="B79" s="16"/>
      <c r="C79" s="16"/>
      <c r="D79" s="16"/>
      <c r="E79" s="18" t="str">
        <f>IF($D79&lt;&gt;"",VLOOKUP($D79,参数表!$A:$G,2,0),"")</f>
        <v/>
      </c>
      <c r="F79" s="18" t="str">
        <f>IF($D79&lt;&gt;"",VLOOKUP($D79,参数表!$A:$G,3,0),"")</f>
        <v/>
      </c>
      <c r="G79" s="18" t="str">
        <f>IF($D79&lt;&gt;"",VLOOKUP($D79,参数表!$A:$G,4,0),"")</f>
        <v/>
      </c>
      <c r="H79" s="16"/>
      <c r="I79" s="16"/>
      <c r="J79" s="18">
        <f t="shared" si="1"/>
        <v>0</v>
      </c>
      <c r="K79" s="16"/>
      <c r="L79" s="16"/>
      <c r="M79" s="16"/>
    </row>
    <row r="80" spans="1:13" ht="20.100000000000001" customHeight="1" x14ac:dyDescent="0.15">
      <c r="A80" s="3" t="str">
        <f>IF(AND(L80=供应商对账单!$C$2,C80&gt;=供应商对账单!$G$2,C80&lt;=供应商对账单!$G$3),ROW(进货入库明细表!F80)&amp;"-","")</f>
        <v/>
      </c>
      <c r="B80" s="16"/>
      <c r="C80" s="16"/>
      <c r="D80" s="16"/>
      <c r="E80" s="18" t="str">
        <f>IF($D80&lt;&gt;"",VLOOKUP($D80,参数表!$A:$G,2,0),"")</f>
        <v/>
      </c>
      <c r="F80" s="18" t="str">
        <f>IF($D80&lt;&gt;"",VLOOKUP($D80,参数表!$A:$G,3,0),"")</f>
        <v/>
      </c>
      <c r="G80" s="18" t="str">
        <f>IF($D80&lt;&gt;"",VLOOKUP($D80,参数表!$A:$G,4,0),"")</f>
        <v/>
      </c>
      <c r="H80" s="16"/>
      <c r="I80" s="16"/>
      <c r="J80" s="18">
        <f t="shared" si="1"/>
        <v>0</v>
      </c>
      <c r="K80" s="16"/>
      <c r="L80" s="16"/>
      <c r="M80" s="16"/>
    </row>
    <row r="81" spans="1:13" ht="20.100000000000001" customHeight="1" x14ac:dyDescent="0.15">
      <c r="A81" s="3" t="str">
        <f>IF(AND(L81=供应商对账单!$C$2,C81&gt;=供应商对账单!$G$2,C81&lt;=供应商对账单!$G$3),ROW(进货入库明细表!F81)&amp;"-","")</f>
        <v/>
      </c>
      <c r="B81" s="16"/>
      <c r="C81" s="16"/>
      <c r="D81" s="16"/>
      <c r="E81" s="18" t="str">
        <f>IF($D81&lt;&gt;"",VLOOKUP($D81,参数表!$A:$G,2,0),"")</f>
        <v/>
      </c>
      <c r="F81" s="18" t="str">
        <f>IF($D81&lt;&gt;"",VLOOKUP($D81,参数表!$A:$G,3,0),"")</f>
        <v/>
      </c>
      <c r="G81" s="18" t="str">
        <f>IF($D81&lt;&gt;"",VLOOKUP($D81,参数表!$A:$G,4,0),"")</f>
        <v/>
      </c>
      <c r="H81" s="16"/>
      <c r="I81" s="16"/>
      <c r="J81" s="18">
        <f t="shared" si="1"/>
        <v>0</v>
      </c>
      <c r="K81" s="16"/>
      <c r="L81" s="16"/>
      <c r="M81" s="16"/>
    </row>
    <row r="82" spans="1:13" ht="20.100000000000001" customHeight="1" x14ac:dyDescent="0.15">
      <c r="A82" s="3" t="str">
        <f>IF(AND(L82=供应商对账单!$C$2,C82&gt;=供应商对账单!$G$2,C82&lt;=供应商对账单!$G$3),ROW(进货入库明细表!F82)&amp;"-","")</f>
        <v/>
      </c>
      <c r="B82" s="16"/>
      <c r="C82" s="16"/>
      <c r="D82" s="16"/>
      <c r="E82" s="18" t="str">
        <f>IF($D82&lt;&gt;"",VLOOKUP($D82,参数表!$A:$G,2,0),"")</f>
        <v/>
      </c>
      <c r="F82" s="18" t="str">
        <f>IF($D82&lt;&gt;"",VLOOKUP($D82,参数表!$A:$G,3,0),"")</f>
        <v/>
      </c>
      <c r="G82" s="18" t="str">
        <f>IF($D82&lt;&gt;"",VLOOKUP($D82,参数表!$A:$G,4,0),"")</f>
        <v/>
      </c>
      <c r="H82" s="16"/>
      <c r="I82" s="16"/>
      <c r="J82" s="18">
        <f t="shared" si="1"/>
        <v>0</v>
      </c>
      <c r="K82" s="16"/>
      <c r="L82" s="16"/>
      <c r="M82" s="16"/>
    </row>
    <row r="83" spans="1:13" ht="20.100000000000001" customHeight="1" x14ac:dyDescent="0.15">
      <c r="A83" s="3" t="str">
        <f>IF(AND(L83=供应商对账单!$C$2,C83&gt;=供应商对账单!$G$2,C83&lt;=供应商对账单!$G$3),ROW(进货入库明细表!F83)&amp;"-","")</f>
        <v/>
      </c>
      <c r="B83" s="16"/>
      <c r="C83" s="16"/>
      <c r="D83" s="16"/>
      <c r="E83" s="18" t="str">
        <f>IF($D83&lt;&gt;"",VLOOKUP($D83,参数表!$A:$G,2,0),"")</f>
        <v/>
      </c>
      <c r="F83" s="18" t="str">
        <f>IF($D83&lt;&gt;"",VLOOKUP($D83,参数表!$A:$G,3,0),"")</f>
        <v/>
      </c>
      <c r="G83" s="18" t="str">
        <f>IF($D83&lt;&gt;"",VLOOKUP($D83,参数表!$A:$G,4,0),"")</f>
        <v/>
      </c>
      <c r="H83" s="16"/>
      <c r="I83" s="16"/>
      <c r="J83" s="18">
        <f t="shared" si="1"/>
        <v>0</v>
      </c>
      <c r="K83" s="16"/>
      <c r="L83" s="16"/>
      <c r="M83" s="16"/>
    </row>
    <row r="84" spans="1:13" ht="20.100000000000001" customHeight="1" x14ac:dyDescent="0.15">
      <c r="A84" s="3" t="str">
        <f>IF(AND(L84=供应商对账单!$C$2,C84&gt;=供应商对账单!$G$2,C84&lt;=供应商对账单!$G$3),ROW(进货入库明细表!F84)&amp;"-","")</f>
        <v/>
      </c>
      <c r="B84" s="16"/>
      <c r="C84" s="16"/>
      <c r="D84" s="16"/>
      <c r="E84" s="18" t="str">
        <f>IF($D84&lt;&gt;"",VLOOKUP($D84,参数表!$A:$G,2,0),"")</f>
        <v/>
      </c>
      <c r="F84" s="18" t="str">
        <f>IF($D84&lt;&gt;"",VLOOKUP($D84,参数表!$A:$G,3,0),"")</f>
        <v/>
      </c>
      <c r="G84" s="18" t="str">
        <f>IF($D84&lt;&gt;"",VLOOKUP($D84,参数表!$A:$G,4,0),"")</f>
        <v/>
      </c>
      <c r="H84" s="16"/>
      <c r="I84" s="16"/>
      <c r="J84" s="18">
        <f t="shared" si="1"/>
        <v>0</v>
      </c>
      <c r="K84" s="16"/>
      <c r="L84" s="16"/>
      <c r="M84" s="16"/>
    </row>
    <row r="85" spans="1:13" ht="20.100000000000001" customHeight="1" x14ac:dyDescent="0.15">
      <c r="A85" s="3" t="str">
        <f>IF(AND(L85=供应商对账单!$C$2,C85&gt;=供应商对账单!$G$2,C85&lt;=供应商对账单!$G$3),ROW(进货入库明细表!F85)&amp;"-","")</f>
        <v/>
      </c>
      <c r="B85" s="16"/>
      <c r="C85" s="16"/>
      <c r="D85" s="16"/>
      <c r="E85" s="18" t="str">
        <f>IF($D85&lt;&gt;"",VLOOKUP($D85,参数表!$A:$G,2,0),"")</f>
        <v/>
      </c>
      <c r="F85" s="18" t="str">
        <f>IF($D85&lt;&gt;"",VLOOKUP($D85,参数表!$A:$G,3,0),"")</f>
        <v/>
      </c>
      <c r="G85" s="18" t="str">
        <f>IF($D85&lt;&gt;"",VLOOKUP($D85,参数表!$A:$G,4,0),"")</f>
        <v/>
      </c>
      <c r="H85" s="16"/>
      <c r="I85" s="16"/>
      <c r="J85" s="18">
        <f t="shared" si="1"/>
        <v>0</v>
      </c>
      <c r="K85" s="16"/>
      <c r="L85" s="16"/>
      <c r="M85" s="16"/>
    </row>
    <row r="86" spans="1:13" ht="20.100000000000001" customHeight="1" x14ac:dyDescent="0.15">
      <c r="A86" s="3" t="str">
        <f>IF(AND(L86=供应商对账单!$C$2,C86&gt;=供应商对账单!$G$2,C86&lt;=供应商对账单!$G$3),ROW(进货入库明细表!F86)&amp;"-","")</f>
        <v/>
      </c>
      <c r="B86" s="16"/>
      <c r="C86" s="16"/>
      <c r="D86" s="16"/>
      <c r="E86" s="18" t="str">
        <f>IF($D86&lt;&gt;"",VLOOKUP($D86,参数表!$A:$G,2,0),"")</f>
        <v/>
      </c>
      <c r="F86" s="18" t="str">
        <f>IF($D86&lt;&gt;"",VLOOKUP($D86,参数表!$A:$G,3,0),"")</f>
        <v/>
      </c>
      <c r="G86" s="18" t="str">
        <f>IF($D86&lt;&gt;"",VLOOKUP($D86,参数表!$A:$G,4,0),"")</f>
        <v/>
      </c>
      <c r="H86" s="16"/>
      <c r="I86" s="16"/>
      <c r="J86" s="18">
        <f t="shared" si="1"/>
        <v>0</v>
      </c>
      <c r="K86" s="16"/>
      <c r="L86" s="16"/>
      <c r="M86" s="16"/>
    </row>
    <row r="87" spans="1:13" ht="20.100000000000001" customHeight="1" x14ac:dyDescent="0.15">
      <c r="A87" s="3" t="str">
        <f>IF(AND(L87=供应商对账单!$C$2,C87&gt;=供应商对账单!$G$2,C87&lt;=供应商对账单!$G$3),ROW(进货入库明细表!F87)&amp;"-","")</f>
        <v/>
      </c>
      <c r="B87" s="16"/>
      <c r="C87" s="16"/>
      <c r="D87" s="16"/>
      <c r="E87" s="18" t="str">
        <f>IF($D87&lt;&gt;"",VLOOKUP($D87,参数表!$A:$G,2,0),"")</f>
        <v/>
      </c>
      <c r="F87" s="18" t="str">
        <f>IF($D87&lt;&gt;"",VLOOKUP($D87,参数表!$A:$G,3,0),"")</f>
        <v/>
      </c>
      <c r="G87" s="18" t="str">
        <f>IF($D87&lt;&gt;"",VLOOKUP($D87,参数表!$A:$G,4,0),"")</f>
        <v/>
      </c>
      <c r="H87" s="16"/>
      <c r="I87" s="16"/>
      <c r="J87" s="18">
        <f t="shared" si="1"/>
        <v>0</v>
      </c>
      <c r="K87" s="16"/>
      <c r="L87" s="16"/>
      <c r="M87" s="16"/>
    </row>
    <row r="88" spans="1:13" ht="20.100000000000001" customHeight="1" x14ac:dyDescent="0.15">
      <c r="A88" s="3" t="str">
        <f>IF(AND(L88=供应商对账单!$C$2,C88&gt;=供应商对账单!$G$2,C88&lt;=供应商对账单!$G$3),ROW(进货入库明细表!F88)&amp;"-","")</f>
        <v/>
      </c>
      <c r="B88" s="16"/>
      <c r="C88" s="16"/>
      <c r="D88" s="16"/>
      <c r="E88" s="18" t="str">
        <f>IF($D88&lt;&gt;"",VLOOKUP($D88,参数表!$A:$G,2,0),"")</f>
        <v/>
      </c>
      <c r="F88" s="18" t="str">
        <f>IF($D88&lt;&gt;"",VLOOKUP($D88,参数表!$A:$G,3,0),"")</f>
        <v/>
      </c>
      <c r="G88" s="18" t="str">
        <f>IF($D88&lt;&gt;"",VLOOKUP($D88,参数表!$A:$G,4,0),"")</f>
        <v/>
      </c>
      <c r="H88" s="16"/>
      <c r="I88" s="16"/>
      <c r="J88" s="18">
        <f t="shared" si="1"/>
        <v>0</v>
      </c>
      <c r="K88" s="16"/>
      <c r="L88" s="16"/>
      <c r="M88" s="16"/>
    </row>
    <row r="89" spans="1:13" ht="20.100000000000001" customHeight="1" x14ac:dyDescent="0.15">
      <c r="A89" s="3" t="str">
        <f>IF(AND(L89=供应商对账单!$C$2,C89&gt;=供应商对账单!$G$2,C89&lt;=供应商对账单!$G$3),ROW(进货入库明细表!F89)&amp;"-","")</f>
        <v/>
      </c>
      <c r="B89" s="16"/>
      <c r="C89" s="16"/>
      <c r="D89" s="16"/>
      <c r="E89" s="18" t="str">
        <f>IF($D89&lt;&gt;"",VLOOKUP($D89,参数表!$A:$G,2,0),"")</f>
        <v/>
      </c>
      <c r="F89" s="18" t="str">
        <f>IF($D89&lt;&gt;"",VLOOKUP($D89,参数表!$A:$G,3,0),"")</f>
        <v/>
      </c>
      <c r="G89" s="18" t="str">
        <f>IF($D89&lt;&gt;"",VLOOKUP($D89,参数表!$A:$G,4,0),"")</f>
        <v/>
      </c>
      <c r="H89" s="16"/>
      <c r="I89" s="16"/>
      <c r="J89" s="18">
        <f t="shared" si="1"/>
        <v>0</v>
      </c>
      <c r="K89" s="16"/>
      <c r="L89" s="16"/>
      <c r="M89" s="16"/>
    </row>
    <row r="90" spans="1:13" ht="20.100000000000001" customHeight="1" x14ac:dyDescent="0.15">
      <c r="A90" s="3" t="str">
        <f>IF(AND(L90=供应商对账单!$C$2,C90&gt;=供应商对账单!$G$2,C90&lt;=供应商对账单!$G$3),ROW(进货入库明细表!F90)&amp;"-","")</f>
        <v/>
      </c>
      <c r="B90" s="16"/>
      <c r="C90" s="16"/>
      <c r="D90" s="16"/>
      <c r="E90" s="18" t="str">
        <f>IF($D90&lt;&gt;"",VLOOKUP($D90,参数表!$A:$G,2,0),"")</f>
        <v/>
      </c>
      <c r="F90" s="18" t="str">
        <f>IF($D90&lt;&gt;"",VLOOKUP($D90,参数表!$A:$G,3,0),"")</f>
        <v/>
      </c>
      <c r="G90" s="18" t="str">
        <f>IF($D90&lt;&gt;"",VLOOKUP($D90,参数表!$A:$G,4,0),"")</f>
        <v/>
      </c>
      <c r="H90" s="16"/>
      <c r="I90" s="16"/>
      <c r="J90" s="18">
        <f t="shared" si="1"/>
        <v>0</v>
      </c>
      <c r="K90" s="16"/>
      <c r="L90" s="16"/>
      <c r="M90" s="16"/>
    </row>
    <row r="91" spans="1:13" ht="20.100000000000001" customHeight="1" x14ac:dyDescent="0.15">
      <c r="A91" s="3" t="str">
        <f>IF(AND(L91=供应商对账单!$C$2,C91&gt;=供应商对账单!$G$2,C91&lt;=供应商对账单!$G$3),ROW(进货入库明细表!F91)&amp;"-","")</f>
        <v/>
      </c>
      <c r="B91" s="16"/>
      <c r="C91" s="16"/>
      <c r="D91" s="16"/>
      <c r="E91" s="18" t="str">
        <f>IF($D91&lt;&gt;"",VLOOKUP($D91,参数表!$A:$G,2,0),"")</f>
        <v/>
      </c>
      <c r="F91" s="18" t="str">
        <f>IF($D91&lt;&gt;"",VLOOKUP($D91,参数表!$A:$G,3,0),"")</f>
        <v/>
      </c>
      <c r="G91" s="18" t="str">
        <f>IF($D91&lt;&gt;"",VLOOKUP($D91,参数表!$A:$G,4,0),"")</f>
        <v/>
      </c>
      <c r="H91" s="16"/>
      <c r="I91" s="16"/>
      <c r="J91" s="18">
        <f t="shared" si="1"/>
        <v>0</v>
      </c>
      <c r="K91" s="16"/>
      <c r="L91" s="16"/>
      <c r="M91" s="16"/>
    </row>
    <row r="92" spans="1:13" ht="20.100000000000001" customHeight="1" x14ac:dyDescent="0.15">
      <c r="A92" s="3" t="str">
        <f>IF(AND(L92=供应商对账单!$C$2,C92&gt;=供应商对账单!$G$2,C92&lt;=供应商对账单!$G$3),ROW(进货入库明细表!F92)&amp;"-","")</f>
        <v/>
      </c>
      <c r="B92" s="16"/>
      <c r="C92" s="16"/>
      <c r="D92" s="16"/>
      <c r="E92" s="18" t="str">
        <f>IF($D92&lt;&gt;"",VLOOKUP($D92,参数表!$A:$G,2,0),"")</f>
        <v/>
      </c>
      <c r="F92" s="18" t="str">
        <f>IF($D92&lt;&gt;"",VLOOKUP($D92,参数表!$A:$G,3,0),"")</f>
        <v/>
      </c>
      <c r="G92" s="18" t="str">
        <f>IF($D92&lt;&gt;"",VLOOKUP($D92,参数表!$A:$G,4,0),"")</f>
        <v/>
      </c>
      <c r="H92" s="16"/>
      <c r="I92" s="16"/>
      <c r="J92" s="18">
        <f t="shared" si="1"/>
        <v>0</v>
      </c>
      <c r="K92" s="16"/>
      <c r="L92" s="16"/>
      <c r="M92" s="16"/>
    </row>
    <row r="93" spans="1:13" ht="20.100000000000001" customHeight="1" x14ac:dyDescent="0.15">
      <c r="A93" s="3" t="str">
        <f>IF(AND(L93=供应商对账单!$C$2,C93&gt;=供应商对账单!$G$2,C93&lt;=供应商对账单!$G$3),ROW(进货入库明细表!F93)&amp;"-","")</f>
        <v/>
      </c>
      <c r="B93" s="16"/>
      <c r="C93" s="16"/>
      <c r="D93" s="16"/>
      <c r="E93" s="18" t="str">
        <f>IF($D93&lt;&gt;"",VLOOKUP($D93,参数表!$A:$G,2,0),"")</f>
        <v/>
      </c>
      <c r="F93" s="18" t="str">
        <f>IF($D93&lt;&gt;"",VLOOKUP($D93,参数表!$A:$G,3,0),"")</f>
        <v/>
      </c>
      <c r="G93" s="18" t="str">
        <f>IF($D93&lt;&gt;"",VLOOKUP($D93,参数表!$A:$G,4,0),"")</f>
        <v/>
      </c>
      <c r="H93" s="16"/>
      <c r="I93" s="16"/>
      <c r="J93" s="18">
        <f t="shared" si="1"/>
        <v>0</v>
      </c>
      <c r="K93" s="16"/>
      <c r="L93" s="16"/>
      <c r="M93" s="16"/>
    </row>
    <row r="94" spans="1:13" ht="20.100000000000001" customHeight="1" x14ac:dyDescent="0.15">
      <c r="A94" s="3" t="str">
        <f>IF(AND(L94=供应商对账单!$C$2,C94&gt;=供应商对账单!$G$2,C94&lt;=供应商对账单!$G$3),ROW(进货入库明细表!F94)&amp;"-","")</f>
        <v/>
      </c>
      <c r="B94" s="16"/>
      <c r="C94" s="16"/>
      <c r="D94" s="16"/>
      <c r="E94" s="18" t="str">
        <f>IF($D94&lt;&gt;"",VLOOKUP($D94,参数表!$A:$G,2,0),"")</f>
        <v/>
      </c>
      <c r="F94" s="18" t="str">
        <f>IF($D94&lt;&gt;"",VLOOKUP($D94,参数表!$A:$G,3,0),"")</f>
        <v/>
      </c>
      <c r="G94" s="18" t="str">
        <f>IF($D94&lt;&gt;"",VLOOKUP($D94,参数表!$A:$G,4,0),"")</f>
        <v/>
      </c>
      <c r="H94" s="16"/>
      <c r="I94" s="16"/>
      <c r="J94" s="18">
        <f t="shared" si="1"/>
        <v>0</v>
      </c>
      <c r="K94" s="16"/>
      <c r="L94" s="16"/>
      <c r="M94" s="16"/>
    </row>
    <row r="95" spans="1:13" ht="20.100000000000001" customHeight="1" x14ac:dyDescent="0.15">
      <c r="A95" s="3" t="str">
        <f>IF(AND(L95=供应商对账单!$C$2,C95&gt;=供应商对账单!$G$2,C95&lt;=供应商对账单!$G$3),ROW(进货入库明细表!F95)&amp;"-","")</f>
        <v/>
      </c>
      <c r="B95" s="16"/>
      <c r="C95" s="16"/>
      <c r="D95" s="16"/>
      <c r="E95" s="18" t="str">
        <f>IF($D95&lt;&gt;"",VLOOKUP($D95,参数表!$A:$G,2,0),"")</f>
        <v/>
      </c>
      <c r="F95" s="18" t="str">
        <f>IF($D95&lt;&gt;"",VLOOKUP($D95,参数表!$A:$G,3,0),"")</f>
        <v/>
      </c>
      <c r="G95" s="18" t="str">
        <f>IF($D95&lt;&gt;"",VLOOKUP($D95,参数表!$A:$G,4,0),"")</f>
        <v/>
      </c>
      <c r="H95" s="16"/>
      <c r="I95" s="16"/>
      <c r="J95" s="18">
        <f t="shared" si="1"/>
        <v>0</v>
      </c>
      <c r="K95" s="16"/>
      <c r="L95" s="16"/>
      <c r="M95" s="16"/>
    </row>
    <row r="96" spans="1:13" ht="20.100000000000001" customHeight="1" x14ac:dyDescent="0.15">
      <c r="A96" s="3" t="str">
        <f>IF(AND(L96=供应商对账单!$C$2,C96&gt;=供应商对账单!$G$2,C96&lt;=供应商对账单!$G$3),ROW(进货入库明细表!F96)&amp;"-","")</f>
        <v/>
      </c>
      <c r="B96" s="16"/>
      <c r="C96" s="16"/>
      <c r="D96" s="16"/>
      <c r="E96" s="18" t="str">
        <f>IF($D96&lt;&gt;"",VLOOKUP($D96,参数表!$A:$G,2,0),"")</f>
        <v/>
      </c>
      <c r="F96" s="18" t="str">
        <f>IF($D96&lt;&gt;"",VLOOKUP($D96,参数表!$A:$G,3,0),"")</f>
        <v/>
      </c>
      <c r="G96" s="18" t="str">
        <f>IF($D96&lt;&gt;"",VLOOKUP($D96,参数表!$A:$G,4,0),"")</f>
        <v/>
      </c>
      <c r="H96" s="16"/>
      <c r="I96" s="16"/>
      <c r="J96" s="18">
        <f t="shared" si="1"/>
        <v>0</v>
      </c>
      <c r="K96" s="16"/>
      <c r="L96" s="16"/>
      <c r="M96" s="16"/>
    </row>
    <row r="97" spans="1:13" ht="20.100000000000001" customHeight="1" x14ac:dyDescent="0.15">
      <c r="A97" s="3" t="str">
        <f>IF(AND(L97=供应商对账单!$C$2,C97&gt;=供应商对账单!$G$2,C97&lt;=供应商对账单!$G$3),ROW(进货入库明细表!F97)&amp;"-","")</f>
        <v/>
      </c>
      <c r="B97" s="16"/>
      <c r="C97" s="16"/>
      <c r="D97" s="16"/>
      <c r="E97" s="18" t="str">
        <f>IF($D97&lt;&gt;"",VLOOKUP($D97,参数表!$A:$G,2,0),"")</f>
        <v/>
      </c>
      <c r="F97" s="18" t="str">
        <f>IF($D97&lt;&gt;"",VLOOKUP($D97,参数表!$A:$G,3,0),"")</f>
        <v/>
      </c>
      <c r="G97" s="18" t="str">
        <f>IF($D97&lt;&gt;"",VLOOKUP($D97,参数表!$A:$G,4,0),"")</f>
        <v/>
      </c>
      <c r="H97" s="16"/>
      <c r="I97" s="16"/>
      <c r="J97" s="18">
        <f t="shared" si="1"/>
        <v>0</v>
      </c>
      <c r="K97" s="16"/>
      <c r="L97" s="16"/>
      <c r="M97" s="16"/>
    </row>
    <row r="98" spans="1:13" ht="20.100000000000001" customHeight="1" x14ac:dyDescent="0.15">
      <c r="A98" s="3" t="str">
        <f>IF(AND(L98=供应商对账单!$C$2,C98&gt;=供应商对账单!$G$2,C98&lt;=供应商对账单!$G$3),ROW(进货入库明细表!F98)&amp;"-","")</f>
        <v/>
      </c>
      <c r="B98" s="16"/>
      <c r="C98" s="16"/>
      <c r="D98" s="16"/>
      <c r="E98" s="18" t="str">
        <f>IF($D98&lt;&gt;"",VLOOKUP($D98,参数表!$A:$G,2,0),"")</f>
        <v/>
      </c>
      <c r="F98" s="18" t="str">
        <f>IF($D98&lt;&gt;"",VLOOKUP($D98,参数表!$A:$G,3,0),"")</f>
        <v/>
      </c>
      <c r="G98" s="18" t="str">
        <f>IF($D98&lt;&gt;"",VLOOKUP($D98,参数表!$A:$G,4,0),"")</f>
        <v/>
      </c>
      <c r="H98" s="16"/>
      <c r="I98" s="16"/>
      <c r="J98" s="18">
        <f t="shared" si="1"/>
        <v>0</v>
      </c>
      <c r="K98" s="16"/>
      <c r="L98" s="16"/>
      <c r="M98" s="16"/>
    </row>
    <row r="99" spans="1:13" ht="20.100000000000001" customHeight="1" x14ac:dyDescent="0.15">
      <c r="A99" s="3" t="str">
        <f>IF(AND(L99=供应商对账单!$C$2,C99&gt;=供应商对账单!$G$2,C99&lt;=供应商对账单!$G$3),ROW(进货入库明细表!F99)&amp;"-","")</f>
        <v/>
      </c>
      <c r="B99" s="16"/>
      <c r="C99" s="16"/>
      <c r="D99" s="16"/>
      <c r="E99" s="18" t="str">
        <f>IF($D99&lt;&gt;"",VLOOKUP($D99,参数表!$A:$G,2,0),"")</f>
        <v/>
      </c>
      <c r="F99" s="18" t="str">
        <f>IF($D99&lt;&gt;"",VLOOKUP($D99,参数表!$A:$G,3,0),"")</f>
        <v/>
      </c>
      <c r="G99" s="18" t="str">
        <f>IF($D99&lt;&gt;"",VLOOKUP($D99,参数表!$A:$G,4,0),"")</f>
        <v/>
      </c>
      <c r="H99" s="16"/>
      <c r="I99" s="16"/>
      <c r="J99" s="18">
        <f t="shared" si="1"/>
        <v>0</v>
      </c>
      <c r="K99" s="16"/>
      <c r="L99" s="16"/>
      <c r="M99" s="16"/>
    </row>
    <row r="100" spans="1:13" ht="20.100000000000001" customHeight="1" x14ac:dyDescent="0.15">
      <c r="A100" s="3" t="str">
        <f>IF(AND(L100=供应商对账单!$C$2,C100&gt;=供应商对账单!$G$2,C100&lt;=供应商对账单!$G$3),ROW(进货入库明细表!F100)&amp;"-","")</f>
        <v/>
      </c>
      <c r="B100" s="16"/>
      <c r="C100" s="16"/>
      <c r="D100" s="16"/>
      <c r="E100" s="18" t="str">
        <f>IF($D100&lt;&gt;"",VLOOKUP($D100,参数表!$A:$G,2,0),"")</f>
        <v/>
      </c>
      <c r="F100" s="18" t="str">
        <f>IF($D100&lt;&gt;"",VLOOKUP($D100,参数表!$A:$G,3,0),"")</f>
        <v/>
      </c>
      <c r="G100" s="18" t="str">
        <f>IF($D100&lt;&gt;"",VLOOKUP($D100,参数表!$A:$G,4,0),"")</f>
        <v/>
      </c>
      <c r="H100" s="16"/>
      <c r="I100" s="16"/>
      <c r="J100" s="18">
        <f t="shared" si="1"/>
        <v>0</v>
      </c>
      <c r="K100" s="16"/>
      <c r="L100" s="16"/>
      <c r="M100" s="16"/>
    </row>
    <row r="101" spans="1:13" ht="20.100000000000001" customHeight="1" x14ac:dyDescent="0.15">
      <c r="A101" s="3" t="str">
        <f>IF(AND(L101=供应商对账单!$C$2,C101&gt;=供应商对账单!$G$2,C101&lt;=供应商对账单!$G$3),ROW(进货入库明细表!F101)&amp;"-","")</f>
        <v/>
      </c>
      <c r="B101" s="16"/>
      <c r="C101" s="16"/>
      <c r="D101" s="16"/>
      <c r="E101" s="18" t="str">
        <f>IF($D101&lt;&gt;"",VLOOKUP($D101,参数表!$A:$G,2,0),"")</f>
        <v/>
      </c>
      <c r="F101" s="18" t="str">
        <f>IF($D101&lt;&gt;"",VLOOKUP($D101,参数表!$A:$G,3,0),"")</f>
        <v/>
      </c>
      <c r="G101" s="18" t="str">
        <f>IF($D101&lt;&gt;"",VLOOKUP($D101,参数表!$A:$G,4,0),"")</f>
        <v/>
      </c>
      <c r="H101" s="16"/>
      <c r="I101" s="16"/>
      <c r="J101" s="18">
        <f t="shared" si="1"/>
        <v>0</v>
      </c>
      <c r="K101" s="16"/>
      <c r="L101" s="16"/>
      <c r="M101" s="16"/>
    </row>
    <row r="102" spans="1:13" ht="20.100000000000001" customHeight="1" x14ac:dyDescent="0.15">
      <c r="A102" s="3" t="str">
        <f>IF(AND(L102=供应商对账单!$C$2,C102&gt;=供应商对账单!$G$2,C102&lt;=供应商对账单!$G$3),ROW(进货入库明细表!F102)&amp;"-","")</f>
        <v/>
      </c>
      <c r="B102" s="16"/>
      <c r="C102" s="16"/>
      <c r="D102" s="16"/>
      <c r="E102" s="18" t="str">
        <f>IF($D102&lt;&gt;"",VLOOKUP($D102,参数表!$A:$G,2,0),"")</f>
        <v/>
      </c>
      <c r="F102" s="18" t="str">
        <f>IF($D102&lt;&gt;"",VLOOKUP($D102,参数表!$A:$G,3,0),"")</f>
        <v/>
      </c>
      <c r="G102" s="18" t="str">
        <f>IF($D102&lt;&gt;"",VLOOKUP($D102,参数表!$A:$G,4,0),"")</f>
        <v/>
      </c>
      <c r="H102" s="16"/>
      <c r="I102" s="16"/>
      <c r="J102" s="18">
        <f t="shared" si="1"/>
        <v>0</v>
      </c>
      <c r="K102" s="16"/>
      <c r="L102" s="16"/>
      <c r="M102" s="16"/>
    </row>
    <row r="103" spans="1:13" ht="20.100000000000001" customHeight="1" x14ac:dyDescent="0.15">
      <c r="A103" s="3" t="str">
        <f>IF(AND(L103=供应商对账单!$C$2,C103&gt;=供应商对账单!$G$2,C103&lt;=供应商对账单!$G$3),ROW(进货入库明细表!F103)&amp;"-","")</f>
        <v/>
      </c>
      <c r="B103" s="16"/>
      <c r="C103" s="16"/>
      <c r="D103" s="16"/>
      <c r="E103" s="18" t="str">
        <f>IF($D103&lt;&gt;"",VLOOKUP($D103,参数表!$A:$G,2,0),"")</f>
        <v/>
      </c>
      <c r="F103" s="18" t="str">
        <f>IF($D103&lt;&gt;"",VLOOKUP($D103,参数表!$A:$G,3,0),"")</f>
        <v/>
      </c>
      <c r="G103" s="18" t="str">
        <f>IF($D103&lt;&gt;"",VLOOKUP($D103,参数表!$A:$G,4,0),"")</f>
        <v/>
      </c>
      <c r="H103" s="16"/>
      <c r="I103" s="16"/>
      <c r="J103" s="18">
        <f t="shared" si="1"/>
        <v>0</v>
      </c>
      <c r="K103" s="16"/>
      <c r="L103" s="16"/>
      <c r="M103" s="16"/>
    </row>
    <row r="104" spans="1:13" ht="20.100000000000001" customHeight="1" x14ac:dyDescent="0.15">
      <c r="A104" s="3" t="str">
        <f>IF(AND(L104=供应商对账单!$C$2,C104&gt;=供应商对账单!$G$2,C104&lt;=供应商对账单!$G$3),ROW(进货入库明细表!F104)&amp;"-","")</f>
        <v/>
      </c>
      <c r="B104" s="16"/>
      <c r="C104" s="16"/>
      <c r="D104" s="16"/>
      <c r="E104" s="18" t="str">
        <f>IF($D104&lt;&gt;"",VLOOKUP($D104,参数表!$A:$G,2,0),"")</f>
        <v/>
      </c>
      <c r="F104" s="18" t="str">
        <f>IF($D104&lt;&gt;"",VLOOKUP($D104,参数表!$A:$G,3,0),"")</f>
        <v/>
      </c>
      <c r="G104" s="18" t="str">
        <f>IF($D104&lt;&gt;"",VLOOKUP($D104,参数表!$A:$G,4,0),"")</f>
        <v/>
      </c>
      <c r="H104" s="16"/>
      <c r="I104" s="16"/>
      <c r="J104" s="18">
        <f t="shared" si="1"/>
        <v>0</v>
      </c>
      <c r="K104" s="16"/>
      <c r="L104" s="16"/>
      <c r="M104" s="16"/>
    </row>
    <row r="105" spans="1:13" ht="20.100000000000001" customHeight="1" x14ac:dyDescent="0.15">
      <c r="A105" s="3" t="str">
        <f>IF(AND(L105=供应商对账单!$C$2,C105&gt;=供应商对账单!$G$2,C105&lt;=供应商对账单!$G$3),ROW(进货入库明细表!F105)&amp;"-","")</f>
        <v/>
      </c>
      <c r="B105" s="16"/>
      <c r="C105" s="16"/>
      <c r="D105" s="16"/>
      <c r="E105" s="18" t="str">
        <f>IF($D105&lt;&gt;"",VLOOKUP($D105,参数表!$A:$G,2,0),"")</f>
        <v/>
      </c>
      <c r="F105" s="18" t="str">
        <f>IF($D105&lt;&gt;"",VLOOKUP($D105,参数表!$A:$G,3,0),"")</f>
        <v/>
      </c>
      <c r="G105" s="18" t="str">
        <f>IF($D105&lt;&gt;"",VLOOKUP($D105,参数表!$A:$G,4,0),"")</f>
        <v/>
      </c>
      <c r="H105" s="16"/>
      <c r="I105" s="16"/>
      <c r="J105" s="18">
        <f t="shared" si="1"/>
        <v>0</v>
      </c>
      <c r="K105" s="16"/>
      <c r="L105" s="16"/>
      <c r="M105" s="16"/>
    </row>
    <row r="106" spans="1:13" ht="20.100000000000001" customHeight="1" x14ac:dyDescent="0.15">
      <c r="A106" s="3" t="str">
        <f>IF(AND(L106=供应商对账单!$C$2,C106&gt;=供应商对账单!$G$2,C106&lt;=供应商对账单!$G$3),ROW(进货入库明细表!F106)&amp;"-","")</f>
        <v/>
      </c>
      <c r="B106" s="16"/>
      <c r="C106" s="16"/>
      <c r="D106" s="16"/>
      <c r="E106" s="18" t="str">
        <f>IF($D106&lt;&gt;"",VLOOKUP($D106,参数表!$A:$G,2,0),"")</f>
        <v/>
      </c>
      <c r="F106" s="18" t="str">
        <f>IF($D106&lt;&gt;"",VLOOKUP($D106,参数表!$A:$G,3,0),"")</f>
        <v/>
      </c>
      <c r="G106" s="18" t="str">
        <f>IF($D106&lt;&gt;"",VLOOKUP($D106,参数表!$A:$G,4,0),"")</f>
        <v/>
      </c>
      <c r="H106" s="16"/>
      <c r="I106" s="16"/>
      <c r="J106" s="18">
        <f t="shared" si="1"/>
        <v>0</v>
      </c>
      <c r="K106" s="16"/>
      <c r="L106" s="16"/>
      <c r="M106" s="16"/>
    </row>
    <row r="107" spans="1:13" ht="20.100000000000001" customHeight="1" x14ac:dyDescent="0.15">
      <c r="A107" s="3" t="str">
        <f>IF(AND(L107=供应商对账单!$C$2,C107&gt;=供应商对账单!$G$2,C107&lt;=供应商对账单!$G$3),ROW(进货入库明细表!F107)&amp;"-","")</f>
        <v/>
      </c>
      <c r="B107" s="16"/>
      <c r="C107" s="16"/>
      <c r="D107" s="16"/>
      <c r="E107" s="18" t="str">
        <f>IF($D107&lt;&gt;"",VLOOKUP($D107,参数表!$A:$G,2,0),"")</f>
        <v/>
      </c>
      <c r="F107" s="18" t="str">
        <f>IF($D107&lt;&gt;"",VLOOKUP($D107,参数表!$A:$G,3,0),"")</f>
        <v/>
      </c>
      <c r="G107" s="18" t="str">
        <f>IF($D107&lt;&gt;"",VLOOKUP($D107,参数表!$A:$G,4,0),"")</f>
        <v/>
      </c>
      <c r="H107" s="16"/>
      <c r="I107" s="16"/>
      <c r="J107" s="18">
        <f t="shared" si="1"/>
        <v>0</v>
      </c>
      <c r="K107" s="16"/>
      <c r="L107" s="16"/>
      <c r="M107" s="16"/>
    </row>
    <row r="108" spans="1:13" ht="20.100000000000001" customHeight="1" x14ac:dyDescent="0.15">
      <c r="A108" s="3" t="str">
        <f>IF(AND(L108=供应商对账单!$C$2,C108&gt;=供应商对账单!$G$2,C108&lt;=供应商对账单!$G$3),ROW(进货入库明细表!F108)&amp;"-","")</f>
        <v/>
      </c>
      <c r="B108" s="16"/>
      <c r="C108" s="16"/>
      <c r="D108" s="16"/>
      <c r="E108" s="18" t="str">
        <f>IF($D108&lt;&gt;"",VLOOKUP($D108,参数表!$A:$G,2,0),"")</f>
        <v/>
      </c>
      <c r="F108" s="18" t="str">
        <f>IF($D108&lt;&gt;"",VLOOKUP($D108,参数表!$A:$G,3,0),"")</f>
        <v/>
      </c>
      <c r="G108" s="18" t="str">
        <f>IF($D108&lt;&gt;"",VLOOKUP($D108,参数表!$A:$G,4,0),"")</f>
        <v/>
      </c>
      <c r="H108" s="16"/>
      <c r="I108" s="16"/>
      <c r="J108" s="18">
        <f t="shared" si="1"/>
        <v>0</v>
      </c>
      <c r="K108" s="16"/>
      <c r="L108" s="16"/>
      <c r="M108" s="16"/>
    </row>
    <row r="109" spans="1:13" ht="20.100000000000001" customHeight="1" x14ac:dyDescent="0.15">
      <c r="A109" s="3" t="str">
        <f>IF(AND(L109=供应商对账单!$C$2,C109&gt;=供应商对账单!$G$2,C109&lt;=供应商对账单!$G$3),ROW(进货入库明细表!F109)&amp;"-","")</f>
        <v/>
      </c>
      <c r="B109" s="16"/>
      <c r="C109" s="16"/>
      <c r="D109" s="16"/>
      <c r="E109" s="18" t="str">
        <f>IF($D109&lt;&gt;"",VLOOKUP($D109,参数表!$A:$G,2,0),"")</f>
        <v/>
      </c>
      <c r="F109" s="18" t="str">
        <f>IF($D109&lt;&gt;"",VLOOKUP($D109,参数表!$A:$G,3,0),"")</f>
        <v/>
      </c>
      <c r="G109" s="18" t="str">
        <f>IF($D109&lt;&gt;"",VLOOKUP($D109,参数表!$A:$G,4,0),"")</f>
        <v/>
      </c>
      <c r="H109" s="16"/>
      <c r="I109" s="16"/>
      <c r="J109" s="18">
        <f t="shared" si="1"/>
        <v>0</v>
      </c>
      <c r="K109" s="16"/>
      <c r="L109" s="16"/>
      <c r="M109" s="16"/>
    </row>
    <row r="110" spans="1:13" ht="20.100000000000001" customHeight="1" x14ac:dyDescent="0.15">
      <c r="A110" s="3" t="str">
        <f>IF(AND(L110=供应商对账单!$C$2,C110&gt;=供应商对账单!$G$2,C110&lt;=供应商对账单!$G$3),ROW(进货入库明细表!F110)&amp;"-","")</f>
        <v/>
      </c>
      <c r="B110" s="16"/>
      <c r="C110" s="16"/>
      <c r="D110" s="16"/>
      <c r="E110" s="18" t="str">
        <f>IF($D110&lt;&gt;"",VLOOKUP($D110,参数表!$A:$G,2,0),"")</f>
        <v/>
      </c>
      <c r="F110" s="18" t="str">
        <f>IF($D110&lt;&gt;"",VLOOKUP($D110,参数表!$A:$G,3,0),"")</f>
        <v/>
      </c>
      <c r="G110" s="18" t="str">
        <f>IF($D110&lt;&gt;"",VLOOKUP($D110,参数表!$A:$G,4,0),"")</f>
        <v/>
      </c>
      <c r="H110" s="16"/>
      <c r="I110" s="16"/>
      <c r="J110" s="18">
        <f t="shared" si="1"/>
        <v>0</v>
      </c>
      <c r="K110" s="16"/>
      <c r="L110" s="16"/>
      <c r="M110" s="16"/>
    </row>
    <row r="111" spans="1:13" ht="20.100000000000001" customHeight="1" x14ac:dyDescent="0.15">
      <c r="A111" s="3" t="str">
        <f>IF(AND(L111=供应商对账单!$C$2,C111&gt;=供应商对账单!$G$2,C111&lt;=供应商对账单!$G$3),ROW(进货入库明细表!F111)&amp;"-","")</f>
        <v/>
      </c>
      <c r="B111" s="16"/>
      <c r="C111" s="16"/>
      <c r="D111" s="16"/>
      <c r="E111" s="18" t="str">
        <f>IF($D111&lt;&gt;"",VLOOKUP($D111,参数表!$A:$G,2,0),"")</f>
        <v/>
      </c>
      <c r="F111" s="18" t="str">
        <f>IF($D111&lt;&gt;"",VLOOKUP($D111,参数表!$A:$G,3,0),"")</f>
        <v/>
      </c>
      <c r="G111" s="18" t="str">
        <f>IF($D111&lt;&gt;"",VLOOKUP($D111,参数表!$A:$G,4,0),"")</f>
        <v/>
      </c>
      <c r="H111" s="16"/>
      <c r="I111" s="16"/>
      <c r="J111" s="18">
        <f t="shared" si="1"/>
        <v>0</v>
      </c>
      <c r="K111" s="16"/>
      <c r="L111" s="16"/>
      <c r="M111" s="16"/>
    </row>
    <row r="112" spans="1:13" ht="20.100000000000001" customHeight="1" x14ac:dyDescent="0.15">
      <c r="A112" s="3" t="str">
        <f>IF(AND(L112=供应商对账单!$C$2,C112&gt;=供应商对账单!$G$2,C112&lt;=供应商对账单!$G$3),ROW(进货入库明细表!F112)&amp;"-","")</f>
        <v/>
      </c>
      <c r="B112" s="16"/>
      <c r="C112" s="16"/>
      <c r="D112" s="16"/>
      <c r="E112" s="18" t="str">
        <f>IF($D112&lt;&gt;"",VLOOKUP($D112,参数表!$A:$G,2,0),"")</f>
        <v/>
      </c>
      <c r="F112" s="18" t="str">
        <f>IF($D112&lt;&gt;"",VLOOKUP($D112,参数表!$A:$G,3,0),"")</f>
        <v/>
      </c>
      <c r="G112" s="18" t="str">
        <f>IF($D112&lt;&gt;"",VLOOKUP($D112,参数表!$A:$G,4,0),"")</f>
        <v/>
      </c>
      <c r="H112" s="16"/>
      <c r="I112" s="16"/>
      <c r="J112" s="18">
        <f t="shared" si="1"/>
        <v>0</v>
      </c>
      <c r="K112" s="16"/>
      <c r="L112" s="16"/>
      <c r="M112" s="16"/>
    </row>
    <row r="113" spans="1:13" ht="20.100000000000001" customHeight="1" x14ac:dyDescent="0.15">
      <c r="A113" s="3" t="str">
        <f>IF(AND(L113=供应商对账单!$C$2,C113&gt;=供应商对账单!$G$2,C113&lt;=供应商对账单!$G$3),ROW(进货入库明细表!F113)&amp;"-","")</f>
        <v/>
      </c>
      <c r="B113" s="16"/>
      <c r="C113" s="16"/>
      <c r="D113" s="16"/>
      <c r="E113" s="18" t="str">
        <f>IF($D113&lt;&gt;"",VLOOKUP($D113,参数表!$A:$G,2,0),"")</f>
        <v/>
      </c>
      <c r="F113" s="18" t="str">
        <f>IF($D113&lt;&gt;"",VLOOKUP($D113,参数表!$A:$G,3,0),"")</f>
        <v/>
      </c>
      <c r="G113" s="18" t="str">
        <f>IF($D113&lt;&gt;"",VLOOKUP($D113,参数表!$A:$G,4,0),"")</f>
        <v/>
      </c>
      <c r="H113" s="16"/>
      <c r="I113" s="16"/>
      <c r="J113" s="18">
        <f t="shared" si="1"/>
        <v>0</v>
      </c>
      <c r="K113" s="16"/>
      <c r="L113" s="16"/>
      <c r="M113" s="16"/>
    </row>
    <row r="114" spans="1:13" ht="20.100000000000001" customHeight="1" x14ac:dyDescent="0.15">
      <c r="A114" s="3" t="str">
        <f>IF(AND(L114=供应商对账单!$C$2,C114&gt;=供应商对账单!$G$2,C114&lt;=供应商对账单!$G$3),ROW(进货入库明细表!F114)&amp;"-","")</f>
        <v/>
      </c>
      <c r="B114" s="16"/>
      <c r="C114" s="16"/>
      <c r="D114" s="16"/>
      <c r="E114" s="18" t="str">
        <f>IF($D114&lt;&gt;"",VLOOKUP($D114,参数表!$A:$G,2,0),"")</f>
        <v/>
      </c>
      <c r="F114" s="18" t="str">
        <f>IF($D114&lt;&gt;"",VLOOKUP($D114,参数表!$A:$G,3,0),"")</f>
        <v/>
      </c>
      <c r="G114" s="18" t="str">
        <f>IF($D114&lt;&gt;"",VLOOKUP($D114,参数表!$A:$G,4,0),"")</f>
        <v/>
      </c>
      <c r="H114" s="16"/>
      <c r="I114" s="16"/>
      <c r="J114" s="18">
        <f t="shared" si="1"/>
        <v>0</v>
      </c>
      <c r="K114" s="16"/>
      <c r="L114" s="16"/>
      <c r="M114" s="16"/>
    </row>
    <row r="115" spans="1:13" ht="20.100000000000001" customHeight="1" x14ac:dyDescent="0.15">
      <c r="A115" s="3" t="str">
        <f>IF(AND(L115=供应商对账单!$C$2,C115&gt;=供应商对账单!$G$2,C115&lt;=供应商对账单!$G$3),ROW(进货入库明细表!F115)&amp;"-","")</f>
        <v/>
      </c>
      <c r="B115" s="16"/>
      <c r="C115" s="16"/>
      <c r="D115" s="16"/>
      <c r="E115" s="18" t="str">
        <f>IF($D115&lt;&gt;"",VLOOKUP($D115,参数表!$A:$G,2,0),"")</f>
        <v/>
      </c>
      <c r="F115" s="18" t="str">
        <f>IF($D115&lt;&gt;"",VLOOKUP($D115,参数表!$A:$G,3,0),"")</f>
        <v/>
      </c>
      <c r="G115" s="18" t="str">
        <f>IF($D115&lt;&gt;"",VLOOKUP($D115,参数表!$A:$G,4,0),"")</f>
        <v/>
      </c>
      <c r="H115" s="16"/>
      <c r="I115" s="16"/>
      <c r="J115" s="18">
        <f t="shared" si="1"/>
        <v>0</v>
      </c>
      <c r="K115" s="16"/>
      <c r="L115" s="16"/>
      <c r="M115" s="16"/>
    </row>
    <row r="116" spans="1:13" ht="20.100000000000001" customHeight="1" x14ac:dyDescent="0.15">
      <c r="A116" s="3" t="str">
        <f>IF(AND(L116=供应商对账单!$C$2,C116&gt;=供应商对账单!$G$2,C116&lt;=供应商对账单!$G$3),ROW(进货入库明细表!F116)&amp;"-","")</f>
        <v/>
      </c>
      <c r="B116" s="16"/>
      <c r="C116" s="16"/>
      <c r="D116" s="16"/>
      <c r="E116" s="18" t="str">
        <f>IF($D116&lt;&gt;"",VLOOKUP($D116,参数表!$A:$G,2,0),"")</f>
        <v/>
      </c>
      <c r="F116" s="18" t="str">
        <f>IF($D116&lt;&gt;"",VLOOKUP($D116,参数表!$A:$G,3,0),"")</f>
        <v/>
      </c>
      <c r="G116" s="18" t="str">
        <f>IF($D116&lt;&gt;"",VLOOKUP($D116,参数表!$A:$G,4,0),"")</f>
        <v/>
      </c>
      <c r="H116" s="16"/>
      <c r="I116" s="16"/>
      <c r="J116" s="18">
        <f t="shared" si="1"/>
        <v>0</v>
      </c>
      <c r="K116" s="16"/>
      <c r="L116" s="16"/>
      <c r="M116" s="16"/>
    </row>
    <row r="117" spans="1:13" ht="20.100000000000001" customHeight="1" x14ac:dyDescent="0.15">
      <c r="A117" s="3" t="str">
        <f>IF(AND(L117=供应商对账单!$C$2,C117&gt;=供应商对账单!$G$2,C117&lt;=供应商对账单!$G$3),ROW(进货入库明细表!F117)&amp;"-","")</f>
        <v/>
      </c>
      <c r="B117" s="16"/>
      <c r="C117" s="16"/>
      <c r="D117" s="16"/>
      <c r="E117" s="18" t="str">
        <f>IF($D117&lt;&gt;"",VLOOKUP($D117,参数表!$A:$G,2,0),"")</f>
        <v/>
      </c>
      <c r="F117" s="18" t="str">
        <f>IF($D117&lt;&gt;"",VLOOKUP($D117,参数表!$A:$G,3,0),"")</f>
        <v/>
      </c>
      <c r="G117" s="18" t="str">
        <f>IF($D117&lt;&gt;"",VLOOKUP($D117,参数表!$A:$G,4,0),"")</f>
        <v/>
      </c>
      <c r="H117" s="16"/>
      <c r="I117" s="16"/>
      <c r="J117" s="18">
        <f t="shared" si="1"/>
        <v>0</v>
      </c>
      <c r="K117" s="16"/>
      <c r="L117" s="16"/>
      <c r="M117" s="16"/>
    </row>
    <row r="118" spans="1:13" ht="20.100000000000001" customHeight="1" x14ac:dyDescent="0.15">
      <c r="A118" s="3" t="str">
        <f>IF(AND(L118=供应商对账单!$C$2,C118&gt;=供应商对账单!$G$2,C118&lt;=供应商对账单!$G$3),ROW(进货入库明细表!F118)&amp;"-","")</f>
        <v/>
      </c>
      <c r="B118" s="16"/>
      <c r="C118" s="16"/>
      <c r="D118" s="16"/>
      <c r="E118" s="18" t="str">
        <f>IF($D118&lt;&gt;"",VLOOKUP($D118,参数表!$A:$G,2,0),"")</f>
        <v/>
      </c>
      <c r="F118" s="18" t="str">
        <f>IF($D118&lt;&gt;"",VLOOKUP($D118,参数表!$A:$G,3,0),"")</f>
        <v/>
      </c>
      <c r="G118" s="18" t="str">
        <f>IF($D118&lt;&gt;"",VLOOKUP($D118,参数表!$A:$G,4,0),"")</f>
        <v/>
      </c>
      <c r="H118" s="16"/>
      <c r="I118" s="16"/>
      <c r="J118" s="18">
        <f t="shared" si="1"/>
        <v>0</v>
      </c>
      <c r="K118" s="16"/>
      <c r="L118" s="16"/>
      <c r="M118" s="16"/>
    </row>
    <row r="119" spans="1:13" ht="20.100000000000001" customHeight="1" x14ac:dyDescent="0.15">
      <c r="A119" s="3" t="str">
        <f>IF(AND(L119=供应商对账单!$C$2,C119&gt;=供应商对账单!$G$2,C119&lt;=供应商对账单!$G$3),ROW(进货入库明细表!F119)&amp;"-","")</f>
        <v/>
      </c>
      <c r="B119" s="16"/>
      <c r="C119" s="16"/>
      <c r="D119" s="16"/>
      <c r="E119" s="18" t="str">
        <f>IF($D119&lt;&gt;"",VLOOKUP($D119,参数表!$A:$G,2,0),"")</f>
        <v/>
      </c>
      <c r="F119" s="18" t="str">
        <f>IF($D119&lt;&gt;"",VLOOKUP($D119,参数表!$A:$G,3,0),"")</f>
        <v/>
      </c>
      <c r="G119" s="18" t="str">
        <f>IF($D119&lt;&gt;"",VLOOKUP($D119,参数表!$A:$G,4,0),"")</f>
        <v/>
      </c>
      <c r="H119" s="16"/>
      <c r="I119" s="16"/>
      <c r="J119" s="18">
        <f t="shared" si="1"/>
        <v>0</v>
      </c>
      <c r="K119" s="16"/>
      <c r="L119" s="16"/>
      <c r="M119" s="16"/>
    </row>
    <row r="120" spans="1:13" ht="20.100000000000001" customHeight="1" x14ac:dyDescent="0.15">
      <c r="A120" s="3" t="str">
        <f>IF(AND(L120=供应商对账单!$C$2,C120&gt;=供应商对账单!$G$2,C120&lt;=供应商对账单!$G$3),ROW(进货入库明细表!F120)&amp;"-","")</f>
        <v/>
      </c>
      <c r="B120" s="16"/>
      <c r="C120" s="16"/>
      <c r="D120" s="16"/>
      <c r="E120" s="18" t="str">
        <f>IF($D120&lt;&gt;"",VLOOKUP($D120,参数表!$A:$G,2,0),"")</f>
        <v/>
      </c>
      <c r="F120" s="18" t="str">
        <f>IF($D120&lt;&gt;"",VLOOKUP($D120,参数表!$A:$G,3,0),"")</f>
        <v/>
      </c>
      <c r="G120" s="18" t="str">
        <f>IF($D120&lt;&gt;"",VLOOKUP($D120,参数表!$A:$G,4,0),"")</f>
        <v/>
      </c>
      <c r="H120" s="16"/>
      <c r="I120" s="16"/>
      <c r="J120" s="18">
        <f t="shared" si="1"/>
        <v>0</v>
      </c>
      <c r="K120" s="16"/>
      <c r="L120" s="16"/>
      <c r="M120" s="16"/>
    </row>
    <row r="121" spans="1:13" ht="20.100000000000001" customHeight="1" x14ac:dyDescent="0.15">
      <c r="A121" s="3" t="str">
        <f>IF(AND(L121=供应商对账单!$C$2,C121&gt;=供应商对账单!$G$2,C121&lt;=供应商对账单!$G$3),ROW(进货入库明细表!F121)&amp;"-","")</f>
        <v/>
      </c>
      <c r="B121" s="16"/>
      <c r="C121" s="16"/>
      <c r="D121" s="16"/>
      <c r="E121" s="18" t="str">
        <f>IF($D121&lt;&gt;"",VLOOKUP($D121,参数表!$A:$G,2,0),"")</f>
        <v/>
      </c>
      <c r="F121" s="18" t="str">
        <f>IF($D121&lt;&gt;"",VLOOKUP($D121,参数表!$A:$G,3,0),"")</f>
        <v/>
      </c>
      <c r="G121" s="18" t="str">
        <f>IF($D121&lt;&gt;"",VLOOKUP($D121,参数表!$A:$G,4,0),"")</f>
        <v/>
      </c>
      <c r="H121" s="16"/>
      <c r="I121" s="16"/>
      <c r="J121" s="18">
        <f t="shared" si="1"/>
        <v>0</v>
      </c>
      <c r="K121" s="16"/>
      <c r="L121" s="16"/>
      <c r="M121" s="16"/>
    </row>
    <row r="122" spans="1:13" ht="20.100000000000001" customHeight="1" x14ac:dyDescent="0.15">
      <c r="A122" s="3" t="str">
        <f>IF(AND(L122=供应商对账单!$C$2,C122&gt;=供应商对账单!$G$2,C122&lt;=供应商对账单!$G$3),ROW(进货入库明细表!F122)&amp;"-","")</f>
        <v/>
      </c>
      <c r="B122" s="16"/>
      <c r="C122" s="16"/>
      <c r="D122" s="16"/>
      <c r="E122" s="18" t="str">
        <f>IF($D122&lt;&gt;"",VLOOKUP($D122,参数表!$A:$G,2,0),"")</f>
        <v/>
      </c>
      <c r="F122" s="18" t="str">
        <f>IF($D122&lt;&gt;"",VLOOKUP($D122,参数表!$A:$G,3,0),"")</f>
        <v/>
      </c>
      <c r="G122" s="18" t="str">
        <f>IF($D122&lt;&gt;"",VLOOKUP($D122,参数表!$A:$G,4,0),"")</f>
        <v/>
      </c>
      <c r="H122" s="16"/>
      <c r="I122" s="16"/>
      <c r="J122" s="18">
        <f t="shared" si="1"/>
        <v>0</v>
      </c>
      <c r="K122" s="16"/>
      <c r="L122" s="16"/>
      <c r="M122" s="16"/>
    </row>
    <row r="123" spans="1:13" ht="20.100000000000001" customHeight="1" x14ac:dyDescent="0.15">
      <c r="A123" s="3" t="str">
        <f>IF(AND(L123=供应商对账单!$C$2,C123&gt;=供应商对账单!$G$2,C123&lt;=供应商对账单!$G$3),ROW(进货入库明细表!F123)&amp;"-","")</f>
        <v/>
      </c>
      <c r="B123" s="16"/>
      <c r="C123" s="16"/>
      <c r="D123" s="16"/>
      <c r="E123" s="18" t="str">
        <f>IF($D123&lt;&gt;"",VLOOKUP($D123,参数表!$A:$G,2,0),"")</f>
        <v/>
      </c>
      <c r="F123" s="18" t="str">
        <f>IF($D123&lt;&gt;"",VLOOKUP($D123,参数表!$A:$G,3,0),"")</f>
        <v/>
      </c>
      <c r="G123" s="18" t="str">
        <f>IF($D123&lt;&gt;"",VLOOKUP($D123,参数表!$A:$G,4,0),"")</f>
        <v/>
      </c>
      <c r="H123" s="16"/>
      <c r="I123" s="16"/>
      <c r="J123" s="18">
        <f t="shared" si="1"/>
        <v>0</v>
      </c>
      <c r="K123" s="16"/>
      <c r="L123" s="16"/>
      <c r="M123" s="16"/>
    </row>
    <row r="124" spans="1:13" ht="20.100000000000001" customHeight="1" x14ac:dyDescent="0.15">
      <c r="A124" s="3" t="str">
        <f>IF(AND(L124=供应商对账单!$C$2,C124&gt;=供应商对账单!$G$2,C124&lt;=供应商对账单!$G$3),ROW(进货入库明细表!F124)&amp;"-","")</f>
        <v/>
      </c>
      <c r="B124" s="16"/>
      <c r="C124" s="16"/>
      <c r="D124" s="16"/>
      <c r="E124" s="18" t="str">
        <f>IF($D124&lt;&gt;"",VLOOKUP($D124,参数表!$A:$G,2,0),"")</f>
        <v/>
      </c>
      <c r="F124" s="18" t="str">
        <f>IF($D124&lt;&gt;"",VLOOKUP($D124,参数表!$A:$G,3,0),"")</f>
        <v/>
      </c>
      <c r="G124" s="18" t="str">
        <f>IF($D124&lt;&gt;"",VLOOKUP($D124,参数表!$A:$G,4,0),"")</f>
        <v/>
      </c>
      <c r="H124" s="16"/>
      <c r="I124" s="16"/>
      <c r="J124" s="18">
        <f t="shared" si="1"/>
        <v>0</v>
      </c>
      <c r="K124" s="16"/>
      <c r="L124" s="16"/>
      <c r="M124" s="16"/>
    </row>
    <row r="125" spans="1:13" ht="20.100000000000001" customHeight="1" x14ac:dyDescent="0.15">
      <c r="A125" s="3" t="str">
        <f>IF(AND(L125=供应商对账单!$C$2,C125&gt;=供应商对账单!$G$2,C125&lt;=供应商对账单!$G$3),ROW(进货入库明细表!F125)&amp;"-","")</f>
        <v/>
      </c>
      <c r="B125" s="16"/>
      <c r="C125" s="16"/>
      <c r="D125" s="16"/>
      <c r="E125" s="18" t="str">
        <f>IF($D125&lt;&gt;"",VLOOKUP($D125,参数表!$A:$G,2,0),"")</f>
        <v/>
      </c>
      <c r="F125" s="18" t="str">
        <f>IF($D125&lt;&gt;"",VLOOKUP($D125,参数表!$A:$G,3,0),"")</f>
        <v/>
      </c>
      <c r="G125" s="18" t="str">
        <f>IF($D125&lt;&gt;"",VLOOKUP($D125,参数表!$A:$G,4,0),"")</f>
        <v/>
      </c>
      <c r="H125" s="16"/>
      <c r="I125" s="16"/>
      <c r="J125" s="18">
        <f t="shared" si="1"/>
        <v>0</v>
      </c>
      <c r="K125" s="16"/>
      <c r="L125" s="16"/>
      <c r="M125" s="16"/>
    </row>
    <row r="126" spans="1:13" ht="20.100000000000001" customHeight="1" x14ac:dyDescent="0.15">
      <c r="A126" s="3" t="str">
        <f>IF(AND(L126=供应商对账单!$C$2,C126&gt;=供应商对账单!$G$2,C126&lt;=供应商对账单!$G$3),ROW(进货入库明细表!F126)&amp;"-","")</f>
        <v/>
      </c>
      <c r="B126" s="16"/>
      <c r="C126" s="16"/>
      <c r="D126" s="16"/>
      <c r="E126" s="18" t="str">
        <f>IF($D126&lt;&gt;"",VLOOKUP($D126,参数表!$A:$G,2,0),"")</f>
        <v/>
      </c>
      <c r="F126" s="18" t="str">
        <f>IF($D126&lt;&gt;"",VLOOKUP($D126,参数表!$A:$G,3,0),"")</f>
        <v/>
      </c>
      <c r="G126" s="18" t="str">
        <f>IF($D126&lt;&gt;"",VLOOKUP($D126,参数表!$A:$G,4,0),"")</f>
        <v/>
      </c>
      <c r="H126" s="16"/>
      <c r="I126" s="16"/>
      <c r="J126" s="18">
        <f t="shared" si="1"/>
        <v>0</v>
      </c>
      <c r="K126" s="16"/>
      <c r="L126" s="16"/>
      <c r="M126" s="16"/>
    </row>
    <row r="127" spans="1:13" ht="20.100000000000001" customHeight="1" x14ac:dyDescent="0.15">
      <c r="A127" s="3" t="str">
        <f>IF(AND(L127=供应商对账单!$C$2,C127&gt;=供应商对账单!$G$2,C127&lt;=供应商对账单!$G$3),ROW(进货入库明细表!F127)&amp;"-","")</f>
        <v/>
      </c>
      <c r="B127" s="16"/>
      <c r="C127" s="16"/>
      <c r="D127" s="16"/>
      <c r="E127" s="18" t="str">
        <f>IF($D127&lt;&gt;"",VLOOKUP($D127,参数表!$A:$G,2,0),"")</f>
        <v/>
      </c>
      <c r="F127" s="18" t="str">
        <f>IF($D127&lt;&gt;"",VLOOKUP($D127,参数表!$A:$G,3,0),"")</f>
        <v/>
      </c>
      <c r="G127" s="18" t="str">
        <f>IF($D127&lt;&gt;"",VLOOKUP($D127,参数表!$A:$G,4,0),"")</f>
        <v/>
      </c>
      <c r="H127" s="16"/>
      <c r="I127" s="16"/>
      <c r="J127" s="18">
        <f t="shared" si="1"/>
        <v>0</v>
      </c>
      <c r="K127" s="16"/>
      <c r="L127" s="16"/>
      <c r="M127" s="16"/>
    </row>
    <row r="128" spans="1:13" ht="20.100000000000001" customHeight="1" x14ac:dyDescent="0.15">
      <c r="A128" s="3" t="str">
        <f>IF(AND(L128=供应商对账单!$C$2,C128&gt;=供应商对账单!$G$2,C128&lt;=供应商对账单!$G$3),ROW(进货入库明细表!F128)&amp;"-","")</f>
        <v/>
      </c>
      <c r="B128" s="16"/>
      <c r="C128" s="16"/>
      <c r="D128" s="16"/>
      <c r="E128" s="18" t="str">
        <f>IF($D128&lt;&gt;"",VLOOKUP($D128,参数表!$A:$G,2,0),"")</f>
        <v/>
      </c>
      <c r="F128" s="18" t="str">
        <f>IF($D128&lt;&gt;"",VLOOKUP($D128,参数表!$A:$G,3,0),"")</f>
        <v/>
      </c>
      <c r="G128" s="18" t="str">
        <f>IF($D128&lt;&gt;"",VLOOKUP($D128,参数表!$A:$G,4,0),"")</f>
        <v/>
      </c>
      <c r="H128" s="16"/>
      <c r="I128" s="16"/>
      <c r="J128" s="18">
        <f t="shared" si="1"/>
        <v>0</v>
      </c>
      <c r="K128" s="16"/>
      <c r="L128" s="16"/>
      <c r="M128" s="16"/>
    </row>
    <row r="129" spans="1:13" ht="20.100000000000001" customHeight="1" x14ac:dyDescent="0.15">
      <c r="A129" s="3" t="str">
        <f>IF(AND(L129=供应商对账单!$C$2,C129&gt;=供应商对账单!$G$2,C129&lt;=供应商对账单!$G$3),ROW(进货入库明细表!F129)&amp;"-","")</f>
        <v/>
      </c>
      <c r="B129" s="16"/>
      <c r="C129" s="16"/>
      <c r="D129" s="16"/>
      <c r="E129" s="18" t="str">
        <f>IF($D129&lt;&gt;"",VLOOKUP($D129,参数表!$A:$G,2,0),"")</f>
        <v/>
      </c>
      <c r="F129" s="18" t="str">
        <f>IF($D129&lt;&gt;"",VLOOKUP($D129,参数表!$A:$G,3,0),"")</f>
        <v/>
      </c>
      <c r="G129" s="18" t="str">
        <f>IF($D129&lt;&gt;"",VLOOKUP($D129,参数表!$A:$G,4,0),"")</f>
        <v/>
      </c>
      <c r="H129" s="16"/>
      <c r="I129" s="16"/>
      <c r="J129" s="18">
        <f t="shared" si="1"/>
        <v>0</v>
      </c>
      <c r="K129" s="16"/>
      <c r="L129" s="16"/>
      <c r="M129" s="16"/>
    </row>
    <row r="130" spans="1:13" ht="20.100000000000001" customHeight="1" x14ac:dyDescent="0.15">
      <c r="A130" s="3" t="str">
        <f>IF(AND(L130=供应商对账单!$C$2,C130&gt;=供应商对账单!$G$2,C130&lt;=供应商对账单!$G$3),ROW(进货入库明细表!F130)&amp;"-","")</f>
        <v/>
      </c>
      <c r="B130" s="16"/>
      <c r="C130" s="16"/>
      <c r="D130" s="16"/>
      <c r="E130" s="18" t="str">
        <f>IF($D130&lt;&gt;"",VLOOKUP($D130,参数表!$A:$G,2,0),"")</f>
        <v/>
      </c>
      <c r="F130" s="18" t="str">
        <f>IF($D130&lt;&gt;"",VLOOKUP($D130,参数表!$A:$G,3,0),"")</f>
        <v/>
      </c>
      <c r="G130" s="18" t="str">
        <f>IF($D130&lt;&gt;"",VLOOKUP($D130,参数表!$A:$G,4,0),"")</f>
        <v/>
      </c>
      <c r="H130" s="16"/>
      <c r="I130" s="16"/>
      <c r="J130" s="18">
        <f t="shared" si="1"/>
        <v>0</v>
      </c>
      <c r="K130" s="16"/>
      <c r="L130" s="16"/>
      <c r="M130" s="16"/>
    </row>
    <row r="131" spans="1:13" ht="20.100000000000001" customHeight="1" x14ac:dyDescent="0.15">
      <c r="A131" s="3" t="str">
        <f>IF(AND(L131=供应商对账单!$C$2,C131&gt;=供应商对账单!$G$2,C131&lt;=供应商对账单!$G$3),ROW(进货入库明细表!F131)&amp;"-","")</f>
        <v/>
      </c>
      <c r="B131" s="16"/>
      <c r="C131" s="16"/>
      <c r="D131" s="16"/>
      <c r="E131" s="18" t="str">
        <f>IF($D131&lt;&gt;"",VLOOKUP($D131,参数表!$A:$G,2,0),"")</f>
        <v/>
      </c>
      <c r="F131" s="18" t="str">
        <f>IF($D131&lt;&gt;"",VLOOKUP($D131,参数表!$A:$G,3,0),"")</f>
        <v/>
      </c>
      <c r="G131" s="18" t="str">
        <f>IF($D131&lt;&gt;"",VLOOKUP($D131,参数表!$A:$G,4,0),"")</f>
        <v/>
      </c>
      <c r="H131" s="16"/>
      <c r="I131" s="16"/>
      <c r="J131" s="18">
        <f t="shared" si="1"/>
        <v>0</v>
      </c>
      <c r="K131" s="16"/>
      <c r="L131" s="16"/>
      <c r="M131" s="16"/>
    </row>
    <row r="132" spans="1:13" ht="20.100000000000001" customHeight="1" x14ac:dyDescent="0.15">
      <c r="A132" s="3" t="str">
        <f>IF(AND(L132=供应商对账单!$C$2,C132&gt;=供应商对账单!$G$2,C132&lt;=供应商对账单!$G$3),ROW(进货入库明细表!F132)&amp;"-","")</f>
        <v/>
      </c>
      <c r="B132" s="16"/>
      <c r="C132" s="16"/>
      <c r="D132" s="16"/>
      <c r="E132" s="18" t="str">
        <f>IF($D132&lt;&gt;"",VLOOKUP($D132,参数表!$A:$G,2,0),"")</f>
        <v/>
      </c>
      <c r="F132" s="18" t="str">
        <f>IF($D132&lt;&gt;"",VLOOKUP($D132,参数表!$A:$G,3,0),"")</f>
        <v/>
      </c>
      <c r="G132" s="18" t="str">
        <f>IF($D132&lt;&gt;"",VLOOKUP($D132,参数表!$A:$G,4,0),"")</f>
        <v/>
      </c>
      <c r="H132" s="16"/>
      <c r="I132" s="16"/>
      <c r="J132" s="18">
        <f t="shared" ref="J132:J195" si="2">H132*I132</f>
        <v>0</v>
      </c>
      <c r="K132" s="16"/>
      <c r="L132" s="16"/>
      <c r="M132" s="16"/>
    </row>
    <row r="133" spans="1:13" ht="20.100000000000001" customHeight="1" x14ac:dyDescent="0.15">
      <c r="A133" s="3" t="str">
        <f>IF(AND(L133=供应商对账单!$C$2,C133&gt;=供应商对账单!$G$2,C133&lt;=供应商对账单!$G$3),ROW(进货入库明细表!F133)&amp;"-","")</f>
        <v/>
      </c>
      <c r="B133" s="16"/>
      <c r="C133" s="16"/>
      <c r="D133" s="16"/>
      <c r="E133" s="18" t="str">
        <f>IF($D133&lt;&gt;"",VLOOKUP($D133,参数表!$A:$G,2,0),"")</f>
        <v/>
      </c>
      <c r="F133" s="18" t="str">
        <f>IF($D133&lt;&gt;"",VLOOKUP($D133,参数表!$A:$G,3,0),"")</f>
        <v/>
      </c>
      <c r="G133" s="18" t="str">
        <f>IF($D133&lt;&gt;"",VLOOKUP($D133,参数表!$A:$G,4,0),"")</f>
        <v/>
      </c>
      <c r="H133" s="16"/>
      <c r="I133" s="16"/>
      <c r="J133" s="18">
        <f t="shared" si="2"/>
        <v>0</v>
      </c>
      <c r="K133" s="16"/>
      <c r="L133" s="16"/>
      <c r="M133" s="16"/>
    </row>
    <row r="134" spans="1:13" ht="20.100000000000001" customHeight="1" x14ac:dyDescent="0.15">
      <c r="A134" s="3" t="str">
        <f>IF(AND(L134=供应商对账单!$C$2,C134&gt;=供应商对账单!$G$2,C134&lt;=供应商对账单!$G$3),ROW(进货入库明细表!F134)&amp;"-","")</f>
        <v/>
      </c>
      <c r="B134" s="16"/>
      <c r="C134" s="16"/>
      <c r="D134" s="16"/>
      <c r="E134" s="18" t="str">
        <f>IF($D134&lt;&gt;"",VLOOKUP($D134,参数表!$A:$G,2,0),"")</f>
        <v/>
      </c>
      <c r="F134" s="18" t="str">
        <f>IF($D134&lt;&gt;"",VLOOKUP($D134,参数表!$A:$G,3,0),"")</f>
        <v/>
      </c>
      <c r="G134" s="18" t="str">
        <f>IF($D134&lt;&gt;"",VLOOKUP($D134,参数表!$A:$G,4,0),"")</f>
        <v/>
      </c>
      <c r="H134" s="16"/>
      <c r="I134" s="16"/>
      <c r="J134" s="18">
        <f t="shared" si="2"/>
        <v>0</v>
      </c>
      <c r="K134" s="16"/>
      <c r="L134" s="16"/>
      <c r="M134" s="16"/>
    </row>
    <row r="135" spans="1:13" ht="20.100000000000001" customHeight="1" x14ac:dyDescent="0.15">
      <c r="A135" s="3" t="str">
        <f>IF(AND(L135=供应商对账单!$C$2,C135&gt;=供应商对账单!$G$2,C135&lt;=供应商对账单!$G$3),ROW(进货入库明细表!F135)&amp;"-","")</f>
        <v/>
      </c>
      <c r="B135" s="16"/>
      <c r="C135" s="16"/>
      <c r="D135" s="16"/>
      <c r="E135" s="18" t="str">
        <f>IF($D135&lt;&gt;"",VLOOKUP($D135,参数表!$A:$G,2,0),"")</f>
        <v/>
      </c>
      <c r="F135" s="18" t="str">
        <f>IF($D135&lt;&gt;"",VLOOKUP($D135,参数表!$A:$G,3,0),"")</f>
        <v/>
      </c>
      <c r="G135" s="18" t="str">
        <f>IF($D135&lt;&gt;"",VLOOKUP($D135,参数表!$A:$G,4,0),"")</f>
        <v/>
      </c>
      <c r="H135" s="16"/>
      <c r="I135" s="16"/>
      <c r="J135" s="18">
        <f t="shared" si="2"/>
        <v>0</v>
      </c>
      <c r="K135" s="16"/>
      <c r="L135" s="16"/>
      <c r="M135" s="16"/>
    </row>
    <row r="136" spans="1:13" ht="20.100000000000001" customHeight="1" x14ac:dyDescent="0.15">
      <c r="A136" s="3" t="str">
        <f>IF(AND(L136=供应商对账单!$C$2,C136&gt;=供应商对账单!$G$2,C136&lt;=供应商对账单!$G$3),ROW(进货入库明细表!F136)&amp;"-","")</f>
        <v/>
      </c>
      <c r="B136" s="16"/>
      <c r="C136" s="16"/>
      <c r="D136" s="16"/>
      <c r="E136" s="18" t="str">
        <f>IF($D136&lt;&gt;"",VLOOKUP($D136,参数表!$A:$G,2,0),"")</f>
        <v/>
      </c>
      <c r="F136" s="18" t="str">
        <f>IF($D136&lt;&gt;"",VLOOKUP($D136,参数表!$A:$G,3,0),"")</f>
        <v/>
      </c>
      <c r="G136" s="18" t="str">
        <f>IF($D136&lt;&gt;"",VLOOKUP($D136,参数表!$A:$G,4,0),"")</f>
        <v/>
      </c>
      <c r="H136" s="16"/>
      <c r="I136" s="16"/>
      <c r="J136" s="18">
        <f t="shared" si="2"/>
        <v>0</v>
      </c>
      <c r="K136" s="16"/>
      <c r="L136" s="16"/>
      <c r="M136" s="16"/>
    </row>
    <row r="137" spans="1:13" ht="20.100000000000001" customHeight="1" x14ac:dyDescent="0.15">
      <c r="A137" s="3" t="str">
        <f>IF(AND(L137=供应商对账单!$C$2,C137&gt;=供应商对账单!$G$2,C137&lt;=供应商对账单!$G$3),ROW(进货入库明细表!F137)&amp;"-","")</f>
        <v/>
      </c>
      <c r="B137" s="16"/>
      <c r="C137" s="16"/>
      <c r="D137" s="16"/>
      <c r="E137" s="18" t="str">
        <f>IF($D137&lt;&gt;"",VLOOKUP($D137,参数表!$A:$G,2,0),"")</f>
        <v/>
      </c>
      <c r="F137" s="18" t="str">
        <f>IF($D137&lt;&gt;"",VLOOKUP($D137,参数表!$A:$G,3,0),"")</f>
        <v/>
      </c>
      <c r="G137" s="18" t="str">
        <f>IF($D137&lt;&gt;"",VLOOKUP($D137,参数表!$A:$G,4,0),"")</f>
        <v/>
      </c>
      <c r="H137" s="16"/>
      <c r="I137" s="16"/>
      <c r="J137" s="18">
        <f t="shared" si="2"/>
        <v>0</v>
      </c>
      <c r="K137" s="16"/>
      <c r="L137" s="16"/>
      <c r="M137" s="16"/>
    </row>
    <row r="138" spans="1:13" ht="20.100000000000001" customHeight="1" x14ac:dyDescent="0.15">
      <c r="A138" s="3" t="str">
        <f>IF(AND(L138=供应商对账单!$C$2,C138&gt;=供应商对账单!$G$2,C138&lt;=供应商对账单!$G$3),ROW(进货入库明细表!F138)&amp;"-","")</f>
        <v/>
      </c>
      <c r="B138" s="16"/>
      <c r="C138" s="16"/>
      <c r="D138" s="16"/>
      <c r="E138" s="18" t="str">
        <f>IF($D138&lt;&gt;"",VLOOKUP($D138,参数表!$A:$G,2,0),"")</f>
        <v/>
      </c>
      <c r="F138" s="18" t="str">
        <f>IF($D138&lt;&gt;"",VLOOKUP($D138,参数表!$A:$G,3,0),"")</f>
        <v/>
      </c>
      <c r="G138" s="18" t="str">
        <f>IF($D138&lt;&gt;"",VLOOKUP($D138,参数表!$A:$G,4,0),"")</f>
        <v/>
      </c>
      <c r="H138" s="16"/>
      <c r="I138" s="16"/>
      <c r="J138" s="18">
        <f t="shared" si="2"/>
        <v>0</v>
      </c>
      <c r="K138" s="16"/>
      <c r="L138" s="16"/>
      <c r="M138" s="16"/>
    </row>
    <row r="139" spans="1:13" ht="20.100000000000001" customHeight="1" x14ac:dyDescent="0.15">
      <c r="A139" s="3" t="str">
        <f>IF(AND(L139=供应商对账单!$C$2,C139&gt;=供应商对账单!$G$2,C139&lt;=供应商对账单!$G$3),ROW(进货入库明细表!F139)&amp;"-","")</f>
        <v/>
      </c>
      <c r="B139" s="16"/>
      <c r="C139" s="16"/>
      <c r="D139" s="16"/>
      <c r="E139" s="18" t="str">
        <f>IF($D139&lt;&gt;"",VLOOKUP($D139,参数表!$A:$G,2,0),"")</f>
        <v/>
      </c>
      <c r="F139" s="18" t="str">
        <f>IF($D139&lt;&gt;"",VLOOKUP($D139,参数表!$A:$G,3,0),"")</f>
        <v/>
      </c>
      <c r="G139" s="18" t="str">
        <f>IF($D139&lt;&gt;"",VLOOKUP($D139,参数表!$A:$G,4,0),"")</f>
        <v/>
      </c>
      <c r="H139" s="16"/>
      <c r="I139" s="16"/>
      <c r="J139" s="18">
        <f t="shared" si="2"/>
        <v>0</v>
      </c>
      <c r="K139" s="16"/>
      <c r="L139" s="16"/>
      <c r="M139" s="16"/>
    </row>
    <row r="140" spans="1:13" ht="20.100000000000001" customHeight="1" x14ac:dyDescent="0.15">
      <c r="A140" s="3" t="str">
        <f>IF(AND(L140=供应商对账单!$C$2,C140&gt;=供应商对账单!$G$2,C140&lt;=供应商对账单!$G$3),ROW(进货入库明细表!F140)&amp;"-","")</f>
        <v/>
      </c>
      <c r="B140" s="16"/>
      <c r="C140" s="16"/>
      <c r="D140" s="16"/>
      <c r="E140" s="18" t="str">
        <f>IF($D140&lt;&gt;"",VLOOKUP($D140,参数表!$A:$G,2,0),"")</f>
        <v/>
      </c>
      <c r="F140" s="18" t="str">
        <f>IF($D140&lt;&gt;"",VLOOKUP($D140,参数表!$A:$G,3,0),"")</f>
        <v/>
      </c>
      <c r="G140" s="18" t="str">
        <f>IF($D140&lt;&gt;"",VLOOKUP($D140,参数表!$A:$G,4,0),"")</f>
        <v/>
      </c>
      <c r="H140" s="16"/>
      <c r="I140" s="16"/>
      <c r="J140" s="18">
        <f t="shared" si="2"/>
        <v>0</v>
      </c>
      <c r="K140" s="16"/>
      <c r="L140" s="16"/>
      <c r="M140" s="16"/>
    </row>
    <row r="141" spans="1:13" ht="20.100000000000001" customHeight="1" x14ac:dyDescent="0.15">
      <c r="A141" s="3" t="str">
        <f>IF(AND(L141=供应商对账单!$C$2,C141&gt;=供应商对账单!$G$2,C141&lt;=供应商对账单!$G$3),ROW(进货入库明细表!F141)&amp;"-","")</f>
        <v/>
      </c>
      <c r="B141" s="16"/>
      <c r="C141" s="16"/>
      <c r="D141" s="16"/>
      <c r="E141" s="18" t="str">
        <f>IF($D141&lt;&gt;"",VLOOKUP($D141,参数表!$A:$G,2,0),"")</f>
        <v/>
      </c>
      <c r="F141" s="18" t="str">
        <f>IF($D141&lt;&gt;"",VLOOKUP($D141,参数表!$A:$G,3,0),"")</f>
        <v/>
      </c>
      <c r="G141" s="18" t="str">
        <f>IF($D141&lt;&gt;"",VLOOKUP($D141,参数表!$A:$G,4,0),"")</f>
        <v/>
      </c>
      <c r="H141" s="16"/>
      <c r="I141" s="16"/>
      <c r="J141" s="18">
        <f t="shared" si="2"/>
        <v>0</v>
      </c>
      <c r="K141" s="16"/>
      <c r="L141" s="16"/>
      <c r="M141" s="16"/>
    </row>
    <row r="142" spans="1:13" ht="20.100000000000001" customHeight="1" x14ac:dyDescent="0.15">
      <c r="A142" s="3" t="str">
        <f>IF(AND(L142=供应商对账单!$C$2,C142&gt;=供应商对账单!$G$2,C142&lt;=供应商对账单!$G$3),ROW(进货入库明细表!F142)&amp;"-","")</f>
        <v/>
      </c>
      <c r="B142" s="16"/>
      <c r="C142" s="16"/>
      <c r="D142" s="16"/>
      <c r="E142" s="18" t="str">
        <f>IF($D142&lt;&gt;"",VLOOKUP($D142,参数表!$A:$G,2,0),"")</f>
        <v/>
      </c>
      <c r="F142" s="18" t="str">
        <f>IF($D142&lt;&gt;"",VLOOKUP($D142,参数表!$A:$G,3,0),"")</f>
        <v/>
      </c>
      <c r="G142" s="18" t="str">
        <f>IF($D142&lt;&gt;"",VLOOKUP($D142,参数表!$A:$G,4,0),"")</f>
        <v/>
      </c>
      <c r="H142" s="16"/>
      <c r="I142" s="16"/>
      <c r="J142" s="18">
        <f t="shared" si="2"/>
        <v>0</v>
      </c>
      <c r="K142" s="16"/>
      <c r="L142" s="16"/>
      <c r="M142" s="16"/>
    </row>
    <row r="143" spans="1:13" ht="20.100000000000001" customHeight="1" x14ac:dyDescent="0.15">
      <c r="A143" s="3" t="str">
        <f>IF(AND(L143=供应商对账单!$C$2,C143&gt;=供应商对账单!$G$2,C143&lt;=供应商对账单!$G$3),ROW(进货入库明细表!F143)&amp;"-","")</f>
        <v/>
      </c>
      <c r="B143" s="16"/>
      <c r="C143" s="16"/>
      <c r="D143" s="16"/>
      <c r="E143" s="18" t="str">
        <f>IF($D143&lt;&gt;"",VLOOKUP($D143,参数表!$A:$G,2,0),"")</f>
        <v/>
      </c>
      <c r="F143" s="18" t="str">
        <f>IF($D143&lt;&gt;"",VLOOKUP($D143,参数表!$A:$G,3,0),"")</f>
        <v/>
      </c>
      <c r="G143" s="18" t="str">
        <f>IF($D143&lt;&gt;"",VLOOKUP($D143,参数表!$A:$G,4,0),"")</f>
        <v/>
      </c>
      <c r="H143" s="16"/>
      <c r="I143" s="16"/>
      <c r="J143" s="18">
        <f t="shared" si="2"/>
        <v>0</v>
      </c>
      <c r="K143" s="16"/>
      <c r="L143" s="16"/>
      <c r="M143" s="16"/>
    </row>
    <row r="144" spans="1:13" ht="20.100000000000001" customHeight="1" x14ac:dyDescent="0.15">
      <c r="A144" s="3" t="str">
        <f>IF(AND(L144=供应商对账单!$C$2,C144&gt;=供应商对账单!$G$2,C144&lt;=供应商对账单!$G$3),ROW(进货入库明细表!F144)&amp;"-","")</f>
        <v/>
      </c>
      <c r="B144" s="16"/>
      <c r="C144" s="16"/>
      <c r="D144" s="16"/>
      <c r="E144" s="18" t="str">
        <f>IF($D144&lt;&gt;"",VLOOKUP($D144,参数表!$A:$G,2,0),"")</f>
        <v/>
      </c>
      <c r="F144" s="18" t="str">
        <f>IF($D144&lt;&gt;"",VLOOKUP($D144,参数表!$A:$G,3,0),"")</f>
        <v/>
      </c>
      <c r="G144" s="18" t="str">
        <f>IF($D144&lt;&gt;"",VLOOKUP($D144,参数表!$A:$G,4,0),"")</f>
        <v/>
      </c>
      <c r="H144" s="16"/>
      <c r="I144" s="16"/>
      <c r="J144" s="18">
        <f t="shared" si="2"/>
        <v>0</v>
      </c>
      <c r="K144" s="16"/>
      <c r="L144" s="16"/>
      <c r="M144" s="16"/>
    </row>
    <row r="145" spans="1:13" ht="20.100000000000001" customHeight="1" x14ac:dyDescent="0.15">
      <c r="A145" s="3" t="str">
        <f>IF(AND(L145=供应商对账单!$C$2,C145&gt;=供应商对账单!$G$2,C145&lt;=供应商对账单!$G$3),ROW(进货入库明细表!F145)&amp;"-","")</f>
        <v/>
      </c>
      <c r="B145" s="16"/>
      <c r="C145" s="16"/>
      <c r="D145" s="16"/>
      <c r="E145" s="18" t="str">
        <f>IF($D145&lt;&gt;"",VLOOKUP($D145,参数表!$A:$G,2,0),"")</f>
        <v/>
      </c>
      <c r="F145" s="18" t="str">
        <f>IF($D145&lt;&gt;"",VLOOKUP($D145,参数表!$A:$G,3,0),"")</f>
        <v/>
      </c>
      <c r="G145" s="18" t="str">
        <f>IF($D145&lt;&gt;"",VLOOKUP($D145,参数表!$A:$G,4,0),"")</f>
        <v/>
      </c>
      <c r="H145" s="16"/>
      <c r="I145" s="16"/>
      <c r="J145" s="18">
        <f t="shared" si="2"/>
        <v>0</v>
      </c>
      <c r="K145" s="16"/>
      <c r="L145" s="16"/>
      <c r="M145" s="16"/>
    </row>
    <row r="146" spans="1:13" ht="20.100000000000001" customHeight="1" x14ac:dyDescent="0.15">
      <c r="A146" s="3" t="str">
        <f>IF(AND(L146=供应商对账单!$C$2,C146&gt;=供应商对账单!$G$2,C146&lt;=供应商对账单!$G$3),ROW(进货入库明细表!F146)&amp;"-","")</f>
        <v/>
      </c>
      <c r="B146" s="16"/>
      <c r="C146" s="16"/>
      <c r="D146" s="16"/>
      <c r="E146" s="18" t="str">
        <f>IF($D146&lt;&gt;"",VLOOKUP($D146,参数表!$A:$G,2,0),"")</f>
        <v/>
      </c>
      <c r="F146" s="18" t="str">
        <f>IF($D146&lt;&gt;"",VLOOKUP($D146,参数表!$A:$G,3,0),"")</f>
        <v/>
      </c>
      <c r="G146" s="18" t="str">
        <f>IF($D146&lt;&gt;"",VLOOKUP($D146,参数表!$A:$G,4,0),"")</f>
        <v/>
      </c>
      <c r="H146" s="16"/>
      <c r="I146" s="16"/>
      <c r="J146" s="18">
        <f t="shared" si="2"/>
        <v>0</v>
      </c>
      <c r="K146" s="16"/>
      <c r="L146" s="16"/>
      <c r="M146" s="16"/>
    </row>
    <row r="147" spans="1:13" ht="20.100000000000001" customHeight="1" x14ac:dyDescent="0.15">
      <c r="A147" s="3" t="str">
        <f>IF(AND(L147=供应商对账单!$C$2,C147&gt;=供应商对账单!$G$2,C147&lt;=供应商对账单!$G$3),ROW(进货入库明细表!F147)&amp;"-","")</f>
        <v/>
      </c>
      <c r="B147" s="16"/>
      <c r="C147" s="16"/>
      <c r="D147" s="16"/>
      <c r="E147" s="18" t="str">
        <f>IF($D147&lt;&gt;"",VLOOKUP($D147,参数表!$A:$G,2,0),"")</f>
        <v/>
      </c>
      <c r="F147" s="18" t="str">
        <f>IF($D147&lt;&gt;"",VLOOKUP($D147,参数表!$A:$G,3,0),"")</f>
        <v/>
      </c>
      <c r="G147" s="18" t="str">
        <f>IF($D147&lt;&gt;"",VLOOKUP($D147,参数表!$A:$G,4,0),"")</f>
        <v/>
      </c>
      <c r="H147" s="16"/>
      <c r="I147" s="16"/>
      <c r="J147" s="18">
        <f t="shared" si="2"/>
        <v>0</v>
      </c>
      <c r="K147" s="16"/>
      <c r="L147" s="16"/>
      <c r="M147" s="16"/>
    </row>
    <row r="148" spans="1:13" ht="20.100000000000001" customHeight="1" x14ac:dyDescent="0.15">
      <c r="A148" s="3" t="str">
        <f>IF(AND(L148=供应商对账单!$C$2,C148&gt;=供应商对账单!$G$2,C148&lt;=供应商对账单!$G$3),ROW(进货入库明细表!F148)&amp;"-","")</f>
        <v/>
      </c>
      <c r="B148" s="16"/>
      <c r="C148" s="16"/>
      <c r="D148" s="16"/>
      <c r="E148" s="18" t="str">
        <f>IF($D148&lt;&gt;"",VLOOKUP($D148,参数表!$A:$G,2,0),"")</f>
        <v/>
      </c>
      <c r="F148" s="18" t="str">
        <f>IF($D148&lt;&gt;"",VLOOKUP($D148,参数表!$A:$G,3,0),"")</f>
        <v/>
      </c>
      <c r="G148" s="18" t="str">
        <f>IF($D148&lt;&gt;"",VLOOKUP($D148,参数表!$A:$G,4,0),"")</f>
        <v/>
      </c>
      <c r="H148" s="16"/>
      <c r="I148" s="16"/>
      <c r="J148" s="18">
        <f t="shared" si="2"/>
        <v>0</v>
      </c>
      <c r="K148" s="16"/>
      <c r="L148" s="16"/>
      <c r="M148" s="16"/>
    </row>
    <row r="149" spans="1:13" ht="20.100000000000001" customHeight="1" x14ac:dyDescent="0.15">
      <c r="A149" s="3" t="str">
        <f>IF(AND(L149=供应商对账单!$C$2,C149&gt;=供应商对账单!$G$2,C149&lt;=供应商对账单!$G$3),ROW(进货入库明细表!F149)&amp;"-","")</f>
        <v/>
      </c>
      <c r="B149" s="16"/>
      <c r="C149" s="16"/>
      <c r="D149" s="16"/>
      <c r="E149" s="18" t="str">
        <f>IF($D149&lt;&gt;"",VLOOKUP($D149,参数表!$A:$G,2,0),"")</f>
        <v/>
      </c>
      <c r="F149" s="18" t="str">
        <f>IF($D149&lt;&gt;"",VLOOKUP($D149,参数表!$A:$G,3,0),"")</f>
        <v/>
      </c>
      <c r="G149" s="18" t="str">
        <f>IF($D149&lt;&gt;"",VLOOKUP($D149,参数表!$A:$G,4,0),"")</f>
        <v/>
      </c>
      <c r="H149" s="16"/>
      <c r="I149" s="16"/>
      <c r="J149" s="18">
        <f t="shared" si="2"/>
        <v>0</v>
      </c>
      <c r="K149" s="16"/>
      <c r="L149" s="16"/>
      <c r="M149" s="16"/>
    </row>
    <row r="150" spans="1:13" ht="20.100000000000001" customHeight="1" x14ac:dyDescent="0.15">
      <c r="A150" s="3" t="str">
        <f>IF(AND(L150=供应商对账单!$C$2,C150&gt;=供应商对账单!$G$2,C150&lt;=供应商对账单!$G$3),ROW(进货入库明细表!F150)&amp;"-","")</f>
        <v/>
      </c>
      <c r="B150" s="16"/>
      <c r="C150" s="16"/>
      <c r="D150" s="16"/>
      <c r="E150" s="18" t="str">
        <f>IF($D150&lt;&gt;"",VLOOKUP($D150,参数表!$A:$G,2,0),"")</f>
        <v/>
      </c>
      <c r="F150" s="18" t="str">
        <f>IF($D150&lt;&gt;"",VLOOKUP($D150,参数表!$A:$G,3,0),"")</f>
        <v/>
      </c>
      <c r="G150" s="18" t="str">
        <f>IF($D150&lt;&gt;"",VLOOKUP($D150,参数表!$A:$G,4,0),"")</f>
        <v/>
      </c>
      <c r="H150" s="16"/>
      <c r="I150" s="16"/>
      <c r="J150" s="18">
        <f t="shared" si="2"/>
        <v>0</v>
      </c>
      <c r="K150" s="16"/>
      <c r="L150" s="16"/>
      <c r="M150" s="16"/>
    </row>
    <row r="151" spans="1:13" ht="20.100000000000001" customHeight="1" x14ac:dyDescent="0.15">
      <c r="A151" s="3" t="str">
        <f>IF(AND(L151=供应商对账单!$C$2,C151&gt;=供应商对账单!$G$2,C151&lt;=供应商对账单!$G$3),ROW(进货入库明细表!F151)&amp;"-","")</f>
        <v/>
      </c>
      <c r="B151" s="16"/>
      <c r="C151" s="16"/>
      <c r="D151" s="16"/>
      <c r="E151" s="18" t="str">
        <f>IF($D151&lt;&gt;"",VLOOKUP($D151,参数表!$A:$G,2,0),"")</f>
        <v/>
      </c>
      <c r="F151" s="18" t="str">
        <f>IF($D151&lt;&gt;"",VLOOKUP($D151,参数表!$A:$G,3,0),"")</f>
        <v/>
      </c>
      <c r="G151" s="18" t="str">
        <f>IF($D151&lt;&gt;"",VLOOKUP($D151,参数表!$A:$G,4,0),"")</f>
        <v/>
      </c>
      <c r="H151" s="16"/>
      <c r="I151" s="16"/>
      <c r="J151" s="18">
        <f t="shared" si="2"/>
        <v>0</v>
      </c>
      <c r="K151" s="16"/>
      <c r="L151" s="16"/>
      <c r="M151" s="16"/>
    </row>
    <row r="152" spans="1:13" ht="20.100000000000001" customHeight="1" x14ac:dyDescent="0.15">
      <c r="A152" s="3" t="str">
        <f>IF(AND(L152=供应商对账单!$C$2,C152&gt;=供应商对账单!$G$2,C152&lt;=供应商对账单!$G$3),ROW(进货入库明细表!F152)&amp;"-","")</f>
        <v/>
      </c>
      <c r="B152" s="16"/>
      <c r="C152" s="16"/>
      <c r="D152" s="16"/>
      <c r="E152" s="18" t="str">
        <f>IF($D152&lt;&gt;"",VLOOKUP($D152,参数表!$A:$G,2,0),"")</f>
        <v/>
      </c>
      <c r="F152" s="18" t="str">
        <f>IF($D152&lt;&gt;"",VLOOKUP($D152,参数表!$A:$G,3,0),"")</f>
        <v/>
      </c>
      <c r="G152" s="18" t="str">
        <f>IF($D152&lt;&gt;"",VLOOKUP($D152,参数表!$A:$G,4,0),"")</f>
        <v/>
      </c>
      <c r="H152" s="16"/>
      <c r="I152" s="16"/>
      <c r="J152" s="18">
        <f t="shared" si="2"/>
        <v>0</v>
      </c>
      <c r="K152" s="16"/>
      <c r="L152" s="16"/>
      <c r="M152" s="16"/>
    </row>
    <row r="153" spans="1:13" ht="20.100000000000001" customHeight="1" x14ac:dyDescent="0.15">
      <c r="A153" s="3" t="str">
        <f>IF(AND(L153=供应商对账单!$C$2,C153&gt;=供应商对账单!$G$2,C153&lt;=供应商对账单!$G$3),ROW(进货入库明细表!F153)&amp;"-","")</f>
        <v/>
      </c>
      <c r="B153" s="16"/>
      <c r="C153" s="16"/>
      <c r="D153" s="16"/>
      <c r="E153" s="18" t="str">
        <f>IF($D153&lt;&gt;"",VLOOKUP($D153,参数表!$A:$G,2,0),"")</f>
        <v/>
      </c>
      <c r="F153" s="18" t="str">
        <f>IF($D153&lt;&gt;"",VLOOKUP($D153,参数表!$A:$G,3,0),"")</f>
        <v/>
      </c>
      <c r="G153" s="18" t="str">
        <f>IF($D153&lt;&gt;"",VLOOKUP($D153,参数表!$A:$G,4,0),"")</f>
        <v/>
      </c>
      <c r="H153" s="16"/>
      <c r="I153" s="16"/>
      <c r="J153" s="18">
        <f t="shared" si="2"/>
        <v>0</v>
      </c>
      <c r="K153" s="16"/>
      <c r="L153" s="16"/>
      <c r="M153" s="16"/>
    </row>
    <row r="154" spans="1:13" ht="20.100000000000001" customHeight="1" x14ac:dyDescent="0.15">
      <c r="A154" s="3" t="str">
        <f>IF(AND(L154=供应商对账单!$C$2,C154&gt;=供应商对账单!$G$2,C154&lt;=供应商对账单!$G$3),ROW(进货入库明细表!F154)&amp;"-","")</f>
        <v/>
      </c>
      <c r="B154" s="16"/>
      <c r="C154" s="16"/>
      <c r="D154" s="16"/>
      <c r="E154" s="18" t="str">
        <f>IF($D154&lt;&gt;"",VLOOKUP($D154,参数表!$A:$G,2,0),"")</f>
        <v/>
      </c>
      <c r="F154" s="18" t="str">
        <f>IF($D154&lt;&gt;"",VLOOKUP($D154,参数表!$A:$G,3,0),"")</f>
        <v/>
      </c>
      <c r="G154" s="18" t="str">
        <f>IF($D154&lt;&gt;"",VLOOKUP($D154,参数表!$A:$G,4,0),"")</f>
        <v/>
      </c>
      <c r="H154" s="16"/>
      <c r="I154" s="16"/>
      <c r="J154" s="18">
        <f t="shared" si="2"/>
        <v>0</v>
      </c>
      <c r="K154" s="16"/>
      <c r="L154" s="16"/>
      <c r="M154" s="16"/>
    </row>
    <row r="155" spans="1:13" ht="20.100000000000001" customHeight="1" x14ac:dyDescent="0.15">
      <c r="A155" s="3" t="str">
        <f>IF(AND(L155=供应商对账单!$C$2,C155&gt;=供应商对账单!$G$2,C155&lt;=供应商对账单!$G$3),ROW(进货入库明细表!F155)&amp;"-","")</f>
        <v/>
      </c>
      <c r="B155" s="16"/>
      <c r="C155" s="16"/>
      <c r="D155" s="16"/>
      <c r="E155" s="18" t="str">
        <f>IF($D155&lt;&gt;"",VLOOKUP($D155,参数表!$A:$G,2,0),"")</f>
        <v/>
      </c>
      <c r="F155" s="18" t="str">
        <f>IF($D155&lt;&gt;"",VLOOKUP($D155,参数表!$A:$G,3,0),"")</f>
        <v/>
      </c>
      <c r="G155" s="18" t="str">
        <f>IF($D155&lt;&gt;"",VLOOKUP($D155,参数表!$A:$G,4,0),"")</f>
        <v/>
      </c>
      <c r="H155" s="16"/>
      <c r="I155" s="16"/>
      <c r="J155" s="18">
        <f t="shared" si="2"/>
        <v>0</v>
      </c>
      <c r="K155" s="16"/>
      <c r="L155" s="16"/>
      <c r="M155" s="16"/>
    </row>
    <row r="156" spans="1:13" ht="20.100000000000001" customHeight="1" x14ac:dyDescent="0.15">
      <c r="A156" s="3" t="str">
        <f>IF(AND(L156=供应商对账单!$C$2,C156&gt;=供应商对账单!$G$2,C156&lt;=供应商对账单!$G$3),ROW(进货入库明细表!F156)&amp;"-","")</f>
        <v/>
      </c>
      <c r="B156" s="16"/>
      <c r="C156" s="16"/>
      <c r="D156" s="16"/>
      <c r="E156" s="18" t="str">
        <f>IF($D156&lt;&gt;"",VLOOKUP($D156,参数表!$A:$G,2,0),"")</f>
        <v/>
      </c>
      <c r="F156" s="18" t="str">
        <f>IF($D156&lt;&gt;"",VLOOKUP($D156,参数表!$A:$G,3,0),"")</f>
        <v/>
      </c>
      <c r="G156" s="18" t="str">
        <f>IF($D156&lt;&gt;"",VLOOKUP($D156,参数表!$A:$G,4,0),"")</f>
        <v/>
      </c>
      <c r="H156" s="16"/>
      <c r="I156" s="16"/>
      <c r="J156" s="18">
        <f t="shared" si="2"/>
        <v>0</v>
      </c>
      <c r="K156" s="16"/>
      <c r="L156" s="16"/>
      <c r="M156" s="16"/>
    </row>
    <row r="157" spans="1:13" ht="20.100000000000001" customHeight="1" x14ac:dyDescent="0.15">
      <c r="A157" s="3" t="str">
        <f>IF(AND(L157=供应商对账单!$C$2,C157&gt;=供应商对账单!$G$2,C157&lt;=供应商对账单!$G$3),ROW(进货入库明细表!F157)&amp;"-","")</f>
        <v/>
      </c>
      <c r="B157" s="16"/>
      <c r="C157" s="16"/>
      <c r="D157" s="16"/>
      <c r="E157" s="18" t="str">
        <f>IF($D157&lt;&gt;"",VLOOKUP($D157,参数表!$A:$G,2,0),"")</f>
        <v/>
      </c>
      <c r="F157" s="18" t="str">
        <f>IF($D157&lt;&gt;"",VLOOKUP($D157,参数表!$A:$G,3,0),"")</f>
        <v/>
      </c>
      <c r="G157" s="18" t="str">
        <f>IF($D157&lt;&gt;"",VLOOKUP($D157,参数表!$A:$G,4,0),"")</f>
        <v/>
      </c>
      <c r="H157" s="16"/>
      <c r="I157" s="16"/>
      <c r="J157" s="18">
        <f t="shared" si="2"/>
        <v>0</v>
      </c>
      <c r="K157" s="16"/>
      <c r="L157" s="16"/>
      <c r="M157" s="16"/>
    </row>
    <row r="158" spans="1:13" ht="20.100000000000001" customHeight="1" x14ac:dyDescent="0.15">
      <c r="A158" s="3" t="str">
        <f>IF(AND(L158=供应商对账单!$C$2,C158&gt;=供应商对账单!$G$2,C158&lt;=供应商对账单!$G$3),ROW(进货入库明细表!F158)&amp;"-","")</f>
        <v/>
      </c>
      <c r="B158" s="16"/>
      <c r="C158" s="16"/>
      <c r="D158" s="16"/>
      <c r="E158" s="18" t="str">
        <f>IF($D158&lt;&gt;"",VLOOKUP($D158,参数表!$A:$G,2,0),"")</f>
        <v/>
      </c>
      <c r="F158" s="18" t="str">
        <f>IF($D158&lt;&gt;"",VLOOKUP($D158,参数表!$A:$G,3,0),"")</f>
        <v/>
      </c>
      <c r="G158" s="18" t="str">
        <f>IF($D158&lt;&gt;"",VLOOKUP($D158,参数表!$A:$G,4,0),"")</f>
        <v/>
      </c>
      <c r="H158" s="16"/>
      <c r="I158" s="16"/>
      <c r="J158" s="18">
        <f t="shared" si="2"/>
        <v>0</v>
      </c>
      <c r="K158" s="16"/>
      <c r="L158" s="16"/>
      <c r="M158" s="16"/>
    </row>
    <row r="159" spans="1:13" ht="20.100000000000001" customHeight="1" x14ac:dyDescent="0.15">
      <c r="A159" s="3" t="str">
        <f>IF(AND(L159=供应商对账单!$C$2,C159&gt;=供应商对账单!$G$2,C159&lt;=供应商对账单!$G$3),ROW(进货入库明细表!F159)&amp;"-","")</f>
        <v/>
      </c>
      <c r="B159" s="16"/>
      <c r="C159" s="16"/>
      <c r="D159" s="16"/>
      <c r="E159" s="18" t="str">
        <f>IF($D159&lt;&gt;"",VLOOKUP($D159,参数表!$A:$G,2,0),"")</f>
        <v/>
      </c>
      <c r="F159" s="18" t="str">
        <f>IF($D159&lt;&gt;"",VLOOKUP($D159,参数表!$A:$G,3,0),"")</f>
        <v/>
      </c>
      <c r="G159" s="18" t="str">
        <f>IF($D159&lt;&gt;"",VLOOKUP($D159,参数表!$A:$G,4,0),"")</f>
        <v/>
      </c>
      <c r="H159" s="16"/>
      <c r="I159" s="16"/>
      <c r="J159" s="18">
        <f t="shared" si="2"/>
        <v>0</v>
      </c>
      <c r="K159" s="16"/>
      <c r="L159" s="16"/>
      <c r="M159" s="16"/>
    </row>
    <row r="160" spans="1:13" ht="20.100000000000001" customHeight="1" x14ac:dyDescent="0.15">
      <c r="A160" s="3" t="str">
        <f>IF(AND(L160=供应商对账单!$C$2,C160&gt;=供应商对账单!$G$2,C160&lt;=供应商对账单!$G$3),ROW(进货入库明细表!F160)&amp;"-","")</f>
        <v/>
      </c>
      <c r="B160" s="16"/>
      <c r="C160" s="16"/>
      <c r="D160" s="16"/>
      <c r="E160" s="18" t="str">
        <f>IF($D160&lt;&gt;"",VLOOKUP($D160,参数表!$A:$G,2,0),"")</f>
        <v/>
      </c>
      <c r="F160" s="18" t="str">
        <f>IF($D160&lt;&gt;"",VLOOKUP($D160,参数表!$A:$G,3,0),"")</f>
        <v/>
      </c>
      <c r="G160" s="18" t="str">
        <f>IF($D160&lt;&gt;"",VLOOKUP($D160,参数表!$A:$G,4,0),"")</f>
        <v/>
      </c>
      <c r="H160" s="16"/>
      <c r="I160" s="16"/>
      <c r="J160" s="18">
        <f t="shared" si="2"/>
        <v>0</v>
      </c>
      <c r="K160" s="16"/>
      <c r="L160" s="16"/>
      <c r="M160" s="16"/>
    </row>
    <row r="161" spans="1:13" ht="20.100000000000001" customHeight="1" x14ac:dyDescent="0.15">
      <c r="A161" s="3" t="str">
        <f>IF(AND(L161=供应商对账单!$C$2,C161&gt;=供应商对账单!$G$2,C161&lt;=供应商对账单!$G$3),ROW(进货入库明细表!F161)&amp;"-","")</f>
        <v/>
      </c>
      <c r="B161" s="16"/>
      <c r="C161" s="16"/>
      <c r="D161" s="16"/>
      <c r="E161" s="18" t="str">
        <f>IF($D161&lt;&gt;"",VLOOKUP($D161,参数表!$A:$G,2,0),"")</f>
        <v/>
      </c>
      <c r="F161" s="18" t="str">
        <f>IF($D161&lt;&gt;"",VLOOKUP($D161,参数表!$A:$G,3,0),"")</f>
        <v/>
      </c>
      <c r="G161" s="18" t="str">
        <f>IF($D161&lt;&gt;"",VLOOKUP($D161,参数表!$A:$G,4,0),"")</f>
        <v/>
      </c>
      <c r="H161" s="16"/>
      <c r="I161" s="16"/>
      <c r="J161" s="18">
        <f t="shared" si="2"/>
        <v>0</v>
      </c>
      <c r="K161" s="16"/>
      <c r="L161" s="16"/>
      <c r="M161" s="16"/>
    </row>
    <row r="162" spans="1:13" ht="20.100000000000001" customHeight="1" x14ac:dyDescent="0.15">
      <c r="A162" s="3" t="str">
        <f>IF(AND(L162=供应商对账单!$C$2,C162&gt;=供应商对账单!$G$2,C162&lt;=供应商对账单!$G$3),ROW(进货入库明细表!F162)&amp;"-","")</f>
        <v/>
      </c>
      <c r="B162" s="16"/>
      <c r="C162" s="16"/>
      <c r="D162" s="16"/>
      <c r="E162" s="18" t="str">
        <f>IF($D162&lt;&gt;"",VLOOKUP($D162,参数表!$A:$G,2,0),"")</f>
        <v/>
      </c>
      <c r="F162" s="18" t="str">
        <f>IF($D162&lt;&gt;"",VLOOKUP($D162,参数表!$A:$G,3,0),"")</f>
        <v/>
      </c>
      <c r="G162" s="18" t="str">
        <f>IF($D162&lt;&gt;"",VLOOKUP($D162,参数表!$A:$G,4,0),"")</f>
        <v/>
      </c>
      <c r="H162" s="16"/>
      <c r="I162" s="16"/>
      <c r="J162" s="18">
        <f t="shared" si="2"/>
        <v>0</v>
      </c>
      <c r="K162" s="16"/>
      <c r="L162" s="16"/>
      <c r="M162" s="16"/>
    </row>
    <row r="163" spans="1:13" ht="20.100000000000001" customHeight="1" x14ac:dyDescent="0.15">
      <c r="A163" s="3" t="str">
        <f>IF(AND(L163=供应商对账单!$C$2,C163&gt;=供应商对账单!$G$2,C163&lt;=供应商对账单!$G$3),ROW(进货入库明细表!F163)&amp;"-","")</f>
        <v/>
      </c>
      <c r="B163" s="16"/>
      <c r="C163" s="16"/>
      <c r="D163" s="16"/>
      <c r="E163" s="18" t="str">
        <f>IF($D163&lt;&gt;"",VLOOKUP($D163,参数表!$A:$G,2,0),"")</f>
        <v/>
      </c>
      <c r="F163" s="18" t="str">
        <f>IF($D163&lt;&gt;"",VLOOKUP($D163,参数表!$A:$G,3,0),"")</f>
        <v/>
      </c>
      <c r="G163" s="18" t="str">
        <f>IF($D163&lt;&gt;"",VLOOKUP($D163,参数表!$A:$G,4,0),"")</f>
        <v/>
      </c>
      <c r="H163" s="16"/>
      <c r="I163" s="16"/>
      <c r="J163" s="18">
        <f t="shared" si="2"/>
        <v>0</v>
      </c>
      <c r="K163" s="16"/>
      <c r="L163" s="16"/>
      <c r="M163" s="16"/>
    </row>
    <row r="164" spans="1:13" ht="20.100000000000001" customHeight="1" x14ac:dyDescent="0.15">
      <c r="A164" s="3" t="str">
        <f>IF(AND(L164=供应商对账单!$C$2,C164&gt;=供应商对账单!$G$2,C164&lt;=供应商对账单!$G$3),ROW(进货入库明细表!F164)&amp;"-","")</f>
        <v/>
      </c>
      <c r="B164" s="16"/>
      <c r="C164" s="16"/>
      <c r="D164" s="16"/>
      <c r="E164" s="18" t="str">
        <f>IF($D164&lt;&gt;"",VLOOKUP($D164,参数表!$A:$G,2,0),"")</f>
        <v/>
      </c>
      <c r="F164" s="18" t="str">
        <f>IF($D164&lt;&gt;"",VLOOKUP($D164,参数表!$A:$G,3,0),"")</f>
        <v/>
      </c>
      <c r="G164" s="18" t="str">
        <f>IF($D164&lt;&gt;"",VLOOKUP($D164,参数表!$A:$G,4,0),"")</f>
        <v/>
      </c>
      <c r="H164" s="16"/>
      <c r="I164" s="16"/>
      <c r="J164" s="18">
        <f t="shared" si="2"/>
        <v>0</v>
      </c>
      <c r="K164" s="16"/>
      <c r="L164" s="16"/>
      <c r="M164" s="16"/>
    </row>
    <row r="165" spans="1:13" ht="20.100000000000001" customHeight="1" x14ac:dyDescent="0.15">
      <c r="A165" s="3" t="str">
        <f>IF(AND(L165=供应商对账单!$C$2,C165&gt;=供应商对账单!$G$2,C165&lt;=供应商对账单!$G$3),ROW(进货入库明细表!F165)&amp;"-","")</f>
        <v/>
      </c>
      <c r="B165" s="16"/>
      <c r="C165" s="16"/>
      <c r="D165" s="16"/>
      <c r="E165" s="18" t="str">
        <f>IF($D165&lt;&gt;"",VLOOKUP($D165,参数表!$A:$G,2,0),"")</f>
        <v/>
      </c>
      <c r="F165" s="18" t="str">
        <f>IF($D165&lt;&gt;"",VLOOKUP($D165,参数表!$A:$G,3,0),"")</f>
        <v/>
      </c>
      <c r="G165" s="18" t="str">
        <f>IF($D165&lt;&gt;"",VLOOKUP($D165,参数表!$A:$G,4,0),"")</f>
        <v/>
      </c>
      <c r="H165" s="16"/>
      <c r="I165" s="16"/>
      <c r="J165" s="18">
        <f t="shared" si="2"/>
        <v>0</v>
      </c>
      <c r="K165" s="16"/>
      <c r="L165" s="16"/>
      <c r="M165" s="16"/>
    </row>
    <row r="166" spans="1:13" ht="20.100000000000001" customHeight="1" x14ac:dyDescent="0.15">
      <c r="A166" s="3" t="str">
        <f>IF(AND(L166=供应商对账单!$C$2,C166&gt;=供应商对账单!$G$2,C166&lt;=供应商对账单!$G$3),ROW(进货入库明细表!F166)&amp;"-","")</f>
        <v/>
      </c>
      <c r="B166" s="16"/>
      <c r="C166" s="16"/>
      <c r="D166" s="16"/>
      <c r="E166" s="18" t="str">
        <f>IF($D166&lt;&gt;"",VLOOKUP($D166,参数表!$A:$G,2,0),"")</f>
        <v/>
      </c>
      <c r="F166" s="18" t="str">
        <f>IF($D166&lt;&gt;"",VLOOKUP($D166,参数表!$A:$G,3,0),"")</f>
        <v/>
      </c>
      <c r="G166" s="18" t="str">
        <f>IF($D166&lt;&gt;"",VLOOKUP($D166,参数表!$A:$G,4,0),"")</f>
        <v/>
      </c>
      <c r="H166" s="16"/>
      <c r="I166" s="16"/>
      <c r="J166" s="18">
        <f t="shared" si="2"/>
        <v>0</v>
      </c>
      <c r="K166" s="16"/>
      <c r="L166" s="16"/>
      <c r="M166" s="16"/>
    </row>
    <row r="167" spans="1:13" ht="20.100000000000001" customHeight="1" x14ac:dyDescent="0.15">
      <c r="A167" s="3" t="str">
        <f>IF(AND(L167=供应商对账单!$C$2,C167&gt;=供应商对账单!$G$2,C167&lt;=供应商对账单!$G$3),ROW(进货入库明细表!F167)&amp;"-","")</f>
        <v/>
      </c>
      <c r="B167" s="16"/>
      <c r="C167" s="16"/>
      <c r="D167" s="16"/>
      <c r="E167" s="18" t="str">
        <f>IF($D167&lt;&gt;"",VLOOKUP($D167,参数表!$A:$G,2,0),"")</f>
        <v/>
      </c>
      <c r="F167" s="18" t="str">
        <f>IF($D167&lt;&gt;"",VLOOKUP($D167,参数表!$A:$G,3,0),"")</f>
        <v/>
      </c>
      <c r="G167" s="18" t="str">
        <f>IF($D167&lt;&gt;"",VLOOKUP($D167,参数表!$A:$G,4,0),"")</f>
        <v/>
      </c>
      <c r="H167" s="16"/>
      <c r="I167" s="16"/>
      <c r="J167" s="18">
        <f t="shared" si="2"/>
        <v>0</v>
      </c>
      <c r="K167" s="16"/>
      <c r="L167" s="16"/>
      <c r="M167" s="16"/>
    </row>
    <row r="168" spans="1:13" ht="20.100000000000001" customHeight="1" x14ac:dyDescent="0.15">
      <c r="A168" s="3" t="str">
        <f>IF(AND(L168=供应商对账单!$C$2,C168&gt;=供应商对账单!$G$2,C168&lt;=供应商对账单!$G$3),ROW(进货入库明细表!F168)&amp;"-","")</f>
        <v/>
      </c>
      <c r="B168" s="16"/>
      <c r="C168" s="16"/>
      <c r="D168" s="16"/>
      <c r="E168" s="18" t="str">
        <f>IF($D168&lt;&gt;"",VLOOKUP($D168,参数表!$A:$G,2,0),"")</f>
        <v/>
      </c>
      <c r="F168" s="18" t="str">
        <f>IF($D168&lt;&gt;"",VLOOKUP($D168,参数表!$A:$G,3,0),"")</f>
        <v/>
      </c>
      <c r="G168" s="18" t="str">
        <f>IF($D168&lt;&gt;"",VLOOKUP($D168,参数表!$A:$G,4,0),"")</f>
        <v/>
      </c>
      <c r="H168" s="16"/>
      <c r="I168" s="16"/>
      <c r="J168" s="18">
        <f t="shared" si="2"/>
        <v>0</v>
      </c>
      <c r="K168" s="16"/>
      <c r="L168" s="16"/>
      <c r="M168" s="16"/>
    </row>
    <row r="169" spans="1:13" ht="20.100000000000001" customHeight="1" x14ac:dyDescent="0.15">
      <c r="A169" s="3" t="str">
        <f>IF(AND(L169=供应商对账单!$C$2,C169&gt;=供应商对账单!$G$2,C169&lt;=供应商对账单!$G$3),ROW(进货入库明细表!F169)&amp;"-","")</f>
        <v/>
      </c>
      <c r="B169" s="16"/>
      <c r="C169" s="16"/>
      <c r="D169" s="16"/>
      <c r="E169" s="18" t="str">
        <f>IF($D169&lt;&gt;"",VLOOKUP($D169,参数表!$A:$G,2,0),"")</f>
        <v/>
      </c>
      <c r="F169" s="18" t="str">
        <f>IF($D169&lt;&gt;"",VLOOKUP($D169,参数表!$A:$G,3,0),"")</f>
        <v/>
      </c>
      <c r="G169" s="18" t="str">
        <f>IF($D169&lt;&gt;"",VLOOKUP($D169,参数表!$A:$G,4,0),"")</f>
        <v/>
      </c>
      <c r="H169" s="16"/>
      <c r="I169" s="16"/>
      <c r="J169" s="18">
        <f t="shared" si="2"/>
        <v>0</v>
      </c>
      <c r="K169" s="16"/>
      <c r="L169" s="16"/>
      <c r="M169" s="16"/>
    </row>
    <row r="170" spans="1:13" ht="20.100000000000001" customHeight="1" x14ac:dyDescent="0.15">
      <c r="A170" s="3" t="str">
        <f>IF(AND(L170=供应商对账单!$C$2,C170&gt;=供应商对账单!$G$2,C170&lt;=供应商对账单!$G$3),ROW(进货入库明细表!F170)&amp;"-","")</f>
        <v/>
      </c>
      <c r="B170" s="16"/>
      <c r="C170" s="16"/>
      <c r="D170" s="16"/>
      <c r="E170" s="18" t="str">
        <f>IF($D170&lt;&gt;"",VLOOKUP($D170,参数表!$A:$G,2,0),"")</f>
        <v/>
      </c>
      <c r="F170" s="18" t="str">
        <f>IF($D170&lt;&gt;"",VLOOKUP($D170,参数表!$A:$G,3,0),"")</f>
        <v/>
      </c>
      <c r="G170" s="18" t="str">
        <f>IF($D170&lt;&gt;"",VLOOKUP($D170,参数表!$A:$G,4,0),"")</f>
        <v/>
      </c>
      <c r="H170" s="16"/>
      <c r="I170" s="16"/>
      <c r="J170" s="18">
        <f t="shared" si="2"/>
        <v>0</v>
      </c>
      <c r="K170" s="16"/>
      <c r="L170" s="16"/>
      <c r="M170" s="16"/>
    </row>
    <row r="171" spans="1:13" ht="20.100000000000001" customHeight="1" x14ac:dyDescent="0.15">
      <c r="A171" s="3" t="str">
        <f>IF(AND(L171=供应商对账单!$C$2,C171&gt;=供应商对账单!$G$2,C171&lt;=供应商对账单!$G$3),ROW(进货入库明细表!F171)&amp;"-","")</f>
        <v/>
      </c>
      <c r="B171" s="16"/>
      <c r="C171" s="16"/>
      <c r="D171" s="16"/>
      <c r="E171" s="18" t="str">
        <f>IF($D171&lt;&gt;"",VLOOKUP($D171,参数表!$A:$G,2,0),"")</f>
        <v/>
      </c>
      <c r="F171" s="18" t="str">
        <f>IF($D171&lt;&gt;"",VLOOKUP($D171,参数表!$A:$G,3,0),"")</f>
        <v/>
      </c>
      <c r="G171" s="18" t="str">
        <f>IF($D171&lt;&gt;"",VLOOKUP($D171,参数表!$A:$G,4,0),"")</f>
        <v/>
      </c>
      <c r="H171" s="16"/>
      <c r="I171" s="16"/>
      <c r="J171" s="18">
        <f t="shared" si="2"/>
        <v>0</v>
      </c>
      <c r="K171" s="16"/>
      <c r="L171" s="16"/>
      <c r="M171" s="16"/>
    </row>
    <row r="172" spans="1:13" ht="20.100000000000001" customHeight="1" x14ac:dyDescent="0.15">
      <c r="A172" s="3" t="str">
        <f>IF(AND(L172=供应商对账单!$C$2,C172&gt;=供应商对账单!$G$2,C172&lt;=供应商对账单!$G$3),ROW(进货入库明细表!F172)&amp;"-","")</f>
        <v/>
      </c>
      <c r="B172" s="16"/>
      <c r="C172" s="16"/>
      <c r="D172" s="16"/>
      <c r="E172" s="18" t="str">
        <f>IF($D172&lt;&gt;"",VLOOKUP($D172,参数表!$A:$G,2,0),"")</f>
        <v/>
      </c>
      <c r="F172" s="18" t="str">
        <f>IF($D172&lt;&gt;"",VLOOKUP($D172,参数表!$A:$G,3,0),"")</f>
        <v/>
      </c>
      <c r="G172" s="18" t="str">
        <f>IF($D172&lt;&gt;"",VLOOKUP($D172,参数表!$A:$G,4,0),"")</f>
        <v/>
      </c>
      <c r="H172" s="16"/>
      <c r="I172" s="16"/>
      <c r="J172" s="18">
        <f t="shared" si="2"/>
        <v>0</v>
      </c>
      <c r="K172" s="16"/>
      <c r="L172" s="16"/>
      <c r="M172" s="16"/>
    </row>
    <row r="173" spans="1:13" ht="20.100000000000001" customHeight="1" x14ac:dyDescent="0.15">
      <c r="A173" s="3" t="str">
        <f>IF(AND(L173=供应商对账单!$C$2,C173&gt;=供应商对账单!$G$2,C173&lt;=供应商对账单!$G$3),ROW(进货入库明细表!F173)&amp;"-","")</f>
        <v/>
      </c>
      <c r="B173" s="16"/>
      <c r="C173" s="16"/>
      <c r="D173" s="16"/>
      <c r="E173" s="18" t="str">
        <f>IF($D173&lt;&gt;"",VLOOKUP($D173,参数表!$A:$G,2,0),"")</f>
        <v/>
      </c>
      <c r="F173" s="18" t="str">
        <f>IF($D173&lt;&gt;"",VLOOKUP($D173,参数表!$A:$G,3,0),"")</f>
        <v/>
      </c>
      <c r="G173" s="18" t="str">
        <f>IF($D173&lt;&gt;"",VLOOKUP($D173,参数表!$A:$G,4,0),"")</f>
        <v/>
      </c>
      <c r="H173" s="16"/>
      <c r="I173" s="16"/>
      <c r="J173" s="18">
        <f t="shared" si="2"/>
        <v>0</v>
      </c>
      <c r="K173" s="16"/>
      <c r="L173" s="16"/>
      <c r="M173" s="16"/>
    </row>
    <row r="174" spans="1:13" ht="20.100000000000001" customHeight="1" x14ac:dyDescent="0.15">
      <c r="A174" s="3" t="str">
        <f>IF(AND(L174=供应商对账单!$C$2,C174&gt;=供应商对账单!$G$2,C174&lt;=供应商对账单!$G$3),ROW(进货入库明细表!F174)&amp;"-","")</f>
        <v/>
      </c>
      <c r="B174" s="16"/>
      <c r="C174" s="16"/>
      <c r="D174" s="16"/>
      <c r="E174" s="18" t="str">
        <f>IF($D174&lt;&gt;"",VLOOKUP($D174,参数表!$A:$G,2,0),"")</f>
        <v/>
      </c>
      <c r="F174" s="18" t="str">
        <f>IF($D174&lt;&gt;"",VLOOKUP($D174,参数表!$A:$G,3,0),"")</f>
        <v/>
      </c>
      <c r="G174" s="18" t="str">
        <f>IF($D174&lt;&gt;"",VLOOKUP($D174,参数表!$A:$G,4,0),"")</f>
        <v/>
      </c>
      <c r="H174" s="16"/>
      <c r="I174" s="16"/>
      <c r="J174" s="18">
        <f t="shared" si="2"/>
        <v>0</v>
      </c>
      <c r="K174" s="16"/>
      <c r="L174" s="16"/>
      <c r="M174" s="16"/>
    </row>
    <row r="175" spans="1:13" ht="20.100000000000001" customHeight="1" x14ac:dyDescent="0.15">
      <c r="A175" s="3" t="str">
        <f>IF(AND(L175=供应商对账单!$C$2,C175&gt;=供应商对账单!$G$2,C175&lt;=供应商对账单!$G$3),ROW(进货入库明细表!F175)&amp;"-","")</f>
        <v/>
      </c>
      <c r="B175" s="16"/>
      <c r="C175" s="16"/>
      <c r="D175" s="16"/>
      <c r="E175" s="18" t="str">
        <f>IF($D175&lt;&gt;"",VLOOKUP($D175,参数表!$A:$G,2,0),"")</f>
        <v/>
      </c>
      <c r="F175" s="18" t="str">
        <f>IF($D175&lt;&gt;"",VLOOKUP($D175,参数表!$A:$G,3,0),"")</f>
        <v/>
      </c>
      <c r="G175" s="18" t="str">
        <f>IF($D175&lt;&gt;"",VLOOKUP($D175,参数表!$A:$G,4,0),"")</f>
        <v/>
      </c>
      <c r="H175" s="16"/>
      <c r="I175" s="16"/>
      <c r="J175" s="18">
        <f t="shared" si="2"/>
        <v>0</v>
      </c>
      <c r="K175" s="16"/>
      <c r="L175" s="16"/>
      <c r="M175" s="16"/>
    </row>
    <row r="176" spans="1:13" ht="20.100000000000001" customHeight="1" x14ac:dyDescent="0.15">
      <c r="A176" s="3" t="str">
        <f>IF(AND(L176=供应商对账单!$C$2,C176&gt;=供应商对账单!$G$2,C176&lt;=供应商对账单!$G$3),ROW(进货入库明细表!F176)&amp;"-","")</f>
        <v/>
      </c>
      <c r="B176" s="16"/>
      <c r="C176" s="16"/>
      <c r="D176" s="16"/>
      <c r="E176" s="18" t="str">
        <f>IF($D176&lt;&gt;"",VLOOKUP($D176,参数表!$A:$G,2,0),"")</f>
        <v/>
      </c>
      <c r="F176" s="18" t="str">
        <f>IF($D176&lt;&gt;"",VLOOKUP($D176,参数表!$A:$G,3,0),"")</f>
        <v/>
      </c>
      <c r="G176" s="18" t="str">
        <f>IF($D176&lt;&gt;"",VLOOKUP($D176,参数表!$A:$G,4,0),"")</f>
        <v/>
      </c>
      <c r="H176" s="16"/>
      <c r="I176" s="16"/>
      <c r="J176" s="18">
        <f t="shared" si="2"/>
        <v>0</v>
      </c>
      <c r="K176" s="16"/>
      <c r="L176" s="16"/>
      <c r="M176" s="16"/>
    </row>
    <row r="177" spans="1:13" ht="20.100000000000001" customHeight="1" x14ac:dyDescent="0.15">
      <c r="A177" s="3" t="str">
        <f>IF(AND(L177=供应商对账单!$C$2,C177&gt;=供应商对账单!$G$2,C177&lt;=供应商对账单!$G$3),ROW(进货入库明细表!F177)&amp;"-","")</f>
        <v/>
      </c>
      <c r="B177" s="16"/>
      <c r="C177" s="16"/>
      <c r="D177" s="16"/>
      <c r="E177" s="18" t="str">
        <f>IF($D177&lt;&gt;"",VLOOKUP($D177,参数表!$A:$G,2,0),"")</f>
        <v/>
      </c>
      <c r="F177" s="18" t="str">
        <f>IF($D177&lt;&gt;"",VLOOKUP($D177,参数表!$A:$G,3,0),"")</f>
        <v/>
      </c>
      <c r="G177" s="18" t="str">
        <f>IF($D177&lt;&gt;"",VLOOKUP($D177,参数表!$A:$G,4,0),"")</f>
        <v/>
      </c>
      <c r="H177" s="16"/>
      <c r="I177" s="16"/>
      <c r="J177" s="18">
        <f t="shared" si="2"/>
        <v>0</v>
      </c>
      <c r="K177" s="16"/>
      <c r="L177" s="16"/>
      <c r="M177" s="16"/>
    </row>
    <row r="178" spans="1:13" ht="20.100000000000001" customHeight="1" x14ac:dyDescent="0.15">
      <c r="A178" s="3" t="str">
        <f>IF(AND(L178=供应商对账单!$C$2,C178&gt;=供应商对账单!$G$2,C178&lt;=供应商对账单!$G$3),ROW(进货入库明细表!F178)&amp;"-","")</f>
        <v/>
      </c>
      <c r="B178" s="16"/>
      <c r="C178" s="16"/>
      <c r="D178" s="16"/>
      <c r="E178" s="18" t="str">
        <f>IF($D178&lt;&gt;"",VLOOKUP($D178,参数表!$A:$G,2,0),"")</f>
        <v/>
      </c>
      <c r="F178" s="18" t="str">
        <f>IF($D178&lt;&gt;"",VLOOKUP($D178,参数表!$A:$G,3,0),"")</f>
        <v/>
      </c>
      <c r="G178" s="18" t="str">
        <f>IF($D178&lt;&gt;"",VLOOKUP($D178,参数表!$A:$G,4,0),"")</f>
        <v/>
      </c>
      <c r="H178" s="16"/>
      <c r="I178" s="16"/>
      <c r="J178" s="18">
        <f t="shared" si="2"/>
        <v>0</v>
      </c>
      <c r="K178" s="16"/>
      <c r="L178" s="16"/>
      <c r="M178" s="16"/>
    </row>
    <row r="179" spans="1:13" ht="20.100000000000001" customHeight="1" x14ac:dyDescent="0.15">
      <c r="A179" s="3" t="str">
        <f>IF(AND(L179=供应商对账单!$C$2,C179&gt;=供应商对账单!$G$2,C179&lt;=供应商对账单!$G$3),ROW(进货入库明细表!F179)&amp;"-","")</f>
        <v/>
      </c>
      <c r="B179" s="16"/>
      <c r="C179" s="16"/>
      <c r="D179" s="16"/>
      <c r="E179" s="18" t="str">
        <f>IF($D179&lt;&gt;"",VLOOKUP($D179,参数表!$A:$G,2,0),"")</f>
        <v/>
      </c>
      <c r="F179" s="18" t="str">
        <f>IF($D179&lt;&gt;"",VLOOKUP($D179,参数表!$A:$G,3,0),"")</f>
        <v/>
      </c>
      <c r="G179" s="18" t="str">
        <f>IF($D179&lt;&gt;"",VLOOKUP($D179,参数表!$A:$G,4,0),"")</f>
        <v/>
      </c>
      <c r="H179" s="16"/>
      <c r="I179" s="16"/>
      <c r="J179" s="18">
        <f t="shared" si="2"/>
        <v>0</v>
      </c>
      <c r="K179" s="16"/>
      <c r="L179" s="16"/>
      <c r="M179" s="16"/>
    </row>
    <row r="180" spans="1:13" ht="20.100000000000001" customHeight="1" x14ac:dyDescent="0.15">
      <c r="A180" s="3" t="str">
        <f>IF(AND(L180=供应商对账单!$C$2,C180&gt;=供应商对账单!$G$2,C180&lt;=供应商对账单!$G$3),ROW(进货入库明细表!F180)&amp;"-","")</f>
        <v/>
      </c>
      <c r="B180" s="16"/>
      <c r="C180" s="16"/>
      <c r="D180" s="16"/>
      <c r="E180" s="18" t="str">
        <f>IF($D180&lt;&gt;"",VLOOKUP($D180,参数表!$A:$G,2,0),"")</f>
        <v/>
      </c>
      <c r="F180" s="18" t="str">
        <f>IF($D180&lt;&gt;"",VLOOKUP($D180,参数表!$A:$G,3,0),"")</f>
        <v/>
      </c>
      <c r="G180" s="18" t="str">
        <f>IF($D180&lt;&gt;"",VLOOKUP($D180,参数表!$A:$G,4,0),"")</f>
        <v/>
      </c>
      <c r="H180" s="16"/>
      <c r="I180" s="16"/>
      <c r="J180" s="18">
        <f t="shared" si="2"/>
        <v>0</v>
      </c>
      <c r="K180" s="16"/>
      <c r="L180" s="16"/>
      <c r="M180" s="16"/>
    </row>
    <row r="181" spans="1:13" ht="20.100000000000001" customHeight="1" x14ac:dyDescent="0.15">
      <c r="A181" s="3" t="str">
        <f>IF(AND(L181=供应商对账单!$C$2,C181&gt;=供应商对账单!$G$2,C181&lt;=供应商对账单!$G$3),ROW(进货入库明细表!F181)&amp;"-","")</f>
        <v/>
      </c>
      <c r="B181" s="16"/>
      <c r="C181" s="16"/>
      <c r="D181" s="16"/>
      <c r="E181" s="18" t="str">
        <f>IF($D181&lt;&gt;"",VLOOKUP($D181,参数表!$A:$G,2,0),"")</f>
        <v/>
      </c>
      <c r="F181" s="18" t="str">
        <f>IF($D181&lt;&gt;"",VLOOKUP($D181,参数表!$A:$G,3,0),"")</f>
        <v/>
      </c>
      <c r="G181" s="18" t="str">
        <f>IF($D181&lt;&gt;"",VLOOKUP($D181,参数表!$A:$G,4,0),"")</f>
        <v/>
      </c>
      <c r="H181" s="16"/>
      <c r="I181" s="16"/>
      <c r="J181" s="18">
        <f t="shared" si="2"/>
        <v>0</v>
      </c>
      <c r="K181" s="16"/>
      <c r="L181" s="16"/>
      <c r="M181" s="16"/>
    </row>
    <row r="182" spans="1:13" ht="20.100000000000001" customHeight="1" x14ac:dyDescent="0.15">
      <c r="A182" s="3" t="str">
        <f>IF(AND(L182=供应商对账单!$C$2,C182&gt;=供应商对账单!$G$2,C182&lt;=供应商对账单!$G$3),ROW(进货入库明细表!F182)&amp;"-","")</f>
        <v/>
      </c>
      <c r="B182" s="16"/>
      <c r="C182" s="16"/>
      <c r="D182" s="16"/>
      <c r="E182" s="18" t="str">
        <f>IF($D182&lt;&gt;"",VLOOKUP($D182,参数表!$A:$G,2,0),"")</f>
        <v/>
      </c>
      <c r="F182" s="18" t="str">
        <f>IF($D182&lt;&gt;"",VLOOKUP($D182,参数表!$A:$G,3,0),"")</f>
        <v/>
      </c>
      <c r="G182" s="18" t="str">
        <f>IF($D182&lt;&gt;"",VLOOKUP($D182,参数表!$A:$G,4,0),"")</f>
        <v/>
      </c>
      <c r="H182" s="16"/>
      <c r="I182" s="16"/>
      <c r="J182" s="18">
        <f t="shared" si="2"/>
        <v>0</v>
      </c>
      <c r="K182" s="16"/>
      <c r="L182" s="16"/>
      <c r="M182" s="16"/>
    </row>
    <row r="183" spans="1:13" ht="20.100000000000001" customHeight="1" x14ac:dyDescent="0.15">
      <c r="A183" s="3" t="str">
        <f>IF(AND(L183=供应商对账单!$C$2,C183&gt;=供应商对账单!$G$2,C183&lt;=供应商对账单!$G$3),ROW(进货入库明细表!F183)&amp;"-","")</f>
        <v/>
      </c>
      <c r="B183" s="16"/>
      <c r="C183" s="16"/>
      <c r="D183" s="16"/>
      <c r="E183" s="18" t="str">
        <f>IF($D183&lt;&gt;"",VLOOKUP($D183,参数表!$A:$G,2,0),"")</f>
        <v/>
      </c>
      <c r="F183" s="18" t="str">
        <f>IF($D183&lt;&gt;"",VLOOKUP($D183,参数表!$A:$G,3,0),"")</f>
        <v/>
      </c>
      <c r="G183" s="18" t="str">
        <f>IF($D183&lt;&gt;"",VLOOKUP($D183,参数表!$A:$G,4,0),"")</f>
        <v/>
      </c>
      <c r="H183" s="16"/>
      <c r="I183" s="16"/>
      <c r="J183" s="18">
        <f t="shared" si="2"/>
        <v>0</v>
      </c>
      <c r="K183" s="16"/>
      <c r="L183" s="16"/>
      <c r="M183" s="16"/>
    </row>
    <row r="184" spans="1:13" ht="20.100000000000001" customHeight="1" x14ac:dyDescent="0.15">
      <c r="A184" s="3" t="str">
        <f>IF(AND(L184=供应商对账单!$C$2,C184&gt;=供应商对账单!$G$2,C184&lt;=供应商对账单!$G$3),ROW(进货入库明细表!F184)&amp;"-","")</f>
        <v/>
      </c>
      <c r="B184" s="16"/>
      <c r="C184" s="16"/>
      <c r="D184" s="16"/>
      <c r="E184" s="18" t="str">
        <f>IF($D184&lt;&gt;"",VLOOKUP($D184,参数表!$A:$G,2,0),"")</f>
        <v/>
      </c>
      <c r="F184" s="18" t="str">
        <f>IF($D184&lt;&gt;"",VLOOKUP($D184,参数表!$A:$G,3,0),"")</f>
        <v/>
      </c>
      <c r="G184" s="18" t="str">
        <f>IF($D184&lt;&gt;"",VLOOKUP($D184,参数表!$A:$G,4,0),"")</f>
        <v/>
      </c>
      <c r="H184" s="16"/>
      <c r="I184" s="16"/>
      <c r="J184" s="18">
        <f t="shared" si="2"/>
        <v>0</v>
      </c>
      <c r="K184" s="16"/>
      <c r="L184" s="16"/>
      <c r="M184" s="16"/>
    </row>
    <row r="185" spans="1:13" ht="20.100000000000001" customHeight="1" x14ac:dyDescent="0.15">
      <c r="A185" s="3" t="str">
        <f>IF(AND(L185=供应商对账单!$C$2,C185&gt;=供应商对账单!$G$2,C185&lt;=供应商对账单!$G$3),ROW(进货入库明细表!F185)&amp;"-","")</f>
        <v/>
      </c>
      <c r="B185" s="16"/>
      <c r="C185" s="16"/>
      <c r="D185" s="16"/>
      <c r="E185" s="18" t="str">
        <f>IF($D185&lt;&gt;"",VLOOKUP($D185,参数表!$A:$G,2,0),"")</f>
        <v/>
      </c>
      <c r="F185" s="18" t="str">
        <f>IF($D185&lt;&gt;"",VLOOKUP($D185,参数表!$A:$G,3,0),"")</f>
        <v/>
      </c>
      <c r="G185" s="18" t="str">
        <f>IF($D185&lt;&gt;"",VLOOKUP($D185,参数表!$A:$G,4,0),"")</f>
        <v/>
      </c>
      <c r="H185" s="16"/>
      <c r="I185" s="16"/>
      <c r="J185" s="18">
        <f t="shared" si="2"/>
        <v>0</v>
      </c>
      <c r="K185" s="16"/>
      <c r="L185" s="16"/>
      <c r="M185" s="16"/>
    </row>
    <row r="186" spans="1:13" ht="20.100000000000001" customHeight="1" x14ac:dyDescent="0.15">
      <c r="A186" s="3" t="str">
        <f>IF(AND(L186=供应商对账单!$C$2,C186&gt;=供应商对账单!$G$2,C186&lt;=供应商对账单!$G$3),ROW(进货入库明细表!F186)&amp;"-","")</f>
        <v/>
      </c>
      <c r="B186" s="16"/>
      <c r="C186" s="16"/>
      <c r="D186" s="16"/>
      <c r="E186" s="18" t="str">
        <f>IF($D186&lt;&gt;"",VLOOKUP($D186,参数表!$A:$G,2,0),"")</f>
        <v/>
      </c>
      <c r="F186" s="18" t="str">
        <f>IF($D186&lt;&gt;"",VLOOKUP($D186,参数表!$A:$G,3,0),"")</f>
        <v/>
      </c>
      <c r="G186" s="18" t="str">
        <f>IF($D186&lt;&gt;"",VLOOKUP($D186,参数表!$A:$G,4,0),"")</f>
        <v/>
      </c>
      <c r="H186" s="16"/>
      <c r="I186" s="16"/>
      <c r="J186" s="18">
        <f t="shared" si="2"/>
        <v>0</v>
      </c>
      <c r="K186" s="16"/>
      <c r="L186" s="16"/>
      <c r="M186" s="16"/>
    </row>
    <row r="187" spans="1:13" ht="20.100000000000001" customHeight="1" x14ac:dyDescent="0.15">
      <c r="A187" s="3" t="str">
        <f>IF(AND(L187=供应商对账单!$C$2,C187&gt;=供应商对账单!$G$2,C187&lt;=供应商对账单!$G$3),ROW(进货入库明细表!F187)&amp;"-","")</f>
        <v/>
      </c>
      <c r="B187" s="16"/>
      <c r="C187" s="16"/>
      <c r="D187" s="16"/>
      <c r="E187" s="18" t="str">
        <f>IF($D187&lt;&gt;"",VLOOKUP($D187,参数表!$A:$G,2,0),"")</f>
        <v/>
      </c>
      <c r="F187" s="18" t="str">
        <f>IF($D187&lt;&gt;"",VLOOKUP($D187,参数表!$A:$G,3,0),"")</f>
        <v/>
      </c>
      <c r="G187" s="18" t="str">
        <f>IF($D187&lt;&gt;"",VLOOKUP($D187,参数表!$A:$G,4,0),"")</f>
        <v/>
      </c>
      <c r="H187" s="16"/>
      <c r="I187" s="16"/>
      <c r="J187" s="18">
        <f t="shared" si="2"/>
        <v>0</v>
      </c>
      <c r="K187" s="16"/>
      <c r="L187" s="16"/>
      <c r="M187" s="16"/>
    </row>
    <row r="188" spans="1:13" ht="20.100000000000001" customHeight="1" x14ac:dyDescent="0.15">
      <c r="A188" s="3" t="str">
        <f>IF(AND(L188=供应商对账单!$C$2,C188&gt;=供应商对账单!$G$2,C188&lt;=供应商对账单!$G$3),ROW(进货入库明细表!F188)&amp;"-","")</f>
        <v/>
      </c>
      <c r="B188" s="16"/>
      <c r="C188" s="16"/>
      <c r="D188" s="16"/>
      <c r="E188" s="18" t="str">
        <f>IF($D188&lt;&gt;"",VLOOKUP($D188,参数表!$A:$G,2,0),"")</f>
        <v/>
      </c>
      <c r="F188" s="18" t="str">
        <f>IF($D188&lt;&gt;"",VLOOKUP($D188,参数表!$A:$G,3,0),"")</f>
        <v/>
      </c>
      <c r="G188" s="18" t="str">
        <f>IF($D188&lt;&gt;"",VLOOKUP($D188,参数表!$A:$G,4,0),"")</f>
        <v/>
      </c>
      <c r="H188" s="16"/>
      <c r="I188" s="16"/>
      <c r="J188" s="18">
        <f t="shared" si="2"/>
        <v>0</v>
      </c>
      <c r="K188" s="16"/>
      <c r="L188" s="16"/>
      <c r="M188" s="16"/>
    </row>
    <row r="189" spans="1:13" ht="20.100000000000001" customHeight="1" x14ac:dyDescent="0.15">
      <c r="A189" s="3" t="str">
        <f>IF(AND(L189=供应商对账单!$C$2,C189&gt;=供应商对账单!$G$2,C189&lt;=供应商对账单!$G$3),ROW(进货入库明细表!F189)&amp;"-","")</f>
        <v/>
      </c>
      <c r="B189" s="16"/>
      <c r="C189" s="16"/>
      <c r="D189" s="16"/>
      <c r="E189" s="18" t="str">
        <f>IF($D189&lt;&gt;"",VLOOKUP($D189,参数表!$A:$G,2,0),"")</f>
        <v/>
      </c>
      <c r="F189" s="18" t="str">
        <f>IF($D189&lt;&gt;"",VLOOKUP($D189,参数表!$A:$G,3,0),"")</f>
        <v/>
      </c>
      <c r="G189" s="18" t="str">
        <f>IF($D189&lt;&gt;"",VLOOKUP($D189,参数表!$A:$G,4,0),"")</f>
        <v/>
      </c>
      <c r="H189" s="16"/>
      <c r="I189" s="16"/>
      <c r="J189" s="18">
        <f t="shared" si="2"/>
        <v>0</v>
      </c>
      <c r="K189" s="16"/>
      <c r="L189" s="16"/>
      <c r="M189" s="16"/>
    </row>
    <row r="190" spans="1:13" ht="20.100000000000001" customHeight="1" x14ac:dyDescent="0.15">
      <c r="A190" s="3" t="str">
        <f>IF(AND(L190=供应商对账单!$C$2,C190&gt;=供应商对账单!$G$2,C190&lt;=供应商对账单!$G$3),ROW(进货入库明细表!F190)&amp;"-","")</f>
        <v/>
      </c>
      <c r="B190" s="16"/>
      <c r="C190" s="16"/>
      <c r="D190" s="16"/>
      <c r="E190" s="18" t="str">
        <f>IF($D190&lt;&gt;"",VLOOKUP($D190,参数表!$A:$G,2,0),"")</f>
        <v/>
      </c>
      <c r="F190" s="18" t="str">
        <f>IF($D190&lt;&gt;"",VLOOKUP($D190,参数表!$A:$G,3,0),"")</f>
        <v/>
      </c>
      <c r="G190" s="18" t="str">
        <f>IF($D190&lt;&gt;"",VLOOKUP($D190,参数表!$A:$G,4,0),"")</f>
        <v/>
      </c>
      <c r="H190" s="16"/>
      <c r="I190" s="16"/>
      <c r="J190" s="18">
        <f t="shared" si="2"/>
        <v>0</v>
      </c>
      <c r="K190" s="16"/>
      <c r="L190" s="16"/>
      <c r="M190" s="16"/>
    </row>
    <row r="191" spans="1:13" ht="20.100000000000001" customHeight="1" x14ac:dyDescent="0.15">
      <c r="A191" s="3" t="str">
        <f>IF(AND(L191=供应商对账单!$C$2,C191&gt;=供应商对账单!$G$2,C191&lt;=供应商对账单!$G$3),ROW(进货入库明细表!F191)&amp;"-","")</f>
        <v/>
      </c>
      <c r="B191" s="16"/>
      <c r="C191" s="16"/>
      <c r="D191" s="16"/>
      <c r="E191" s="18" t="str">
        <f>IF($D191&lt;&gt;"",VLOOKUP($D191,参数表!$A:$G,2,0),"")</f>
        <v/>
      </c>
      <c r="F191" s="18" t="str">
        <f>IF($D191&lt;&gt;"",VLOOKUP($D191,参数表!$A:$G,3,0),"")</f>
        <v/>
      </c>
      <c r="G191" s="18" t="str">
        <f>IF($D191&lt;&gt;"",VLOOKUP($D191,参数表!$A:$G,4,0),"")</f>
        <v/>
      </c>
      <c r="H191" s="16"/>
      <c r="I191" s="16"/>
      <c r="J191" s="18">
        <f t="shared" si="2"/>
        <v>0</v>
      </c>
      <c r="K191" s="16"/>
      <c r="L191" s="16"/>
      <c r="M191" s="16"/>
    </row>
    <row r="192" spans="1:13" ht="20.100000000000001" customHeight="1" x14ac:dyDescent="0.15">
      <c r="A192" s="3" t="str">
        <f>IF(AND(L192=供应商对账单!$C$2,C192&gt;=供应商对账单!$G$2,C192&lt;=供应商对账单!$G$3),ROW(进货入库明细表!F192)&amp;"-","")</f>
        <v/>
      </c>
      <c r="B192" s="16"/>
      <c r="C192" s="16"/>
      <c r="D192" s="16"/>
      <c r="E192" s="18" t="str">
        <f>IF($D192&lt;&gt;"",VLOOKUP($D192,参数表!$A:$G,2,0),"")</f>
        <v/>
      </c>
      <c r="F192" s="18" t="str">
        <f>IF($D192&lt;&gt;"",VLOOKUP($D192,参数表!$A:$G,3,0),"")</f>
        <v/>
      </c>
      <c r="G192" s="18" t="str">
        <f>IF($D192&lt;&gt;"",VLOOKUP($D192,参数表!$A:$G,4,0),"")</f>
        <v/>
      </c>
      <c r="H192" s="16"/>
      <c r="I192" s="16"/>
      <c r="J192" s="18">
        <f t="shared" si="2"/>
        <v>0</v>
      </c>
      <c r="K192" s="16"/>
      <c r="L192" s="16"/>
      <c r="M192" s="16"/>
    </row>
    <row r="193" spans="1:13" ht="20.100000000000001" customHeight="1" x14ac:dyDescent="0.15">
      <c r="A193" s="3" t="str">
        <f>IF(AND(L193=供应商对账单!$C$2,C193&gt;=供应商对账单!$G$2,C193&lt;=供应商对账单!$G$3),ROW(进货入库明细表!F193)&amp;"-","")</f>
        <v/>
      </c>
      <c r="B193" s="16"/>
      <c r="C193" s="16"/>
      <c r="D193" s="16"/>
      <c r="E193" s="18" t="str">
        <f>IF($D193&lt;&gt;"",VLOOKUP($D193,参数表!$A:$G,2,0),"")</f>
        <v/>
      </c>
      <c r="F193" s="18" t="str">
        <f>IF($D193&lt;&gt;"",VLOOKUP($D193,参数表!$A:$G,3,0),"")</f>
        <v/>
      </c>
      <c r="G193" s="18" t="str">
        <f>IF($D193&lt;&gt;"",VLOOKUP($D193,参数表!$A:$G,4,0),"")</f>
        <v/>
      </c>
      <c r="H193" s="16"/>
      <c r="I193" s="16"/>
      <c r="J193" s="18">
        <f t="shared" si="2"/>
        <v>0</v>
      </c>
      <c r="K193" s="16"/>
      <c r="L193" s="16"/>
      <c r="M193" s="16"/>
    </row>
    <row r="194" spans="1:13" ht="20.100000000000001" customHeight="1" x14ac:dyDescent="0.15">
      <c r="A194" s="3" t="str">
        <f>IF(AND(L194=供应商对账单!$C$2,C194&gt;=供应商对账单!$G$2,C194&lt;=供应商对账单!$G$3),ROW(进货入库明细表!F194)&amp;"-","")</f>
        <v/>
      </c>
      <c r="B194" s="16"/>
      <c r="C194" s="16"/>
      <c r="D194" s="16"/>
      <c r="E194" s="18" t="str">
        <f>IF($D194&lt;&gt;"",VLOOKUP($D194,参数表!$A:$G,2,0),"")</f>
        <v/>
      </c>
      <c r="F194" s="18" t="str">
        <f>IF($D194&lt;&gt;"",VLOOKUP($D194,参数表!$A:$G,3,0),"")</f>
        <v/>
      </c>
      <c r="G194" s="18" t="str">
        <f>IF($D194&lt;&gt;"",VLOOKUP($D194,参数表!$A:$G,4,0),"")</f>
        <v/>
      </c>
      <c r="H194" s="16"/>
      <c r="I194" s="16"/>
      <c r="J194" s="18">
        <f t="shared" si="2"/>
        <v>0</v>
      </c>
      <c r="K194" s="16"/>
      <c r="L194" s="16"/>
      <c r="M194" s="16"/>
    </row>
    <row r="195" spans="1:13" ht="20.100000000000001" customHeight="1" x14ac:dyDescent="0.15">
      <c r="A195" s="3" t="str">
        <f>IF(AND(L195=供应商对账单!$C$2,C195&gt;=供应商对账单!$G$2,C195&lt;=供应商对账单!$G$3),ROW(进货入库明细表!F195)&amp;"-","")</f>
        <v/>
      </c>
      <c r="B195" s="16"/>
      <c r="C195" s="16"/>
      <c r="D195" s="16"/>
      <c r="E195" s="18" t="str">
        <f>IF($D195&lt;&gt;"",VLOOKUP($D195,参数表!$A:$G,2,0),"")</f>
        <v/>
      </c>
      <c r="F195" s="18" t="str">
        <f>IF($D195&lt;&gt;"",VLOOKUP($D195,参数表!$A:$G,3,0),"")</f>
        <v/>
      </c>
      <c r="G195" s="18" t="str">
        <f>IF($D195&lt;&gt;"",VLOOKUP($D195,参数表!$A:$G,4,0),"")</f>
        <v/>
      </c>
      <c r="H195" s="16"/>
      <c r="I195" s="16"/>
      <c r="J195" s="18">
        <f t="shared" si="2"/>
        <v>0</v>
      </c>
      <c r="K195" s="16"/>
      <c r="L195" s="16"/>
      <c r="M195" s="16"/>
    </row>
    <row r="196" spans="1:13" ht="20.100000000000001" customHeight="1" x14ac:dyDescent="0.15">
      <c r="A196" s="3" t="str">
        <f>IF(AND(L196=供应商对账单!$C$2,C196&gt;=供应商对账单!$G$2,C196&lt;=供应商对账单!$G$3),ROW(进货入库明细表!F196)&amp;"-","")</f>
        <v/>
      </c>
      <c r="B196" s="16"/>
      <c r="C196" s="16"/>
      <c r="D196" s="16"/>
      <c r="E196" s="18" t="str">
        <f>IF($D196&lt;&gt;"",VLOOKUP($D196,参数表!$A:$G,2,0),"")</f>
        <v/>
      </c>
      <c r="F196" s="18" t="str">
        <f>IF($D196&lt;&gt;"",VLOOKUP($D196,参数表!$A:$G,3,0),"")</f>
        <v/>
      </c>
      <c r="G196" s="18" t="str">
        <f>IF($D196&lt;&gt;"",VLOOKUP($D196,参数表!$A:$G,4,0),"")</f>
        <v/>
      </c>
      <c r="H196" s="16"/>
      <c r="I196" s="16"/>
      <c r="J196" s="18">
        <f t="shared" ref="J196:J259" si="3">H196*I196</f>
        <v>0</v>
      </c>
      <c r="K196" s="16"/>
      <c r="L196" s="16"/>
      <c r="M196" s="16"/>
    </row>
    <row r="197" spans="1:13" ht="20.100000000000001" customHeight="1" x14ac:dyDescent="0.15">
      <c r="A197" s="3" t="str">
        <f>IF(AND(L197=供应商对账单!$C$2,C197&gt;=供应商对账单!$G$2,C197&lt;=供应商对账单!$G$3),ROW(进货入库明细表!F197)&amp;"-","")</f>
        <v/>
      </c>
      <c r="B197" s="16"/>
      <c r="C197" s="16"/>
      <c r="D197" s="16"/>
      <c r="E197" s="18" t="str">
        <f>IF($D197&lt;&gt;"",VLOOKUP($D197,参数表!$A:$G,2,0),"")</f>
        <v/>
      </c>
      <c r="F197" s="18" t="str">
        <f>IF($D197&lt;&gt;"",VLOOKUP($D197,参数表!$A:$G,3,0),"")</f>
        <v/>
      </c>
      <c r="G197" s="18" t="str">
        <f>IF($D197&lt;&gt;"",VLOOKUP($D197,参数表!$A:$G,4,0),"")</f>
        <v/>
      </c>
      <c r="H197" s="16"/>
      <c r="I197" s="16"/>
      <c r="J197" s="18">
        <f t="shared" si="3"/>
        <v>0</v>
      </c>
      <c r="K197" s="16"/>
      <c r="L197" s="16"/>
      <c r="M197" s="16"/>
    </row>
    <row r="198" spans="1:13" ht="20.100000000000001" customHeight="1" x14ac:dyDescent="0.15">
      <c r="A198" s="3" t="str">
        <f>IF(AND(L198=供应商对账单!$C$2,C198&gt;=供应商对账单!$G$2,C198&lt;=供应商对账单!$G$3),ROW(进货入库明细表!F198)&amp;"-","")</f>
        <v/>
      </c>
      <c r="B198" s="16"/>
      <c r="C198" s="16"/>
      <c r="D198" s="16"/>
      <c r="E198" s="18" t="str">
        <f>IF($D198&lt;&gt;"",VLOOKUP($D198,参数表!$A:$G,2,0),"")</f>
        <v/>
      </c>
      <c r="F198" s="18" t="str">
        <f>IF($D198&lt;&gt;"",VLOOKUP($D198,参数表!$A:$G,3,0),"")</f>
        <v/>
      </c>
      <c r="G198" s="18" t="str">
        <f>IF($D198&lt;&gt;"",VLOOKUP($D198,参数表!$A:$G,4,0),"")</f>
        <v/>
      </c>
      <c r="H198" s="16"/>
      <c r="I198" s="16"/>
      <c r="J198" s="18">
        <f t="shared" si="3"/>
        <v>0</v>
      </c>
      <c r="K198" s="16"/>
      <c r="L198" s="16"/>
      <c r="M198" s="16"/>
    </row>
    <row r="199" spans="1:13" ht="20.100000000000001" customHeight="1" x14ac:dyDescent="0.15">
      <c r="A199" s="3" t="str">
        <f>IF(AND(L199=供应商对账单!$C$2,C199&gt;=供应商对账单!$G$2,C199&lt;=供应商对账单!$G$3),ROW(进货入库明细表!F199)&amp;"-","")</f>
        <v/>
      </c>
      <c r="B199" s="16"/>
      <c r="C199" s="16"/>
      <c r="D199" s="16"/>
      <c r="E199" s="18" t="str">
        <f>IF($D199&lt;&gt;"",VLOOKUP($D199,参数表!$A:$G,2,0),"")</f>
        <v/>
      </c>
      <c r="F199" s="18" t="str">
        <f>IF($D199&lt;&gt;"",VLOOKUP($D199,参数表!$A:$G,3,0),"")</f>
        <v/>
      </c>
      <c r="G199" s="18" t="str">
        <f>IF($D199&lt;&gt;"",VLOOKUP($D199,参数表!$A:$G,4,0),"")</f>
        <v/>
      </c>
      <c r="H199" s="16"/>
      <c r="I199" s="16"/>
      <c r="J199" s="18">
        <f t="shared" si="3"/>
        <v>0</v>
      </c>
      <c r="K199" s="16"/>
      <c r="L199" s="16"/>
      <c r="M199" s="16"/>
    </row>
    <row r="200" spans="1:13" ht="20.100000000000001" customHeight="1" x14ac:dyDescent="0.15">
      <c r="A200" s="3" t="str">
        <f>IF(AND(L200=供应商对账单!$C$2,C200&gt;=供应商对账单!$G$2,C200&lt;=供应商对账单!$G$3),ROW(进货入库明细表!F200)&amp;"-","")</f>
        <v/>
      </c>
      <c r="B200" s="16"/>
      <c r="C200" s="16"/>
      <c r="D200" s="16"/>
      <c r="E200" s="18" t="str">
        <f>IF($D200&lt;&gt;"",VLOOKUP($D200,参数表!$A:$G,2,0),"")</f>
        <v/>
      </c>
      <c r="F200" s="18" t="str">
        <f>IF($D200&lt;&gt;"",VLOOKUP($D200,参数表!$A:$G,3,0),"")</f>
        <v/>
      </c>
      <c r="G200" s="18" t="str">
        <f>IF($D200&lt;&gt;"",VLOOKUP($D200,参数表!$A:$G,4,0),"")</f>
        <v/>
      </c>
      <c r="H200" s="16"/>
      <c r="I200" s="16"/>
      <c r="J200" s="18">
        <f t="shared" si="3"/>
        <v>0</v>
      </c>
      <c r="K200" s="16"/>
      <c r="L200" s="16"/>
      <c r="M200" s="16"/>
    </row>
    <row r="201" spans="1:13" ht="20.100000000000001" customHeight="1" x14ac:dyDescent="0.15">
      <c r="A201" s="3" t="str">
        <f>IF(AND(L201=供应商对账单!$C$2,C201&gt;=供应商对账单!$G$2,C201&lt;=供应商对账单!$G$3),ROW(进货入库明细表!F201)&amp;"-","")</f>
        <v/>
      </c>
      <c r="B201" s="16"/>
      <c r="C201" s="16"/>
      <c r="D201" s="16"/>
      <c r="E201" s="18" t="str">
        <f>IF($D201&lt;&gt;"",VLOOKUP($D201,参数表!$A:$G,2,0),"")</f>
        <v/>
      </c>
      <c r="F201" s="18" t="str">
        <f>IF($D201&lt;&gt;"",VLOOKUP($D201,参数表!$A:$G,3,0),"")</f>
        <v/>
      </c>
      <c r="G201" s="18" t="str">
        <f>IF($D201&lt;&gt;"",VLOOKUP($D201,参数表!$A:$G,4,0),"")</f>
        <v/>
      </c>
      <c r="H201" s="16"/>
      <c r="I201" s="16"/>
      <c r="J201" s="18">
        <f t="shared" si="3"/>
        <v>0</v>
      </c>
      <c r="K201" s="16"/>
      <c r="L201" s="16"/>
      <c r="M201" s="16"/>
    </row>
    <row r="202" spans="1:13" ht="20.100000000000001" customHeight="1" x14ac:dyDescent="0.15">
      <c r="A202" s="3" t="str">
        <f>IF(AND(L202=供应商对账单!$C$2,C202&gt;=供应商对账单!$G$2,C202&lt;=供应商对账单!$G$3),ROW(进货入库明细表!F202)&amp;"-","")</f>
        <v/>
      </c>
      <c r="B202" s="16"/>
      <c r="C202" s="16"/>
      <c r="D202" s="16"/>
      <c r="E202" s="18" t="str">
        <f>IF($D202&lt;&gt;"",VLOOKUP($D202,参数表!$A:$G,2,0),"")</f>
        <v/>
      </c>
      <c r="F202" s="18" t="str">
        <f>IF($D202&lt;&gt;"",VLOOKUP($D202,参数表!$A:$G,3,0),"")</f>
        <v/>
      </c>
      <c r="G202" s="18" t="str">
        <f>IF($D202&lt;&gt;"",VLOOKUP($D202,参数表!$A:$G,4,0),"")</f>
        <v/>
      </c>
      <c r="H202" s="16"/>
      <c r="I202" s="16"/>
      <c r="J202" s="18">
        <f t="shared" si="3"/>
        <v>0</v>
      </c>
      <c r="K202" s="16"/>
      <c r="L202" s="16"/>
      <c r="M202" s="16"/>
    </row>
    <row r="203" spans="1:13" ht="20.100000000000001" customHeight="1" x14ac:dyDescent="0.15">
      <c r="A203" s="3" t="str">
        <f>IF(AND(L203=供应商对账单!$C$2,C203&gt;=供应商对账单!$G$2,C203&lt;=供应商对账单!$G$3),ROW(进货入库明细表!F203)&amp;"-","")</f>
        <v/>
      </c>
      <c r="B203" s="16"/>
      <c r="C203" s="16"/>
      <c r="D203" s="16"/>
      <c r="E203" s="18" t="str">
        <f>IF($D203&lt;&gt;"",VLOOKUP($D203,参数表!$A:$G,2,0),"")</f>
        <v/>
      </c>
      <c r="F203" s="18" t="str">
        <f>IF($D203&lt;&gt;"",VLOOKUP($D203,参数表!$A:$G,3,0),"")</f>
        <v/>
      </c>
      <c r="G203" s="18" t="str">
        <f>IF($D203&lt;&gt;"",VLOOKUP($D203,参数表!$A:$G,4,0),"")</f>
        <v/>
      </c>
      <c r="H203" s="16"/>
      <c r="I203" s="16"/>
      <c r="J203" s="18">
        <f t="shared" si="3"/>
        <v>0</v>
      </c>
      <c r="K203" s="16"/>
      <c r="L203" s="16"/>
      <c r="M203" s="16"/>
    </row>
    <row r="204" spans="1:13" ht="20.100000000000001" customHeight="1" x14ac:dyDescent="0.15">
      <c r="A204" s="3" t="str">
        <f>IF(AND(L204=供应商对账单!$C$2,C204&gt;=供应商对账单!$G$2,C204&lt;=供应商对账单!$G$3),ROW(进货入库明细表!F204)&amp;"-","")</f>
        <v/>
      </c>
      <c r="B204" s="16"/>
      <c r="C204" s="16"/>
      <c r="D204" s="16"/>
      <c r="E204" s="18" t="str">
        <f>IF($D204&lt;&gt;"",VLOOKUP($D204,参数表!$A:$G,2,0),"")</f>
        <v/>
      </c>
      <c r="F204" s="18" t="str">
        <f>IF($D204&lt;&gt;"",VLOOKUP($D204,参数表!$A:$G,3,0),"")</f>
        <v/>
      </c>
      <c r="G204" s="18" t="str">
        <f>IF($D204&lt;&gt;"",VLOOKUP($D204,参数表!$A:$G,4,0),"")</f>
        <v/>
      </c>
      <c r="H204" s="16"/>
      <c r="I204" s="16"/>
      <c r="J204" s="18">
        <f t="shared" si="3"/>
        <v>0</v>
      </c>
      <c r="K204" s="16"/>
      <c r="L204" s="16"/>
      <c r="M204" s="16"/>
    </row>
    <row r="205" spans="1:13" ht="20.100000000000001" customHeight="1" x14ac:dyDescent="0.15">
      <c r="A205" s="3" t="str">
        <f>IF(AND(L205=供应商对账单!$C$2,C205&gt;=供应商对账单!$G$2,C205&lt;=供应商对账单!$G$3),ROW(进货入库明细表!F205)&amp;"-","")</f>
        <v/>
      </c>
      <c r="B205" s="16"/>
      <c r="C205" s="16"/>
      <c r="D205" s="16"/>
      <c r="E205" s="18" t="str">
        <f>IF($D205&lt;&gt;"",VLOOKUP($D205,参数表!$A:$G,2,0),"")</f>
        <v/>
      </c>
      <c r="F205" s="18" t="str">
        <f>IF($D205&lt;&gt;"",VLOOKUP($D205,参数表!$A:$G,3,0),"")</f>
        <v/>
      </c>
      <c r="G205" s="18" t="str">
        <f>IF($D205&lt;&gt;"",VLOOKUP($D205,参数表!$A:$G,4,0),"")</f>
        <v/>
      </c>
      <c r="H205" s="16"/>
      <c r="I205" s="16"/>
      <c r="J205" s="18">
        <f t="shared" si="3"/>
        <v>0</v>
      </c>
      <c r="K205" s="16"/>
      <c r="L205" s="16"/>
      <c r="M205" s="16"/>
    </row>
    <row r="206" spans="1:13" ht="20.100000000000001" customHeight="1" x14ac:dyDescent="0.15">
      <c r="A206" s="3" t="str">
        <f>IF(AND(L206=供应商对账单!$C$2,C206&gt;=供应商对账单!$G$2,C206&lt;=供应商对账单!$G$3),ROW(进货入库明细表!F206)&amp;"-","")</f>
        <v/>
      </c>
      <c r="B206" s="16"/>
      <c r="C206" s="16"/>
      <c r="D206" s="16"/>
      <c r="E206" s="18" t="str">
        <f>IF($D206&lt;&gt;"",VLOOKUP($D206,参数表!$A:$G,2,0),"")</f>
        <v/>
      </c>
      <c r="F206" s="18" t="str">
        <f>IF($D206&lt;&gt;"",VLOOKUP($D206,参数表!$A:$G,3,0),"")</f>
        <v/>
      </c>
      <c r="G206" s="18" t="str">
        <f>IF($D206&lt;&gt;"",VLOOKUP($D206,参数表!$A:$G,4,0),"")</f>
        <v/>
      </c>
      <c r="H206" s="16"/>
      <c r="I206" s="16"/>
      <c r="J206" s="18">
        <f t="shared" si="3"/>
        <v>0</v>
      </c>
      <c r="K206" s="16"/>
      <c r="L206" s="16"/>
      <c r="M206" s="16"/>
    </row>
    <row r="207" spans="1:13" ht="20.100000000000001" customHeight="1" x14ac:dyDescent="0.15">
      <c r="A207" s="3" t="str">
        <f>IF(AND(L207=供应商对账单!$C$2,C207&gt;=供应商对账单!$G$2,C207&lt;=供应商对账单!$G$3),ROW(进货入库明细表!F207)&amp;"-","")</f>
        <v/>
      </c>
      <c r="B207" s="16"/>
      <c r="C207" s="16"/>
      <c r="D207" s="16"/>
      <c r="E207" s="18" t="str">
        <f>IF($D207&lt;&gt;"",VLOOKUP($D207,参数表!$A:$G,2,0),"")</f>
        <v/>
      </c>
      <c r="F207" s="18" t="str">
        <f>IF($D207&lt;&gt;"",VLOOKUP($D207,参数表!$A:$G,3,0),"")</f>
        <v/>
      </c>
      <c r="G207" s="18" t="str">
        <f>IF($D207&lt;&gt;"",VLOOKUP($D207,参数表!$A:$G,4,0),"")</f>
        <v/>
      </c>
      <c r="H207" s="16"/>
      <c r="I207" s="16"/>
      <c r="J207" s="18">
        <f t="shared" si="3"/>
        <v>0</v>
      </c>
      <c r="K207" s="16"/>
      <c r="L207" s="16"/>
      <c r="M207" s="16"/>
    </row>
    <row r="208" spans="1:13" ht="20.100000000000001" customHeight="1" x14ac:dyDescent="0.15">
      <c r="A208" s="3" t="str">
        <f>IF(AND(L208=供应商对账单!$C$2,C208&gt;=供应商对账单!$G$2,C208&lt;=供应商对账单!$G$3),ROW(进货入库明细表!F208)&amp;"-","")</f>
        <v/>
      </c>
      <c r="B208" s="16"/>
      <c r="C208" s="16"/>
      <c r="D208" s="16"/>
      <c r="E208" s="18" t="str">
        <f>IF($D208&lt;&gt;"",VLOOKUP($D208,参数表!$A:$G,2,0),"")</f>
        <v/>
      </c>
      <c r="F208" s="18" t="str">
        <f>IF($D208&lt;&gt;"",VLOOKUP($D208,参数表!$A:$G,3,0),"")</f>
        <v/>
      </c>
      <c r="G208" s="18" t="str">
        <f>IF($D208&lt;&gt;"",VLOOKUP($D208,参数表!$A:$G,4,0),"")</f>
        <v/>
      </c>
      <c r="H208" s="16"/>
      <c r="I208" s="16"/>
      <c r="J208" s="18">
        <f t="shared" si="3"/>
        <v>0</v>
      </c>
      <c r="K208" s="16"/>
      <c r="L208" s="16"/>
      <c r="M208" s="16"/>
    </row>
    <row r="209" spans="1:13" ht="20.100000000000001" customHeight="1" x14ac:dyDescent="0.15">
      <c r="A209" s="3" t="str">
        <f>IF(AND(L209=供应商对账单!$C$2,C209&gt;=供应商对账单!$G$2,C209&lt;=供应商对账单!$G$3),ROW(进货入库明细表!F209)&amp;"-","")</f>
        <v/>
      </c>
      <c r="B209" s="16"/>
      <c r="C209" s="16"/>
      <c r="D209" s="16"/>
      <c r="E209" s="18" t="str">
        <f>IF($D209&lt;&gt;"",VLOOKUP($D209,参数表!$A:$G,2,0),"")</f>
        <v/>
      </c>
      <c r="F209" s="18" t="str">
        <f>IF($D209&lt;&gt;"",VLOOKUP($D209,参数表!$A:$G,3,0),"")</f>
        <v/>
      </c>
      <c r="G209" s="18" t="str">
        <f>IF($D209&lt;&gt;"",VLOOKUP($D209,参数表!$A:$G,4,0),"")</f>
        <v/>
      </c>
      <c r="H209" s="16"/>
      <c r="I209" s="16"/>
      <c r="J209" s="18">
        <f t="shared" si="3"/>
        <v>0</v>
      </c>
      <c r="K209" s="16"/>
      <c r="L209" s="16"/>
      <c r="M209" s="16"/>
    </row>
    <row r="210" spans="1:13" ht="20.100000000000001" customHeight="1" x14ac:dyDescent="0.15">
      <c r="A210" s="3" t="str">
        <f>IF(AND(L210=供应商对账单!$C$2,C210&gt;=供应商对账单!$G$2,C210&lt;=供应商对账单!$G$3),ROW(进货入库明细表!F210)&amp;"-","")</f>
        <v/>
      </c>
      <c r="B210" s="16"/>
      <c r="C210" s="16"/>
      <c r="D210" s="16"/>
      <c r="E210" s="18" t="str">
        <f>IF($D210&lt;&gt;"",VLOOKUP($D210,参数表!$A:$G,2,0),"")</f>
        <v/>
      </c>
      <c r="F210" s="18" t="str">
        <f>IF($D210&lt;&gt;"",VLOOKUP($D210,参数表!$A:$G,3,0),"")</f>
        <v/>
      </c>
      <c r="G210" s="18" t="str">
        <f>IF($D210&lt;&gt;"",VLOOKUP($D210,参数表!$A:$G,4,0),"")</f>
        <v/>
      </c>
      <c r="H210" s="16"/>
      <c r="I210" s="16"/>
      <c r="J210" s="18">
        <f t="shared" si="3"/>
        <v>0</v>
      </c>
      <c r="K210" s="16"/>
      <c r="L210" s="16"/>
      <c r="M210" s="16"/>
    </row>
    <row r="211" spans="1:13" ht="20.100000000000001" customHeight="1" x14ac:dyDescent="0.15">
      <c r="A211" s="3" t="str">
        <f>IF(AND(L211=供应商对账单!$C$2,C211&gt;=供应商对账单!$G$2,C211&lt;=供应商对账单!$G$3),ROW(进货入库明细表!F211)&amp;"-","")</f>
        <v/>
      </c>
      <c r="B211" s="16"/>
      <c r="C211" s="16"/>
      <c r="D211" s="16"/>
      <c r="E211" s="18" t="str">
        <f>IF($D211&lt;&gt;"",VLOOKUP($D211,参数表!$A:$G,2,0),"")</f>
        <v/>
      </c>
      <c r="F211" s="18" t="str">
        <f>IF($D211&lt;&gt;"",VLOOKUP($D211,参数表!$A:$G,3,0),"")</f>
        <v/>
      </c>
      <c r="G211" s="18" t="str">
        <f>IF($D211&lt;&gt;"",VLOOKUP($D211,参数表!$A:$G,4,0),"")</f>
        <v/>
      </c>
      <c r="H211" s="16"/>
      <c r="I211" s="16"/>
      <c r="J211" s="18">
        <f t="shared" si="3"/>
        <v>0</v>
      </c>
      <c r="K211" s="16"/>
      <c r="L211" s="16"/>
      <c r="M211" s="16"/>
    </row>
    <row r="212" spans="1:13" ht="20.100000000000001" customHeight="1" x14ac:dyDescent="0.15">
      <c r="A212" s="3" t="str">
        <f>IF(AND(L212=供应商对账单!$C$2,C212&gt;=供应商对账单!$G$2,C212&lt;=供应商对账单!$G$3),ROW(进货入库明细表!F212)&amp;"-","")</f>
        <v/>
      </c>
      <c r="B212" s="16"/>
      <c r="C212" s="16"/>
      <c r="D212" s="16"/>
      <c r="E212" s="18" t="str">
        <f>IF($D212&lt;&gt;"",VLOOKUP($D212,参数表!$A:$G,2,0),"")</f>
        <v/>
      </c>
      <c r="F212" s="18" t="str">
        <f>IF($D212&lt;&gt;"",VLOOKUP($D212,参数表!$A:$G,3,0),"")</f>
        <v/>
      </c>
      <c r="G212" s="18" t="str">
        <f>IF($D212&lt;&gt;"",VLOOKUP($D212,参数表!$A:$G,4,0),"")</f>
        <v/>
      </c>
      <c r="H212" s="16"/>
      <c r="I212" s="16"/>
      <c r="J212" s="18">
        <f t="shared" si="3"/>
        <v>0</v>
      </c>
      <c r="K212" s="16"/>
      <c r="L212" s="16"/>
      <c r="M212" s="16"/>
    </row>
    <row r="213" spans="1:13" ht="20.100000000000001" customHeight="1" x14ac:dyDescent="0.15">
      <c r="A213" s="3" t="str">
        <f>IF(AND(L213=供应商对账单!$C$2,C213&gt;=供应商对账单!$G$2,C213&lt;=供应商对账单!$G$3),ROW(进货入库明细表!F213)&amp;"-","")</f>
        <v/>
      </c>
      <c r="B213" s="16"/>
      <c r="C213" s="16"/>
      <c r="D213" s="16"/>
      <c r="E213" s="18" t="str">
        <f>IF($D213&lt;&gt;"",VLOOKUP($D213,参数表!$A:$G,2,0),"")</f>
        <v/>
      </c>
      <c r="F213" s="18" t="str">
        <f>IF($D213&lt;&gt;"",VLOOKUP($D213,参数表!$A:$G,3,0),"")</f>
        <v/>
      </c>
      <c r="G213" s="18" t="str">
        <f>IF($D213&lt;&gt;"",VLOOKUP($D213,参数表!$A:$G,4,0),"")</f>
        <v/>
      </c>
      <c r="H213" s="16"/>
      <c r="I213" s="16"/>
      <c r="J213" s="18">
        <f t="shared" si="3"/>
        <v>0</v>
      </c>
      <c r="K213" s="16"/>
      <c r="L213" s="16"/>
      <c r="M213" s="16"/>
    </row>
    <row r="214" spans="1:13" ht="20.100000000000001" customHeight="1" x14ac:dyDescent="0.15">
      <c r="A214" s="3" t="str">
        <f>IF(AND(L214=供应商对账单!$C$2,C214&gt;=供应商对账单!$G$2,C214&lt;=供应商对账单!$G$3),ROW(进货入库明细表!F214)&amp;"-","")</f>
        <v/>
      </c>
      <c r="B214" s="16"/>
      <c r="C214" s="16"/>
      <c r="D214" s="16"/>
      <c r="E214" s="18" t="str">
        <f>IF($D214&lt;&gt;"",VLOOKUP($D214,参数表!$A:$G,2,0),"")</f>
        <v/>
      </c>
      <c r="F214" s="18" t="str">
        <f>IF($D214&lt;&gt;"",VLOOKUP($D214,参数表!$A:$G,3,0),"")</f>
        <v/>
      </c>
      <c r="G214" s="18" t="str">
        <f>IF($D214&lt;&gt;"",VLOOKUP($D214,参数表!$A:$G,4,0),"")</f>
        <v/>
      </c>
      <c r="H214" s="16"/>
      <c r="I214" s="16"/>
      <c r="J214" s="18">
        <f t="shared" si="3"/>
        <v>0</v>
      </c>
      <c r="K214" s="16"/>
      <c r="L214" s="16"/>
      <c r="M214" s="16"/>
    </row>
    <row r="215" spans="1:13" ht="20.100000000000001" customHeight="1" x14ac:dyDescent="0.15">
      <c r="A215" s="3" t="str">
        <f>IF(AND(L215=供应商对账单!$C$2,C215&gt;=供应商对账单!$G$2,C215&lt;=供应商对账单!$G$3),ROW(进货入库明细表!F215)&amp;"-","")</f>
        <v/>
      </c>
      <c r="B215" s="16"/>
      <c r="C215" s="16"/>
      <c r="D215" s="16"/>
      <c r="E215" s="18" t="str">
        <f>IF($D215&lt;&gt;"",VLOOKUP($D215,参数表!$A:$G,2,0),"")</f>
        <v/>
      </c>
      <c r="F215" s="18" t="str">
        <f>IF($D215&lt;&gt;"",VLOOKUP($D215,参数表!$A:$G,3,0),"")</f>
        <v/>
      </c>
      <c r="G215" s="18" t="str">
        <f>IF($D215&lt;&gt;"",VLOOKUP($D215,参数表!$A:$G,4,0),"")</f>
        <v/>
      </c>
      <c r="H215" s="16"/>
      <c r="I215" s="16"/>
      <c r="J215" s="18">
        <f t="shared" si="3"/>
        <v>0</v>
      </c>
      <c r="K215" s="16"/>
      <c r="L215" s="16"/>
      <c r="M215" s="16"/>
    </row>
    <row r="216" spans="1:13" ht="20.100000000000001" customHeight="1" x14ac:dyDescent="0.15">
      <c r="A216" s="3" t="str">
        <f>IF(AND(L216=供应商对账单!$C$2,C216&gt;=供应商对账单!$G$2,C216&lt;=供应商对账单!$G$3),ROW(进货入库明细表!F216)&amp;"-","")</f>
        <v/>
      </c>
      <c r="B216" s="16"/>
      <c r="C216" s="16"/>
      <c r="D216" s="16"/>
      <c r="E216" s="18" t="str">
        <f>IF($D216&lt;&gt;"",VLOOKUP($D216,参数表!$A:$G,2,0),"")</f>
        <v/>
      </c>
      <c r="F216" s="18" t="str">
        <f>IF($D216&lt;&gt;"",VLOOKUP($D216,参数表!$A:$G,3,0),"")</f>
        <v/>
      </c>
      <c r="G216" s="18" t="str">
        <f>IF($D216&lt;&gt;"",VLOOKUP($D216,参数表!$A:$G,4,0),"")</f>
        <v/>
      </c>
      <c r="H216" s="16"/>
      <c r="I216" s="16"/>
      <c r="J216" s="18">
        <f t="shared" si="3"/>
        <v>0</v>
      </c>
      <c r="K216" s="16"/>
      <c r="L216" s="16"/>
      <c r="M216" s="16"/>
    </row>
    <row r="217" spans="1:13" ht="20.100000000000001" customHeight="1" x14ac:dyDescent="0.15">
      <c r="A217" s="3" t="str">
        <f>IF(AND(L217=供应商对账单!$C$2,C217&gt;=供应商对账单!$G$2,C217&lt;=供应商对账单!$G$3),ROW(进货入库明细表!F217)&amp;"-","")</f>
        <v/>
      </c>
      <c r="B217" s="16"/>
      <c r="C217" s="16"/>
      <c r="D217" s="16"/>
      <c r="E217" s="18" t="str">
        <f>IF($D217&lt;&gt;"",VLOOKUP($D217,参数表!$A:$G,2,0),"")</f>
        <v/>
      </c>
      <c r="F217" s="18" t="str">
        <f>IF($D217&lt;&gt;"",VLOOKUP($D217,参数表!$A:$G,3,0),"")</f>
        <v/>
      </c>
      <c r="G217" s="18" t="str">
        <f>IF($D217&lt;&gt;"",VLOOKUP($D217,参数表!$A:$G,4,0),"")</f>
        <v/>
      </c>
      <c r="H217" s="16"/>
      <c r="I217" s="16"/>
      <c r="J217" s="18">
        <f t="shared" si="3"/>
        <v>0</v>
      </c>
      <c r="K217" s="16"/>
      <c r="L217" s="16"/>
      <c r="M217" s="16"/>
    </row>
    <row r="218" spans="1:13" ht="20.100000000000001" customHeight="1" x14ac:dyDescent="0.15">
      <c r="A218" s="3" t="str">
        <f>IF(AND(L218=供应商对账单!$C$2,C218&gt;=供应商对账单!$G$2,C218&lt;=供应商对账单!$G$3),ROW(进货入库明细表!F218)&amp;"-","")</f>
        <v/>
      </c>
      <c r="B218" s="16"/>
      <c r="C218" s="16"/>
      <c r="D218" s="16"/>
      <c r="E218" s="18" t="str">
        <f>IF($D218&lt;&gt;"",VLOOKUP($D218,参数表!$A:$G,2,0),"")</f>
        <v/>
      </c>
      <c r="F218" s="18" t="str">
        <f>IF($D218&lt;&gt;"",VLOOKUP($D218,参数表!$A:$G,3,0),"")</f>
        <v/>
      </c>
      <c r="G218" s="18" t="str">
        <f>IF($D218&lt;&gt;"",VLOOKUP($D218,参数表!$A:$G,4,0),"")</f>
        <v/>
      </c>
      <c r="H218" s="16"/>
      <c r="I218" s="16"/>
      <c r="J218" s="18">
        <f t="shared" si="3"/>
        <v>0</v>
      </c>
      <c r="K218" s="16"/>
      <c r="L218" s="16"/>
      <c r="M218" s="16"/>
    </row>
    <row r="219" spans="1:13" ht="20.100000000000001" customHeight="1" x14ac:dyDescent="0.15">
      <c r="A219" s="3" t="str">
        <f>IF(AND(L219=供应商对账单!$C$2,C219&gt;=供应商对账单!$G$2,C219&lt;=供应商对账单!$G$3),ROW(进货入库明细表!F219)&amp;"-","")</f>
        <v/>
      </c>
      <c r="B219" s="16"/>
      <c r="C219" s="16"/>
      <c r="D219" s="16"/>
      <c r="E219" s="18" t="str">
        <f>IF($D219&lt;&gt;"",VLOOKUP($D219,参数表!$A:$G,2,0),"")</f>
        <v/>
      </c>
      <c r="F219" s="18" t="str">
        <f>IF($D219&lt;&gt;"",VLOOKUP($D219,参数表!$A:$G,3,0),"")</f>
        <v/>
      </c>
      <c r="G219" s="18" t="str">
        <f>IF($D219&lt;&gt;"",VLOOKUP($D219,参数表!$A:$G,4,0),"")</f>
        <v/>
      </c>
      <c r="H219" s="16"/>
      <c r="I219" s="16"/>
      <c r="J219" s="18">
        <f t="shared" si="3"/>
        <v>0</v>
      </c>
      <c r="K219" s="16"/>
      <c r="L219" s="16"/>
      <c r="M219" s="16"/>
    </row>
    <row r="220" spans="1:13" ht="20.100000000000001" customHeight="1" x14ac:dyDescent="0.15">
      <c r="A220" s="3" t="str">
        <f>IF(AND(L220=供应商对账单!$C$2,C220&gt;=供应商对账单!$G$2,C220&lt;=供应商对账单!$G$3),ROW(进货入库明细表!F220)&amp;"-","")</f>
        <v/>
      </c>
      <c r="B220" s="16"/>
      <c r="C220" s="16"/>
      <c r="D220" s="16"/>
      <c r="E220" s="18" t="str">
        <f>IF($D220&lt;&gt;"",VLOOKUP($D220,参数表!$A:$G,2,0),"")</f>
        <v/>
      </c>
      <c r="F220" s="18" t="str">
        <f>IF($D220&lt;&gt;"",VLOOKUP($D220,参数表!$A:$G,3,0),"")</f>
        <v/>
      </c>
      <c r="G220" s="18" t="str">
        <f>IF($D220&lt;&gt;"",VLOOKUP($D220,参数表!$A:$G,4,0),"")</f>
        <v/>
      </c>
      <c r="H220" s="16"/>
      <c r="I220" s="16"/>
      <c r="J220" s="18">
        <f t="shared" si="3"/>
        <v>0</v>
      </c>
      <c r="K220" s="16"/>
      <c r="L220" s="16"/>
      <c r="M220" s="16"/>
    </row>
    <row r="221" spans="1:13" ht="20.100000000000001" customHeight="1" x14ac:dyDescent="0.15">
      <c r="A221" s="3" t="str">
        <f>IF(AND(L221=供应商对账单!$C$2,C221&gt;=供应商对账单!$G$2,C221&lt;=供应商对账单!$G$3),ROW(进货入库明细表!F221)&amp;"-","")</f>
        <v/>
      </c>
      <c r="B221" s="16"/>
      <c r="C221" s="16"/>
      <c r="D221" s="16"/>
      <c r="E221" s="18" t="str">
        <f>IF($D221&lt;&gt;"",VLOOKUP($D221,参数表!$A:$G,2,0),"")</f>
        <v/>
      </c>
      <c r="F221" s="18" t="str">
        <f>IF($D221&lt;&gt;"",VLOOKUP($D221,参数表!$A:$G,3,0),"")</f>
        <v/>
      </c>
      <c r="G221" s="18" t="str">
        <f>IF($D221&lt;&gt;"",VLOOKUP($D221,参数表!$A:$G,4,0),"")</f>
        <v/>
      </c>
      <c r="H221" s="16"/>
      <c r="I221" s="16"/>
      <c r="J221" s="18">
        <f t="shared" si="3"/>
        <v>0</v>
      </c>
      <c r="K221" s="16"/>
      <c r="L221" s="16"/>
      <c r="M221" s="16"/>
    </row>
    <row r="222" spans="1:13" ht="20.100000000000001" customHeight="1" x14ac:dyDescent="0.15">
      <c r="A222" s="3" t="str">
        <f>IF(AND(L222=供应商对账单!$C$2,C222&gt;=供应商对账单!$G$2,C222&lt;=供应商对账单!$G$3),ROW(进货入库明细表!F222)&amp;"-","")</f>
        <v/>
      </c>
      <c r="B222" s="16"/>
      <c r="C222" s="16"/>
      <c r="D222" s="16"/>
      <c r="E222" s="18" t="str">
        <f>IF($D222&lt;&gt;"",VLOOKUP($D222,参数表!$A:$G,2,0),"")</f>
        <v/>
      </c>
      <c r="F222" s="18" t="str">
        <f>IF($D222&lt;&gt;"",VLOOKUP($D222,参数表!$A:$G,3,0),"")</f>
        <v/>
      </c>
      <c r="G222" s="18" t="str">
        <f>IF($D222&lt;&gt;"",VLOOKUP($D222,参数表!$A:$G,4,0),"")</f>
        <v/>
      </c>
      <c r="H222" s="16"/>
      <c r="I222" s="16"/>
      <c r="J222" s="18">
        <f t="shared" si="3"/>
        <v>0</v>
      </c>
      <c r="K222" s="16"/>
      <c r="L222" s="16"/>
      <c r="M222" s="16"/>
    </row>
    <row r="223" spans="1:13" ht="20.100000000000001" customHeight="1" x14ac:dyDescent="0.15">
      <c r="A223" s="3" t="str">
        <f>IF(AND(L223=供应商对账单!$C$2,C223&gt;=供应商对账单!$G$2,C223&lt;=供应商对账单!$G$3),ROW(进货入库明细表!F223)&amp;"-","")</f>
        <v/>
      </c>
      <c r="B223" s="16"/>
      <c r="C223" s="16"/>
      <c r="D223" s="16"/>
      <c r="E223" s="18" t="str">
        <f>IF($D223&lt;&gt;"",VLOOKUP($D223,参数表!$A:$G,2,0),"")</f>
        <v/>
      </c>
      <c r="F223" s="18" t="str">
        <f>IF($D223&lt;&gt;"",VLOOKUP($D223,参数表!$A:$G,3,0),"")</f>
        <v/>
      </c>
      <c r="G223" s="18" t="str">
        <f>IF($D223&lt;&gt;"",VLOOKUP($D223,参数表!$A:$G,4,0),"")</f>
        <v/>
      </c>
      <c r="H223" s="16"/>
      <c r="I223" s="16"/>
      <c r="J223" s="18">
        <f t="shared" si="3"/>
        <v>0</v>
      </c>
      <c r="K223" s="16"/>
      <c r="L223" s="16"/>
      <c r="M223" s="16"/>
    </row>
    <row r="224" spans="1:13" ht="20.100000000000001" customHeight="1" x14ac:dyDescent="0.15">
      <c r="A224" s="3" t="str">
        <f>IF(AND(L224=供应商对账单!$C$2,C224&gt;=供应商对账单!$G$2,C224&lt;=供应商对账单!$G$3),ROW(进货入库明细表!F224)&amp;"-","")</f>
        <v/>
      </c>
      <c r="B224" s="16"/>
      <c r="C224" s="16"/>
      <c r="D224" s="16"/>
      <c r="E224" s="18" t="str">
        <f>IF($D224&lt;&gt;"",VLOOKUP($D224,参数表!$A:$G,2,0),"")</f>
        <v/>
      </c>
      <c r="F224" s="18" t="str">
        <f>IF($D224&lt;&gt;"",VLOOKUP($D224,参数表!$A:$G,3,0),"")</f>
        <v/>
      </c>
      <c r="G224" s="18" t="str">
        <f>IF($D224&lt;&gt;"",VLOOKUP($D224,参数表!$A:$G,4,0),"")</f>
        <v/>
      </c>
      <c r="H224" s="16"/>
      <c r="I224" s="16"/>
      <c r="J224" s="18">
        <f t="shared" si="3"/>
        <v>0</v>
      </c>
      <c r="K224" s="16"/>
      <c r="L224" s="16"/>
      <c r="M224" s="16"/>
    </row>
    <row r="225" spans="1:13" ht="20.100000000000001" customHeight="1" x14ac:dyDescent="0.15">
      <c r="A225" s="3" t="str">
        <f>IF(AND(L225=供应商对账单!$C$2,C225&gt;=供应商对账单!$G$2,C225&lt;=供应商对账单!$G$3),ROW(进货入库明细表!F225)&amp;"-","")</f>
        <v/>
      </c>
      <c r="B225" s="16"/>
      <c r="C225" s="16"/>
      <c r="D225" s="16"/>
      <c r="E225" s="18" t="str">
        <f>IF($D225&lt;&gt;"",VLOOKUP($D225,参数表!$A:$G,2,0),"")</f>
        <v/>
      </c>
      <c r="F225" s="18" t="str">
        <f>IF($D225&lt;&gt;"",VLOOKUP($D225,参数表!$A:$G,3,0),"")</f>
        <v/>
      </c>
      <c r="G225" s="18" t="str">
        <f>IF($D225&lt;&gt;"",VLOOKUP($D225,参数表!$A:$G,4,0),"")</f>
        <v/>
      </c>
      <c r="H225" s="16"/>
      <c r="I225" s="16"/>
      <c r="J225" s="18">
        <f t="shared" si="3"/>
        <v>0</v>
      </c>
      <c r="K225" s="16"/>
      <c r="L225" s="16"/>
      <c r="M225" s="16"/>
    </row>
    <row r="226" spans="1:13" ht="20.100000000000001" customHeight="1" x14ac:dyDescent="0.15">
      <c r="A226" s="3" t="str">
        <f>IF(AND(L226=供应商对账单!$C$2,C226&gt;=供应商对账单!$G$2,C226&lt;=供应商对账单!$G$3),ROW(进货入库明细表!F226)&amp;"-","")</f>
        <v/>
      </c>
      <c r="B226" s="16"/>
      <c r="C226" s="16"/>
      <c r="D226" s="16"/>
      <c r="E226" s="18" t="str">
        <f>IF($D226&lt;&gt;"",VLOOKUP($D226,参数表!$A:$G,2,0),"")</f>
        <v/>
      </c>
      <c r="F226" s="18" t="str">
        <f>IF($D226&lt;&gt;"",VLOOKUP($D226,参数表!$A:$G,3,0),"")</f>
        <v/>
      </c>
      <c r="G226" s="18" t="str">
        <f>IF($D226&lt;&gt;"",VLOOKUP($D226,参数表!$A:$G,4,0),"")</f>
        <v/>
      </c>
      <c r="H226" s="16"/>
      <c r="I226" s="16"/>
      <c r="J226" s="18">
        <f t="shared" si="3"/>
        <v>0</v>
      </c>
      <c r="K226" s="16"/>
      <c r="L226" s="16"/>
      <c r="M226" s="16"/>
    </row>
    <row r="227" spans="1:13" ht="20.100000000000001" customHeight="1" x14ac:dyDescent="0.15">
      <c r="A227" s="3" t="str">
        <f>IF(AND(L227=供应商对账单!$C$2,C227&gt;=供应商对账单!$G$2,C227&lt;=供应商对账单!$G$3),ROW(进货入库明细表!F227)&amp;"-","")</f>
        <v/>
      </c>
      <c r="B227" s="16"/>
      <c r="C227" s="16"/>
      <c r="D227" s="16"/>
      <c r="E227" s="18" t="str">
        <f>IF($D227&lt;&gt;"",VLOOKUP($D227,参数表!$A:$G,2,0),"")</f>
        <v/>
      </c>
      <c r="F227" s="18" t="str">
        <f>IF($D227&lt;&gt;"",VLOOKUP($D227,参数表!$A:$G,3,0),"")</f>
        <v/>
      </c>
      <c r="G227" s="18" t="str">
        <f>IF($D227&lt;&gt;"",VLOOKUP($D227,参数表!$A:$G,4,0),"")</f>
        <v/>
      </c>
      <c r="H227" s="16"/>
      <c r="I227" s="16"/>
      <c r="J227" s="18">
        <f t="shared" si="3"/>
        <v>0</v>
      </c>
      <c r="K227" s="16"/>
      <c r="L227" s="16"/>
      <c r="M227" s="16"/>
    </row>
    <row r="228" spans="1:13" ht="20.100000000000001" customHeight="1" x14ac:dyDescent="0.15">
      <c r="A228" s="3" t="str">
        <f>IF(AND(L228=供应商对账单!$C$2,C228&gt;=供应商对账单!$G$2,C228&lt;=供应商对账单!$G$3),ROW(进货入库明细表!F228)&amp;"-","")</f>
        <v/>
      </c>
      <c r="B228" s="16"/>
      <c r="C228" s="16"/>
      <c r="D228" s="16"/>
      <c r="E228" s="18" t="str">
        <f>IF($D228&lt;&gt;"",VLOOKUP($D228,参数表!$A:$G,2,0),"")</f>
        <v/>
      </c>
      <c r="F228" s="18" t="str">
        <f>IF($D228&lt;&gt;"",VLOOKUP($D228,参数表!$A:$G,3,0),"")</f>
        <v/>
      </c>
      <c r="G228" s="18" t="str">
        <f>IF($D228&lt;&gt;"",VLOOKUP($D228,参数表!$A:$G,4,0),"")</f>
        <v/>
      </c>
      <c r="H228" s="16"/>
      <c r="I228" s="16"/>
      <c r="J228" s="18">
        <f t="shared" si="3"/>
        <v>0</v>
      </c>
      <c r="K228" s="16"/>
      <c r="L228" s="16"/>
      <c r="M228" s="16"/>
    </row>
    <row r="229" spans="1:13" ht="20.100000000000001" customHeight="1" x14ac:dyDescent="0.15">
      <c r="A229" s="3" t="str">
        <f>IF(AND(L229=供应商对账单!$C$2,C229&gt;=供应商对账单!$G$2,C229&lt;=供应商对账单!$G$3),ROW(进货入库明细表!F229)&amp;"-","")</f>
        <v/>
      </c>
      <c r="B229" s="16"/>
      <c r="C229" s="16"/>
      <c r="D229" s="16"/>
      <c r="E229" s="18" t="str">
        <f>IF($D229&lt;&gt;"",VLOOKUP($D229,参数表!$A:$G,2,0),"")</f>
        <v/>
      </c>
      <c r="F229" s="18" t="str">
        <f>IF($D229&lt;&gt;"",VLOOKUP($D229,参数表!$A:$G,3,0),"")</f>
        <v/>
      </c>
      <c r="G229" s="18" t="str">
        <f>IF($D229&lt;&gt;"",VLOOKUP($D229,参数表!$A:$G,4,0),"")</f>
        <v/>
      </c>
      <c r="H229" s="16"/>
      <c r="I229" s="16"/>
      <c r="J229" s="18">
        <f t="shared" si="3"/>
        <v>0</v>
      </c>
      <c r="K229" s="16"/>
      <c r="L229" s="16"/>
      <c r="M229" s="16"/>
    </row>
    <row r="230" spans="1:13" ht="20.100000000000001" customHeight="1" x14ac:dyDescent="0.15">
      <c r="A230" s="3" t="str">
        <f>IF(AND(L230=供应商对账单!$C$2,C230&gt;=供应商对账单!$G$2,C230&lt;=供应商对账单!$G$3),ROW(进货入库明细表!F230)&amp;"-","")</f>
        <v/>
      </c>
      <c r="B230" s="16"/>
      <c r="C230" s="16"/>
      <c r="D230" s="16"/>
      <c r="E230" s="18" t="str">
        <f>IF($D230&lt;&gt;"",VLOOKUP($D230,参数表!$A:$G,2,0),"")</f>
        <v/>
      </c>
      <c r="F230" s="18" t="str">
        <f>IF($D230&lt;&gt;"",VLOOKUP($D230,参数表!$A:$G,3,0),"")</f>
        <v/>
      </c>
      <c r="G230" s="18" t="str">
        <f>IF($D230&lt;&gt;"",VLOOKUP($D230,参数表!$A:$G,4,0),"")</f>
        <v/>
      </c>
      <c r="H230" s="16"/>
      <c r="I230" s="16"/>
      <c r="J230" s="18">
        <f t="shared" si="3"/>
        <v>0</v>
      </c>
      <c r="K230" s="16"/>
      <c r="L230" s="16"/>
      <c r="M230" s="16"/>
    </row>
    <row r="231" spans="1:13" ht="20.100000000000001" customHeight="1" x14ac:dyDescent="0.15">
      <c r="A231" s="3" t="str">
        <f>IF(AND(L231=供应商对账单!$C$2,C231&gt;=供应商对账单!$G$2,C231&lt;=供应商对账单!$G$3),ROW(进货入库明细表!F231)&amp;"-","")</f>
        <v/>
      </c>
      <c r="B231" s="16"/>
      <c r="C231" s="16"/>
      <c r="D231" s="16"/>
      <c r="E231" s="18" t="str">
        <f>IF($D231&lt;&gt;"",VLOOKUP($D231,参数表!$A:$G,2,0),"")</f>
        <v/>
      </c>
      <c r="F231" s="18" t="str">
        <f>IF($D231&lt;&gt;"",VLOOKUP($D231,参数表!$A:$G,3,0),"")</f>
        <v/>
      </c>
      <c r="G231" s="18" t="str">
        <f>IF($D231&lt;&gt;"",VLOOKUP($D231,参数表!$A:$G,4,0),"")</f>
        <v/>
      </c>
      <c r="H231" s="16"/>
      <c r="I231" s="16"/>
      <c r="J231" s="18">
        <f t="shared" si="3"/>
        <v>0</v>
      </c>
      <c r="K231" s="16"/>
      <c r="L231" s="16"/>
      <c r="M231" s="16"/>
    </row>
    <row r="232" spans="1:13" ht="20.100000000000001" customHeight="1" x14ac:dyDescent="0.15">
      <c r="A232" s="3" t="str">
        <f>IF(AND(L232=供应商对账单!$C$2,C232&gt;=供应商对账单!$G$2,C232&lt;=供应商对账单!$G$3),ROW(进货入库明细表!F232)&amp;"-","")</f>
        <v/>
      </c>
      <c r="B232" s="16"/>
      <c r="C232" s="16"/>
      <c r="D232" s="16"/>
      <c r="E232" s="18" t="str">
        <f>IF($D232&lt;&gt;"",VLOOKUP($D232,参数表!$A:$G,2,0),"")</f>
        <v/>
      </c>
      <c r="F232" s="18" t="str">
        <f>IF($D232&lt;&gt;"",VLOOKUP($D232,参数表!$A:$G,3,0),"")</f>
        <v/>
      </c>
      <c r="G232" s="18" t="str">
        <f>IF($D232&lt;&gt;"",VLOOKUP($D232,参数表!$A:$G,4,0),"")</f>
        <v/>
      </c>
      <c r="H232" s="16"/>
      <c r="I232" s="16"/>
      <c r="J232" s="18">
        <f t="shared" si="3"/>
        <v>0</v>
      </c>
      <c r="K232" s="16"/>
      <c r="L232" s="16"/>
      <c r="M232" s="16"/>
    </row>
    <row r="233" spans="1:13" ht="20.100000000000001" customHeight="1" x14ac:dyDescent="0.15">
      <c r="A233" s="3" t="str">
        <f>IF(AND(L233=供应商对账单!$C$2,C233&gt;=供应商对账单!$G$2,C233&lt;=供应商对账单!$G$3),ROW(进货入库明细表!F233)&amp;"-","")</f>
        <v/>
      </c>
      <c r="B233" s="16"/>
      <c r="C233" s="16"/>
      <c r="D233" s="16"/>
      <c r="E233" s="18" t="str">
        <f>IF($D233&lt;&gt;"",VLOOKUP($D233,参数表!$A:$G,2,0),"")</f>
        <v/>
      </c>
      <c r="F233" s="18" t="str">
        <f>IF($D233&lt;&gt;"",VLOOKUP($D233,参数表!$A:$G,3,0),"")</f>
        <v/>
      </c>
      <c r="G233" s="18" t="str">
        <f>IF($D233&lt;&gt;"",VLOOKUP($D233,参数表!$A:$G,4,0),"")</f>
        <v/>
      </c>
      <c r="H233" s="16"/>
      <c r="I233" s="16"/>
      <c r="J233" s="18">
        <f t="shared" si="3"/>
        <v>0</v>
      </c>
      <c r="K233" s="16"/>
      <c r="L233" s="16"/>
      <c r="M233" s="16"/>
    </row>
    <row r="234" spans="1:13" ht="20.100000000000001" customHeight="1" x14ac:dyDescent="0.15">
      <c r="A234" s="3" t="str">
        <f>IF(AND(L234=供应商对账单!$C$2,C234&gt;=供应商对账单!$G$2,C234&lt;=供应商对账单!$G$3),ROW(进货入库明细表!F234)&amp;"-","")</f>
        <v/>
      </c>
      <c r="B234" s="16"/>
      <c r="C234" s="16"/>
      <c r="D234" s="16"/>
      <c r="E234" s="18" t="str">
        <f>IF($D234&lt;&gt;"",VLOOKUP($D234,参数表!$A:$G,2,0),"")</f>
        <v/>
      </c>
      <c r="F234" s="18" t="str">
        <f>IF($D234&lt;&gt;"",VLOOKUP($D234,参数表!$A:$G,3,0),"")</f>
        <v/>
      </c>
      <c r="G234" s="18" t="str">
        <f>IF($D234&lt;&gt;"",VLOOKUP($D234,参数表!$A:$G,4,0),"")</f>
        <v/>
      </c>
      <c r="H234" s="16"/>
      <c r="I234" s="16"/>
      <c r="J234" s="18">
        <f t="shared" si="3"/>
        <v>0</v>
      </c>
      <c r="K234" s="16"/>
      <c r="L234" s="16"/>
      <c r="M234" s="16"/>
    </row>
    <row r="235" spans="1:13" ht="20.100000000000001" customHeight="1" x14ac:dyDescent="0.15">
      <c r="A235" s="3" t="str">
        <f>IF(AND(L235=供应商对账单!$C$2,C235&gt;=供应商对账单!$G$2,C235&lt;=供应商对账单!$G$3),ROW(进货入库明细表!F235)&amp;"-","")</f>
        <v/>
      </c>
      <c r="B235" s="16"/>
      <c r="C235" s="16"/>
      <c r="D235" s="16"/>
      <c r="E235" s="18" t="str">
        <f>IF($D235&lt;&gt;"",VLOOKUP($D235,参数表!$A:$G,2,0),"")</f>
        <v/>
      </c>
      <c r="F235" s="18" t="str">
        <f>IF($D235&lt;&gt;"",VLOOKUP($D235,参数表!$A:$G,3,0),"")</f>
        <v/>
      </c>
      <c r="G235" s="18" t="str">
        <f>IF($D235&lt;&gt;"",VLOOKUP($D235,参数表!$A:$G,4,0),"")</f>
        <v/>
      </c>
      <c r="H235" s="16"/>
      <c r="I235" s="16"/>
      <c r="J235" s="18">
        <f t="shared" si="3"/>
        <v>0</v>
      </c>
      <c r="K235" s="16"/>
      <c r="L235" s="16"/>
      <c r="M235" s="16"/>
    </row>
    <row r="236" spans="1:13" ht="20.100000000000001" customHeight="1" x14ac:dyDescent="0.15">
      <c r="A236" s="3" t="str">
        <f>IF(AND(L236=供应商对账单!$C$2,C236&gt;=供应商对账单!$G$2,C236&lt;=供应商对账单!$G$3),ROW(进货入库明细表!F236)&amp;"-","")</f>
        <v/>
      </c>
      <c r="B236" s="16"/>
      <c r="C236" s="16"/>
      <c r="D236" s="16"/>
      <c r="E236" s="18" t="str">
        <f>IF($D236&lt;&gt;"",VLOOKUP($D236,参数表!$A:$G,2,0),"")</f>
        <v/>
      </c>
      <c r="F236" s="18" t="str">
        <f>IF($D236&lt;&gt;"",VLOOKUP($D236,参数表!$A:$G,3,0),"")</f>
        <v/>
      </c>
      <c r="G236" s="18" t="str">
        <f>IF($D236&lt;&gt;"",VLOOKUP($D236,参数表!$A:$G,4,0),"")</f>
        <v/>
      </c>
      <c r="H236" s="16"/>
      <c r="I236" s="16"/>
      <c r="J236" s="18">
        <f t="shared" si="3"/>
        <v>0</v>
      </c>
      <c r="K236" s="16"/>
      <c r="L236" s="16"/>
      <c r="M236" s="16"/>
    </row>
    <row r="237" spans="1:13" ht="20.100000000000001" customHeight="1" x14ac:dyDescent="0.15">
      <c r="A237" s="3" t="str">
        <f>IF(AND(L237=供应商对账单!$C$2,C237&gt;=供应商对账单!$G$2,C237&lt;=供应商对账单!$G$3),ROW(进货入库明细表!F237)&amp;"-","")</f>
        <v/>
      </c>
      <c r="B237" s="16"/>
      <c r="C237" s="16"/>
      <c r="D237" s="16"/>
      <c r="E237" s="18" t="str">
        <f>IF($D237&lt;&gt;"",VLOOKUP($D237,参数表!$A:$G,2,0),"")</f>
        <v/>
      </c>
      <c r="F237" s="18" t="str">
        <f>IF($D237&lt;&gt;"",VLOOKUP($D237,参数表!$A:$G,3,0),"")</f>
        <v/>
      </c>
      <c r="G237" s="18" t="str">
        <f>IF($D237&lt;&gt;"",VLOOKUP($D237,参数表!$A:$G,4,0),"")</f>
        <v/>
      </c>
      <c r="H237" s="16"/>
      <c r="I237" s="16"/>
      <c r="J237" s="18">
        <f t="shared" si="3"/>
        <v>0</v>
      </c>
      <c r="K237" s="16"/>
      <c r="L237" s="16"/>
      <c r="M237" s="16"/>
    </row>
    <row r="238" spans="1:13" ht="20.100000000000001" customHeight="1" x14ac:dyDescent="0.15">
      <c r="A238" s="3" t="str">
        <f>IF(AND(L238=供应商对账单!$C$2,C238&gt;=供应商对账单!$G$2,C238&lt;=供应商对账单!$G$3),ROW(进货入库明细表!F238)&amp;"-","")</f>
        <v/>
      </c>
      <c r="B238" s="16"/>
      <c r="C238" s="16"/>
      <c r="D238" s="16"/>
      <c r="E238" s="18" t="str">
        <f>IF($D238&lt;&gt;"",VLOOKUP($D238,参数表!$A:$G,2,0),"")</f>
        <v/>
      </c>
      <c r="F238" s="18" t="str">
        <f>IF($D238&lt;&gt;"",VLOOKUP($D238,参数表!$A:$G,3,0),"")</f>
        <v/>
      </c>
      <c r="G238" s="18" t="str">
        <f>IF($D238&lt;&gt;"",VLOOKUP($D238,参数表!$A:$G,4,0),"")</f>
        <v/>
      </c>
      <c r="H238" s="16"/>
      <c r="I238" s="16"/>
      <c r="J238" s="18">
        <f t="shared" si="3"/>
        <v>0</v>
      </c>
      <c r="K238" s="16"/>
      <c r="L238" s="16"/>
      <c r="M238" s="16"/>
    </row>
    <row r="239" spans="1:13" ht="20.100000000000001" customHeight="1" x14ac:dyDescent="0.15">
      <c r="A239" s="3" t="str">
        <f>IF(AND(L239=供应商对账单!$C$2,C239&gt;=供应商对账单!$G$2,C239&lt;=供应商对账单!$G$3),ROW(进货入库明细表!F239)&amp;"-","")</f>
        <v/>
      </c>
      <c r="B239" s="16"/>
      <c r="C239" s="16"/>
      <c r="D239" s="16"/>
      <c r="E239" s="18" t="str">
        <f>IF($D239&lt;&gt;"",VLOOKUP($D239,参数表!$A:$G,2,0),"")</f>
        <v/>
      </c>
      <c r="F239" s="18" t="str">
        <f>IF($D239&lt;&gt;"",VLOOKUP($D239,参数表!$A:$G,3,0),"")</f>
        <v/>
      </c>
      <c r="G239" s="18" t="str">
        <f>IF($D239&lt;&gt;"",VLOOKUP($D239,参数表!$A:$G,4,0),"")</f>
        <v/>
      </c>
      <c r="H239" s="16"/>
      <c r="I239" s="16"/>
      <c r="J239" s="18">
        <f t="shared" si="3"/>
        <v>0</v>
      </c>
      <c r="K239" s="16"/>
      <c r="L239" s="16"/>
      <c r="M239" s="16"/>
    </row>
    <row r="240" spans="1:13" ht="20.100000000000001" customHeight="1" x14ac:dyDescent="0.15">
      <c r="A240" s="3" t="str">
        <f>IF(AND(L240=供应商对账单!$C$2,C240&gt;=供应商对账单!$G$2,C240&lt;=供应商对账单!$G$3),ROW(进货入库明细表!F240)&amp;"-","")</f>
        <v/>
      </c>
      <c r="B240" s="16"/>
      <c r="C240" s="16"/>
      <c r="D240" s="16"/>
      <c r="E240" s="18" t="str">
        <f>IF($D240&lt;&gt;"",VLOOKUP($D240,参数表!$A:$G,2,0),"")</f>
        <v/>
      </c>
      <c r="F240" s="18" t="str">
        <f>IF($D240&lt;&gt;"",VLOOKUP($D240,参数表!$A:$G,3,0),"")</f>
        <v/>
      </c>
      <c r="G240" s="18" t="str">
        <f>IF($D240&lt;&gt;"",VLOOKUP($D240,参数表!$A:$G,4,0),"")</f>
        <v/>
      </c>
      <c r="H240" s="16"/>
      <c r="I240" s="16"/>
      <c r="J240" s="18">
        <f t="shared" si="3"/>
        <v>0</v>
      </c>
      <c r="K240" s="16"/>
      <c r="L240" s="16"/>
      <c r="M240" s="16"/>
    </row>
    <row r="241" spans="1:13" ht="20.100000000000001" customHeight="1" x14ac:dyDescent="0.15">
      <c r="A241" s="3" t="str">
        <f>IF(AND(L241=供应商对账单!$C$2,C241&gt;=供应商对账单!$G$2,C241&lt;=供应商对账单!$G$3),ROW(进货入库明细表!F241)&amp;"-","")</f>
        <v/>
      </c>
      <c r="B241" s="16"/>
      <c r="C241" s="16"/>
      <c r="D241" s="16"/>
      <c r="E241" s="18" t="str">
        <f>IF($D241&lt;&gt;"",VLOOKUP($D241,参数表!$A:$G,2,0),"")</f>
        <v/>
      </c>
      <c r="F241" s="18" t="str">
        <f>IF($D241&lt;&gt;"",VLOOKUP($D241,参数表!$A:$G,3,0),"")</f>
        <v/>
      </c>
      <c r="G241" s="18" t="str">
        <f>IF($D241&lt;&gt;"",VLOOKUP($D241,参数表!$A:$G,4,0),"")</f>
        <v/>
      </c>
      <c r="H241" s="16"/>
      <c r="I241" s="16"/>
      <c r="J241" s="18">
        <f t="shared" si="3"/>
        <v>0</v>
      </c>
      <c r="K241" s="16"/>
      <c r="L241" s="16"/>
      <c r="M241" s="16"/>
    </row>
    <row r="242" spans="1:13" ht="20.100000000000001" customHeight="1" x14ac:dyDescent="0.15">
      <c r="A242" s="3" t="str">
        <f>IF(AND(L242=供应商对账单!$C$2,C242&gt;=供应商对账单!$G$2,C242&lt;=供应商对账单!$G$3),ROW(进货入库明细表!F242)&amp;"-","")</f>
        <v/>
      </c>
      <c r="B242" s="16"/>
      <c r="C242" s="16"/>
      <c r="D242" s="16"/>
      <c r="E242" s="18" t="str">
        <f>IF($D242&lt;&gt;"",VLOOKUP($D242,参数表!$A:$G,2,0),"")</f>
        <v/>
      </c>
      <c r="F242" s="18" t="str">
        <f>IF($D242&lt;&gt;"",VLOOKUP($D242,参数表!$A:$G,3,0),"")</f>
        <v/>
      </c>
      <c r="G242" s="18" t="str">
        <f>IF($D242&lt;&gt;"",VLOOKUP($D242,参数表!$A:$G,4,0),"")</f>
        <v/>
      </c>
      <c r="H242" s="16"/>
      <c r="I242" s="16"/>
      <c r="J242" s="18">
        <f t="shared" si="3"/>
        <v>0</v>
      </c>
      <c r="K242" s="16"/>
      <c r="L242" s="16"/>
      <c r="M242" s="16"/>
    </row>
    <row r="243" spans="1:13" ht="20.100000000000001" customHeight="1" x14ac:dyDescent="0.15">
      <c r="A243" s="3" t="str">
        <f>IF(AND(L243=供应商对账单!$C$2,C243&gt;=供应商对账单!$G$2,C243&lt;=供应商对账单!$G$3),ROW(进货入库明细表!F243)&amp;"-","")</f>
        <v/>
      </c>
      <c r="B243" s="16"/>
      <c r="C243" s="16"/>
      <c r="D243" s="16"/>
      <c r="E243" s="18" t="str">
        <f>IF($D243&lt;&gt;"",VLOOKUP($D243,参数表!$A:$G,2,0),"")</f>
        <v/>
      </c>
      <c r="F243" s="18" t="str">
        <f>IF($D243&lt;&gt;"",VLOOKUP($D243,参数表!$A:$G,3,0),"")</f>
        <v/>
      </c>
      <c r="G243" s="18" t="str">
        <f>IF($D243&lt;&gt;"",VLOOKUP($D243,参数表!$A:$G,4,0),"")</f>
        <v/>
      </c>
      <c r="H243" s="16"/>
      <c r="I243" s="16"/>
      <c r="J243" s="18">
        <f t="shared" si="3"/>
        <v>0</v>
      </c>
      <c r="K243" s="16"/>
      <c r="L243" s="16"/>
      <c r="M243" s="16"/>
    </row>
    <row r="244" spans="1:13" ht="20.100000000000001" customHeight="1" x14ac:dyDescent="0.15">
      <c r="A244" s="3" t="str">
        <f>IF(AND(L244=供应商对账单!$C$2,C244&gt;=供应商对账单!$G$2,C244&lt;=供应商对账单!$G$3),ROW(进货入库明细表!F244)&amp;"-","")</f>
        <v/>
      </c>
      <c r="B244" s="16"/>
      <c r="C244" s="16"/>
      <c r="D244" s="16"/>
      <c r="E244" s="18" t="str">
        <f>IF($D244&lt;&gt;"",VLOOKUP($D244,参数表!$A:$G,2,0),"")</f>
        <v/>
      </c>
      <c r="F244" s="18" t="str">
        <f>IF($D244&lt;&gt;"",VLOOKUP($D244,参数表!$A:$G,3,0),"")</f>
        <v/>
      </c>
      <c r="G244" s="18" t="str">
        <f>IF($D244&lt;&gt;"",VLOOKUP($D244,参数表!$A:$G,4,0),"")</f>
        <v/>
      </c>
      <c r="H244" s="16"/>
      <c r="I244" s="16"/>
      <c r="J244" s="18">
        <f t="shared" si="3"/>
        <v>0</v>
      </c>
      <c r="K244" s="16"/>
      <c r="L244" s="16"/>
      <c r="M244" s="16"/>
    </row>
    <row r="245" spans="1:13" ht="20.100000000000001" customHeight="1" x14ac:dyDescent="0.15">
      <c r="A245" s="3" t="str">
        <f>IF(AND(L245=供应商对账单!$C$2,C245&gt;=供应商对账单!$G$2,C245&lt;=供应商对账单!$G$3),ROW(进货入库明细表!F245)&amp;"-","")</f>
        <v/>
      </c>
      <c r="B245" s="16"/>
      <c r="C245" s="16"/>
      <c r="D245" s="16"/>
      <c r="E245" s="18" t="str">
        <f>IF($D245&lt;&gt;"",VLOOKUP($D245,参数表!$A:$G,2,0),"")</f>
        <v/>
      </c>
      <c r="F245" s="18" t="str">
        <f>IF($D245&lt;&gt;"",VLOOKUP($D245,参数表!$A:$G,3,0),"")</f>
        <v/>
      </c>
      <c r="G245" s="18" t="str">
        <f>IF($D245&lt;&gt;"",VLOOKUP($D245,参数表!$A:$G,4,0),"")</f>
        <v/>
      </c>
      <c r="H245" s="16"/>
      <c r="I245" s="16"/>
      <c r="J245" s="18">
        <f t="shared" si="3"/>
        <v>0</v>
      </c>
      <c r="K245" s="16"/>
      <c r="L245" s="16"/>
      <c r="M245" s="16"/>
    </row>
    <row r="246" spans="1:13" ht="20.100000000000001" customHeight="1" x14ac:dyDescent="0.15">
      <c r="A246" s="3" t="str">
        <f>IF(AND(L246=供应商对账单!$C$2,C246&gt;=供应商对账单!$G$2,C246&lt;=供应商对账单!$G$3),ROW(进货入库明细表!F246)&amp;"-","")</f>
        <v/>
      </c>
      <c r="B246" s="16"/>
      <c r="C246" s="16"/>
      <c r="D246" s="16"/>
      <c r="E246" s="18" t="str">
        <f>IF($D246&lt;&gt;"",VLOOKUP($D246,参数表!$A:$G,2,0),"")</f>
        <v/>
      </c>
      <c r="F246" s="18" t="str">
        <f>IF($D246&lt;&gt;"",VLOOKUP($D246,参数表!$A:$G,3,0),"")</f>
        <v/>
      </c>
      <c r="G246" s="18" t="str">
        <f>IF($D246&lt;&gt;"",VLOOKUP($D246,参数表!$A:$G,4,0),"")</f>
        <v/>
      </c>
      <c r="H246" s="16"/>
      <c r="I246" s="16"/>
      <c r="J246" s="18">
        <f t="shared" si="3"/>
        <v>0</v>
      </c>
      <c r="K246" s="16"/>
      <c r="L246" s="16"/>
      <c r="M246" s="16"/>
    </row>
    <row r="247" spans="1:13" ht="20.100000000000001" customHeight="1" x14ac:dyDescent="0.15">
      <c r="A247" s="3" t="str">
        <f>IF(AND(L247=供应商对账单!$C$2,C247&gt;=供应商对账单!$G$2,C247&lt;=供应商对账单!$G$3),ROW(进货入库明细表!F247)&amp;"-","")</f>
        <v/>
      </c>
      <c r="B247" s="16"/>
      <c r="C247" s="16"/>
      <c r="D247" s="16"/>
      <c r="E247" s="18" t="str">
        <f>IF($D247&lt;&gt;"",VLOOKUP($D247,参数表!$A:$G,2,0),"")</f>
        <v/>
      </c>
      <c r="F247" s="18" t="str">
        <f>IF($D247&lt;&gt;"",VLOOKUP($D247,参数表!$A:$G,3,0),"")</f>
        <v/>
      </c>
      <c r="G247" s="18" t="str">
        <f>IF($D247&lt;&gt;"",VLOOKUP($D247,参数表!$A:$G,4,0),"")</f>
        <v/>
      </c>
      <c r="H247" s="16"/>
      <c r="I247" s="16"/>
      <c r="J247" s="18">
        <f t="shared" si="3"/>
        <v>0</v>
      </c>
      <c r="K247" s="16"/>
      <c r="L247" s="16"/>
      <c r="M247" s="16"/>
    </row>
    <row r="248" spans="1:13" ht="20.100000000000001" customHeight="1" x14ac:dyDescent="0.15">
      <c r="A248" s="3" t="str">
        <f>IF(AND(L248=供应商对账单!$C$2,C248&gt;=供应商对账单!$G$2,C248&lt;=供应商对账单!$G$3),ROW(进货入库明细表!F248)&amp;"-","")</f>
        <v/>
      </c>
      <c r="B248" s="16"/>
      <c r="C248" s="16"/>
      <c r="D248" s="16"/>
      <c r="E248" s="18" t="str">
        <f>IF($D248&lt;&gt;"",VLOOKUP($D248,参数表!$A:$G,2,0),"")</f>
        <v/>
      </c>
      <c r="F248" s="18" t="str">
        <f>IF($D248&lt;&gt;"",VLOOKUP($D248,参数表!$A:$G,3,0),"")</f>
        <v/>
      </c>
      <c r="G248" s="18" t="str">
        <f>IF($D248&lt;&gt;"",VLOOKUP($D248,参数表!$A:$G,4,0),"")</f>
        <v/>
      </c>
      <c r="H248" s="16"/>
      <c r="I248" s="16"/>
      <c r="J248" s="18">
        <f t="shared" si="3"/>
        <v>0</v>
      </c>
      <c r="K248" s="16"/>
      <c r="L248" s="16"/>
      <c r="M248" s="16"/>
    </row>
    <row r="249" spans="1:13" ht="20.100000000000001" customHeight="1" x14ac:dyDescent="0.15">
      <c r="A249" s="3" t="str">
        <f>IF(AND(L249=供应商对账单!$C$2,C249&gt;=供应商对账单!$G$2,C249&lt;=供应商对账单!$G$3),ROW(进货入库明细表!F249)&amp;"-","")</f>
        <v/>
      </c>
      <c r="B249" s="16"/>
      <c r="C249" s="16"/>
      <c r="D249" s="16"/>
      <c r="E249" s="18" t="str">
        <f>IF($D249&lt;&gt;"",VLOOKUP($D249,参数表!$A:$G,2,0),"")</f>
        <v/>
      </c>
      <c r="F249" s="18" t="str">
        <f>IF($D249&lt;&gt;"",VLOOKUP($D249,参数表!$A:$G,3,0),"")</f>
        <v/>
      </c>
      <c r="G249" s="18" t="str">
        <f>IF($D249&lt;&gt;"",VLOOKUP($D249,参数表!$A:$G,4,0),"")</f>
        <v/>
      </c>
      <c r="H249" s="16"/>
      <c r="I249" s="16"/>
      <c r="J249" s="18">
        <f t="shared" si="3"/>
        <v>0</v>
      </c>
      <c r="K249" s="16"/>
      <c r="L249" s="16"/>
      <c r="M249" s="16"/>
    </row>
    <row r="250" spans="1:13" ht="20.100000000000001" customHeight="1" x14ac:dyDescent="0.15">
      <c r="A250" s="3" t="str">
        <f>IF(AND(L250=供应商对账单!$C$2,C250&gt;=供应商对账单!$G$2,C250&lt;=供应商对账单!$G$3),ROW(进货入库明细表!F250)&amp;"-","")</f>
        <v/>
      </c>
      <c r="B250" s="16"/>
      <c r="C250" s="16"/>
      <c r="D250" s="16"/>
      <c r="E250" s="18" t="str">
        <f>IF($D250&lt;&gt;"",VLOOKUP($D250,参数表!$A:$G,2,0),"")</f>
        <v/>
      </c>
      <c r="F250" s="18" t="str">
        <f>IF($D250&lt;&gt;"",VLOOKUP($D250,参数表!$A:$G,3,0),"")</f>
        <v/>
      </c>
      <c r="G250" s="18" t="str">
        <f>IF($D250&lt;&gt;"",VLOOKUP($D250,参数表!$A:$G,4,0),"")</f>
        <v/>
      </c>
      <c r="H250" s="16"/>
      <c r="I250" s="16"/>
      <c r="J250" s="18">
        <f t="shared" si="3"/>
        <v>0</v>
      </c>
      <c r="K250" s="16"/>
      <c r="L250" s="16"/>
      <c r="M250" s="16"/>
    </row>
    <row r="251" spans="1:13" ht="20.100000000000001" customHeight="1" x14ac:dyDescent="0.15">
      <c r="A251" s="3" t="str">
        <f>IF(AND(L251=供应商对账单!$C$2,C251&gt;=供应商对账单!$G$2,C251&lt;=供应商对账单!$G$3),ROW(进货入库明细表!F251)&amp;"-","")</f>
        <v/>
      </c>
      <c r="B251" s="16"/>
      <c r="C251" s="16"/>
      <c r="D251" s="16"/>
      <c r="E251" s="18" t="str">
        <f>IF($D251&lt;&gt;"",VLOOKUP($D251,参数表!$A:$G,2,0),"")</f>
        <v/>
      </c>
      <c r="F251" s="18" t="str">
        <f>IF($D251&lt;&gt;"",VLOOKUP($D251,参数表!$A:$G,3,0),"")</f>
        <v/>
      </c>
      <c r="G251" s="18" t="str">
        <f>IF($D251&lt;&gt;"",VLOOKUP($D251,参数表!$A:$G,4,0),"")</f>
        <v/>
      </c>
      <c r="H251" s="16"/>
      <c r="I251" s="16"/>
      <c r="J251" s="18">
        <f t="shared" si="3"/>
        <v>0</v>
      </c>
      <c r="K251" s="16"/>
      <c r="L251" s="16"/>
      <c r="M251" s="16"/>
    </row>
    <row r="252" spans="1:13" ht="20.100000000000001" customHeight="1" x14ac:dyDescent="0.15">
      <c r="A252" s="3" t="str">
        <f>IF(AND(L252=供应商对账单!$C$2,C252&gt;=供应商对账单!$G$2,C252&lt;=供应商对账单!$G$3),ROW(进货入库明细表!F252)&amp;"-","")</f>
        <v/>
      </c>
      <c r="B252" s="16"/>
      <c r="C252" s="16"/>
      <c r="D252" s="16"/>
      <c r="E252" s="18" t="str">
        <f>IF($D252&lt;&gt;"",VLOOKUP($D252,参数表!$A:$G,2,0),"")</f>
        <v/>
      </c>
      <c r="F252" s="18" t="str">
        <f>IF($D252&lt;&gt;"",VLOOKUP($D252,参数表!$A:$G,3,0),"")</f>
        <v/>
      </c>
      <c r="G252" s="18" t="str">
        <f>IF($D252&lt;&gt;"",VLOOKUP($D252,参数表!$A:$G,4,0),"")</f>
        <v/>
      </c>
      <c r="H252" s="16"/>
      <c r="I252" s="16"/>
      <c r="J252" s="18">
        <f t="shared" si="3"/>
        <v>0</v>
      </c>
      <c r="K252" s="16"/>
      <c r="L252" s="16"/>
      <c r="M252" s="16"/>
    </row>
    <row r="253" spans="1:13" ht="20.100000000000001" customHeight="1" x14ac:dyDescent="0.15">
      <c r="A253" s="3" t="str">
        <f>IF(AND(L253=供应商对账单!$C$2,C253&gt;=供应商对账单!$G$2,C253&lt;=供应商对账单!$G$3),ROW(进货入库明细表!F253)&amp;"-","")</f>
        <v/>
      </c>
      <c r="B253" s="16"/>
      <c r="C253" s="16"/>
      <c r="D253" s="16"/>
      <c r="E253" s="18" t="str">
        <f>IF($D253&lt;&gt;"",VLOOKUP($D253,参数表!$A:$G,2,0),"")</f>
        <v/>
      </c>
      <c r="F253" s="18" t="str">
        <f>IF($D253&lt;&gt;"",VLOOKUP($D253,参数表!$A:$G,3,0),"")</f>
        <v/>
      </c>
      <c r="G253" s="18" t="str">
        <f>IF($D253&lt;&gt;"",VLOOKUP($D253,参数表!$A:$G,4,0),"")</f>
        <v/>
      </c>
      <c r="H253" s="16"/>
      <c r="I253" s="16"/>
      <c r="J253" s="18">
        <f t="shared" si="3"/>
        <v>0</v>
      </c>
      <c r="K253" s="16"/>
      <c r="L253" s="16"/>
      <c r="M253" s="16"/>
    </row>
    <row r="254" spans="1:13" ht="20.100000000000001" customHeight="1" x14ac:dyDescent="0.15">
      <c r="A254" s="3" t="str">
        <f>IF(AND(L254=供应商对账单!$C$2,C254&gt;=供应商对账单!$G$2,C254&lt;=供应商对账单!$G$3),ROW(进货入库明细表!F254)&amp;"-","")</f>
        <v/>
      </c>
      <c r="B254" s="16"/>
      <c r="C254" s="16"/>
      <c r="D254" s="16"/>
      <c r="E254" s="18" t="str">
        <f>IF($D254&lt;&gt;"",VLOOKUP($D254,参数表!$A:$G,2,0),"")</f>
        <v/>
      </c>
      <c r="F254" s="18" t="str">
        <f>IF($D254&lt;&gt;"",VLOOKUP($D254,参数表!$A:$G,3,0),"")</f>
        <v/>
      </c>
      <c r="G254" s="18" t="str">
        <f>IF($D254&lt;&gt;"",VLOOKUP($D254,参数表!$A:$G,4,0),"")</f>
        <v/>
      </c>
      <c r="H254" s="16"/>
      <c r="I254" s="16"/>
      <c r="J254" s="18">
        <f t="shared" si="3"/>
        <v>0</v>
      </c>
      <c r="K254" s="16"/>
      <c r="L254" s="16"/>
      <c r="M254" s="16"/>
    </row>
    <row r="255" spans="1:13" ht="20.100000000000001" customHeight="1" x14ac:dyDescent="0.15">
      <c r="A255" s="3" t="str">
        <f>IF(AND(L255=供应商对账单!$C$2,C255&gt;=供应商对账单!$G$2,C255&lt;=供应商对账单!$G$3),ROW(进货入库明细表!F255)&amp;"-","")</f>
        <v/>
      </c>
      <c r="B255" s="16"/>
      <c r="C255" s="16"/>
      <c r="D255" s="16"/>
      <c r="E255" s="18" t="str">
        <f>IF($D255&lt;&gt;"",VLOOKUP($D255,参数表!$A:$G,2,0),"")</f>
        <v/>
      </c>
      <c r="F255" s="18" t="str">
        <f>IF($D255&lt;&gt;"",VLOOKUP($D255,参数表!$A:$G,3,0),"")</f>
        <v/>
      </c>
      <c r="G255" s="18" t="str">
        <f>IF($D255&lt;&gt;"",VLOOKUP($D255,参数表!$A:$G,4,0),"")</f>
        <v/>
      </c>
      <c r="H255" s="16"/>
      <c r="I255" s="16"/>
      <c r="J255" s="18">
        <f t="shared" si="3"/>
        <v>0</v>
      </c>
      <c r="K255" s="16"/>
      <c r="L255" s="16"/>
      <c r="M255" s="16"/>
    </row>
    <row r="256" spans="1:13" ht="20.100000000000001" customHeight="1" x14ac:dyDescent="0.15">
      <c r="A256" s="3" t="str">
        <f>IF(AND(L256=供应商对账单!$C$2,C256&gt;=供应商对账单!$G$2,C256&lt;=供应商对账单!$G$3),ROW(进货入库明细表!F256)&amp;"-","")</f>
        <v/>
      </c>
      <c r="B256" s="16"/>
      <c r="C256" s="16"/>
      <c r="D256" s="16"/>
      <c r="E256" s="18" t="str">
        <f>IF($D256&lt;&gt;"",VLOOKUP($D256,参数表!$A:$G,2,0),"")</f>
        <v/>
      </c>
      <c r="F256" s="18" t="str">
        <f>IF($D256&lt;&gt;"",VLOOKUP($D256,参数表!$A:$G,3,0),"")</f>
        <v/>
      </c>
      <c r="G256" s="18" t="str">
        <f>IF($D256&lt;&gt;"",VLOOKUP($D256,参数表!$A:$G,4,0),"")</f>
        <v/>
      </c>
      <c r="H256" s="16"/>
      <c r="I256" s="16"/>
      <c r="J256" s="18">
        <f t="shared" si="3"/>
        <v>0</v>
      </c>
      <c r="K256" s="16"/>
      <c r="L256" s="16"/>
      <c r="M256" s="16"/>
    </row>
    <row r="257" spans="1:13" ht="20.100000000000001" customHeight="1" x14ac:dyDescent="0.15">
      <c r="A257" s="3" t="str">
        <f>IF(AND(L257=供应商对账单!$C$2,C257&gt;=供应商对账单!$G$2,C257&lt;=供应商对账单!$G$3),ROW(进货入库明细表!F257)&amp;"-","")</f>
        <v/>
      </c>
      <c r="B257" s="16"/>
      <c r="C257" s="16"/>
      <c r="D257" s="16"/>
      <c r="E257" s="18" t="str">
        <f>IF($D257&lt;&gt;"",VLOOKUP($D257,参数表!$A:$G,2,0),"")</f>
        <v/>
      </c>
      <c r="F257" s="18" t="str">
        <f>IF($D257&lt;&gt;"",VLOOKUP($D257,参数表!$A:$G,3,0),"")</f>
        <v/>
      </c>
      <c r="G257" s="18" t="str">
        <f>IF($D257&lt;&gt;"",VLOOKUP($D257,参数表!$A:$G,4,0),"")</f>
        <v/>
      </c>
      <c r="H257" s="16"/>
      <c r="I257" s="16"/>
      <c r="J257" s="18">
        <f t="shared" si="3"/>
        <v>0</v>
      </c>
      <c r="K257" s="16"/>
      <c r="L257" s="16"/>
      <c r="M257" s="16"/>
    </row>
    <row r="258" spans="1:13" ht="20.100000000000001" customHeight="1" x14ac:dyDescent="0.15">
      <c r="A258" s="3" t="str">
        <f>IF(AND(L258=供应商对账单!$C$2,C258&gt;=供应商对账单!$G$2,C258&lt;=供应商对账单!$G$3),ROW(进货入库明细表!F258)&amp;"-","")</f>
        <v/>
      </c>
      <c r="B258" s="16"/>
      <c r="C258" s="16"/>
      <c r="D258" s="16"/>
      <c r="E258" s="18" t="str">
        <f>IF($D258&lt;&gt;"",VLOOKUP($D258,参数表!$A:$G,2,0),"")</f>
        <v/>
      </c>
      <c r="F258" s="18" t="str">
        <f>IF($D258&lt;&gt;"",VLOOKUP($D258,参数表!$A:$G,3,0),"")</f>
        <v/>
      </c>
      <c r="G258" s="18" t="str">
        <f>IF($D258&lt;&gt;"",VLOOKUP($D258,参数表!$A:$G,4,0),"")</f>
        <v/>
      </c>
      <c r="H258" s="16"/>
      <c r="I258" s="16"/>
      <c r="J258" s="18">
        <f t="shared" si="3"/>
        <v>0</v>
      </c>
      <c r="K258" s="16"/>
      <c r="L258" s="16"/>
      <c r="M258" s="16"/>
    </row>
    <row r="259" spans="1:13" ht="20.100000000000001" customHeight="1" x14ac:dyDescent="0.15">
      <c r="A259" s="3" t="str">
        <f>IF(AND(L259=供应商对账单!$C$2,C259&gt;=供应商对账单!$G$2,C259&lt;=供应商对账单!$G$3),ROW(进货入库明细表!F259)&amp;"-","")</f>
        <v/>
      </c>
      <c r="B259" s="16"/>
      <c r="C259" s="16"/>
      <c r="D259" s="16"/>
      <c r="E259" s="18" t="str">
        <f>IF($D259&lt;&gt;"",VLOOKUP($D259,参数表!$A:$G,2,0),"")</f>
        <v/>
      </c>
      <c r="F259" s="18" t="str">
        <f>IF($D259&lt;&gt;"",VLOOKUP($D259,参数表!$A:$G,3,0),"")</f>
        <v/>
      </c>
      <c r="G259" s="18" t="str">
        <f>IF($D259&lt;&gt;"",VLOOKUP($D259,参数表!$A:$G,4,0),"")</f>
        <v/>
      </c>
      <c r="H259" s="16"/>
      <c r="I259" s="16"/>
      <c r="J259" s="18">
        <f t="shared" si="3"/>
        <v>0</v>
      </c>
      <c r="K259" s="16"/>
      <c r="L259" s="16"/>
      <c r="M259" s="16"/>
    </row>
    <row r="260" spans="1:13" ht="20.100000000000001" customHeight="1" x14ac:dyDescent="0.15">
      <c r="A260" s="3" t="str">
        <f>IF(AND(L260=供应商对账单!$C$2,C260&gt;=供应商对账单!$G$2,C260&lt;=供应商对账单!$G$3),ROW(进货入库明细表!F260)&amp;"-","")</f>
        <v/>
      </c>
      <c r="B260" s="16"/>
      <c r="C260" s="16"/>
      <c r="D260" s="16"/>
      <c r="E260" s="18" t="str">
        <f>IF($D260&lt;&gt;"",VLOOKUP($D260,参数表!$A:$G,2,0),"")</f>
        <v/>
      </c>
      <c r="F260" s="18" t="str">
        <f>IF($D260&lt;&gt;"",VLOOKUP($D260,参数表!$A:$G,3,0),"")</f>
        <v/>
      </c>
      <c r="G260" s="18" t="str">
        <f>IF($D260&lt;&gt;"",VLOOKUP($D260,参数表!$A:$G,4,0),"")</f>
        <v/>
      </c>
      <c r="H260" s="16"/>
      <c r="I260" s="16"/>
      <c r="J260" s="18">
        <f t="shared" ref="J260:J323" si="4">H260*I260</f>
        <v>0</v>
      </c>
      <c r="K260" s="16"/>
      <c r="L260" s="16"/>
      <c r="M260" s="16"/>
    </row>
    <row r="261" spans="1:13" ht="20.100000000000001" customHeight="1" x14ac:dyDescent="0.15">
      <c r="A261" s="3" t="str">
        <f>IF(AND(L261=供应商对账单!$C$2,C261&gt;=供应商对账单!$G$2,C261&lt;=供应商对账单!$G$3),ROW(进货入库明细表!F261)&amp;"-","")</f>
        <v/>
      </c>
      <c r="B261" s="16"/>
      <c r="C261" s="16"/>
      <c r="D261" s="16"/>
      <c r="E261" s="18" t="str">
        <f>IF($D261&lt;&gt;"",VLOOKUP($D261,参数表!$A:$G,2,0),"")</f>
        <v/>
      </c>
      <c r="F261" s="18" t="str">
        <f>IF($D261&lt;&gt;"",VLOOKUP($D261,参数表!$A:$G,3,0),"")</f>
        <v/>
      </c>
      <c r="G261" s="18" t="str">
        <f>IF($D261&lt;&gt;"",VLOOKUP($D261,参数表!$A:$G,4,0),"")</f>
        <v/>
      </c>
      <c r="H261" s="16"/>
      <c r="I261" s="16"/>
      <c r="J261" s="18">
        <f t="shared" si="4"/>
        <v>0</v>
      </c>
      <c r="K261" s="16"/>
      <c r="L261" s="16"/>
      <c r="M261" s="16"/>
    </row>
    <row r="262" spans="1:13" ht="20.100000000000001" customHeight="1" x14ac:dyDescent="0.15">
      <c r="A262" s="3" t="str">
        <f>IF(AND(L262=供应商对账单!$C$2,C262&gt;=供应商对账单!$G$2,C262&lt;=供应商对账单!$G$3),ROW(进货入库明细表!F262)&amp;"-","")</f>
        <v/>
      </c>
      <c r="B262" s="16"/>
      <c r="C262" s="16"/>
      <c r="D262" s="16"/>
      <c r="E262" s="18" t="str">
        <f>IF($D262&lt;&gt;"",VLOOKUP($D262,参数表!$A:$G,2,0),"")</f>
        <v/>
      </c>
      <c r="F262" s="18" t="str">
        <f>IF($D262&lt;&gt;"",VLOOKUP($D262,参数表!$A:$G,3,0),"")</f>
        <v/>
      </c>
      <c r="G262" s="18" t="str">
        <f>IF($D262&lt;&gt;"",VLOOKUP($D262,参数表!$A:$G,4,0),"")</f>
        <v/>
      </c>
      <c r="H262" s="16"/>
      <c r="I262" s="16"/>
      <c r="J262" s="18">
        <f t="shared" si="4"/>
        <v>0</v>
      </c>
      <c r="K262" s="16"/>
      <c r="L262" s="16"/>
      <c r="M262" s="16"/>
    </row>
    <row r="263" spans="1:13" ht="20.100000000000001" customHeight="1" x14ac:dyDescent="0.15">
      <c r="A263" s="3" t="str">
        <f>IF(AND(L263=供应商对账单!$C$2,C263&gt;=供应商对账单!$G$2,C263&lt;=供应商对账单!$G$3),ROW(进货入库明细表!F263)&amp;"-","")</f>
        <v/>
      </c>
      <c r="B263" s="16"/>
      <c r="C263" s="16"/>
      <c r="D263" s="16"/>
      <c r="E263" s="18" t="str">
        <f>IF($D263&lt;&gt;"",VLOOKUP($D263,参数表!$A:$G,2,0),"")</f>
        <v/>
      </c>
      <c r="F263" s="18" t="str">
        <f>IF($D263&lt;&gt;"",VLOOKUP($D263,参数表!$A:$G,3,0),"")</f>
        <v/>
      </c>
      <c r="G263" s="18" t="str">
        <f>IF($D263&lt;&gt;"",VLOOKUP($D263,参数表!$A:$G,4,0),"")</f>
        <v/>
      </c>
      <c r="H263" s="16"/>
      <c r="I263" s="16"/>
      <c r="J263" s="18">
        <f t="shared" si="4"/>
        <v>0</v>
      </c>
      <c r="K263" s="16"/>
      <c r="L263" s="16"/>
      <c r="M263" s="16"/>
    </row>
    <row r="264" spans="1:13" ht="20.100000000000001" customHeight="1" x14ac:dyDescent="0.15">
      <c r="A264" s="3" t="str">
        <f>IF(AND(L264=供应商对账单!$C$2,C264&gt;=供应商对账单!$G$2,C264&lt;=供应商对账单!$G$3),ROW(进货入库明细表!F264)&amp;"-","")</f>
        <v/>
      </c>
      <c r="B264" s="16"/>
      <c r="C264" s="16"/>
      <c r="D264" s="16"/>
      <c r="E264" s="18" t="str">
        <f>IF($D264&lt;&gt;"",VLOOKUP($D264,参数表!$A:$G,2,0),"")</f>
        <v/>
      </c>
      <c r="F264" s="18" t="str">
        <f>IF($D264&lt;&gt;"",VLOOKUP($D264,参数表!$A:$G,3,0),"")</f>
        <v/>
      </c>
      <c r="G264" s="18" t="str">
        <f>IF($D264&lt;&gt;"",VLOOKUP($D264,参数表!$A:$G,4,0),"")</f>
        <v/>
      </c>
      <c r="H264" s="16"/>
      <c r="I264" s="16"/>
      <c r="J264" s="18">
        <f t="shared" si="4"/>
        <v>0</v>
      </c>
      <c r="K264" s="16"/>
      <c r="L264" s="16"/>
      <c r="M264" s="16"/>
    </row>
    <row r="265" spans="1:13" ht="20.100000000000001" customHeight="1" x14ac:dyDescent="0.15">
      <c r="A265" s="3" t="str">
        <f>IF(AND(L265=供应商对账单!$C$2,C265&gt;=供应商对账单!$G$2,C265&lt;=供应商对账单!$G$3),ROW(进货入库明细表!F265)&amp;"-","")</f>
        <v/>
      </c>
      <c r="B265" s="16"/>
      <c r="C265" s="16"/>
      <c r="D265" s="16"/>
      <c r="E265" s="18" t="str">
        <f>IF($D265&lt;&gt;"",VLOOKUP($D265,参数表!$A:$G,2,0),"")</f>
        <v/>
      </c>
      <c r="F265" s="18" t="str">
        <f>IF($D265&lt;&gt;"",VLOOKUP($D265,参数表!$A:$G,3,0),"")</f>
        <v/>
      </c>
      <c r="G265" s="18" t="str">
        <f>IF($D265&lt;&gt;"",VLOOKUP($D265,参数表!$A:$G,4,0),"")</f>
        <v/>
      </c>
      <c r="H265" s="16"/>
      <c r="I265" s="16"/>
      <c r="J265" s="18">
        <f t="shared" si="4"/>
        <v>0</v>
      </c>
      <c r="K265" s="16"/>
      <c r="L265" s="16"/>
      <c r="M265" s="16"/>
    </row>
    <row r="266" spans="1:13" ht="20.100000000000001" customHeight="1" x14ac:dyDescent="0.15">
      <c r="A266" s="3" t="str">
        <f>IF(AND(L266=供应商对账单!$C$2,C266&gt;=供应商对账单!$G$2,C266&lt;=供应商对账单!$G$3),ROW(进货入库明细表!F266)&amp;"-","")</f>
        <v/>
      </c>
      <c r="B266" s="16"/>
      <c r="C266" s="16"/>
      <c r="D266" s="16"/>
      <c r="E266" s="18" t="str">
        <f>IF($D266&lt;&gt;"",VLOOKUP($D266,参数表!$A:$G,2,0),"")</f>
        <v/>
      </c>
      <c r="F266" s="18" t="str">
        <f>IF($D266&lt;&gt;"",VLOOKUP($D266,参数表!$A:$G,3,0),"")</f>
        <v/>
      </c>
      <c r="G266" s="18" t="str">
        <f>IF($D266&lt;&gt;"",VLOOKUP($D266,参数表!$A:$G,4,0),"")</f>
        <v/>
      </c>
      <c r="H266" s="16"/>
      <c r="I266" s="16"/>
      <c r="J266" s="18">
        <f t="shared" si="4"/>
        <v>0</v>
      </c>
      <c r="K266" s="16"/>
      <c r="L266" s="16"/>
      <c r="M266" s="16"/>
    </row>
    <row r="267" spans="1:13" ht="20.100000000000001" customHeight="1" x14ac:dyDescent="0.15">
      <c r="A267" s="3" t="str">
        <f>IF(AND(L267=供应商对账单!$C$2,C267&gt;=供应商对账单!$G$2,C267&lt;=供应商对账单!$G$3),ROW(进货入库明细表!F267)&amp;"-","")</f>
        <v/>
      </c>
      <c r="B267" s="16"/>
      <c r="C267" s="16"/>
      <c r="D267" s="16"/>
      <c r="E267" s="18" t="str">
        <f>IF($D267&lt;&gt;"",VLOOKUP($D267,参数表!$A:$G,2,0),"")</f>
        <v/>
      </c>
      <c r="F267" s="18" t="str">
        <f>IF($D267&lt;&gt;"",VLOOKUP($D267,参数表!$A:$G,3,0),"")</f>
        <v/>
      </c>
      <c r="G267" s="18" t="str">
        <f>IF($D267&lt;&gt;"",VLOOKUP($D267,参数表!$A:$G,4,0),"")</f>
        <v/>
      </c>
      <c r="H267" s="16"/>
      <c r="I267" s="16"/>
      <c r="J267" s="18">
        <f t="shared" si="4"/>
        <v>0</v>
      </c>
      <c r="K267" s="16"/>
      <c r="L267" s="16"/>
      <c r="M267" s="16"/>
    </row>
    <row r="268" spans="1:13" ht="20.100000000000001" customHeight="1" x14ac:dyDescent="0.15">
      <c r="A268" s="3" t="str">
        <f>IF(AND(L268=供应商对账单!$C$2,C268&gt;=供应商对账单!$G$2,C268&lt;=供应商对账单!$G$3),ROW(进货入库明细表!F268)&amp;"-","")</f>
        <v/>
      </c>
      <c r="B268" s="16"/>
      <c r="C268" s="16"/>
      <c r="D268" s="16"/>
      <c r="E268" s="18" t="str">
        <f>IF($D268&lt;&gt;"",VLOOKUP($D268,参数表!$A:$G,2,0),"")</f>
        <v/>
      </c>
      <c r="F268" s="18" t="str">
        <f>IF($D268&lt;&gt;"",VLOOKUP($D268,参数表!$A:$G,3,0),"")</f>
        <v/>
      </c>
      <c r="G268" s="18" t="str">
        <f>IF($D268&lt;&gt;"",VLOOKUP($D268,参数表!$A:$G,4,0),"")</f>
        <v/>
      </c>
      <c r="H268" s="16"/>
      <c r="I268" s="16"/>
      <c r="J268" s="18">
        <f t="shared" si="4"/>
        <v>0</v>
      </c>
      <c r="K268" s="16"/>
      <c r="L268" s="16"/>
      <c r="M268" s="16"/>
    </row>
    <row r="269" spans="1:13" ht="20.100000000000001" customHeight="1" x14ac:dyDescent="0.15">
      <c r="A269" s="3" t="str">
        <f>IF(AND(L269=供应商对账单!$C$2,C269&gt;=供应商对账单!$G$2,C269&lt;=供应商对账单!$G$3),ROW(进货入库明细表!F269)&amp;"-","")</f>
        <v/>
      </c>
      <c r="B269" s="16"/>
      <c r="C269" s="16"/>
      <c r="D269" s="16"/>
      <c r="E269" s="18" t="str">
        <f>IF($D269&lt;&gt;"",VLOOKUP($D269,参数表!$A:$G,2,0),"")</f>
        <v/>
      </c>
      <c r="F269" s="18" t="str">
        <f>IF($D269&lt;&gt;"",VLOOKUP($D269,参数表!$A:$G,3,0),"")</f>
        <v/>
      </c>
      <c r="G269" s="18" t="str">
        <f>IF($D269&lt;&gt;"",VLOOKUP($D269,参数表!$A:$G,4,0),"")</f>
        <v/>
      </c>
      <c r="H269" s="16"/>
      <c r="I269" s="16"/>
      <c r="J269" s="18">
        <f t="shared" si="4"/>
        <v>0</v>
      </c>
      <c r="K269" s="16"/>
      <c r="L269" s="16"/>
      <c r="M269" s="16"/>
    </row>
    <row r="270" spans="1:13" ht="20.100000000000001" customHeight="1" x14ac:dyDescent="0.15">
      <c r="A270" s="3" t="str">
        <f>IF(AND(L270=供应商对账单!$C$2,C270&gt;=供应商对账单!$G$2,C270&lt;=供应商对账单!$G$3),ROW(进货入库明细表!F270)&amp;"-","")</f>
        <v/>
      </c>
      <c r="B270" s="16"/>
      <c r="C270" s="16"/>
      <c r="D270" s="16"/>
      <c r="E270" s="18" t="str">
        <f>IF($D270&lt;&gt;"",VLOOKUP($D270,参数表!$A:$G,2,0),"")</f>
        <v/>
      </c>
      <c r="F270" s="18" t="str">
        <f>IF($D270&lt;&gt;"",VLOOKUP($D270,参数表!$A:$G,3,0),"")</f>
        <v/>
      </c>
      <c r="G270" s="18" t="str">
        <f>IF($D270&lt;&gt;"",VLOOKUP($D270,参数表!$A:$G,4,0),"")</f>
        <v/>
      </c>
      <c r="H270" s="16"/>
      <c r="I270" s="16"/>
      <c r="J270" s="18">
        <f t="shared" si="4"/>
        <v>0</v>
      </c>
      <c r="K270" s="16"/>
      <c r="L270" s="16"/>
      <c r="M270" s="16"/>
    </row>
    <row r="271" spans="1:13" ht="20.100000000000001" customHeight="1" x14ac:dyDescent="0.15">
      <c r="A271" s="3" t="str">
        <f>IF(AND(L271=供应商对账单!$C$2,C271&gt;=供应商对账单!$G$2,C271&lt;=供应商对账单!$G$3),ROW(进货入库明细表!F271)&amp;"-","")</f>
        <v/>
      </c>
      <c r="B271" s="16"/>
      <c r="C271" s="16"/>
      <c r="D271" s="16"/>
      <c r="E271" s="18" t="str">
        <f>IF($D271&lt;&gt;"",VLOOKUP($D271,参数表!$A:$G,2,0),"")</f>
        <v/>
      </c>
      <c r="F271" s="18" t="str">
        <f>IF($D271&lt;&gt;"",VLOOKUP($D271,参数表!$A:$G,3,0),"")</f>
        <v/>
      </c>
      <c r="G271" s="18" t="str">
        <f>IF($D271&lt;&gt;"",VLOOKUP($D271,参数表!$A:$G,4,0),"")</f>
        <v/>
      </c>
      <c r="H271" s="16"/>
      <c r="I271" s="16"/>
      <c r="J271" s="18">
        <f t="shared" si="4"/>
        <v>0</v>
      </c>
      <c r="K271" s="16"/>
      <c r="L271" s="16"/>
      <c r="M271" s="16"/>
    </row>
    <row r="272" spans="1:13" ht="20.100000000000001" customHeight="1" x14ac:dyDescent="0.15">
      <c r="A272" s="3" t="str">
        <f>IF(AND(L272=供应商对账单!$C$2,C272&gt;=供应商对账单!$G$2,C272&lt;=供应商对账单!$G$3),ROW(进货入库明细表!F272)&amp;"-","")</f>
        <v/>
      </c>
      <c r="B272" s="16"/>
      <c r="C272" s="16"/>
      <c r="D272" s="16"/>
      <c r="E272" s="18" t="str">
        <f>IF($D272&lt;&gt;"",VLOOKUP($D272,参数表!$A:$G,2,0),"")</f>
        <v/>
      </c>
      <c r="F272" s="18" t="str">
        <f>IF($D272&lt;&gt;"",VLOOKUP($D272,参数表!$A:$G,3,0),"")</f>
        <v/>
      </c>
      <c r="G272" s="18" t="str">
        <f>IF($D272&lt;&gt;"",VLOOKUP($D272,参数表!$A:$G,4,0),"")</f>
        <v/>
      </c>
      <c r="H272" s="16"/>
      <c r="I272" s="16"/>
      <c r="J272" s="18">
        <f t="shared" si="4"/>
        <v>0</v>
      </c>
      <c r="K272" s="16"/>
      <c r="L272" s="16"/>
      <c r="M272" s="16"/>
    </row>
    <row r="273" spans="1:13" ht="20.100000000000001" customHeight="1" x14ac:dyDescent="0.15">
      <c r="A273" s="3" t="str">
        <f>IF(AND(L273=供应商对账单!$C$2,C273&gt;=供应商对账单!$G$2,C273&lt;=供应商对账单!$G$3),ROW(进货入库明细表!F273)&amp;"-","")</f>
        <v/>
      </c>
      <c r="B273" s="16"/>
      <c r="C273" s="16"/>
      <c r="D273" s="16"/>
      <c r="E273" s="18" t="str">
        <f>IF($D273&lt;&gt;"",VLOOKUP($D273,参数表!$A:$G,2,0),"")</f>
        <v/>
      </c>
      <c r="F273" s="18" t="str">
        <f>IF($D273&lt;&gt;"",VLOOKUP($D273,参数表!$A:$G,3,0),"")</f>
        <v/>
      </c>
      <c r="G273" s="18" t="str">
        <f>IF($D273&lt;&gt;"",VLOOKUP($D273,参数表!$A:$G,4,0),"")</f>
        <v/>
      </c>
      <c r="H273" s="16"/>
      <c r="I273" s="16"/>
      <c r="J273" s="18">
        <f t="shared" si="4"/>
        <v>0</v>
      </c>
      <c r="K273" s="16"/>
      <c r="L273" s="16"/>
      <c r="M273" s="16"/>
    </row>
    <row r="274" spans="1:13" ht="20.100000000000001" customHeight="1" x14ac:dyDescent="0.15">
      <c r="A274" s="3" t="str">
        <f>IF(AND(L274=供应商对账单!$C$2,C274&gt;=供应商对账单!$G$2,C274&lt;=供应商对账单!$G$3),ROW(进货入库明细表!F274)&amp;"-","")</f>
        <v/>
      </c>
      <c r="B274" s="16"/>
      <c r="C274" s="16"/>
      <c r="D274" s="16"/>
      <c r="E274" s="18" t="str">
        <f>IF($D274&lt;&gt;"",VLOOKUP($D274,参数表!$A:$G,2,0),"")</f>
        <v/>
      </c>
      <c r="F274" s="18" t="str">
        <f>IF($D274&lt;&gt;"",VLOOKUP($D274,参数表!$A:$G,3,0),"")</f>
        <v/>
      </c>
      <c r="G274" s="18" t="str">
        <f>IF($D274&lt;&gt;"",VLOOKUP($D274,参数表!$A:$G,4,0),"")</f>
        <v/>
      </c>
      <c r="H274" s="16"/>
      <c r="I274" s="16"/>
      <c r="J274" s="18">
        <f t="shared" si="4"/>
        <v>0</v>
      </c>
      <c r="K274" s="16"/>
      <c r="L274" s="16"/>
      <c r="M274" s="16"/>
    </row>
    <row r="275" spans="1:13" ht="20.100000000000001" customHeight="1" x14ac:dyDescent="0.15">
      <c r="A275" s="3" t="str">
        <f>IF(AND(L275=供应商对账单!$C$2,C275&gt;=供应商对账单!$G$2,C275&lt;=供应商对账单!$G$3),ROW(进货入库明细表!F275)&amp;"-","")</f>
        <v/>
      </c>
      <c r="B275" s="16"/>
      <c r="C275" s="16"/>
      <c r="D275" s="16"/>
      <c r="E275" s="18" t="str">
        <f>IF($D275&lt;&gt;"",VLOOKUP($D275,参数表!$A:$G,2,0),"")</f>
        <v/>
      </c>
      <c r="F275" s="18" t="str">
        <f>IF($D275&lt;&gt;"",VLOOKUP($D275,参数表!$A:$G,3,0),"")</f>
        <v/>
      </c>
      <c r="G275" s="18" t="str">
        <f>IF($D275&lt;&gt;"",VLOOKUP($D275,参数表!$A:$G,4,0),"")</f>
        <v/>
      </c>
      <c r="H275" s="16"/>
      <c r="I275" s="16"/>
      <c r="J275" s="18">
        <f t="shared" si="4"/>
        <v>0</v>
      </c>
      <c r="K275" s="16"/>
      <c r="L275" s="16"/>
      <c r="M275" s="16"/>
    </row>
    <row r="276" spans="1:13" ht="20.100000000000001" customHeight="1" x14ac:dyDescent="0.15">
      <c r="A276" s="3" t="str">
        <f>IF(AND(L276=供应商对账单!$C$2,C276&gt;=供应商对账单!$G$2,C276&lt;=供应商对账单!$G$3),ROW(进货入库明细表!F276)&amp;"-","")</f>
        <v/>
      </c>
      <c r="B276" s="16"/>
      <c r="C276" s="16"/>
      <c r="D276" s="16"/>
      <c r="E276" s="18" t="str">
        <f>IF($D276&lt;&gt;"",VLOOKUP($D276,参数表!$A:$G,2,0),"")</f>
        <v/>
      </c>
      <c r="F276" s="18" t="str">
        <f>IF($D276&lt;&gt;"",VLOOKUP($D276,参数表!$A:$G,3,0),"")</f>
        <v/>
      </c>
      <c r="G276" s="18" t="str">
        <f>IF($D276&lt;&gt;"",VLOOKUP($D276,参数表!$A:$G,4,0),"")</f>
        <v/>
      </c>
      <c r="H276" s="16"/>
      <c r="I276" s="16"/>
      <c r="J276" s="18">
        <f t="shared" si="4"/>
        <v>0</v>
      </c>
      <c r="K276" s="16"/>
      <c r="L276" s="16"/>
      <c r="M276" s="16"/>
    </row>
    <row r="277" spans="1:13" ht="20.100000000000001" customHeight="1" x14ac:dyDescent="0.15">
      <c r="A277" s="3" t="str">
        <f>IF(AND(L277=供应商对账单!$C$2,C277&gt;=供应商对账单!$G$2,C277&lt;=供应商对账单!$G$3),ROW(进货入库明细表!F277)&amp;"-","")</f>
        <v/>
      </c>
      <c r="B277" s="16"/>
      <c r="C277" s="16"/>
      <c r="D277" s="16"/>
      <c r="E277" s="18" t="str">
        <f>IF($D277&lt;&gt;"",VLOOKUP($D277,参数表!$A:$G,2,0),"")</f>
        <v/>
      </c>
      <c r="F277" s="18" t="str">
        <f>IF($D277&lt;&gt;"",VLOOKUP($D277,参数表!$A:$G,3,0),"")</f>
        <v/>
      </c>
      <c r="G277" s="18" t="str">
        <f>IF($D277&lt;&gt;"",VLOOKUP($D277,参数表!$A:$G,4,0),"")</f>
        <v/>
      </c>
      <c r="H277" s="16"/>
      <c r="I277" s="16"/>
      <c r="J277" s="18">
        <f t="shared" si="4"/>
        <v>0</v>
      </c>
      <c r="K277" s="16"/>
      <c r="L277" s="16"/>
      <c r="M277" s="16"/>
    </row>
    <row r="278" spans="1:13" ht="20.100000000000001" customHeight="1" x14ac:dyDescent="0.15">
      <c r="A278" s="3" t="str">
        <f>IF(AND(L278=供应商对账单!$C$2,C278&gt;=供应商对账单!$G$2,C278&lt;=供应商对账单!$G$3),ROW(进货入库明细表!F278)&amp;"-","")</f>
        <v/>
      </c>
      <c r="B278" s="16"/>
      <c r="C278" s="16"/>
      <c r="D278" s="16"/>
      <c r="E278" s="18" t="str">
        <f>IF($D278&lt;&gt;"",VLOOKUP($D278,参数表!$A:$G,2,0),"")</f>
        <v/>
      </c>
      <c r="F278" s="18" t="str">
        <f>IF($D278&lt;&gt;"",VLOOKUP($D278,参数表!$A:$G,3,0),"")</f>
        <v/>
      </c>
      <c r="G278" s="18" t="str">
        <f>IF($D278&lt;&gt;"",VLOOKUP($D278,参数表!$A:$G,4,0),"")</f>
        <v/>
      </c>
      <c r="H278" s="16"/>
      <c r="I278" s="16"/>
      <c r="J278" s="18">
        <f t="shared" si="4"/>
        <v>0</v>
      </c>
      <c r="K278" s="16"/>
      <c r="L278" s="16"/>
      <c r="M278" s="16"/>
    </row>
    <row r="279" spans="1:13" ht="20.100000000000001" customHeight="1" x14ac:dyDescent="0.15">
      <c r="A279" s="3" t="str">
        <f>IF(AND(L279=供应商对账单!$C$2,C279&gt;=供应商对账单!$G$2,C279&lt;=供应商对账单!$G$3),ROW(进货入库明细表!F279)&amp;"-","")</f>
        <v/>
      </c>
      <c r="B279" s="16"/>
      <c r="C279" s="16"/>
      <c r="D279" s="16"/>
      <c r="E279" s="18" t="str">
        <f>IF($D279&lt;&gt;"",VLOOKUP($D279,参数表!$A:$G,2,0),"")</f>
        <v/>
      </c>
      <c r="F279" s="18" t="str">
        <f>IF($D279&lt;&gt;"",VLOOKUP($D279,参数表!$A:$G,3,0),"")</f>
        <v/>
      </c>
      <c r="G279" s="18" t="str">
        <f>IF($D279&lt;&gt;"",VLOOKUP($D279,参数表!$A:$G,4,0),"")</f>
        <v/>
      </c>
      <c r="H279" s="16"/>
      <c r="I279" s="16"/>
      <c r="J279" s="18">
        <f t="shared" si="4"/>
        <v>0</v>
      </c>
      <c r="K279" s="16"/>
      <c r="L279" s="16"/>
      <c r="M279" s="16"/>
    </row>
    <row r="280" spans="1:13" ht="20.100000000000001" customHeight="1" x14ac:dyDescent="0.15">
      <c r="A280" s="3" t="str">
        <f>IF(AND(L280=供应商对账单!$C$2,C280&gt;=供应商对账单!$G$2,C280&lt;=供应商对账单!$G$3),ROW(进货入库明细表!F280)&amp;"-","")</f>
        <v/>
      </c>
      <c r="B280" s="16"/>
      <c r="C280" s="16"/>
      <c r="D280" s="16"/>
      <c r="E280" s="18" t="str">
        <f>IF($D280&lt;&gt;"",VLOOKUP($D280,参数表!$A:$G,2,0),"")</f>
        <v/>
      </c>
      <c r="F280" s="18" t="str">
        <f>IF($D280&lt;&gt;"",VLOOKUP($D280,参数表!$A:$G,3,0),"")</f>
        <v/>
      </c>
      <c r="G280" s="18" t="str">
        <f>IF($D280&lt;&gt;"",VLOOKUP($D280,参数表!$A:$G,4,0),"")</f>
        <v/>
      </c>
      <c r="H280" s="16"/>
      <c r="I280" s="16"/>
      <c r="J280" s="18">
        <f t="shared" si="4"/>
        <v>0</v>
      </c>
      <c r="K280" s="16"/>
      <c r="L280" s="16"/>
      <c r="M280" s="16"/>
    </row>
    <row r="281" spans="1:13" ht="20.100000000000001" customHeight="1" x14ac:dyDescent="0.15">
      <c r="A281" s="3" t="str">
        <f>IF(AND(L281=供应商对账单!$C$2,C281&gt;=供应商对账单!$G$2,C281&lt;=供应商对账单!$G$3),ROW(进货入库明细表!F281)&amp;"-","")</f>
        <v/>
      </c>
      <c r="B281" s="16"/>
      <c r="C281" s="16"/>
      <c r="D281" s="16"/>
      <c r="E281" s="18" t="str">
        <f>IF($D281&lt;&gt;"",VLOOKUP($D281,参数表!$A:$G,2,0),"")</f>
        <v/>
      </c>
      <c r="F281" s="18" t="str">
        <f>IF($D281&lt;&gt;"",VLOOKUP($D281,参数表!$A:$G,3,0),"")</f>
        <v/>
      </c>
      <c r="G281" s="18" t="str">
        <f>IF($D281&lt;&gt;"",VLOOKUP($D281,参数表!$A:$G,4,0),"")</f>
        <v/>
      </c>
      <c r="H281" s="16"/>
      <c r="I281" s="16"/>
      <c r="J281" s="18">
        <f t="shared" si="4"/>
        <v>0</v>
      </c>
      <c r="K281" s="16"/>
      <c r="L281" s="16"/>
      <c r="M281" s="16"/>
    </row>
    <row r="282" spans="1:13" ht="20.100000000000001" customHeight="1" x14ac:dyDescent="0.15">
      <c r="A282" s="3" t="str">
        <f>IF(AND(L282=供应商对账单!$C$2,C282&gt;=供应商对账单!$G$2,C282&lt;=供应商对账单!$G$3),ROW(进货入库明细表!F282)&amp;"-","")</f>
        <v/>
      </c>
      <c r="B282" s="16"/>
      <c r="C282" s="16"/>
      <c r="D282" s="16"/>
      <c r="E282" s="18" t="str">
        <f>IF($D282&lt;&gt;"",VLOOKUP($D282,参数表!$A:$G,2,0),"")</f>
        <v/>
      </c>
      <c r="F282" s="18" t="str">
        <f>IF($D282&lt;&gt;"",VLOOKUP($D282,参数表!$A:$G,3,0),"")</f>
        <v/>
      </c>
      <c r="G282" s="18" t="str">
        <f>IF($D282&lt;&gt;"",VLOOKUP($D282,参数表!$A:$G,4,0),"")</f>
        <v/>
      </c>
      <c r="H282" s="16"/>
      <c r="I282" s="16"/>
      <c r="J282" s="18">
        <f t="shared" si="4"/>
        <v>0</v>
      </c>
      <c r="K282" s="16"/>
      <c r="L282" s="16"/>
      <c r="M282" s="16"/>
    </row>
    <row r="283" spans="1:13" ht="20.100000000000001" customHeight="1" x14ac:dyDescent="0.15">
      <c r="A283" s="3" t="str">
        <f>IF(AND(L283=供应商对账单!$C$2,C283&gt;=供应商对账单!$G$2,C283&lt;=供应商对账单!$G$3),ROW(进货入库明细表!F283)&amp;"-","")</f>
        <v/>
      </c>
      <c r="B283" s="16"/>
      <c r="C283" s="16"/>
      <c r="D283" s="16"/>
      <c r="E283" s="18" t="str">
        <f>IF($D283&lt;&gt;"",VLOOKUP($D283,参数表!$A:$G,2,0),"")</f>
        <v/>
      </c>
      <c r="F283" s="18" t="str">
        <f>IF($D283&lt;&gt;"",VLOOKUP($D283,参数表!$A:$G,3,0),"")</f>
        <v/>
      </c>
      <c r="G283" s="18" t="str">
        <f>IF($D283&lt;&gt;"",VLOOKUP($D283,参数表!$A:$G,4,0),"")</f>
        <v/>
      </c>
      <c r="H283" s="16"/>
      <c r="I283" s="16"/>
      <c r="J283" s="18">
        <f t="shared" si="4"/>
        <v>0</v>
      </c>
      <c r="K283" s="16"/>
      <c r="L283" s="16"/>
      <c r="M283" s="16"/>
    </row>
    <row r="284" spans="1:13" ht="20.100000000000001" customHeight="1" x14ac:dyDescent="0.15">
      <c r="A284" s="3" t="str">
        <f>IF(AND(L284=供应商对账单!$C$2,C284&gt;=供应商对账单!$G$2,C284&lt;=供应商对账单!$G$3),ROW(进货入库明细表!F284)&amp;"-","")</f>
        <v/>
      </c>
      <c r="B284" s="16"/>
      <c r="C284" s="16"/>
      <c r="D284" s="16"/>
      <c r="E284" s="18" t="str">
        <f>IF($D284&lt;&gt;"",VLOOKUP($D284,参数表!$A:$G,2,0),"")</f>
        <v/>
      </c>
      <c r="F284" s="18" t="str">
        <f>IF($D284&lt;&gt;"",VLOOKUP($D284,参数表!$A:$G,3,0),"")</f>
        <v/>
      </c>
      <c r="G284" s="18" t="str">
        <f>IF($D284&lt;&gt;"",VLOOKUP($D284,参数表!$A:$G,4,0),"")</f>
        <v/>
      </c>
      <c r="H284" s="16"/>
      <c r="I284" s="16"/>
      <c r="J284" s="18">
        <f t="shared" si="4"/>
        <v>0</v>
      </c>
      <c r="K284" s="16"/>
      <c r="L284" s="16"/>
      <c r="M284" s="16"/>
    </row>
    <row r="285" spans="1:13" ht="20.100000000000001" customHeight="1" x14ac:dyDescent="0.15">
      <c r="A285" s="3" t="str">
        <f>IF(AND(L285=供应商对账单!$C$2,C285&gt;=供应商对账单!$G$2,C285&lt;=供应商对账单!$G$3),ROW(进货入库明细表!F285)&amp;"-","")</f>
        <v/>
      </c>
      <c r="B285" s="16"/>
      <c r="C285" s="16"/>
      <c r="D285" s="16"/>
      <c r="E285" s="18" t="str">
        <f>IF($D285&lt;&gt;"",VLOOKUP($D285,参数表!$A:$G,2,0),"")</f>
        <v/>
      </c>
      <c r="F285" s="18" t="str">
        <f>IF($D285&lt;&gt;"",VLOOKUP($D285,参数表!$A:$G,3,0),"")</f>
        <v/>
      </c>
      <c r="G285" s="18" t="str">
        <f>IF($D285&lt;&gt;"",VLOOKUP($D285,参数表!$A:$G,4,0),"")</f>
        <v/>
      </c>
      <c r="H285" s="16"/>
      <c r="I285" s="16"/>
      <c r="J285" s="18">
        <f t="shared" si="4"/>
        <v>0</v>
      </c>
      <c r="K285" s="16"/>
      <c r="L285" s="16"/>
      <c r="M285" s="16"/>
    </row>
    <row r="286" spans="1:13" ht="20.100000000000001" customHeight="1" x14ac:dyDescent="0.15">
      <c r="A286" s="3" t="str">
        <f>IF(AND(L286=供应商对账单!$C$2,C286&gt;=供应商对账单!$G$2,C286&lt;=供应商对账单!$G$3),ROW(进货入库明细表!F286)&amp;"-","")</f>
        <v/>
      </c>
      <c r="B286" s="16"/>
      <c r="C286" s="16"/>
      <c r="D286" s="16"/>
      <c r="E286" s="18" t="str">
        <f>IF($D286&lt;&gt;"",VLOOKUP($D286,参数表!$A:$G,2,0),"")</f>
        <v/>
      </c>
      <c r="F286" s="18" t="str">
        <f>IF($D286&lt;&gt;"",VLOOKUP($D286,参数表!$A:$G,3,0),"")</f>
        <v/>
      </c>
      <c r="G286" s="18" t="str">
        <f>IF($D286&lt;&gt;"",VLOOKUP($D286,参数表!$A:$G,4,0),"")</f>
        <v/>
      </c>
      <c r="H286" s="16"/>
      <c r="I286" s="16"/>
      <c r="J286" s="18">
        <f t="shared" si="4"/>
        <v>0</v>
      </c>
      <c r="K286" s="16"/>
      <c r="L286" s="16"/>
      <c r="M286" s="16"/>
    </row>
    <row r="287" spans="1:13" ht="20.100000000000001" customHeight="1" x14ac:dyDescent="0.15">
      <c r="A287" s="3" t="str">
        <f>IF(AND(L287=供应商对账单!$C$2,C287&gt;=供应商对账单!$G$2,C287&lt;=供应商对账单!$G$3),ROW(进货入库明细表!F287)&amp;"-","")</f>
        <v/>
      </c>
      <c r="B287" s="16"/>
      <c r="C287" s="16"/>
      <c r="D287" s="16"/>
      <c r="E287" s="18" t="str">
        <f>IF($D287&lt;&gt;"",VLOOKUP($D287,参数表!$A:$G,2,0),"")</f>
        <v/>
      </c>
      <c r="F287" s="18" t="str">
        <f>IF($D287&lt;&gt;"",VLOOKUP($D287,参数表!$A:$G,3,0),"")</f>
        <v/>
      </c>
      <c r="G287" s="18" t="str">
        <f>IF($D287&lt;&gt;"",VLOOKUP($D287,参数表!$A:$G,4,0),"")</f>
        <v/>
      </c>
      <c r="H287" s="16"/>
      <c r="I287" s="16"/>
      <c r="J287" s="18">
        <f t="shared" si="4"/>
        <v>0</v>
      </c>
      <c r="K287" s="16"/>
      <c r="L287" s="16"/>
      <c r="M287" s="16"/>
    </row>
    <row r="288" spans="1:13" ht="20.100000000000001" customHeight="1" x14ac:dyDescent="0.15">
      <c r="A288" s="3" t="str">
        <f>IF(AND(L288=供应商对账单!$C$2,C288&gt;=供应商对账单!$G$2,C288&lt;=供应商对账单!$G$3),ROW(进货入库明细表!F288)&amp;"-","")</f>
        <v/>
      </c>
      <c r="B288" s="16"/>
      <c r="C288" s="16"/>
      <c r="D288" s="16"/>
      <c r="E288" s="18" t="str">
        <f>IF($D288&lt;&gt;"",VLOOKUP($D288,参数表!$A:$G,2,0),"")</f>
        <v/>
      </c>
      <c r="F288" s="18" t="str">
        <f>IF($D288&lt;&gt;"",VLOOKUP($D288,参数表!$A:$G,3,0),"")</f>
        <v/>
      </c>
      <c r="G288" s="18" t="str">
        <f>IF($D288&lt;&gt;"",VLOOKUP($D288,参数表!$A:$G,4,0),"")</f>
        <v/>
      </c>
      <c r="H288" s="16"/>
      <c r="I288" s="16"/>
      <c r="J288" s="18">
        <f t="shared" si="4"/>
        <v>0</v>
      </c>
      <c r="K288" s="16"/>
      <c r="L288" s="16"/>
      <c r="M288" s="16"/>
    </row>
    <row r="289" spans="1:13" ht="20.100000000000001" customHeight="1" x14ac:dyDescent="0.15">
      <c r="A289" s="3" t="str">
        <f>IF(AND(L289=供应商对账单!$C$2,C289&gt;=供应商对账单!$G$2,C289&lt;=供应商对账单!$G$3),ROW(进货入库明细表!F289)&amp;"-","")</f>
        <v/>
      </c>
      <c r="B289" s="16"/>
      <c r="C289" s="16"/>
      <c r="D289" s="16"/>
      <c r="E289" s="18" t="str">
        <f>IF($D289&lt;&gt;"",VLOOKUP($D289,参数表!$A:$G,2,0),"")</f>
        <v/>
      </c>
      <c r="F289" s="18" t="str">
        <f>IF($D289&lt;&gt;"",VLOOKUP($D289,参数表!$A:$G,3,0),"")</f>
        <v/>
      </c>
      <c r="G289" s="18" t="str">
        <f>IF($D289&lt;&gt;"",VLOOKUP($D289,参数表!$A:$G,4,0),"")</f>
        <v/>
      </c>
      <c r="H289" s="16"/>
      <c r="I289" s="16"/>
      <c r="J289" s="18">
        <f t="shared" si="4"/>
        <v>0</v>
      </c>
      <c r="K289" s="16"/>
      <c r="L289" s="16"/>
      <c r="M289" s="16"/>
    </row>
    <row r="290" spans="1:13" ht="20.100000000000001" customHeight="1" x14ac:dyDescent="0.15">
      <c r="A290" s="3" t="str">
        <f>IF(AND(L290=供应商对账单!$C$2,C290&gt;=供应商对账单!$G$2,C290&lt;=供应商对账单!$G$3),ROW(进货入库明细表!F290)&amp;"-","")</f>
        <v/>
      </c>
      <c r="B290" s="16"/>
      <c r="C290" s="16"/>
      <c r="D290" s="16"/>
      <c r="E290" s="18" t="str">
        <f>IF($D290&lt;&gt;"",VLOOKUP($D290,参数表!$A:$G,2,0),"")</f>
        <v/>
      </c>
      <c r="F290" s="18" t="str">
        <f>IF($D290&lt;&gt;"",VLOOKUP($D290,参数表!$A:$G,3,0),"")</f>
        <v/>
      </c>
      <c r="G290" s="18" t="str">
        <f>IF($D290&lt;&gt;"",VLOOKUP($D290,参数表!$A:$G,4,0),"")</f>
        <v/>
      </c>
      <c r="H290" s="16"/>
      <c r="I290" s="16"/>
      <c r="J290" s="18">
        <f t="shared" si="4"/>
        <v>0</v>
      </c>
      <c r="K290" s="16"/>
      <c r="L290" s="16"/>
      <c r="M290" s="16"/>
    </row>
    <row r="291" spans="1:13" ht="20.100000000000001" customHeight="1" x14ac:dyDescent="0.15">
      <c r="A291" s="3" t="str">
        <f>IF(AND(L291=供应商对账单!$C$2,C291&gt;=供应商对账单!$G$2,C291&lt;=供应商对账单!$G$3),ROW(进货入库明细表!F291)&amp;"-","")</f>
        <v/>
      </c>
      <c r="B291" s="16"/>
      <c r="C291" s="16"/>
      <c r="D291" s="16"/>
      <c r="E291" s="18" t="str">
        <f>IF($D291&lt;&gt;"",VLOOKUP($D291,参数表!$A:$G,2,0),"")</f>
        <v/>
      </c>
      <c r="F291" s="18" t="str">
        <f>IF($D291&lt;&gt;"",VLOOKUP($D291,参数表!$A:$G,3,0),"")</f>
        <v/>
      </c>
      <c r="G291" s="18" t="str">
        <f>IF($D291&lt;&gt;"",VLOOKUP($D291,参数表!$A:$G,4,0),"")</f>
        <v/>
      </c>
      <c r="H291" s="16"/>
      <c r="I291" s="16"/>
      <c r="J291" s="18">
        <f t="shared" si="4"/>
        <v>0</v>
      </c>
      <c r="K291" s="16"/>
      <c r="L291" s="16"/>
      <c r="M291" s="16"/>
    </row>
    <row r="292" spans="1:13" ht="20.100000000000001" customHeight="1" x14ac:dyDescent="0.15">
      <c r="A292" s="3" t="str">
        <f>IF(AND(L292=供应商对账单!$C$2,C292&gt;=供应商对账单!$G$2,C292&lt;=供应商对账单!$G$3),ROW(进货入库明细表!F292)&amp;"-","")</f>
        <v/>
      </c>
      <c r="B292" s="16"/>
      <c r="C292" s="16"/>
      <c r="D292" s="16"/>
      <c r="E292" s="18" t="str">
        <f>IF($D292&lt;&gt;"",VLOOKUP($D292,参数表!$A:$G,2,0),"")</f>
        <v/>
      </c>
      <c r="F292" s="18" t="str">
        <f>IF($D292&lt;&gt;"",VLOOKUP($D292,参数表!$A:$G,3,0),"")</f>
        <v/>
      </c>
      <c r="G292" s="18" t="str">
        <f>IF($D292&lt;&gt;"",VLOOKUP($D292,参数表!$A:$G,4,0),"")</f>
        <v/>
      </c>
      <c r="H292" s="16"/>
      <c r="I292" s="16"/>
      <c r="J292" s="18">
        <f t="shared" si="4"/>
        <v>0</v>
      </c>
      <c r="K292" s="16"/>
      <c r="L292" s="16"/>
      <c r="M292" s="16"/>
    </row>
    <row r="293" spans="1:13" ht="20.100000000000001" customHeight="1" x14ac:dyDescent="0.15">
      <c r="A293" s="3" t="str">
        <f>IF(AND(L293=供应商对账单!$C$2,C293&gt;=供应商对账单!$G$2,C293&lt;=供应商对账单!$G$3),ROW(进货入库明细表!F293)&amp;"-","")</f>
        <v/>
      </c>
      <c r="B293" s="16"/>
      <c r="C293" s="16"/>
      <c r="D293" s="16"/>
      <c r="E293" s="18" t="str">
        <f>IF($D293&lt;&gt;"",VLOOKUP($D293,参数表!$A:$G,2,0),"")</f>
        <v/>
      </c>
      <c r="F293" s="18" t="str">
        <f>IF($D293&lt;&gt;"",VLOOKUP($D293,参数表!$A:$G,3,0),"")</f>
        <v/>
      </c>
      <c r="G293" s="18" t="str">
        <f>IF($D293&lt;&gt;"",VLOOKUP($D293,参数表!$A:$G,4,0),"")</f>
        <v/>
      </c>
      <c r="H293" s="16"/>
      <c r="I293" s="16"/>
      <c r="J293" s="18">
        <f t="shared" si="4"/>
        <v>0</v>
      </c>
      <c r="K293" s="16"/>
      <c r="L293" s="16"/>
      <c r="M293" s="16"/>
    </row>
    <row r="294" spans="1:13" ht="20.100000000000001" customHeight="1" x14ac:dyDescent="0.15">
      <c r="A294" s="3" t="str">
        <f>IF(AND(L294=供应商对账单!$C$2,C294&gt;=供应商对账单!$G$2,C294&lt;=供应商对账单!$G$3),ROW(进货入库明细表!F294)&amp;"-","")</f>
        <v/>
      </c>
      <c r="B294" s="16"/>
      <c r="C294" s="16"/>
      <c r="D294" s="16"/>
      <c r="E294" s="18" t="str">
        <f>IF($D294&lt;&gt;"",VLOOKUP($D294,参数表!$A:$G,2,0),"")</f>
        <v/>
      </c>
      <c r="F294" s="18" t="str">
        <f>IF($D294&lt;&gt;"",VLOOKUP($D294,参数表!$A:$G,3,0),"")</f>
        <v/>
      </c>
      <c r="G294" s="18" t="str">
        <f>IF($D294&lt;&gt;"",VLOOKUP($D294,参数表!$A:$G,4,0),"")</f>
        <v/>
      </c>
      <c r="H294" s="16"/>
      <c r="I294" s="16"/>
      <c r="J294" s="18">
        <f t="shared" si="4"/>
        <v>0</v>
      </c>
      <c r="K294" s="16"/>
      <c r="L294" s="16"/>
      <c r="M294" s="16"/>
    </row>
    <row r="295" spans="1:13" ht="20.100000000000001" customHeight="1" x14ac:dyDescent="0.15">
      <c r="A295" s="3" t="str">
        <f>IF(AND(L295=供应商对账单!$C$2,C295&gt;=供应商对账单!$G$2,C295&lt;=供应商对账单!$G$3),ROW(进货入库明细表!F295)&amp;"-","")</f>
        <v/>
      </c>
      <c r="B295" s="16"/>
      <c r="C295" s="16"/>
      <c r="D295" s="16"/>
      <c r="E295" s="18" t="str">
        <f>IF($D295&lt;&gt;"",VLOOKUP($D295,参数表!$A:$G,2,0),"")</f>
        <v/>
      </c>
      <c r="F295" s="18" t="str">
        <f>IF($D295&lt;&gt;"",VLOOKUP($D295,参数表!$A:$G,3,0),"")</f>
        <v/>
      </c>
      <c r="G295" s="18" t="str">
        <f>IF($D295&lt;&gt;"",VLOOKUP($D295,参数表!$A:$G,4,0),"")</f>
        <v/>
      </c>
      <c r="H295" s="16"/>
      <c r="I295" s="16"/>
      <c r="J295" s="18">
        <f t="shared" si="4"/>
        <v>0</v>
      </c>
      <c r="K295" s="16"/>
      <c r="L295" s="16"/>
      <c r="M295" s="16"/>
    </row>
    <row r="296" spans="1:13" ht="20.100000000000001" customHeight="1" x14ac:dyDescent="0.15">
      <c r="A296" s="3" t="str">
        <f>IF(AND(L296=供应商对账单!$C$2,C296&gt;=供应商对账单!$G$2,C296&lt;=供应商对账单!$G$3),ROW(进货入库明细表!F296)&amp;"-","")</f>
        <v/>
      </c>
      <c r="B296" s="16"/>
      <c r="C296" s="16"/>
      <c r="D296" s="16"/>
      <c r="E296" s="18" t="str">
        <f>IF($D296&lt;&gt;"",VLOOKUP($D296,参数表!$A:$G,2,0),"")</f>
        <v/>
      </c>
      <c r="F296" s="18" t="str">
        <f>IF($D296&lt;&gt;"",VLOOKUP($D296,参数表!$A:$G,3,0),"")</f>
        <v/>
      </c>
      <c r="G296" s="18" t="str">
        <f>IF($D296&lt;&gt;"",VLOOKUP($D296,参数表!$A:$G,4,0),"")</f>
        <v/>
      </c>
      <c r="H296" s="16"/>
      <c r="I296" s="16"/>
      <c r="J296" s="18">
        <f t="shared" si="4"/>
        <v>0</v>
      </c>
      <c r="K296" s="16"/>
      <c r="L296" s="16"/>
      <c r="M296" s="16"/>
    </row>
    <row r="297" spans="1:13" ht="20.100000000000001" customHeight="1" x14ac:dyDescent="0.15">
      <c r="A297" s="3" t="str">
        <f>IF(AND(L297=供应商对账单!$C$2,C297&gt;=供应商对账单!$G$2,C297&lt;=供应商对账单!$G$3),ROW(进货入库明细表!F297)&amp;"-","")</f>
        <v/>
      </c>
      <c r="B297" s="16"/>
      <c r="C297" s="16"/>
      <c r="D297" s="16"/>
      <c r="E297" s="18" t="str">
        <f>IF($D297&lt;&gt;"",VLOOKUP($D297,参数表!$A:$G,2,0),"")</f>
        <v/>
      </c>
      <c r="F297" s="18" t="str">
        <f>IF($D297&lt;&gt;"",VLOOKUP($D297,参数表!$A:$G,3,0),"")</f>
        <v/>
      </c>
      <c r="G297" s="18" t="str">
        <f>IF($D297&lt;&gt;"",VLOOKUP($D297,参数表!$A:$G,4,0),"")</f>
        <v/>
      </c>
      <c r="H297" s="16"/>
      <c r="I297" s="16"/>
      <c r="J297" s="18">
        <f t="shared" si="4"/>
        <v>0</v>
      </c>
      <c r="K297" s="16"/>
      <c r="L297" s="16"/>
      <c r="M297" s="16"/>
    </row>
    <row r="298" spans="1:13" ht="20.100000000000001" customHeight="1" x14ac:dyDescent="0.15">
      <c r="A298" s="3" t="str">
        <f>IF(AND(L298=供应商对账单!$C$2,C298&gt;=供应商对账单!$G$2,C298&lt;=供应商对账单!$G$3),ROW(进货入库明细表!F298)&amp;"-","")</f>
        <v/>
      </c>
      <c r="B298" s="16"/>
      <c r="C298" s="16"/>
      <c r="D298" s="16"/>
      <c r="E298" s="18" t="str">
        <f>IF($D298&lt;&gt;"",VLOOKUP($D298,参数表!$A:$G,2,0),"")</f>
        <v/>
      </c>
      <c r="F298" s="18" t="str">
        <f>IF($D298&lt;&gt;"",VLOOKUP($D298,参数表!$A:$G,3,0),"")</f>
        <v/>
      </c>
      <c r="G298" s="18" t="str">
        <f>IF($D298&lt;&gt;"",VLOOKUP($D298,参数表!$A:$G,4,0),"")</f>
        <v/>
      </c>
      <c r="H298" s="16"/>
      <c r="I298" s="16"/>
      <c r="J298" s="18">
        <f t="shared" si="4"/>
        <v>0</v>
      </c>
      <c r="K298" s="16"/>
      <c r="L298" s="16"/>
      <c r="M298" s="16"/>
    </row>
    <row r="299" spans="1:13" ht="20.100000000000001" customHeight="1" x14ac:dyDescent="0.15">
      <c r="A299" s="3" t="str">
        <f>IF(AND(L299=供应商对账单!$C$2,C299&gt;=供应商对账单!$G$2,C299&lt;=供应商对账单!$G$3),ROW(进货入库明细表!F299)&amp;"-","")</f>
        <v/>
      </c>
      <c r="B299" s="16"/>
      <c r="C299" s="16"/>
      <c r="D299" s="16"/>
      <c r="E299" s="18" t="str">
        <f>IF($D299&lt;&gt;"",VLOOKUP($D299,参数表!$A:$G,2,0),"")</f>
        <v/>
      </c>
      <c r="F299" s="18" t="str">
        <f>IF($D299&lt;&gt;"",VLOOKUP($D299,参数表!$A:$G,3,0),"")</f>
        <v/>
      </c>
      <c r="G299" s="18" t="str">
        <f>IF($D299&lt;&gt;"",VLOOKUP($D299,参数表!$A:$G,4,0),"")</f>
        <v/>
      </c>
      <c r="H299" s="16"/>
      <c r="I299" s="16"/>
      <c r="J299" s="18">
        <f t="shared" si="4"/>
        <v>0</v>
      </c>
      <c r="K299" s="16"/>
      <c r="L299" s="16"/>
      <c r="M299" s="16"/>
    </row>
    <row r="300" spans="1:13" ht="20.100000000000001" customHeight="1" x14ac:dyDescent="0.15">
      <c r="A300" s="3" t="str">
        <f>IF(AND(L300=供应商对账单!$C$2,C300&gt;=供应商对账单!$G$2,C300&lt;=供应商对账单!$G$3),ROW(进货入库明细表!F300)&amp;"-","")</f>
        <v/>
      </c>
      <c r="B300" s="16"/>
      <c r="C300" s="16"/>
      <c r="D300" s="16"/>
      <c r="E300" s="18" t="str">
        <f>IF($D300&lt;&gt;"",VLOOKUP($D300,参数表!$A:$G,2,0),"")</f>
        <v/>
      </c>
      <c r="F300" s="18" t="str">
        <f>IF($D300&lt;&gt;"",VLOOKUP($D300,参数表!$A:$G,3,0),"")</f>
        <v/>
      </c>
      <c r="G300" s="18" t="str">
        <f>IF($D300&lt;&gt;"",VLOOKUP($D300,参数表!$A:$G,4,0),"")</f>
        <v/>
      </c>
      <c r="H300" s="16"/>
      <c r="I300" s="16"/>
      <c r="J300" s="18">
        <f t="shared" si="4"/>
        <v>0</v>
      </c>
      <c r="K300" s="16"/>
      <c r="L300" s="16"/>
      <c r="M300" s="16"/>
    </row>
    <row r="301" spans="1:13" ht="20.100000000000001" customHeight="1" x14ac:dyDescent="0.15">
      <c r="A301" s="3" t="str">
        <f>IF(AND(L301=供应商对账单!$C$2,C301&gt;=供应商对账单!$G$2,C301&lt;=供应商对账单!$G$3),ROW(进货入库明细表!F301)&amp;"-","")</f>
        <v/>
      </c>
      <c r="B301" s="16"/>
      <c r="C301" s="16"/>
      <c r="D301" s="16"/>
      <c r="E301" s="18" t="str">
        <f>IF($D301&lt;&gt;"",VLOOKUP($D301,参数表!$A:$G,2,0),"")</f>
        <v/>
      </c>
      <c r="F301" s="18" t="str">
        <f>IF($D301&lt;&gt;"",VLOOKUP($D301,参数表!$A:$G,3,0),"")</f>
        <v/>
      </c>
      <c r="G301" s="18" t="str">
        <f>IF($D301&lt;&gt;"",VLOOKUP($D301,参数表!$A:$G,4,0),"")</f>
        <v/>
      </c>
      <c r="H301" s="16"/>
      <c r="I301" s="16"/>
      <c r="J301" s="18">
        <f t="shared" si="4"/>
        <v>0</v>
      </c>
      <c r="K301" s="16"/>
      <c r="L301" s="16"/>
      <c r="M301" s="16"/>
    </row>
    <row r="302" spans="1:13" ht="20.100000000000001" customHeight="1" x14ac:dyDescent="0.15">
      <c r="A302" s="3" t="str">
        <f>IF(AND(L302=供应商对账单!$C$2,C302&gt;=供应商对账单!$G$2,C302&lt;=供应商对账单!$G$3),ROW(进货入库明细表!F302)&amp;"-","")</f>
        <v/>
      </c>
      <c r="B302" s="16"/>
      <c r="C302" s="16"/>
      <c r="D302" s="16"/>
      <c r="E302" s="18" t="str">
        <f>IF($D302&lt;&gt;"",VLOOKUP($D302,参数表!$A:$G,2,0),"")</f>
        <v/>
      </c>
      <c r="F302" s="18" t="str">
        <f>IF($D302&lt;&gt;"",VLOOKUP($D302,参数表!$A:$G,3,0),"")</f>
        <v/>
      </c>
      <c r="G302" s="18" t="str">
        <f>IF($D302&lt;&gt;"",VLOOKUP($D302,参数表!$A:$G,4,0),"")</f>
        <v/>
      </c>
      <c r="H302" s="16"/>
      <c r="I302" s="16"/>
      <c r="J302" s="18">
        <f t="shared" si="4"/>
        <v>0</v>
      </c>
      <c r="K302" s="16"/>
      <c r="L302" s="16"/>
      <c r="M302" s="16"/>
    </row>
    <row r="303" spans="1:13" ht="20.100000000000001" customHeight="1" x14ac:dyDescent="0.15">
      <c r="A303" s="3" t="str">
        <f>IF(AND(L303=供应商对账单!$C$2,C303&gt;=供应商对账单!$G$2,C303&lt;=供应商对账单!$G$3),ROW(进货入库明细表!F303)&amp;"-","")</f>
        <v/>
      </c>
      <c r="B303" s="16"/>
      <c r="C303" s="16"/>
      <c r="D303" s="16"/>
      <c r="E303" s="18" t="str">
        <f>IF($D303&lt;&gt;"",VLOOKUP($D303,参数表!$A:$G,2,0),"")</f>
        <v/>
      </c>
      <c r="F303" s="18" t="str">
        <f>IF($D303&lt;&gt;"",VLOOKUP($D303,参数表!$A:$G,3,0),"")</f>
        <v/>
      </c>
      <c r="G303" s="18" t="str">
        <f>IF($D303&lt;&gt;"",VLOOKUP($D303,参数表!$A:$G,4,0),"")</f>
        <v/>
      </c>
      <c r="H303" s="16"/>
      <c r="I303" s="16"/>
      <c r="J303" s="18">
        <f t="shared" si="4"/>
        <v>0</v>
      </c>
      <c r="K303" s="16"/>
      <c r="L303" s="16"/>
      <c r="M303" s="16"/>
    </row>
    <row r="304" spans="1:13" ht="20.100000000000001" customHeight="1" x14ac:dyDescent="0.15">
      <c r="A304" s="3" t="str">
        <f>IF(AND(L304=供应商对账单!$C$2,C304&gt;=供应商对账单!$G$2,C304&lt;=供应商对账单!$G$3),ROW(进货入库明细表!F304)&amp;"-","")</f>
        <v/>
      </c>
      <c r="B304" s="16"/>
      <c r="C304" s="16"/>
      <c r="D304" s="16"/>
      <c r="E304" s="18" t="str">
        <f>IF($D304&lt;&gt;"",VLOOKUP($D304,参数表!$A:$G,2,0),"")</f>
        <v/>
      </c>
      <c r="F304" s="18" t="str">
        <f>IF($D304&lt;&gt;"",VLOOKUP($D304,参数表!$A:$G,3,0),"")</f>
        <v/>
      </c>
      <c r="G304" s="18" t="str">
        <f>IF($D304&lt;&gt;"",VLOOKUP($D304,参数表!$A:$G,4,0),"")</f>
        <v/>
      </c>
      <c r="H304" s="16"/>
      <c r="I304" s="16"/>
      <c r="J304" s="18">
        <f t="shared" si="4"/>
        <v>0</v>
      </c>
      <c r="K304" s="16"/>
      <c r="L304" s="16"/>
      <c r="M304" s="16"/>
    </row>
    <row r="305" spans="1:13" ht="20.100000000000001" customHeight="1" x14ac:dyDescent="0.15">
      <c r="A305" s="3" t="str">
        <f>IF(AND(L305=供应商对账单!$C$2,C305&gt;=供应商对账单!$G$2,C305&lt;=供应商对账单!$G$3),ROW(进货入库明细表!F305)&amp;"-","")</f>
        <v/>
      </c>
      <c r="B305" s="16"/>
      <c r="C305" s="16"/>
      <c r="D305" s="16"/>
      <c r="E305" s="18" t="str">
        <f>IF($D305&lt;&gt;"",VLOOKUP($D305,参数表!$A:$G,2,0),"")</f>
        <v/>
      </c>
      <c r="F305" s="18" t="str">
        <f>IF($D305&lt;&gt;"",VLOOKUP($D305,参数表!$A:$G,3,0),"")</f>
        <v/>
      </c>
      <c r="G305" s="18" t="str">
        <f>IF($D305&lt;&gt;"",VLOOKUP($D305,参数表!$A:$G,4,0),"")</f>
        <v/>
      </c>
      <c r="H305" s="16"/>
      <c r="I305" s="16"/>
      <c r="J305" s="18">
        <f t="shared" si="4"/>
        <v>0</v>
      </c>
      <c r="K305" s="16"/>
      <c r="L305" s="16"/>
      <c r="M305" s="16"/>
    </row>
    <row r="306" spans="1:13" ht="20.100000000000001" customHeight="1" x14ac:dyDescent="0.15">
      <c r="A306" s="3" t="str">
        <f>IF(AND(L306=供应商对账单!$C$2,C306&gt;=供应商对账单!$G$2,C306&lt;=供应商对账单!$G$3),ROW(进货入库明细表!F306)&amp;"-","")</f>
        <v/>
      </c>
      <c r="B306" s="16"/>
      <c r="C306" s="16"/>
      <c r="D306" s="16"/>
      <c r="E306" s="18" t="str">
        <f>IF($D306&lt;&gt;"",VLOOKUP($D306,参数表!$A:$G,2,0),"")</f>
        <v/>
      </c>
      <c r="F306" s="18" t="str">
        <f>IF($D306&lt;&gt;"",VLOOKUP($D306,参数表!$A:$G,3,0),"")</f>
        <v/>
      </c>
      <c r="G306" s="18" t="str">
        <f>IF($D306&lt;&gt;"",VLOOKUP($D306,参数表!$A:$G,4,0),"")</f>
        <v/>
      </c>
      <c r="H306" s="16"/>
      <c r="I306" s="16"/>
      <c r="J306" s="18">
        <f t="shared" si="4"/>
        <v>0</v>
      </c>
      <c r="K306" s="16"/>
      <c r="L306" s="16"/>
      <c r="M306" s="16"/>
    </row>
    <row r="307" spans="1:13" ht="20.100000000000001" customHeight="1" x14ac:dyDescent="0.15">
      <c r="A307" s="3" t="str">
        <f>IF(AND(L307=供应商对账单!$C$2,C307&gt;=供应商对账单!$G$2,C307&lt;=供应商对账单!$G$3),ROW(进货入库明细表!F307)&amp;"-","")</f>
        <v/>
      </c>
      <c r="B307" s="16"/>
      <c r="C307" s="16"/>
      <c r="D307" s="16"/>
      <c r="E307" s="18" t="str">
        <f>IF($D307&lt;&gt;"",VLOOKUP($D307,参数表!$A:$G,2,0),"")</f>
        <v/>
      </c>
      <c r="F307" s="18" t="str">
        <f>IF($D307&lt;&gt;"",VLOOKUP($D307,参数表!$A:$G,3,0),"")</f>
        <v/>
      </c>
      <c r="G307" s="18" t="str">
        <f>IF($D307&lt;&gt;"",VLOOKUP($D307,参数表!$A:$G,4,0),"")</f>
        <v/>
      </c>
      <c r="H307" s="16"/>
      <c r="I307" s="16"/>
      <c r="J307" s="18">
        <f t="shared" si="4"/>
        <v>0</v>
      </c>
      <c r="K307" s="16"/>
      <c r="L307" s="16"/>
      <c r="M307" s="16"/>
    </row>
    <row r="308" spans="1:13" ht="20.100000000000001" customHeight="1" x14ac:dyDescent="0.15">
      <c r="A308" s="3" t="str">
        <f>IF(AND(L308=供应商对账单!$C$2,C308&gt;=供应商对账单!$G$2,C308&lt;=供应商对账单!$G$3),ROW(进货入库明细表!F308)&amp;"-","")</f>
        <v/>
      </c>
      <c r="B308" s="16"/>
      <c r="C308" s="16"/>
      <c r="D308" s="16"/>
      <c r="E308" s="18" t="str">
        <f>IF($D308&lt;&gt;"",VLOOKUP($D308,参数表!$A:$G,2,0),"")</f>
        <v/>
      </c>
      <c r="F308" s="18" t="str">
        <f>IF($D308&lt;&gt;"",VLOOKUP($D308,参数表!$A:$G,3,0),"")</f>
        <v/>
      </c>
      <c r="G308" s="18" t="str">
        <f>IF($D308&lt;&gt;"",VLOOKUP($D308,参数表!$A:$G,4,0),"")</f>
        <v/>
      </c>
      <c r="H308" s="16"/>
      <c r="I308" s="16"/>
      <c r="J308" s="18">
        <f t="shared" si="4"/>
        <v>0</v>
      </c>
      <c r="K308" s="16"/>
      <c r="L308" s="16"/>
      <c r="M308" s="16"/>
    </row>
    <row r="309" spans="1:13" ht="20.100000000000001" customHeight="1" x14ac:dyDescent="0.15">
      <c r="A309" s="3" t="str">
        <f>IF(AND(L309=供应商对账单!$C$2,C309&gt;=供应商对账单!$G$2,C309&lt;=供应商对账单!$G$3),ROW(进货入库明细表!F309)&amp;"-","")</f>
        <v/>
      </c>
      <c r="B309" s="16"/>
      <c r="C309" s="16"/>
      <c r="D309" s="16"/>
      <c r="E309" s="18" t="str">
        <f>IF($D309&lt;&gt;"",VLOOKUP($D309,参数表!$A:$G,2,0),"")</f>
        <v/>
      </c>
      <c r="F309" s="18" t="str">
        <f>IF($D309&lt;&gt;"",VLOOKUP($D309,参数表!$A:$G,3,0),"")</f>
        <v/>
      </c>
      <c r="G309" s="18" t="str">
        <f>IF($D309&lt;&gt;"",VLOOKUP($D309,参数表!$A:$G,4,0),"")</f>
        <v/>
      </c>
      <c r="H309" s="16"/>
      <c r="I309" s="16"/>
      <c r="J309" s="18">
        <f t="shared" si="4"/>
        <v>0</v>
      </c>
      <c r="K309" s="16"/>
      <c r="L309" s="16"/>
      <c r="M309" s="16"/>
    </row>
    <row r="310" spans="1:13" ht="20.100000000000001" customHeight="1" x14ac:dyDescent="0.15">
      <c r="A310" s="3" t="str">
        <f>IF(AND(L310=供应商对账单!$C$2,C310&gt;=供应商对账单!$G$2,C310&lt;=供应商对账单!$G$3),ROW(进货入库明细表!F310)&amp;"-","")</f>
        <v/>
      </c>
      <c r="B310" s="16"/>
      <c r="C310" s="16"/>
      <c r="D310" s="16"/>
      <c r="E310" s="18" t="str">
        <f>IF($D310&lt;&gt;"",VLOOKUP($D310,参数表!$A:$G,2,0),"")</f>
        <v/>
      </c>
      <c r="F310" s="18" t="str">
        <f>IF($D310&lt;&gt;"",VLOOKUP($D310,参数表!$A:$G,3,0),"")</f>
        <v/>
      </c>
      <c r="G310" s="18" t="str">
        <f>IF($D310&lt;&gt;"",VLOOKUP($D310,参数表!$A:$G,4,0),"")</f>
        <v/>
      </c>
      <c r="H310" s="16"/>
      <c r="I310" s="16"/>
      <c r="J310" s="18">
        <f t="shared" si="4"/>
        <v>0</v>
      </c>
      <c r="K310" s="16"/>
      <c r="L310" s="16"/>
      <c r="M310" s="16"/>
    </row>
    <row r="311" spans="1:13" ht="20.100000000000001" customHeight="1" x14ac:dyDescent="0.15">
      <c r="A311" s="3" t="str">
        <f>IF(AND(L311=供应商对账单!$C$2,C311&gt;=供应商对账单!$G$2,C311&lt;=供应商对账单!$G$3),ROW(进货入库明细表!F311)&amp;"-","")</f>
        <v/>
      </c>
      <c r="B311" s="16"/>
      <c r="C311" s="16"/>
      <c r="D311" s="16"/>
      <c r="E311" s="18" t="str">
        <f>IF($D311&lt;&gt;"",VLOOKUP($D311,参数表!$A:$G,2,0),"")</f>
        <v/>
      </c>
      <c r="F311" s="18" t="str">
        <f>IF($D311&lt;&gt;"",VLOOKUP($D311,参数表!$A:$G,3,0),"")</f>
        <v/>
      </c>
      <c r="G311" s="18" t="str">
        <f>IF($D311&lt;&gt;"",VLOOKUP($D311,参数表!$A:$G,4,0),"")</f>
        <v/>
      </c>
      <c r="H311" s="16"/>
      <c r="I311" s="16"/>
      <c r="J311" s="18">
        <f t="shared" si="4"/>
        <v>0</v>
      </c>
      <c r="K311" s="16"/>
      <c r="L311" s="16"/>
      <c r="M311" s="16"/>
    </row>
    <row r="312" spans="1:13" ht="20.100000000000001" customHeight="1" x14ac:dyDescent="0.15">
      <c r="A312" s="3" t="str">
        <f>IF(AND(L312=供应商对账单!$C$2,C312&gt;=供应商对账单!$G$2,C312&lt;=供应商对账单!$G$3),ROW(进货入库明细表!F312)&amp;"-","")</f>
        <v/>
      </c>
      <c r="B312" s="16"/>
      <c r="C312" s="16"/>
      <c r="D312" s="16"/>
      <c r="E312" s="18" t="str">
        <f>IF($D312&lt;&gt;"",VLOOKUP($D312,参数表!$A:$G,2,0),"")</f>
        <v/>
      </c>
      <c r="F312" s="18" t="str">
        <f>IF($D312&lt;&gt;"",VLOOKUP($D312,参数表!$A:$G,3,0),"")</f>
        <v/>
      </c>
      <c r="G312" s="18" t="str">
        <f>IF($D312&lt;&gt;"",VLOOKUP($D312,参数表!$A:$G,4,0),"")</f>
        <v/>
      </c>
      <c r="H312" s="16"/>
      <c r="I312" s="16"/>
      <c r="J312" s="18">
        <f t="shared" si="4"/>
        <v>0</v>
      </c>
      <c r="K312" s="16"/>
      <c r="L312" s="16"/>
      <c r="M312" s="16"/>
    </row>
    <row r="313" spans="1:13" ht="20.100000000000001" customHeight="1" x14ac:dyDescent="0.15">
      <c r="A313" s="3" t="str">
        <f>IF(AND(L313=供应商对账单!$C$2,C313&gt;=供应商对账单!$G$2,C313&lt;=供应商对账单!$G$3),ROW(进货入库明细表!F313)&amp;"-","")</f>
        <v/>
      </c>
      <c r="B313" s="16"/>
      <c r="C313" s="16"/>
      <c r="D313" s="16"/>
      <c r="E313" s="18" t="str">
        <f>IF($D313&lt;&gt;"",VLOOKUP($D313,参数表!$A:$G,2,0),"")</f>
        <v/>
      </c>
      <c r="F313" s="18" t="str">
        <f>IF($D313&lt;&gt;"",VLOOKUP($D313,参数表!$A:$G,3,0),"")</f>
        <v/>
      </c>
      <c r="G313" s="18" t="str">
        <f>IF($D313&lt;&gt;"",VLOOKUP($D313,参数表!$A:$G,4,0),"")</f>
        <v/>
      </c>
      <c r="H313" s="16"/>
      <c r="I313" s="16"/>
      <c r="J313" s="18">
        <f t="shared" si="4"/>
        <v>0</v>
      </c>
      <c r="K313" s="16"/>
      <c r="L313" s="16"/>
      <c r="M313" s="16"/>
    </row>
    <row r="314" spans="1:13" ht="20.100000000000001" customHeight="1" x14ac:dyDescent="0.15">
      <c r="A314" s="3" t="str">
        <f>IF(AND(L314=供应商对账单!$C$2,C314&gt;=供应商对账单!$G$2,C314&lt;=供应商对账单!$G$3),ROW(进货入库明细表!F314)&amp;"-","")</f>
        <v/>
      </c>
      <c r="B314" s="16"/>
      <c r="C314" s="16"/>
      <c r="D314" s="16"/>
      <c r="E314" s="18" t="str">
        <f>IF($D314&lt;&gt;"",VLOOKUP($D314,参数表!$A:$G,2,0),"")</f>
        <v/>
      </c>
      <c r="F314" s="18" t="str">
        <f>IF($D314&lt;&gt;"",VLOOKUP($D314,参数表!$A:$G,3,0),"")</f>
        <v/>
      </c>
      <c r="G314" s="18" t="str">
        <f>IF($D314&lt;&gt;"",VLOOKUP($D314,参数表!$A:$G,4,0),"")</f>
        <v/>
      </c>
      <c r="H314" s="16"/>
      <c r="I314" s="16"/>
      <c r="J314" s="18">
        <f t="shared" si="4"/>
        <v>0</v>
      </c>
      <c r="K314" s="16"/>
      <c r="L314" s="16"/>
      <c r="M314" s="16"/>
    </row>
    <row r="315" spans="1:13" ht="20.100000000000001" customHeight="1" x14ac:dyDescent="0.15">
      <c r="A315" s="3" t="str">
        <f>IF(AND(L315=供应商对账单!$C$2,C315&gt;=供应商对账单!$G$2,C315&lt;=供应商对账单!$G$3),ROW(进货入库明细表!F315)&amp;"-","")</f>
        <v/>
      </c>
      <c r="B315" s="16"/>
      <c r="C315" s="16"/>
      <c r="D315" s="16"/>
      <c r="E315" s="18" t="str">
        <f>IF($D315&lt;&gt;"",VLOOKUP($D315,参数表!$A:$G,2,0),"")</f>
        <v/>
      </c>
      <c r="F315" s="18" t="str">
        <f>IF($D315&lt;&gt;"",VLOOKUP($D315,参数表!$A:$G,3,0),"")</f>
        <v/>
      </c>
      <c r="G315" s="18" t="str">
        <f>IF($D315&lt;&gt;"",VLOOKUP($D315,参数表!$A:$G,4,0),"")</f>
        <v/>
      </c>
      <c r="H315" s="16"/>
      <c r="I315" s="16"/>
      <c r="J315" s="18">
        <f t="shared" si="4"/>
        <v>0</v>
      </c>
      <c r="K315" s="16"/>
      <c r="L315" s="16"/>
      <c r="M315" s="16"/>
    </row>
    <row r="316" spans="1:13" ht="20.100000000000001" customHeight="1" x14ac:dyDescent="0.15">
      <c r="A316" s="3" t="str">
        <f>IF(AND(L316=供应商对账单!$C$2,C316&gt;=供应商对账单!$G$2,C316&lt;=供应商对账单!$G$3),ROW(进货入库明细表!F316)&amp;"-","")</f>
        <v/>
      </c>
      <c r="B316" s="16"/>
      <c r="C316" s="16"/>
      <c r="D316" s="16"/>
      <c r="E316" s="18" t="str">
        <f>IF($D316&lt;&gt;"",VLOOKUP($D316,参数表!$A:$G,2,0),"")</f>
        <v/>
      </c>
      <c r="F316" s="18" t="str">
        <f>IF($D316&lt;&gt;"",VLOOKUP($D316,参数表!$A:$G,3,0),"")</f>
        <v/>
      </c>
      <c r="G316" s="18" t="str">
        <f>IF($D316&lt;&gt;"",VLOOKUP($D316,参数表!$A:$G,4,0),"")</f>
        <v/>
      </c>
      <c r="H316" s="16"/>
      <c r="I316" s="16"/>
      <c r="J316" s="18">
        <f t="shared" si="4"/>
        <v>0</v>
      </c>
      <c r="K316" s="16"/>
      <c r="L316" s="16"/>
      <c r="M316" s="16"/>
    </row>
    <row r="317" spans="1:13" ht="20.100000000000001" customHeight="1" x14ac:dyDescent="0.15">
      <c r="A317" s="3" t="str">
        <f>IF(AND(L317=供应商对账单!$C$2,C317&gt;=供应商对账单!$G$2,C317&lt;=供应商对账单!$G$3),ROW(进货入库明细表!F317)&amp;"-","")</f>
        <v/>
      </c>
      <c r="B317" s="16"/>
      <c r="C317" s="16"/>
      <c r="D317" s="16"/>
      <c r="E317" s="18" t="str">
        <f>IF($D317&lt;&gt;"",VLOOKUP($D317,参数表!$A:$G,2,0),"")</f>
        <v/>
      </c>
      <c r="F317" s="18" t="str">
        <f>IF($D317&lt;&gt;"",VLOOKUP($D317,参数表!$A:$G,3,0),"")</f>
        <v/>
      </c>
      <c r="G317" s="18" t="str">
        <f>IF($D317&lt;&gt;"",VLOOKUP($D317,参数表!$A:$G,4,0),"")</f>
        <v/>
      </c>
      <c r="H317" s="16"/>
      <c r="I317" s="16"/>
      <c r="J317" s="18">
        <f t="shared" si="4"/>
        <v>0</v>
      </c>
      <c r="K317" s="16"/>
      <c r="L317" s="16"/>
      <c r="M317" s="16"/>
    </row>
    <row r="318" spans="1:13" ht="20.100000000000001" customHeight="1" x14ac:dyDescent="0.15">
      <c r="A318" s="3" t="str">
        <f>IF(AND(L318=供应商对账单!$C$2,C318&gt;=供应商对账单!$G$2,C318&lt;=供应商对账单!$G$3),ROW(进货入库明细表!F318)&amp;"-","")</f>
        <v/>
      </c>
      <c r="B318" s="16"/>
      <c r="C318" s="16"/>
      <c r="D318" s="16"/>
      <c r="E318" s="18" t="str">
        <f>IF($D318&lt;&gt;"",VLOOKUP($D318,参数表!$A:$G,2,0),"")</f>
        <v/>
      </c>
      <c r="F318" s="18" t="str">
        <f>IF($D318&lt;&gt;"",VLOOKUP($D318,参数表!$A:$G,3,0),"")</f>
        <v/>
      </c>
      <c r="G318" s="18" t="str">
        <f>IF($D318&lt;&gt;"",VLOOKUP($D318,参数表!$A:$G,4,0),"")</f>
        <v/>
      </c>
      <c r="H318" s="16"/>
      <c r="I318" s="16"/>
      <c r="J318" s="18">
        <f t="shared" si="4"/>
        <v>0</v>
      </c>
      <c r="K318" s="16"/>
      <c r="L318" s="16"/>
      <c r="M318" s="16"/>
    </row>
    <row r="319" spans="1:13" ht="20.100000000000001" customHeight="1" x14ac:dyDescent="0.15">
      <c r="A319" s="3" t="str">
        <f>IF(AND(L319=供应商对账单!$C$2,C319&gt;=供应商对账单!$G$2,C319&lt;=供应商对账单!$G$3),ROW(进货入库明细表!F319)&amp;"-","")</f>
        <v/>
      </c>
      <c r="B319" s="16"/>
      <c r="C319" s="16"/>
      <c r="D319" s="16"/>
      <c r="E319" s="18" t="str">
        <f>IF($D319&lt;&gt;"",VLOOKUP($D319,参数表!$A:$G,2,0),"")</f>
        <v/>
      </c>
      <c r="F319" s="18" t="str">
        <f>IF($D319&lt;&gt;"",VLOOKUP($D319,参数表!$A:$G,3,0),"")</f>
        <v/>
      </c>
      <c r="G319" s="18" t="str">
        <f>IF($D319&lt;&gt;"",VLOOKUP($D319,参数表!$A:$G,4,0),"")</f>
        <v/>
      </c>
      <c r="H319" s="16"/>
      <c r="I319" s="16"/>
      <c r="J319" s="18">
        <f t="shared" si="4"/>
        <v>0</v>
      </c>
      <c r="K319" s="16"/>
      <c r="L319" s="16"/>
      <c r="M319" s="16"/>
    </row>
    <row r="320" spans="1:13" ht="20.100000000000001" customHeight="1" x14ac:dyDescent="0.15">
      <c r="A320" s="3" t="str">
        <f>IF(AND(L320=供应商对账单!$C$2,C320&gt;=供应商对账单!$G$2,C320&lt;=供应商对账单!$G$3),ROW(进货入库明细表!F320)&amp;"-","")</f>
        <v/>
      </c>
      <c r="B320" s="16"/>
      <c r="C320" s="16"/>
      <c r="D320" s="16"/>
      <c r="E320" s="18" t="str">
        <f>IF($D320&lt;&gt;"",VLOOKUP($D320,参数表!$A:$G,2,0),"")</f>
        <v/>
      </c>
      <c r="F320" s="18" t="str">
        <f>IF($D320&lt;&gt;"",VLOOKUP($D320,参数表!$A:$G,3,0),"")</f>
        <v/>
      </c>
      <c r="G320" s="18" t="str">
        <f>IF($D320&lt;&gt;"",VLOOKUP($D320,参数表!$A:$G,4,0),"")</f>
        <v/>
      </c>
      <c r="H320" s="16"/>
      <c r="I320" s="16"/>
      <c r="J320" s="18">
        <f t="shared" si="4"/>
        <v>0</v>
      </c>
      <c r="K320" s="16"/>
      <c r="L320" s="16"/>
      <c r="M320" s="16"/>
    </row>
    <row r="321" spans="1:13" ht="20.100000000000001" customHeight="1" x14ac:dyDescent="0.15">
      <c r="A321" s="3" t="str">
        <f>IF(AND(L321=供应商对账单!$C$2,C321&gt;=供应商对账单!$G$2,C321&lt;=供应商对账单!$G$3),ROW(进货入库明细表!F321)&amp;"-","")</f>
        <v/>
      </c>
      <c r="B321" s="16"/>
      <c r="C321" s="16"/>
      <c r="D321" s="16"/>
      <c r="E321" s="18" t="str">
        <f>IF($D321&lt;&gt;"",VLOOKUP($D321,参数表!$A:$G,2,0),"")</f>
        <v/>
      </c>
      <c r="F321" s="18" t="str">
        <f>IF($D321&lt;&gt;"",VLOOKUP($D321,参数表!$A:$G,3,0),"")</f>
        <v/>
      </c>
      <c r="G321" s="18" t="str">
        <f>IF($D321&lt;&gt;"",VLOOKUP($D321,参数表!$A:$G,4,0),"")</f>
        <v/>
      </c>
      <c r="H321" s="16"/>
      <c r="I321" s="16"/>
      <c r="J321" s="18">
        <f t="shared" si="4"/>
        <v>0</v>
      </c>
      <c r="K321" s="16"/>
      <c r="L321" s="16"/>
      <c r="M321" s="16"/>
    </row>
    <row r="322" spans="1:13" ht="20.100000000000001" customHeight="1" x14ac:dyDescent="0.15">
      <c r="A322" s="3" t="str">
        <f>IF(AND(L322=供应商对账单!$C$2,C322&gt;=供应商对账单!$G$2,C322&lt;=供应商对账单!$G$3),ROW(进货入库明细表!F322)&amp;"-","")</f>
        <v/>
      </c>
      <c r="B322" s="16"/>
      <c r="C322" s="16"/>
      <c r="D322" s="16"/>
      <c r="E322" s="18" t="str">
        <f>IF($D322&lt;&gt;"",VLOOKUP($D322,参数表!$A:$G,2,0),"")</f>
        <v/>
      </c>
      <c r="F322" s="18" t="str">
        <f>IF($D322&lt;&gt;"",VLOOKUP($D322,参数表!$A:$G,3,0),"")</f>
        <v/>
      </c>
      <c r="G322" s="18" t="str">
        <f>IF($D322&lt;&gt;"",VLOOKUP($D322,参数表!$A:$G,4,0),"")</f>
        <v/>
      </c>
      <c r="H322" s="16"/>
      <c r="I322" s="16"/>
      <c r="J322" s="18">
        <f t="shared" si="4"/>
        <v>0</v>
      </c>
      <c r="K322" s="16"/>
      <c r="L322" s="16"/>
      <c r="M322" s="16"/>
    </row>
    <row r="323" spans="1:13" ht="20.100000000000001" customHeight="1" x14ac:dyDescent="0.15">
      <c r="A323" s="3" t="str">
        <f>IF(AND(L323=供应商对账单!$C$2,C323&gt;=供应商对账单!$G$2,C323&lt;=供应商对账单!$G$3),ROW(进货入库明细表!F323)&amp;"-","")</f>
        <v/>
      </c>
      <c r="B323" s="16"/>
      <c r="C323" s="16"/>
      <c r="D323" s="16"/>
      <c r="E323" s="18" t="str">
        <f>IF($D323&lt;&gt;"",VLOOKUP($D323,参数表!$A:$G,2,0),"")</f>
        <v/>
      </c>
      <c r="F323" s="18" t="str">
        <f>IF($D323&lt;&gt;"",VLOOKUP($D323,参数表!$A:$G,3,0),"")</f>
        <v/>
      </c>
      <c r="G323" s="18" t="str">
        <f>IF($D323&lt;&gt;"",VLOOKUP($D323,参数表!$A:$G,4,0),"")</f>
        <v/>
      </c>
      <c r="H323" s="16"/>
      <c r="I323" s="16"/>
      <c r="J323" s="18">
        <f t="shared" si="4"/>
        <v>0</v>
      </c>
      <c r="K323" s="16"/>
      <c r="L323" s="16"/>
      <c r="M323" s="16"/>
    </row>
    <row r="324" spans="1:13" ht="20.100000000000001" customHeight="1" x14ac:dyDescent="0.15">
      <c r="A324" s="3" t="str">
        <f>IF(AND(L324=供应商对账单!$C$2,C324&gt;=供应商对账单!$G$2,C324&lt;=供应商对账单!$G$3),ROW(进货入库明细表!F324)&amp;"-","")</f>
        <v/>
      </c>
      <c r="B324" s="16"/>
      <c r="C324" s="16"/>
      <c r="D324" s="16"/>
      <c r="E324" s="18" t="str">
        <f>IF($D324&lt;&gt;"",VLOOKUP($D324,参数表!$A:$G,2,0),"")</f>
        <v/>
      </c>
      <c r="F324" s="18" t="str">
        <f>IF($D324&lt;&gt;"",VLOOKUP($D324,参数表!$A:$G,3,0),"")</f>
        <v/>
      </c>
      <c r="G324" s="18" t="str">
        <f>IF($D324&lt;&gt;"",VLOOKUP($D324,参数表!$A:$G,4,0),"")</f>
        <v/>
      </c>
      <c r="H324" s="16"/>
      <c r="I324" s="16"/>
      <c r="J324" s="18">
        <f t="shared" ref="J324:J387" si="5">H324*I324</f>
        <v>0</v>
      </c>
      <c r="K324" s="16"/>
      <c r="L324" s="16"/>
      <c r="M324" s="16"/>
    </row>
    <row r="325" spans="1:13" ht="20.100000000000001" customHeight="1" x14ac:dyDescent="0.15">
      <c r="A325" s="3" t="str">
        <f>IF(AND(L325=供应商对账单!$C$2,C325&gt;=供应商对账单!$G$2,C325&lt;=供应商对账单!$G$3),ROW(进货入库明细表!F325)&amp;"-","")</f>
        <v/>
      </c>
      <c r="B325" s="16"/>
      <c r="C325" s="16"/>
      <c r="D325" s="16"/>
      <c r="E325" s="18" t="str">
        <f>IF($D325&lt;&gt;"",VLOOKUP($D325,参数表!$A:$G,2,0),"")</f>
        <v/>
      </c>
      <c r="F325" s="18" t="str">
        <f>IF($D325&lt;&gt;"",VLOOKUP($D325,参数表!$A:$G,3,0),"")</f>
        <v/>
      </c>
      <c r="G325" s="18" t="str">
        <f>IF($D325&lt;&gt;"",VLOOKUP($D325,参数表!$A:$G,4,0),"")</f>
        <v/>
      </c>
      <c r="H325" s="16"/>
      <c r="I325" s="16"/>
      <c r="J325" s="18">
        <f t="shared" si="5"/>
        <v>0</v>
      </c>
      <c r="K325" s="16"/>
      <c r="L325" s="16"/>
      <c r="M325" s="16"/>
    </row>
    <row r="326" spans="1:13" ht="20.100000000000001" customHeight="1" x14ac:dyDescent="0.15">
      <c r="A326" s="3" t="str">
        <f>IF(AND(L326=供应商对账单!$C$2,C326&gt;=供应商对账单!$G$2,C326&lt;=供应商对账单!$G$3),ROW(进货入库明细表!F326)&amp;"-","")</f>
        <v/>
      </c>
      <c r="B326" s="16"/>
      <c r="C326" s="16"/>
      <c r="D326" s="16"/>
      <c r="E326" s="18" t="str">
        <f>IF($D326&lt;&gt;"",VLOOKUP($D326,参数表!$A:$G,2,0),"")</f>
        <v/>
      </c>
      <c r="F326" s="18" t="str">
        <f>IF($D326&lt;&gt;"",VLOOKUP($D326,参数表!$A:$G,3,0),"")</f>
        <v/>
      </c>
      <c r="G326" s="18" t="str">
        <f>IF($D326&lt;&gt;"",VLOOKUP($D326,参数表!$A:$G,4,0),"")</f>
        <v/>
      </c>
      <c r="H326" s="16"/>
      <c r="I326" s="16"/>
      <c r="J326" s="18">
        <f t="shared" si="5"/>
        <v>0</v>
      </c>
      <c r="K326" s="16"/>
      <c r="L326" s="16"/>
      <c r="M326" s="16"/>
    </row>
    <row r="327" spans="1:13" ht="20.100000000000001" customHeight="1" x14ac:dyDescent="0.15">
      <c r="A327" s="3" t="str">
        <f>IF(AND(L327=供应商对账单!$C$2,C327&gt;=供应商对账单!$G$2,C327&lt;=供应商对账单!$G$3),ROW(进货入库明细表!F327)&amp;"-","")</f>
        <v/>
      </c>
      <c r="B327" s="16"/>
      <c r="C327" s="16"/>
      <c r="D327" s="16"/>
      <c r="E327" s="18" t="str">
        <f>IF($D327&lt;&gt;"",VLOOKUP($D327,参数表!$A:$G,2,0),"")</f>
        <v/>
      </c>
      <c r="F327" s="18" t="str">
        <f>IF($D327&lt;&gt;"",VLOOKUP($D327,参数表!$A:$G,3,0),"")</f>
        <v/>
      </c>
      <c r="G327" s="18" t="str">
        <f>IF($D327&lt;&gt;"",VLOOKUP($D327,参数表!$A:$G,4,0),"")</f>
        <v/>
      </c>
      <c r="H327" s="16"/>
      <c r="I327" s="16"/>
      <c r="J327" s="18">
        <f t="shared" si="5"/>
        <v>0</v>
      </c>
      <c r="K327" s="16"/>
      <c r="L327" s="16"/>
      <c r="M327" s="16"/>
    </row>
    <row r="328" spans="1:13" ht="20.100000000000001" customHeight="1" x14ac:dyDescent="0.15">
      <c r="A328" s="3" t="str">
        <f>IF(AND(L328=供应商对账单!$C$2,C328&gt;=供应商对账单!$G$2,C328&lt;=供应商对账单!$G$3),ROW(进货入库明细表!F328)&amp;"-","")</f>
        <v/>
      </c>
      <c r="B328" s="16"/>
      <c r="C328" s="16"/>
      <c r="D328" s="16"/>
      <c r="E328" s="18" t="str">
        <f>IF($D328&lt;&gt;"",VLOOKUP($D328,参数表!$A:$G,2,0),"")</f>
        <v/>
      </c>
      <c r="F328" s="18" t="str">
        <f>IF($D328&lt;&gt;"",VLOOKUP($D328,参数表!$A:$G,3,0),"")</f>
        <v/>
      </c>
      <c r="G328" s="18" t="str">
        <f>IF($D328&lt;&gt;"",VLOOKUP($D328,参数表!$A:$G,4,0),"")</f>
        <v/>
      </c>
      <c r="H328" s="16"/>
      <c r="I328" s="16"/>
      <c r="J328" s="18">
        <f t="shared" si="5"/>
        <v>0</v>
      </c>
      <c r="K328" s="16"/>
      <c r="L328" s="16"/>
      <c r="M328" s="16"/>
    </row>
    <row r="329" spans="1:13" ht="20.100000000000001" customHeight="1" x14ac:dyDescent="0.15">
      <c r="A329" s="3" t="str">
        <f>IF(AND(L329=供应商对账单!$C$2,C329&gt;=供应商对账单!$G$2,C329&lt;=供应商对账单!$G$3),ROW(进货入库明细表!F329)&amp;"-","")</f>
        <v/>
      </c>
      <c r="B329" s="16"/>
      <c r="C329" s="16"/>
      <c r="D329" s="16"/>
      <c r="E329" s="18" t="str">
        <f>IF($D329&lt;&gt;"",VLOOKUP($D329,参数表!$A:$G,2,0),"")</f>
        <v/>
      </c>
      <c r="F329" s="18" t="str">
        <f>IF($D329&lt;&gt;"",VLOOKUP($D329,参数表!$A:$G,3,0),"")</f>
        <v/>
      </c>
      <c r="G329" s="18" t="str">
        <f>IF($D329&lt;&gt;"",VLOOKUP($D329,参数表!$A:$G,4,0),"")</f>
        <v/>
      </c>
      <c r="H329" s="16"/>
      <c r="I329" s="16"/>
      <c r="J329" s="18">
        <f t="shared" si="5"/>
        <v>0</v>
      </c>
      <c r="K329" s="16"/>
      <c r="L329" s="16"/>
      <c r="M329" s="16"/>
    </row>
    <row r="330" spans="1:13" ht="20.100000000000001" customHeight="1" x14ac:dyDescent="0.15">
      <c r="A330" s="3" t="str">
        <f>IF(AND(L330=供应商对账单!$C$2,C330&gt;=供应商对账单!$G$2,C330&lt;=供应商对账单!$G$3),ROW(进货入库明细表!F330)&amp;"-","")</f>
        <v/>
      </c>
      <c r="B330" s="16"/>
      <c r="C330" s="16"/>
      <c r="D330" s="16"/>
      <c r="E330" s="18" t="str">
        <f>IF($D330&lt;&gt;"",VLOOKUP($D330,参数表!$A:$G,2,0),"")</f>
        <v/>
      </c>
      <c r="F330" s="18" t="str">
        <f>IF($D330&lt;&gt;"",VLOOKUP($D330,参数表!$A:$G,3,0),"")</f>
        <v/>
      </c>
      <c r="G330" s="18" t="str">
        <f>IF($D330&lt;&gt;"",VLOOKUP($D330,参数表!$A:$G,4,0),"")</f>
        <v/>
      </c>
      <c r="H330" s="16"/>
      <c r="I330" s="16"/>
      <c r="J330" s="18">
        <f t="shared" si="5"/>
        <v>0</v>
      </c>
      <c r="K330" s="16"/>
      <c r="L330" s="16"/>
      <c r="M330" s="16"/>
    </row>
    <row r="331" spans="1:13" ht="20.100000000000001" customHeight="1" x14ac:dyDescent="0.15">
      <c r="A331" s="3" t="str">
        <f>IF(AND(L331=供应商对账单!$C$2,C331&gt;=供应商对账单!$G$2,C331&lt;=供应商对账单!$G$3),ROW(进货入库明细表!F331)&amp;"-","")</f>
        <v/>
      </c>
      <c r="B331" s="16"/>
      <c r="C331" s="16"/>
      <c r="D331" s="16"/>
      <c r="E331" s="18" t="str">
        <f>IF($D331&lt;&gt;"",VLOOKUP($D331,参数表!$A:$G,2,0),"")</f>
        <v/>
      </c>
      <c r="F331" s="18" t="str">
        <f>IF($D331&lt;&gt;"",VLOOKUP($D331,参数表!$A:$G,3,0),"")</f>
        <v/>
      </c>
      <c r="G331" s="18" t="str">
        <f>IF($D331&lt;&gt;"",VLOOKUP($D331,参数表!$A:$G,4,0),"")</f>
        <v/>
      </c>
      <c r="H331" s="16"/>
      <c r="I331" s="16"/>
      <c r="J331" s="18">
        <f t="shared" si="5"/>
        <v>0</v>
      </c>
      <c r="K331" s="16"/>
      <c r="L331" s="16"/>
      <c r="M331" s="16"/>
    </row>
    <row r="332" spans="1:13" ht="20.100000000000001" customHeight="1" x14ac:dyDescent="0.15">
      <c r="A332" s="3" t="str">
        <f>IF(AND(L332=供应商对账单!$C$2,C332&gt;=供应商对账单!$G$2,C332&lt;=供应商对账单!$G$3),ROW(进货入库明细表!F332)&amp;"-","")</f>
        <v/>
      </c>
      <c r="B332" s="16"/>
      <c r="C332" s="16"/>
      <c r="D332" s="16"/>
      <c r="E332" s="18" t="str">
        <f>IF($D332&lt;&gt;"",VLOOKUP($D332,参数表!$A:$G,2,0),"")</f>
        <v/>
      </c>
      <c r="F332" s="18" t="str">
        <f>IF($D332&lt;&gt;"",VLOOKUP($D332,参数表!$A:$G,3,0),"")</f>
        <v/>
      </c>
      <c r="G332" s="18" t="str">
        <f>IF($D332&lt;&gt;"",VLOOKUP($D332,参数表!$A:$G,4,0),"")</f>
        <v/>
      </c>
      <c r="H332" s="16"/>
      <c r="I332" s="16"/>
      <c r="J332" s="18">
        <f t="shared" si="5"/>
        <v>0</v>
      </c>
      <c r="K332" s="16"/>
      <c r="L332" s="16"/>
      <c r="M332" s="16"/>
    </row>
    <row r="333" spans="1:13" ht="20.100000000000001" customHeight="1" x14ac:dyDescent="0.15">
      <c r="A333" s="3" t="str">
        <f>IF(AND(L333=供应商对账单!$C$2,C333&gt;=供应商对账单!$G$2,C333&lt;=供应商对账单!$G$3),ROW(进货入库明细表!F333)&amp;"-","")</f>
        <v/>
      </c>
      <c r="B333" s="16"/>
      <c r="C333" s="16"/>
      <c r="D333" s="16"/>
      <c r="E333" s="18" t="str">
        <f>IF($D333&lt;&gt;"",VLOOKUP($D333,参数表!$A:$G,2,0),"")</f>
        <v/>
      </c>
      <c r="F333" s="18" t="str">
        <f>IF($D333&lt;&gt;"",VLOOKUP($D333,参数表!$A:$G,3,0),"")</f>
        <v/>
      </c>
      <c r="G333" s="18" t="str">
        <f>IF($D333&lt;&gt;"",VLOOKUP($D333,参数表!$A:$G,4,0),"")</f>
        <v/>
      </c>
      <c r="H333" s="16"/>
      <c r="I333" s="16"/>
      <c r="J333" s="18">
        <f t="shared" si="5"/>
        <v>0</v>
      </c>
      <c r="K333" s="16"/>
      <c r="L333" s="16"/>
      <c r="M333" s="16"/>
    </row>
    <row r="334" spans="1:13" ht="20.100000000000001" customHeight="1" x14ac:dyDescent="0.15">
      <c r="A334" s="3" t="str">
        <f>IF(AND(L334=供应商对账单!$C$2,C334&gt;=供应商对账单!$G$2,C334&lt;=供应商对账单!$G$3),ROW(进货入库明细表!F334)&amp;"-","")</f>
        <v/>
      </c>
      <c r="B334" s="16"/>
      <c r="C334" s="16"/>
      <c r="D334" s="16"/>
      <c r="E334" s="18" t="str">
        <f>IF($D334&lt;&gt;"",VLOOKUP($D334,参数表!$A:$G,2,0),"")</f>
        <v/>
      </c>
      <c r="F334" s="18" t="str">
        <f>IF($D334&lt;&gt;"",VLOOKUP($D334,参数表!$A:$G,3,0),"")</f>
        <v/>
      </c>
      <c r="G334" s="18" t="str">
        <f>IF($D334&lt;&gt;"",VLOOKUP($D334,参数表!$A:$G,4,0),"")</f>
        <v/>
      </c>
      <c r="H334" s="16"/>
      <c r="I334" s="16"/>
      <c r="J334" s="18">
        <f t="shared" si="5"/>
        <v>0</v>
      </c>
      <c r="K334" s="16"/>
      <c r="L334" s="16"/>
      <c r="M334" s="16"/>
    </row>
    <row r="335" spans="1:13" ht="20.100000000000001" customHeight="1" x14ac:dyDescent="0.15">
      <c r="A335" s="3" t="str">
        <f>IF(AND(L335=供应商对账单!$C$2,C335&gt;=供应商对账单!$G$2,C335&lt;=供应商对账单!$G$3),ROW(进货入库明细表!F335)&amp;"-","")</f>
        <v/>
      </c>
      <c r="B335" s="16"/>
      <c r="C335" s="16"/>
      <c r="D335" s="16"/>
      <c r="E335" s="18" t="str">
        <f>IF($D335&lt;&gt;"",VLOOKUP($D335,参数表!$A:$G,2,0),"")</f>
        <v/>
      </c>
      <c r="F335" s="18" t="str">
        <f>IF($D335&lt;&gt;"",VLOOKUP($D335,参数表!$A:$G,3,0),"")</f>
        <v/>
      </c>
      <c r="G335" s="18" t="str">
        <f>IF($D335&lt;&gt;"",VLOOKUP($D335,参数表!$A:$G,4,0),"")</f>
        <v/>
      </c>
      <c r="H335" s="16"/>
      <c r="I335" s="16"/>
      <c r="J335" s="18">
        <f t="shared" si="5"/>
        <v>0</v>
      </c>
      <c r="K335" s="16"/>
      <c r="L335" s="16"/>
      <c r="M335" s="16"/>
    </row>
    <row r="336" spans="1:13" ht="20.100000000000001" customHeight="1" x14ac:dyDescent="0.15">
      <c r="A336" s="3" t="str">
        <f>IF(AND(L336=供应商对账单!$C$2,C336&gt;=供应商对账单!$G$2,C336&lt;=供应商对账单!$G$3),ROW(进货入库明细表!F336)&amp;"-","")</f>
        <v/>
      </c>
      <c r="B336" s="16"/>
      <c r="C336" s="16"/>
      <c r="D336" s="16"/>
      <c r="E336" s="18" t="str">
        <f>IF($D336&lt;&gt;"",VLOOKUP($D336,参数表!$A:$G,2,0),"")</f>
        <v/>
      </c>
      <c r="F336" s="18" t="str">
        <f>IF($D336&lt;&gt;"",VLOOKUP($D336,参数表!$A:$G,3,0),"")</f>
        <v/>
      </c>
      <c r="G336" s="18" t="str">
        <f>IF($D336&lt;&gt;"",VLOOKUP($D336,参数表!$A:$G,4,0),"")</f>
        <v/>
      </c>
      <c r="H336" s="16"/>
      <c r="I336" s="16"/>
      <c r="J336" s="18">
        <f t="shared" si="5"/>
        <v>0</v>
      </c>
      <c r="K336" s="16"/>
      <c r="L336" s="16"/>
      <c r="M336" s="16"/>
    </row>
    <row r="337" spans="1:13" ht="20.100000000000001" customHeight="1" x14ac:dyDescent="0.15">
      <c r="A337" s="3" t="str">
        <f>IF(AND(L337=供应商对账单!$C$2,C337&gt;=供应商对账单!$G$2,C337&lt;=供应商对账单!$G$3),ROW(进货入库明细表!F337)&amp;"-","")</f>
        <v/>
      </c>
      <c r="B337" s="16"/>
      <c r="C337" s="16"/>
      <c r="D337" s="16"/>
      <c r="E337" s="18" t="str">
        <f>IF($D337&lt;&gt;"",VLOOKUP($D337,参数表!$A:$G,2,0),"")</f>
        <v/>
      </c>
      <c r="F337" s="18" t="str">
        <f>IF($D337&lt;&gt;"",VLOOKUP($D337,参数表!$A:$G,3,0),"")</f>
        <v/>
      </c>
      <c r="G337" s="18" t="str">
        <f>IF($D337&lt;&gt;"",VLOOKUP($D337,参数表!$A:$G,4,0),"")</f>
        <v/>
      </c>
      <c r="H337" s="16"/>
      <c r="I337" s="16"/>
      <c r="J337" s="18">
        <f t="shared" si="5"/>
        <v>0</v>
      </c>
      <c r="K337" s="16"/>
      <c r="L337" s="16"/>
      <c r="M337" s="16"/>
    </row>
    <row r="338" spans="1:13" ht="20.100000000000001" customHeight="1" x14ac:dyDescent="0.15">
      <c r="A338" s="3" t="str">
        <f>IF(AND(L338=供应商对账单!$C$2,C338&gt;=供应商对账单!$G$2,C338&lt;=供应商对账单!$G$3),ROW(进货入库明细表!F338)&amp;"-","")</f>
        <v/>
      </c>
      <c r="B338" s="16"/>
      <c r="C338" s="16"/>
      <c r="D338" s="16"/>
      <c r="E338" s="18" t="str">
        <f>IF($D338&lt;&gt;"",VLOOKUP($D338,参数表!$A:$G,2,0),"")</f>
        <v/>
      </c>
      <c r="F338" s="18" t="str">
        <f>IF($D338&lt;&gt;"",VLOOKUP($D338,参数表!$A:$G,3,0),"")</f>
        <v/>
      </c>
      <c r="G338" s="18" t="str">
        <f>IF($D338&lt;&gt;"",VLOOKUP($D338,参数表!$A:$G,4,0),"")</f>
        <v/>
      </c>
      <c r="H338" s="16"/>
      <c r="I338" s="16"/>
      <c r="J338" s="18">
        <f t="shared" si="5"/>
        <v>0</v>
      </c>
      <c r="K338" s="16"/>
      <c r="L338" s="16"/>
      <c r="M338" s="16"/>
    </row>
    <row r="339" spans="1:13" ht="20.100000000000001" customHeight="1" x14ac:dyDescent="0.15">
      <c r="A339" s="3" t="str">
        <f>IF(AND(L339=供应商对账单!$C$2,C339&gt;=供应商对账单!$G$2,C339&lt;=供应商对账单!$G$3),ROW(进货入库明细表!F339)&amp;"-","")</f>
        <v/>
      </c>
      <c r="B339" s="16"/>
      <c r="C339" s="16"/>
      <c r="D339" s="16"/>
      <c r="E339" s="18" t="str">
        <f>IF($D339&lt;&gt;"",VLOOKUP($D339,参数表!$A:$G,2,0),"")</f>
        <v/>
      </c>
      <c r="F339" s="18" t="str">
        <f>IF($D339&lt;&gt;"",VLOOKUP($D339,参数表!$A:$G,3,0),"")</f>
        <v/>
      </c>
      <c r="G339" s="18" t="str">
        <f>IF($D339&lt;&gt;"",VLOOKUP($D339,参数表!$A:$G,4,0),"")</f>
        <v/>
      </c>
      <c r="H339" s="16"/>
      <c r="I339" s="16"/>
      <c r="J339" s="18">
        <f t="shared" si="5"/>
        <v>0</v>
      </c>
      <c r="K339" s="16"/>
      <c r="L339" s="16"/>
      <c r="M339" s="16"/>
    </row>
    <row r="340" spans="1:13" ht="20.100000000000001" customHeight="1" x14ac:dyDescent="0.15">
      <c r="A340" s="3" t="str">
        <f>IF(AND(L340=供应商对账单!$C$2,C340&gt;=供应商对账单!$G$2,C340&lt;=供应商对账单!$G$3),ROW(进货入库明细表!F340)&amp;"-","")</f>
        <v/>
      </c>
      <c r="B340" s="16"/>
      <c r="C340" s="16"/>
      <c r="D340" s="16"/>
      <c r="E340" s="18" t="str">
        <f>IF($D340&lt;&gt;"",VLOOKUP($D340,参数表!$A:$G,2,0),"")</f>
        <v/>
      </c>
      <c r="F340" s="18" t="str">
        <f>IF($D340&lt;&gt;"",VLOOKUP($D340,参数表!$A:$G,3,0),"")</f>
        <v/>
      </c>
      <c r="G340" s="18" t="str">
        <f>IF($D340&lt;&gt;"",VLOOKUP($D340,参数表!$A:$G,4,0),"")</f>
        <v/>
      </c>
      <c r="H340" s="16"/>
      <c r="I340" s="16"/>
      <c r="J340" s="18">
        <f t="shared" si="5"/>
        <v>0</v>
      </c>
      <c r="K340" s="16"/>
      <c r="L340" s="16"/>
      <c r="M340" s="16"/>
    </row>
    <row r="341" spans="1:13" ht="20.100000000000001" customHeight="1" x14ac:dyDescent="0.15">
      <c r="A341" s="3" t="str">
        <f>IF(AND(L341=供应商对账单!$C$2,C341&gt;=供应商对账单!$G$2,C341&lt;=供应商对账单!$G$3),ROW(进货入库明细表!F341)&amp;"-","")</f>
        <v/>
      </c>
      <c r="B341" s="16"/>
      <c r="C341" s="16"/>
      <c r="D341" s="16"/>
      <c r="E341" s="18" t="str">
        <f>IF($D341&lt;&gt;"",VLOOKUP($D341,参数表!$A:$G,2,0),"")</f>
        <v/>
      </c>
      <c r="F341" s="18" t="str">
        <f>IF($D341&lt;&gt;"",VLOOKUP($D341,参数表!$A:$G,3,0),"")</f>
        <v/>
      </c>
      <c r="G341" s="18" t="str">
        <f>IF($D341&lt;&gt;"",VLOOKUP($D341,参数表!$A:$G,4,0),"")</f>
        <v/>
      </c>
      <c r="H341" s="16"/>
      <c r="I341" s="16"/>
      <c r="J341" s="18">
        <f t="shared" si="5"/>
        <v>0</v>
      </c>
      <c r="K341" s="16"/>
      <c r="L341" s="16"/>
      <c r="M341" s="16"/>
    </row>
    <row r="342" spans="1:13" ht="20.100000000000001" customHeight="1" x14ac:dyDescent="0.15">
      <c r="A342" s="3" t="str">
        <f>IF(AND(L342=供应商对账单!$C$2,C342&gt;=供应商对账单!$G$2,C342&lt;=供应商对账单!$G$3),ROW(进货入库明细表!F342)&amp;"-","")</f>
        <v/>
      </c>
      <c r="B342" s="16"/>
      <c r="C342" s="16"/>
      <c r="D342" s="16"/>
      <c r="E342" s="18" t="str">
        <f>IF($D342&lt;&gt;"",VLOOKUP($D342,参数表!$A:$G,2,0),"")</f>
        <v/>
      </c>
      <c r="F342" s="18" t="str">
        <f>IF($D342&lt;&gt;"",VLOOKUP($D342,参数表!$A:$G,3,0),"")</f>
        <v/>
      </c>
      <c r="G342" s="18" t="str">
        <f>IF($D342&lt;&gt;"",VLOOKUP($D342,参数表!$A:$G,4,0),"")</f>
        <v/>
      </c>
      <c r="H342" s="16"/>
      <c r="I342" s="16"/>
      <c r="J342" s="18">
        <f t="shared" si="5"/>
        <v>0</v>
      </c>
      <c r="K342" s="16"/>
      <c r="L342" s="16"/>
      <c r="M342" s="16"/>
    </row>
    <row r="343" spans="1:13" ht="20.100000000000001" customHeight="1" x14ac:dyDescent="0.15">
      <c r="A343" s="3" t="str">
        <f>IF(AND(L343=供应商对账单!$C$2,C343&gt;=供应商对账单!$G$2,C343&lt;=供应商对账单!$G$3),ROW(进货入库明细表!F343)&amp;"-","")</f>
        <v/>
      </c>
      <c r="B343" s="16"/>
      <c r="C343" s="16"/>
      <c r="D343" s="16"/>
      <c r="E343" s="18" t="str">
        <f>IF($D343&lt;&gt;"",VLOOKUP($D343,参数表!$A:$G,2,0),"")</f>
        <v/>
      </c>
      <c r="F343" s="18" t="str">
        <f>IF($D343&lt;&gt;"",VLOOKUP($D343,参数表!$A:$G,3,0),"")</f>
        <v/>
      </c>
      <c r="G343" s="18" t="str">
        <f>IF($D343&lt;&gt;"",VLOOKUP($D343,参数表!$A:$G,4,0),"")</f>
        <v/>
      </c>
      <c r="H343" s="16"/>
      <c r="I343" s="16"/>
      <c r="J343" s="18">
        <f t="shared" si="5"/>
        <v>0</v>
      </c>
      <c r="K343" s="16"/>
      <c r="L343" s="16"/>
      <c r="M343" s="16"/>
    </row>
    <row r="344" spans="1:13" ht="20.100000000000001" customHeight="1" x14ac:dyDescent="0.15">
      <c r="A344" s="3" t="str">
        <f>IF(AND(L344=供应商对账单!$C$2,C344&gt;=供应商对账单!$G$2,C344&lt;=供应商对账单!$G$3),ROW(进货入库明细表!F344)&amp;"-","")</f>
        <v/>
      </c>
      <c r="B344" s="16"/>
      <c r="C344" s="16"/>
      <c r="D344" s="16"/>
      <c r="E344" s="18" t="str">
        <f>IF($D344&lt;&gt;"",VLOOKUP($D344,参数表!$A:$G,2,0),"")</f>
        <v/>
      </c>
      <c r="F344" s="18" t="str">
        <f>IF($D344&lt;&gt;"",VLOOKUP($D344,参数表!$A:$G,3,0),"")</f>
        <v/>
      </c>
      <c r="G344" s="18" t="str">
        <f>IF($D344&lt;&gt;"",VLOOKUP($D344,参数表!$A:$G,4,0),"")</f>
        <v/>
      </c>
      <c r="H344" s="16"/>
      <c r="I344" s="16"/>
      <c r="J344" s="18">
        <f t="shared" si="5"/>
        <v>0</v>
      </c>
      <c r="K344" s="16"/>
      <c r="L344" s="16"/>
      <c r="M344" s="16"/>
    </row>
    <row r="345" spans="1:13" ht="20.100000000000001" customHeight="1" x14ac:dyDescent="0.15">
      <c r="A345" s="3" t="str">
        <f>IF(AND(L345=供应商对账单!$C$2,C345&gt;=供应商对账单!$G$2,C345&lt;=供应商对账单!$G$3),ROW(进货入库明细表!F345)&amp;"-","")</f>
        <v/>
      </c>
      <c r="B345" s="16"/>
      <c r="C345" s="16"/>
      <c r="D345" s="16"/>
      <c r="E345" s="18" t="str">
        <f>IF($D345&lt;&gt;"",VLOOKUP($D345,参数表!$A:$G,2,0),"")</f>
        <v/>
      </c>
      <c r="F345" s="18" t="str">
        <f>IF($D345&lt;&gt;"",VLOOKUP($D345,参数表!$A:$G,3,0),"")</f>
        <v/>
      </c>
      <c r="G345" s="18" t="str">
        <f>IF($D345&lt;&gt;"",VLOOKUP($D345,参数表!$A:$G,4,0),"")</f>
        <v/>
      </c>
      <c r="H345" s="16"/>
      <c r="I345" s="16"/>
      <c r="J345" s="18">
        <f t="shared" si="5"/>
        <v>0</v>
      </c>
      <c r="K345" s="16"/>
      <c r="L345" s="16"/>
      <c r="M345" s="16"/>
    </row>
    <row r="346" spans="1:13" ht="20.100000000000001" customHeight="1" x14ac:dyDescent="0.15">
      <c r="A346" s="3" t="str">
        <f>IF(AND(L346=供应商对账单!$C$2,C346&gt;=供应商对账单!$G$2,C346&lt;=供应商对账单!$G$3),ROW(进货入库明细表!F346)&amp;"-","")</f>
        <v/>
      </c>
      <c r="B346" s="16"/>
      <c r="C346" s="16"/>
      <c r="D346" s="16"/>
      <c r="E346" s="18" t="str">
        <f>IF($D346&lt;&gt;"",VLOOKUP($D346,参数表!$A:$G,2,0),"")</f>
        <v/>
      </c>
      <c r="F346" s="18" t="str">
        <f>IF($D346&lt;&gt;"",VLOOKUP($D346,参数表!$A:$G,3,0),"")</f>
        <v/>
      </c>
      <c r="G346" s="18" t="str">
        <f>IF($D346&lt;&gt;"",VLOOKUP($D346,参数表!$A:$G,4,0),"")</f>
        <v/>
      </c>
      <c r="H346" s="16"/>
      <c r="I346" s="16"/>
      <c r="J346" s="18">
        <f t="shared" si="5"/>
        <v>0</v>
      </c>
      <c r="K346" s="16"/>
      <c r="L346" s="16"/>
      <c r="M346" s="16"/>
    </row>
    <row r="347" spans="1:13" ht="20.100000000000001" customHeight="1" x14ac:dyDescent="0.15">
      <c r="A347" s="3" t="str">
        <f>IF(AND(L347=供应商对账单!$C$2,C347&gt;=供应商对账单!$G$2,C347&lt;=供应商对账单!$G$3),ROW(进货入库明细表!F347)&amp;"-","")</f>
        <v/>
      </c>
      <c r="B347" s="16"/>
      <c r="C347" s="16"/>
      <c r="D347" s="16"/>
      <c r="E347" s="18" t="str">
        <f>IF($D347&lt;&gt;"",VLOOKUP($D347,参数表!$A:$G,2,0),"")</f>
        <v/>
      </c>
      <c r="F347" s="18" t="str">
        <f>IF($D347&lt;&gt;"",VLOOKUP($D347,参数表!$A:$G,3,0),"")</f>
        <v/>
      </c>
      <c r="G347" s="18" t="str">
        <f>IF($D347&lt;&gt;"",VLOOKUP($D347,参数表!$A:$G,4,0),"")</f>
        <v/>
      </c>
      <c r="H347" s="16"/>
      <c r="I347" s="16"/>
      <c r="J347" s="18">
        <f t="shared" si="5"/>
        <v>0</v>
      </c>
      <c r="K347" s="16"/>
      <c r="L347" s="16"/>
      <c r="M347" s="16"/>
    </row>
    <row r="348" spans="1:13" ht="20.100000000000001" customHeight="1" x14ac:dyDescent="0.15">
      <c r="A348" s="3" t="str">
        <f>IF(AND(L348=供应商对账单!$C$2,C348&gt;=供应商对账单!$G$2,C348&lt;=供应商对账单!$G$3),ROW(进货入库明细表!F348)&amp;"-","")</f>
        <v/>
      </c>
      <c r="B348" s="16"/>
      <c r="C348" s="16"/>
      <c r="D348" s="16"/>
      <c r="E348" s="18" t="str">
        <f>IF($D348&lt;&gt;"",VLOOKUP($D348,参数表!$A:$G,2,0),"")</f>
        <v/>
      </c>
      <c r="F348" s="18" t="str">
        <f>IF($D348&lt;&gt;"",VLOOKUP($D348,参数表!$A:$G,3,0),"")</f>
        <v/>
      </c>
      <c r="G348" s="18" t="str">
        <f>IF($D348&lt;&gt;"",VLOOKUP($D348,参数表!$A:$G,4,0),"")</f>
        <v/>
      </c>
      <c r="H348" s="16"/>
      <c r="I348" s="16"/>
      <c r="J348" s="18">
        <f t="shared" si="5"/>
        <v>0</v>
      </c>
      <c r="K348" s="16"/>
      <c r="L348" s="16"/>
      <c r="M348" s="16"/>
    </row>
    <row r="349" spans="1:13" ht="20.100000000000001" customHeight="1" x14ac:dyDescent="0.15">
      <c r="A349" s="3" t="str">
        <f>IF(AND(L349=供应商对账单!$C$2,C349&gt;=供应商对账单!$G$2,C349&lt;=供应商对账单!$G$3),ROW(进货入库明细表!F349)&amp;"-","")</f>
        <v/>
      </c>
      <c r="B349" s="16"/>
      <c r="C349" s="16"/>
      <c r="D349" s="16"/>
      <c r="E349" s="18" t="str">
        <f>IF($D349&lt;&gt;"",VLOOKUP($D349,参数表!$A:$G,2,0),"")</f>
        <v/>
      </c>
      <c r="F349" s="18" t="str">
        <f>IF($D349&lt;&gt;"",VLOOKUP($D349,参数表!$A:$G,3,0),"")</f>
        <v/>
      </c>
      <c r="G349" s="18" t="str">
        <f>IF($D349&lt;&gt;"",VLOOKUP($D349,参数表!$A:$G,4,0),"")</f>
        <v/>
      </c>
      <c r="H349" s="16"/>
      <c r="I349" s="16"/>
      <c r="J349" s="18">
        <f t="shared" si="5"/>
        <v>0</v>
      </c>
      <c r="K349" s="16"/>
      <c r="L349" s="16"/>
      <c r="M349" s="16"/>
    </row>
    <row r="350" spans="1:13" ht="20.100000000000001" customHeight="1" x14ac:dyDescent="0.15">
      <c r="A350" s="3" t="str">
        <f>IF(AND(L350=供应商对账单!$C$2,C350&gt;=供应商对账单!$G$2,C350&lt;=供应商对账单!$G$3),ROW(进货入库明细表!F350)&amp;"-","")</f>
        <v/>
      </c>
      <c r="B350" s="16"/>
      <c r="C350" s="16"/>
      <c r="D350" s="16"/>
      <c r="E350" s="18" t="str">
        <f>IF($D350&lt;&gt;"",VLOOKUP($D350,参数表!$A:$G,2,0),"")</f>
        <v/>
      </c>
      <c r="F350" s="18" t="str">
        <f>IF($D350&lt;&gt;"",VLOOKUP($D350,参数表!$A:$G,3,0),"")</f>
        <v/>
      </c>
      <c r="G350" s="18" t="str">
        <f>IF($D350&lt;&gt;"",VLOOKUP($D350,参数表!$A:$G,4,0),"")</f>
        <v/>
      </c>
      <c r="H350" s="16"/>
      <c r="I350" s="16"/>
      <c r="J350" s="18">
        <f t="shared" si="5"/>
        <v>0</v>
      </c>
      <c r="K350" s="16"/>
      <c r="L350" s="16"/>
      <c r="M350" s="16"/>
    </row>
    <row r="351" spans="1:13" ht="20.100000000000001" customHeight="1" x14ac:dyDescent="0.15">
      <c r="A351" s="3" t="str">
        <f>IF(AND(L351=供应商对账单!$C$2,C351&gt;=供应商对账单!$G$2,C351&lt;=供应商对账单!$G$3),ROW(进货入库明细表!F351)&amp;"-","")</f>
        <v/>
      </c>
      <c r="B351" s="16"/>
      <c r="C351" s="16"/>
      <c r="D351" s="16"/>
      <c r="E351" s="18" t="str">
        <f>IF($D351&lt;&gt;"",VLOOKUP($D351,参数表!$A:$G,2,0),"")</f>
        <v/>
      </c>
      <c r="F351" s="18" t="str">
        <f>IF($D351&lt;&gt;"",VLOOKUP($D351,参数表!$A:$G,3,0),"")</f>
        <v/>
      </c>
      <c r="G351" s="18" t="str">
        <f>IF($D351&lt;&gt;"",VLOOKUP($D351,参数表!$A:$G,4,0),"")</f>
        <v/>
      </c>
      <c r="H351" s="16"/>
      <c r="I351" s="16"/>
      <c r="J351" s="18">
        <f t="shared" si="5"/>
        <v>0</v>
      </c>
      <c r="K351" s="16"/>
      <c r="L351" s="16"/>
      <c r="M351" s="16"/>
    </row>
    <row r="352" spans="1:13" ht="20.100000000000001" customHeight="1" x14ac:dyDescent="0.15">
      <c r="A352" s="3" t="str">
        <f>IF(AND(L352=供应商对账单!$C$2,C352&gt;=供应商对账单!$G$2,C352&lt;=供应商对账单!$G$3),ROW(进货入库明细表!F352)&amp;"-","")</f>
        <v/>
      </c>
      <c r="B352" s="16"/>
      <c r="C352" s="16"/>
      <c r="D352" s="16"/>
      <c r="E352" s="18" t="str">
        <f>IF($D352&lt;&gt;"",VLOOKUP($D352,参数表!$A:$G,2,0),"")</f>
        <v/>
      </c>
      <c r="F352" s="18" t="str">
        <f>IF($D352&lt;&gt;"",VLOOKUP($D352,参数表!$A:$G,3,0),"")</f>
        <v/>
      </c>
      <c r="G352" s="18" t="str">
        <f>IF($D352&lt;&gt;"",VLOOKUP($D352,参数表!$A:$G,4,0),"")</f>
        <v/>
      </c>
      <c r="H352" s="16"/>
      <c r="I352" s="16"/>
      <c r="J352" s="18">
        <f t="shared" si="5"/>
        <v>0</v>
      </c>
      <c r="K352" s="16"/>
      <c r="L352" s="16"/>
      <c r="M352" s="16"/>
    </row>
    <row r="353" spans="1:13" ht="20.100000000000001" customHeight="1" x14ac:dyDescent="0.15">
      <c r="A353" s="3" t="str">
        <f>IF(AND(L353=供应商对账单!$C$2,C353&gt;=供应商对账单!$G$2,C353&lt;=供应商对账单!$G$3),ROW(进货入库明细表!F353)&amp;"-","")</f>
        <v/>
      </c>
      <c r="B353" s="16"/>
      <c r="C353" s="16"/>
      <c r="D353" s="16"/>
      <c r="E353" s="18" t="str">
        <f>IF($D353&lt;&gt;"",VLOOKUP($D353,参数表!$A:$G,2,0),"")</f>
        <v/>
      </c>
      <c r="F353" s="18" t="str">
        <f>IF($D353&lt;&gt;"",VLOOKUP($D353,参数表!$A:$G,3,0),"")</f>
        <v/>
      </c>
      <c r="G353" s="18" t="str">
        <f>IF($D353&lt;&gt;"",VLOOKUP($D353,参数表!$A:$G,4,0),"")</f>
        <v/>
      </c>
      <c r="H353" s="16"/>
      <c r="I353" s="16"/>
      <c r="J353" s="18">
        <f t="shared" si="5"/>
        <v>0</v>
      </c>
      <c r="K353" s="16"/>
      <c r="L353" s="16"/>
      <c r="M353" s="16"/>
    </row>
    <row r="354" spans="1:13" ht="20.100000000000001" customHeight="1" x14ac:dyDescent="0.15">
      <c r="A354" s="3" t="str">
        <f>IF(AND(L354=供应商对账单!$C$2,C354&gt;=供应商对账单!$G$2,C354&lt;=供应商对账单!$G$3),ROW(进货入库明细表!F354)&amp;"-","")</f>
        <v/>
      </c>
      <c r="B354" s="16"/>
      <c r="C354" s="16"/>
      <c r="D354" s="16"/>
      <c r="E354" s="18" t="str">
        <f>IF($D354&lt;&gt;"",VLOOKUP($D354,参数表!$A:$G,2,0),"")</f>
        <v/>
      </c>
      <c r="F354" s="18" t="str">
        <f>IF($D354&lt;&gt;"",VLOOKUP($D354,参数表!$A:$G,3,0),"")</f>
        <v/>
      </c>
      <c r="G354" s="18" t="str">
        <f>IF($D354&lt;&gt;"",VLOOKUP($D354,参数表!$A:$G,4,0),"")</f>
        <v/>
      </c>
      <c r="H354" s="16"/>
      <c r="I354" s="16"/>
      <c r="J354" s="18">
        <f t="shared" si="5"/>
        <v>0</v>
      </c>
      <c r="K354" s="16"/>
      <c r="L354" s="16"/>
      <c r="M354" s="16"/>
    </row>
    <row r="355" spans="1:13" ht="20.100000000000001" customHeight="1" x14ac:dyDescent="0.15">
      <c r="A355" s="3" t="str">
        <f>IF(AND(L355=供应商对账单!$C$2,C355&gt;=供应商对账单!$G$2,C355&lt;=供应商对账单!$G$3),ROW(进货入库明细表!F355)&amp;"-","")</f>
        <v/>
      </c>
      <c r="B355" s="16"/>
      <c r="C355" s="16"/>
      <c r="D355" s="16"/>
      <c r="E355" s="18" t="str">
        <f>IF($D355&lt;&gt;"",VLOOKUP($D355,参数表!$A:$G,2,0),"")</f>
        <v/>
      </c>
      <c r="F355" s="18" t="str">
        <f>IF($D355&lt;&gt;"",VLOOKUP($D355,参数表!$A:$G,3,0),"")</f>
        <v/>
      </c>
      <c r="G355" s="18" t="str">
        <f>IF($D355&lt;&gt;"",VLOOKUP($D355,参数表!$A:$G,4,0),"")</f>
        <v/>
      </c>
      <c r="H355" s="16"/>
      <c r="I355" s="16"/>
      <c r="J355" s="18">
        <f t="shared" si="5"/>
        <v>0</v>
      </c>
      <c r="K355" s="16"/>
      <c r="L355" s="16"/>
      <c r="M355" s="16"/>
    </row>
    <row r="356" spans="1:13" ht="20.100000000000001" customHeight="1" x14ac:dyDescent="0.15">
      <c r="A356" s="3" t="str">
        <f>IF(AND(L356=供应商对账单!$C$2,C356&gt;=供应商对账单!$G$2,C356&lt;=供应商对账单!$G$3),ROW(进货入库明细表!F356)&amp;"-","")</f>
        <v/>
      </c>
      <c r="B356" s="16"/>
      <c r="C356" s="16"/>
      <c r="D356" s="16"/>
      <c r="E356" s="18" t="str">
        <f>IF($D356&lt;&gt;"",VLOOKUP($D356,参数表!$A:$G,2,0),"")</f>
        <v/>
      </c>
      <c r="F356" s="18" t="str">
        <f>IF($D356&lt;&gt;"",VLOOKUP($D356,参数表!$A:$G,3,0),"")</f>
        <v/>
      </c>
      <c r="G356" s="18" t="str">
        <f>IF($D356&lt;&gt;"",VLOOKUP($D356,参数表!$A:$G,4,0),"")</f>
        <v/>
      </c>
      <c r="H356" s="16"/>
      <c r="I356" s="16"/>
      <c r="J356" s="18">
        <f t="shared" si="5"/>
        <v>0</v>
      </c>
      <c r="K356" s="16"/>
      <c r="L356" s="16"/>
      <c r="M356" s="16"/>
    </row>
    <row r="357" spans="1:13" ht="20.100000000000001" customHeight="1" x14ac:dyDescent="0.15">
      <c r="A357" s="3" t="str">
        <f>IF(AND(L357=供应商对账单!$C$2,C357&gt;=供应商对账单!$G$2,C357&lt;=供应商对账单!$G$3),ROW(进货入库明细表!F357)&amp;"-","")</f>
        <v/>
      </c>
      <c r="B357" s="16"/>
      <c r="C357" s="16"/>
      <c r="D357" s="16"/>
      <c r="E357" s="18" t="str">
        <f>IF($D357&lt;&gt;"",VLOOKUP($D357,参数表!$A:$G,2,0),"")</f>
        <v/>
      </c>
      <c r="F357" s="18" t="str">
        <f>IF($D357&lt;&gt;"",VLOOKUP($D357,参数表!$A:$G,3,0),"")</f>
        <v/>
      </c>
      <c r="G357" s="18" t="str">
        <f>IF($D357&lt;&gt;"",VLOOKUP($D357,参数表!$A:$G,4,0),"")</f>
        <v/>
      </c>
      <c r="H357" s="16"/>
      <c r="I357" s="16"/>
      <c r="J357" s="18">
        <f t="shared" si="5"/>
        <v>0</v>
      </c>
      <c r="K357" s="16"/>
      <c r="L357" s="16"/>
      <c r="M357" s="16"/>
    </row>
    <row r="358" spans="1:13" ht="20.100000000000001" customHeight="1" x14ac:dyDescent="0.15">
      <c r="A358" s="3" t="str">
        <f>IF(AND(L358=供应商对账单!$C$2,C358&gt;=供应商对账单!$G$2,C358&lt;=供应商对账单!$G$3),ROW(进货入库明细表!F358)&amp;"-","")</f>
        <v/>
      </c>
      <c r="B358" s="16"/>
      <c r="C358" s="16"/>
      <c r="D358" s="16"/>
      <c r="E358" s="18" t="str">
        <f>IF($D358&lt;&gt;"",VLOOKUP($D358,参数表!$A:$G,2,0),"")</f>
        <v/>
      </c>
      <c r="F358" s="18" t="str">
        <f>IF($D358&lt;&gt;"",VLOOKUP($D358,参数表!$A:$G,3,0),"")</f>
        <v/>
      </c>
      <c r="G358" s="18" t="str">
        <f>IF($D358&lt;&gt;"",VLOOKUP($D358,参数表!$A:$G,4,0),"")</f>
        <v/>
      </c>
      <c r="H358" s="16"/>
      <c r="I358" s="16"/>
      <c r="J358" s="18">
        <f t="shared" si="5"/>
        <v>0</v>
      </c>
      <c r="K358" s="16"/>
      <c r="L358" s="16"/>
      <c r="M358" s="16"/>
    </row>
    <row r="359" spans="1:13" ht="20.100000000000001" customHeight="1" x14ac:dyDescent="0.15">
      <c r="A359" s="3" t="str">
        <f>IF(AND(L359=供应商对账单!$C$2,C359&gt;=供应商对账单!$G$2,C359&lt;=供应商对账单!$G$3),ROW(进货入库明细表!F359)&amp;"-","")</f>
        <v/>
      </c>
      <c r="B359" s="16"/>
      <c r="C359" s="16"/>
      <c r="D359" s="16"/>
      <c r="E359" s="18" t="str">
        <f>IF($D359&lt;&gt;"",VLOOKUP($D359,参数表!$A:$G,2,0),"")</f>
        <v/>
      </c>
      <c r="F359" s="18" t="str">
        <f>IF($D359&lt;&gt;"",VLOOKUP($D359,参数表!$A:$G,3,0),"")</f>
        <v/>
      </c>
      <c r="G359" s="18" t="str">
        <f>IF($D359&lt;&gt;"",VLOOKUP($D359,参数表!$A:$G,4,0),"")</f>
        <v/>
      </c>
      <c r="H359" s="16"/>
      <c r="I359" s="16"/>
      <c r="J359" s="18">
        <f t="shared" si="5"/>
        <v>0</v>
      </c>
      <c r="K359" s="16"/>
      <c r="L359" s="16"/>
      <c r="M359" s="16"/>
    </row>
    <row r="360" spans="1:13" ht="20.100000000000001" customHeight="1" x14ac:dyDescent="0.15">
      <c r="A360" s="3" t="str">
        <f>IF(AND(L360=供应商对账单!$C$2,C360&gt;=供应商对账单!$G$2,C360&lt;=供应商对账单!$G$3),ROW(进货入库明细表!F360)&amp;"-","")</f>
        <v/>
      </c>
      <c r="B360" s="16"/>
      <c r="C360" s="16"/>
      <c r="D360" s="16"/>
      <c r="E360" s="18" t="str">
        <f>IF($D360&lt;&gt;"",VLOOKUP($D360,参数表!$A:$G,2,0),"")</f>
        <v/>
      </c>
      <c r="F360" s="18" t="str">
        <f>IF($D360&lt;&gt;"",VLOOKUP($D360,参数表!$A:$G,3,0),"")</f>
        <v/>
      </c>
      <c r="G360" s="18" t="str">
        <f>IF($D360&lt;&gt;"",VLOOKUP($D360,参数表!$A:$G,4,0),"")</f>
        <v/>
      </c>
      <c r="H360" s="16"/>
      <c r="I360" s="16"/>
      <c r="J360" s="18">
        <f t="shared" si="5"/>
        <v>0</v>
      </c>
      <c r="K360" s="16"/>
      <c r="L360" s="16"/>
      <c r="M360" s="16"/>
    </row>
    <row r="361" spans="1:13" ht="20.100000000000001" customHeight="1" x14ac:dyDescent="0.15">
      <c r="A361" s="3" t="str">
        <f>IF(AND(L361=供应商对账单!$C$2,C361&gt;=供应商对账单!$G$2,C361&lt;=供应商对账单!$G$3),ROW(进货入库明细表!F361)&amp;"-","")</f>
        <v/>
      </c>
      <c r="B361" s="16"/>
      <c r="C361" s="16"/>
      <c r="D361" s="16"/>
      <c r="E361" s="18" t="str">
        <f>IF($D361&lt;&gt;"",VLOOKUP($D361,参数表!$A:$G,2,0),"")</f>
        <v/>
      </c>
      <c r="F361" s="18" t="str">
        <f>IF($D361&lt;&gt;"",VLOOKUP($D361,参数表!$A:$G,3,0),"")</f>
        <v/>
      </c>
      <c r="G361" s="18" t="str">
        <f>IF($D361&lt;&gt;"",VLOOKUP($D361,参数表!$A:$G,4,0),"")</f>
        <v/>
      </c>
      <c r="H361" s="16"/>
      <c r="I361" s="16"/>
      <c r="J361" s="18">
        <f t="shared" si="5"/>
        <v>0</v>
      </c>
      <c r="K361" s="16"/>
      <c r="L361" s="16"/>
      <c r="M361" s="16"/>
    </row>
    <row r="362" spans="1:13" ht="20.100000000000001" customHeight="1" x14ac:dyDescent="0.15">
      <c r="A362" s="3" t="str">
        <f>IF(AND(L362=供应商对账单!$C$2,C362&gt;=供应商对账单!$G$2,C362&lt;=供应商对账单!$G$3),ROW(进货入库明细表!F362)&amp;"-","")</f>
        <v/>
      </c>
      <c r="B362" s="16"/>
      <c r="C362" s="16"/>
      <c r="D362" s="16"/>
      <c r="E362" s="18" t="str">
        <f>IF($D362&lt;&gt;"",VLOOKUP($D362,参数表!$A:$G,2,0),"")</f>
        <v/>
      </c>
      <c r="F362" s="18" t="str">
        <f>IF($D362&lt;&gt;"",VLOOKUP($D362,参数表!$A:$G,3,0),"")</f>
        <v/>
      </c>
      <c r="G362" s="18" t="str">
        <f>IF($D362&lt;&gt;"",VLOOKUP($D362,参数表!$A:$G,4,0),"")</f>
        <v/>
      </c>
      <c r="H362" s="16"/>
      <c r="I362" s="16"/>
      <c r="J362" s="18">
        <f t="shared" si="5"/>
        <v>0</v>
      </c>
      <c r="K362" s="16"/>
      <c r="L362" s="16"/>
      <c r="M362" s="16"/>
    </row>
    <row r="363" spans="1:13" ht="20.100000000000001" customHeight="1" x14ac:dyDescent="0.15">
      <c r="A363" s="3" t="str">
        <f>IF(AND(L363=供应商对账单!$C$2,C363&gt;=供应商对账单!$G$2,C363&lt;=供应商对账单!$G$3),ROW(进货入库明细表!F363)&amp;"-","")</f>
        <v/>
      </c>
      <c r="B363" s="16"/>
      <c r="C363" s="16"/>
      <c r="D363" s="16"/>
      <c r="E363" s="18" t="str">
        <f>IF($D363&lt;&gt;"",VLOOKUP($D363,参数表!$A:$G,2,0),"")</f>
        <v/>
      </c>
      <c r="F363" s="18" t="str">
        <f>IF($D363&lt;&gt;"",VLOOKUP($D363,参数表!$A:$G,3,0),"")</f>
        <v/>
      </c>
      <c r="G363" s="18" t="str">
        <f>IF($D363&lt;&gt;"",VLOOKUP($D363,参数表!$A:$G,4,0),"")</f>
        <v/>
      </c>
      <c r="H363" s="16"/>
      <c r="I363" s="16"/>
      <c r="J363" s="18">
        <f t="shared" si="5"/>
        <v>0</v>
      </c>
      <c r="K363" s="16"/>
      <c r="L363" s="16"/>
      <c r="M363" s="16"/>
    </row>
    <row r="364" spans="1:13" ht="20.100000000000001" customHeight="1" x14ac:dyDescent="0.15">
      <c r="A364" s="3" t="str">
        <f>IF(AND(L364=供应商对账单!$C$2,C364&gt;=供应商对账单!$G$2,C364&lt;=供应商对账单!$G$3),ROW(进货入库明细表!F364)&amp;"-","")</f>
        <v/>
      </c>
      <c r="B364" s="16"/>
      <c r="C364" s="16"/>
      <c r="D364" s="16"/>
      <c r="E364" s="18" t="str">
        <f>IF($D364&lt;&gt;"",VLOOKUP($D364,参数表!$A:$G,2,0),"")</f>
        <v/>
      </c>
      <c r="F364" s="18" t="str">
        <f>IF($D364&lt;&gt;"",VLOOKUP($D364,参数表!$A:$G,3,0),"")</f>
        <v/>
      </c>
      <c r="G364" s="18" t="str">
        <f>IF($D364&lt;&gt;"",VLOOKUP($D364,参数表!$A:$G,4,0),"")</f>
        <v/>
      </c>
      <c r="H364" s="16"/>
      <c r="I364" s="16"/>
      <c r="J364" s="18">
        <f t="shared" si="5"/>
        <v>0</v>
      </c>
      <c r="K364" s="16"/>
      <c r="L364" s="16"/>
      <c r="M364" s="16"/>
    </row>
    <row r="365" spans="1:13" ht="20.100000000000001" customHeight="1" x14ac:dyDescent="0.15">
      <c r="A365" s="3" t="str">
        <f>IF(AND(L365=供应商对账单!$C$2,C365&gt;=供应商对账单!$G$2,C365&lt;=供应商对账单!$G$3),ROW(进货入库明细表!F365)&amp;"-","")</f>
        <v/>
      </c>
      <c r="B365" s="16"/>
      <c r="C365" s="16"/>
      <c r="D365" s="16"/>
      <c r="E365" s="18" t="str">
        <f>IF($D365&lt;&gt;"",VLOOKUP($D365,参数表!$A:$G,2,0),"")</f>
        <v/>
      </c>
      <c r="F365" s="18" t="str">
        <f>IF($D365&lt;&gt;"",VLOOKUP($D365,参数表!$A:$G,3,0),"")</f>
        <v/>
      </c>
      <c r="G365" s="18" t="str">
        <f>IF($D365&lt;&gt;"",VLOOKUP($D365,参数表!$A:$G,4,0),"")</f>
        <v/>
      </c>
      <c r="H365" s="16"/>
      <c r="I365" s="16"/>
      <c r="J365" s="18">
        <f t="shared" si="5"/>
        <v>0</v>
      </c>
      <c r="K365" s="16"/>
      <c r="L365" s="16"/>
      <c r="M365" s="16"/>
    </row>
    <row r="366" spans="1:13" ht="20.100000000000001" customHeight="1" x14ac:dyDescent="0.15">
      <c r="A366" s="3" t="str">
        <f>IF(AND(L366=供应商对账单!$C$2,C366&gt;=供应商对账单!$G$2,C366&lt;=供应商对账单!$G$3),ROW(进货入库明细表!F366)&amp;"-","")</f>
        <v/>
      </c>
      <c r="B366" s="16"/>
      <c r="C366" s="16"/>
      <c r="D366" s="16"/>
      <c r="E366" s="18" t="str">
        <f>IF($D366&lt;&gt;"",VLOOKUP($D366,参数表!$A:$G,2,0),"")</f>
        <v/>
      </c>
      <c r="F366" s="18" t="str">
        <f>IF($D366&lt;&gt;"",VLOOKUP($D366,参数表!$A:$G,3,0),"")</f>
        <v/>
      </c>
      <c r="G366" s="18" t="str">
        <f>IF($D366&lt;&gt;"",VLOOKUP($D366,参数表!$A:$G,4,0),"")</f>
        <v/>
      </c>
      <c r="H366" s="16"/>
      <c r="I366" s="16"/>
      <c r="J366" s="18">
        <f t="shared" si="5"/>
        <v>0</v>
      </c>
      <c r="K366" s="16"/>
      <c r="L366" s="16"/>
      <c r="M366" s="16"/>
    </row>
    <row r="367" spans="1:13" ht="20.100000000000001" customHeight="1" x14ac:dyDescent="0.15">
      <c r="A367" s="3" t="str">
        <f>IF(AND(L367=供应商对账单!$C$2,C367&gt;=供应商对账单!$G$2,C367&lt;=供应商对账单!$G$3),ROW(进货入库明细表!F367)&amp;"-","")</f>
        <v/>
      </c>
      <c r="B367" s="16"/>
      <c r="C367" s="16"/>
      <c r="D367" s="16"/>
      <c r="E367" s="18" t="str">
        <f>IF($D367&lt;&gt;"",VLOOKUP($D367,参数表!$A:$G,2,0),"")</f>
        <v/>
      </c>
      <c r="F367" s="18" t="str">
        <f>IF($D367&lt;&gt;"",VLOOKUP($D367,参数表!$A:$G,3,0),"")</f>
        <v/>
      </c>
      <c r="G367" s="18" t="str">
        <f>IF($D367&lt;&gt;"",VLOOKUP($D367,参数表!$A:$G,4,0),"")</f>
        <v/>
      </c>
      <c r="H367" s="16"/>
      <c r="I367" s="16"/>
      <c r="J367" s="18">
        <f t="shared" si="5"/>
        <v>0</v>
      </c>
      <c r="K367" s="16"/>
      <c r="L367" s="16"/>
      <c r="M367" s="16"/>
    </row>
    <row r="368" spans="1:13" ht="20.100000000000001" customHeight="1" x14ac:dyDescent="0.15">
      <c r="A368" s="3" t="str">
        <f>IF(AND(L368=供应商对账单!$C$2,C368&gt;=供应商对账单!$G$2,C368&lt;=供应商对账单!$G$3),ROW(进货入库明细表!F368)&amp;"-","")</f>
        <v/>
      </c>
      <c r="B368" s="16"/>
      <c r="C368" s="16"/>
      <c r="D368" s="16"/>
      <c r="E368" s="18" t="str">
        <f>IF($D368&lt;&gt;"",VLOOKUP($D368,参数表!$A:$G,2,0),"")</f>
        <v/>
      </c>
      <c r="F368" s="18" t="str">
        <f>IF($D368&lt;&gt;"",VLOOKUP($D368,参数表!$A:$G,3,0),"")</f>
        <v/>
      </c>
      <c r="G368" s="18" t="str">
        <f>IF($D368&lt;&gt;"",VLOOKUP($D368,参数表!$A:$G,4,0),"")</f>
        <v/>
      </c>
      <c r="H368" s="16"/>
      <c r="I368" s="16"/>
      <c r="J368" s="18">
        <f t="shared" si="5"/>
        <v>0</v>
      </c>
      <c r="K368" s="16"/>
      <c r="L368" s="16"/>
      <c r="M368" s="16"/>
    </row>
    <row r="369" spans="1:13" ht="20.100000000000001" customHeight="1" x14ac:dyDescent="0.15">
      <c r="A369" s="3" t="str">
        <f>IF(AND(L369=供应商对账单!$C$2,C369&gt;=供应商对账单!$G$2,C369&lt;=供应商对账单!$G$3),ROW(进货入库明细表!F369)&amp;"-","")</f>
        <v/>
      </c>
      <c r="B369" s="16"/>
      <c r="C369" s="16"/>
      <c r="D369" s="16"/>
      <c r="E369" s="18" t="str">
        <f>IF($D369&lt;&gt;"",VLOOKUP($D369,参数表!$A:$G,2,0),"")</f>
        <v/>
      </c>
      <c r="F369" s="18" t="str">
        <f>IF($D369&lt;&gt;"",VLOOKUP($D369,参数表!$A:$G,3,0),"")</f>
        <v/>
      </c>
      <c r="G369" s="18" t="str">
        <f>IF($D369&lt;&gt;"",VLOOKUP($D369,参数表!$A:$G,4,0),"")</f>
        <v/>
      </c>
      <c r="H369" s="16"/>
      <c r="I369" s="16"/>
      <c r="J369" s="18">
        <f t="shared" si="5"/>
        <v>0</v>
      </c>
      <c r="K369" s="16"/>
      <c r="L369" s="16"/>
      <c r="M369" s="16"/>
    </row>
    <row r="370" spans="1:13" ht="20.100000000000001" customHeight="1" x14ac:dyDescent="0.15">
      <c r="A370" s="3" t="str">
        <f>IF(AND(L370=供应商对账单!$C$2,C370&gt;=供应商对账单!$G$2,C370&lt;=供应商对账单!$G$3),ROW(进货入库明细表!F370)&amp;"-","")</f>
        <v/>
      </c>
      <c r="B370" s="16"/>
      <c r="C370" s="16"/>
      <c r="D370" s="16"/>
      <c r="E370" s="18" t="str">
        <f>IF($D370&lt;&gt;"",VLOOKUP($D370,参数表!$A:$G,2,0),"")</f>
        <v/>
      </c>
      <c r="F370" s="18" t="str">
        <f>IF($D370&lt;&gt;"",VLOOKUP($D370,参数表!$A:$G,3,0),"")</f>
        <v/>
      </c>
      <c r="G370" s="18" t="str">
        <f>IF($D370&lt;&gt;"",VLOOKUP($D370,参数表!$A:$G,4,0),"")</f>
        <v/>
      </c>
      <c r="H370" s="16"/>
      <c r="I370" s="16"/>
      <c r="J370" s="18">
        <f t="shared" si="5"/>
        <v>0</v>
      </c>
      <c r="K370" s="16"/>
      <c r="L370" s="16"/>
      <c r="M370" s="16"/>
    </row>
    <row r="371" spans="1:13" ht="20.100000000000001" customHeight="1" x14ac:dyDescent="0.15">
      <c r="A371" s="3" t="str">
        <f>IF(AND(L371=供应商对账单!$C$2,C371&gt;=供应商对账单!$G$2,C371&lt;=供应商对账单!$G$3),ROW(进货入库明细表!F371)&amp;"-","")</f>
        <v/>
      </c>
      <c r="B371" s="16"/>
      <c r="C371" s="16"/>
      <c r="D371" s="16"/>
      <c r="E371" s="18" t="str">
        <f>IF($D371&lt;&gt;"",VLOOKUP($D371,参数表!$A:$G,2,0),"")</f>
        <v/>
      </c>
      <c r="F371" s="18" t="str">
        <f>IF($D371&lt;&gt;"",VLOOKUP($D371,参数表!$A:$G,3,0),"")</f>
        <v/>
      </c>
      <c r="G371" s="18" t="str">
        <f>IF($D371&lt;&gt;"",VLOOKUP($D371,参数表!$A:$G,4,0),"")</f>
        <v/>
      </c>
      <c r="H371" s="16"/>
      <c r="I371" s="16"/>
      <c r="J371" s="18">
        <f t="shared" si="5"/>
        <v>0</v>
      </c>
      <c r="K371" s="16"/>
      <c r="L371" s="16"/>
      <c r="M371" s="16"/>
    </row>
    <row r="372" spans="1:13" ht="20.100000000000001" customHeight="1" x14ac:dyDescent="0.15">
      <c r="A372" s="3" t="str">
        <f>IF(AND(L372=供应商对账单!$C$2,C372&gt;=供应商对账单!$G$2,C372&lt;=供应商对账单!$G$3),ROW(进货入库明细表!F372)&amp;"-","")</f>
        <v/>
      </c>
      <c r="B372" s="16"/>
      <c r="C372" s="16"/>
      <c r="D372" s="16"/>
      <c r="E372" s="18" t="str">
        <f>IF($D372&lt;&gt;"",VLOOKUP($D372,参数表!$A:$G,2,0),"")</f>
        <v/>
      </c>
      <c r="F372" s="18" t="str">
        <f>IF($D372&lt;&gt;"",VLOOKUP($D372,参数表!$A:$G,3,0),"")</f>
        <v/>
      </c>
      <c r="G372" s="18" t="str">
        <f>IF($D372&lt;&gt;"",VLOOKUP($D372,参数表!$A:$G,4,0),"")</f>
        <v/>
      </c>
      <c r="H372" s="16"/>
      <c r="I372" s="16"/>
      <c r="J372" s="18">
        <f t="shared" si="5"/>
        <v>0</v>
      </c>
      <c r="K372" s="16"/>
      <c r="L372" s="16"/>
      <c r="M372" s="16"/>
    </row>
    <row r="373" spans="1:13" ht="20.100000000000001" customHeight="1" x14ac:dyDescent="0.15">
      <c r="A373" s="3" t="str">
        <f>IF(AND(L373=供应商对账单!$C$2,C373&gt;=供应商对账单!$G$2,C373&lt;=供应商对账单!$G$3),ROW(进货入库明细表!F373)&amp;"-","")</f>
        <v/>
      </c>
      <c r="B373" s="16"/>
      <c r="C373" s="16"/>
      <c r="D373" s="16"/>
      <c r="E373" s="18" t="str">
        <f>IF($D373&lt;&gt;"",VLOOKUP($D373,参数表!$A:$G,2,0),"")</f>
        <v/>
      </c>
      <c r="F373" s="18" t="str">
        <f>IF($D373&lt;&gt;"",VLOOKUP($D373,参数表!$A:$G,3,0),"")</f>
        <v/>
      </c>
      <c r="G373" s="18" t="str">
        <f>IF($D373&lt;&gt;"",VLOOKUP($D373,参数表!$A:$G,4,0),"")</f>
        <v/>
      </c>
      <c r="H373" s="16"/>
      <c r="I373" s="16"/>
      <c r="J373" s="18">
        <f t="shared" si="5"/>
        <v>0</v>
      </c>
      <c r="K373" s="16"/>
      <c r="L373" s="16"/>
      <c r="M373" s="16"/>
    </row>
    <row r="374" spans="1:13" ht="20.100000000000001" customHeight="1" x14ac:dyDescent="0.15">
      <c r="A374" s="3" t="str">
        <f>IF(AND(L374=供应商对账单!$C$2,C374&gt;=供应商对账单!$G$2,C374&lt;=供应商对账单!$G$3),ROW(进货入库明细表!F374)&amp;"-","")</f>
        <v/>
      </c>
      <c r="B374" s="16"/>
      <c r="C374" s="16"/>
      <c r="D374" s="16"/>
      <c r="E374" s="18" t="str">
        <f>IF($D374&lt;&gt;"",VLOOKUP($D374,参数表!$A:$G,2,0),"")</f>
        <v/>
      </c>
      <c r="F374" s="18" t="str">
        <f>IF($D374&lt;&gt;"",VLOOKUP($D374,参数表!$A:$G,3,0),"")</f>
        <v/>
      </c>
      <c r="G374" s="18" t="str">
        <f>IF($D374&lt;&gt;"",VLOOKUP($D374,参数表!$A:$G,4,0),"")</f>
        <v/>
      </c>
      <c r="H374" s="16"/>
      <c r="I374" s="16"/>
      <c r="J374" s="18">
        <f t="shared" si="5"/>
        <v>0</v>
      </c>
      <c r="K374" s="16"/>
      <c r="L374" s="16"/>
      <c r="M374" s="16"/>
    </row>
    <row r="375" spans="1:13" ht="20.100000000000001" customHeight="1" x14ac:dyDescent="0.15">
      <c r="A375" s="3" t="str">
        <f>IF(AND(L375=供应商对账单!$C$2,C375&gt;=供应商对账单!$G$2,C375&lt;=供应商对账单!$G$3),ROW(进货入库明细表!F375)&amp;"-","")</f>
        <v/>
      </c>
      <c r="B375" s="16"/>
      <c r="C375" s="16"/>
      <c r="D375" s="16"/>
      <c r="E375" s="18" t="str">
        <f>IF($D375&lt;&gt;"",VLOOKUP($D375,参数表!$A:$G,2,0),"")</f>
        <v/>
      </c>
      <c r="F375" s="18" t="str">
        <f>IF($D375&lt;&gt;"",VLOOKUP($D375,参数表!$A:$G,3,0),"")</f>
        <v/>
      </c>
      <c r="G375" s="18" t="str">
        <f>IF($D375&lt;&gt;"",VLOOKUP($D375,参数表!$A:$G,4,0),"")</f>
        <v/>
      </c>
      <c r="H375" s="16"/>
      <c r="I375" s="16"/>
      <c r="J375" s="18">
        <f t="shared" si="5"/>
        <v>0</v>
      </c>
      <c r="K375" s="16"/>
      <c r="L375" s="16"/>
      <c r="M375" s="16"/>
    </row>
    <row r="376" spans="1:13" ht="20.100000000000001" customHeight="1" x14ac:dyDescent="0.15">
      <c r="A376" s="3" t="str">
        <f>IF(AND(L376=供应商对账单!$C$2,C376&gt;=供应商对账单!$G$2,C376&lt;=供应商对账单!$G$3),ROW(进货入库明细表!F376)&amp;"-","")</f>
        <v/>
      </c>
      <c r="B376" s="16"/>
      <c r="C376" s="16"/>
      <c r="D376" s="16"/>
      <c r="E376" s="18" t="str">
        <f>IF($D376&lt;&gt;"",VLOOKUP($D376,参数表!$A:$G,2,0),"")</f>
        <v/>
      </c>
      <c r="F376" s="18" t="str">
        <f>IF($D376&lt;&gt;"",VLOOKUP($D376,参数表!$A:$G,3,0),"")</f>
        <v/>
      </c>
      <c r="G376" s="18" t="str">
        <f>IF($D376&lt;&gt;"",VLOOKUP($D376,参数表!$A:$G,4,0),"")</f>
        <v/>
      </c>
      <c r="H376" s="16"/>
      <c r="I376" s="16"/>
      <c r="J376" s="18">
        <f t="shared" si="5"/>
        <v>0</v>
      </c>
      <c r="K376" s="16"/>
      <c r="L376" s="16"/>
      <c r="M376" s="16"/>
    </row>
    <row r="377" spans="1:13" ht="20.100000000000001" customHeight="1" x14ac:dyDescent="0.15">
      <c r="A377" s="3" t="str">
        <f>IF(AND(L377=供应商对账单!$C$2,C377&gt;=供应商对账单!$G$2,C377&lt;=供应商对账单!$G$3),ROW(进货入库明细表!F377)&amp;"-","")</f>
        <v/>
      </c>
      <c r="B377" s="16"/>
      <c r="C377" s="16"/>
      <c r="D377" s="16"/>
      <c r="E377" s="18" t="str">
        <f>IF($D377&lt;&gt;"",VLOOKUP($D377,参数表!$A:$G,2,0),"")</f>
        <v/>
      </c>
      <c r="F377" s="18" t="str">
        <f>IF($D377&lt;&gt;"",VLOOKUP($D377,参数表!$A:$G,3,0),"")</f>
        <v/>
      </c>
      <c r="G377" s="18" t="str">
        <f>IF($D377&lt;&gt;"",VLOOKUP($D377,参数表!$A:$G,4,0),"")</f>
        <v/>
      </c>
      <c r="H377" s="16"/>
      <c r="I377" s="16"/>
      <c r="J377" s="18">
        <f t="shared" si="5"/>
        <v>0</v>
      </c>
      <c r="K377" s="16"/>
      <c r="L377" s="16"/>
      <c r="M377" s="16"/>
    </row>
    <row r="378" spans="1:13" ht="20.100000000000001" customHeight="1" x14ac:dyDescent="0.15">
      <c r="A378" s="3" t="str">
        <f>IF(AND(L378=供应商对账单!$C$2,C378&gt;=供应商对账单!$G$2,C378&lt;=供应商对账单!$G$3),ROW(进货入库明细表!F378)&amp;"-","")</f>
        <v/>
      </c>
      <c r="B378" s="16"/>
      <c r="C378" s="16"/>
      <c r="D378" s="16"/>
      <c r="E378" s="18" t="str">
        <f>IF($D378&lt;&gt;"",VLOOKUP($D378,参数表!$A:$G,2,0),"")</f>
        <v/>
      </c>
      <c r="F378" s="18" t="str">
        <f>IF($D378&lt;&gt;"",VLOOKUP($D378,参数表!$A:$G,3,0),"")</f>
        <v/>
      </c>
      <c r="G378" s="18" t="str">
        <f>IF($D378&lt;&gt;"",VLOOKUP($D378,参数表!$A:$G,4,0),"")</f>
        <v/>
      </c>
      <c r="H378" s="16"/>
      <c r="I378" s="16"/>
      <c r="J378" s="18">
        <f t="shared" si="5"/>
        <v>0</v>
      </c>
      <c r="K378" s="16"/>
      <c r="L378" s="16"/>
      <c r="M378" s="16"/>
    </row>
    <row r="379" spans="1:13" ht="20.100000000000001" customHeight="1" x14ac:dyDescent="0.15">
      <c r="A379" s="3" t="str">
        <f>IF(AND(L379=供应商对账单!$C$2,C379&gt;=供应商对账单!$G$2,C379&lt;=供应商对账单!$G$3),ROW(进货入库明细表!F379)&amp;"-","")</f>
        <v/>
      </c>
      <c r="B379" s="16"/>
      <c r="C379" s="16"/>
      <c r="D379" s="16"/>
      <c r="E379" s="18" t="str">
        <f>IF($D379&lt;&gt;"",VLOOKUP($D379,参数表!$A:$G,2,0),"")</f>
        <v/>
      </c>
      <c r="F379" s="18" t="str">
        <f>IF($D379&lt;&gt;"",VLOOKUP($D379,参数表!$A:$G,3,0),"")</f>
        <v/>
      </c>
      <c r="G379" s="18" t="str">
        <f>IF($D379&lt;&gt;"",VLOOKUP($D379,参数表!$A:$G,4,0),"")</f>
        <v/>
      </c>
      <c r="H379" s="16"/>
      <c r="I379" s="16"/>
      <c r="J379" s="18">
        <f t="shared" si="5"/>
        <v>0</v>
      </c>
      <c r="K379" s="16"/>
      <c r="L379" s="16"/>
      <c r="M379" s="16"/>
    </row>
    <row r="380" spans="1:13" ht="20.100000000000001" customHeight="1" x14ac:dyDescent="0.15">
      <c r="A380" s="3" t="str">
        <f>IF(AND(L380=供应商对账单!$C$2,C380&gt;=供应商对账单!$G$2,C380&lt;=供应商对账单!$G$3),ROW(进货入库明细表!F380)&amp;"-","")</f>
        <v/>
      </c>
      <c r="B380" s="16"/>
      <c r="C380" s="16"/>
      <c r="D380" s="16"/>
      <c r="E380" s="18" t="str">
        <f>IF($D380&lt;&gt;"",VLOOKUP($D380,参数表!$A:$G,2,0),"")</f>
        <v/>
      </c>
      <c r="F380" s="18" t="str">
        <f>IF($D380&lt;&gt;"",VLOOKUP($D380,参数表!$A:$G,3,0),"")</f>
        <v/>
      </c>
      <c r="G380" s="18" t="str">
        <f>IF($D380&lt;&gt;"",VLOOKUP($D380,参数表!$A:$G,4,0),"")</f>
        <v/>
      </c>
      <c r="H380" s="16"/>
      <c r="I380" s="16"/>
      <c r="J380" s="18">
        <f t="shared" si="5"/>
        <v>0</v>
      </c>
      <c r="K380" s="16"/>
      <c r="L380" s="16"/>
      <c r="M380" s="16"/>
    </row>
    <row r="381" spans="1:13" ht="20.100000000000001" customHeight="1" x14ac:dyDescent="0.15">
      <c r="A381" s="3" t="str">
        <f>IF(AND(L381=供应商对账单!$C$2,C381&gt;=供应商对账单!$G$2,C381&lt;=供应商对账单!$G$3),ROW(进货入库明细表!F381)&amp;"-","")</f>
        <v/>
      </c>
      <c r="B381" s="16"/>
      <c r="C381" s="16"/>
      <c r="D381" s="16"/>
      <c r="E381" s="18" t="str">
        <f>IF($D381&lt;&gt;"",VLOOKUP($D381,参数表!$A:$G,2,0),"")</f>
        <v/>
      </c>
      <c r="F381" s="18" t="str">
        <f>IF($D381&lt;&gt;"",VLOOKUP($D381,参数表!$A:$G,3,0),"")</f>
        <v/>
      </c>
      <c r="G381" s="18" t="str">
        <f>IF($D381&lt;&gt;"",VLOOKUP($D381,参数表!$A:$G,4,0),"")</f>
        <v/>
      </c>
      <c r="H381" s="16"/>
      <c r="I381" s="16"/>
      <c r="J381" s="18">
        <f t="shared" si="5"/>
        <v>0</v>
      </c>
      <c r="K381" s="16"/>
      <c r="L381" s="16"/>
      <c r="M381" s="16"/>
    </row>
    <row r="382" spans="1:13" ht="20.100000000000001" customHeight="1" x14ac:dyDescent="0.15">
      <c r="A382" s="3" t="str">
        <f>IF(AND(L382=供应商对账单!$C$2,C382&gt;=供应商对账单!$G$2,C382&lt;=供应商对账单!$G$3),ROW(进货入库明细表!F382)&amp;"-","")</f>
        <v/>
      </c>
      <c r="B382" s="16"/>
      <c r="C382" s="16"/>
      <c r="D382" s="16"/>
      <c r="E382" s="18" t="str">
        <f>IF($D382&lt;&gt;"",VLOOKUP($D382,参数表!$A:$G,2,0),"")</f>
        <v/>
      </c>
      <c r="F382" s="18" t="str">
        <f>IF($D382&lt;&gt;"",VLOOKUP($D382,参数表!$A:$G,3,0),"")</f>
        <v/>
      </c>
      <c r="G382" s="18" t="str">
        <f>IF($D382&lt;&gt;"",VLOOKUP($D382,参数表!$A:$G,4,0),"")</f>
        <v/>
      </c>
      <c r="H382" s="16"/>
      <c r="I382" s="16"/>
      <c r="J382" s="18">
        <f t="shared" si="5"/>
        <v>0</v>
      </c>
      <c r="K382" s="16"/>
      <c r="L382" s="16"/>
      <c r="M382" s="16"/>
    </row>
    <row r="383" spans="1:13" ht="20.100000000000001" customHeight="1" x14ac:dyDescent="0.15">
      <c r="A383" s="3" t="str">
        <f>IF(AND(L383=供应商对账单!$C$2,C383&gt;=供应商对账单!$G$2,C383&lt;=供应商对账单!$G$3),ROW(进货入库明细表!F383)&amp;"-","")</f>
        <v/>
      </c>
      <c r="B383" s="16"/>
      <c r="C383" s="16"/>
      <c r="D383" s="16"/>
      <c r="E383" s="18" t="str">
        <f>IF($D383&lt;&gt;"",VLOOKUP($D383,参数表!$A:$G,2,0),"")</f>
        <v/>
      </c>
      <c r="F383" s="18" t="str">
        <f>IF($D383&lt;&gt;"",VLOOKUP($D383,参数表!$A:$G,3,0),"")</f>
        <v/>
      </c>
      <c r="G383" s="18" t="str">
        <f>IF($D383&lt;&gt;"",VLOOKUP($D383,参数表!$A:$G,4,0),"")</f>
        <v/>
      </c>
      <c r="H383" s="16"/>
      <c r="I383" s="16"/>
      <c r="J383" s="18">
        <f t="shared" si="5"/>
        <v>0</v>
      </c>
      <c r="K383" s="16"/>
      <c r="L383" s="16"/>
      <c r="M383" s="16"/>
    </row>
    <row r="384" spans="1:13" ht="20.100000000000001" customHeight="1" x14ac:dyDescent="0.15">
      <c r="A384" s="3" t="str">
        <f>IF(AND(L384=供应商对账单!$C$2,C384&gt;=供应商对账单!$G$2,C384&lt;=供应商对账单!$G$3),ROW(进货入库明细表!F384)&amp;"-","")</f>
        <v/>
      </c>
      <c r="B384" s="16"/>
      <c r="C384" s="16"/>
      <c r="D384" s="16"/>
      <c r="E384" s="18" t="str">
        <f>IF($D384&lt;&gt;"",VLOOKUP($D384,参数表!$A:$G,2,0),"")</f>
        <v/>
      </c>
      <c r="F384" s="18" t="str">
        <f>IF($D384&lt;&gt;"",VLOOKUP($D384,参数表!$A:$G,3,0),"")</f>
        <v/>
      </c>
      <c r="G384" s="18" t="str">
        <f>IF($D384&lt;&gt;"",VLOOKUP($D384,参数表!$A:$G,4,0),"")</f>
        <v/>
      </c>
      <c r="H384" s="16"/>
      <c r="I384" s="16"/>
      <c r="J384" s="18">
        <f t="shared" si="5"/>
        <v>0</v>
      </c>
      <c r="K384" s="16"/>
      <c r="L384" s="16"/>
      <c r="M384" s="16"/>
    </row>
    <row r="385" spans="1:13" ht="20.100000000000001" customHeight="1" x14ac:dyDescent="0.15">
      <c r="A385" s="3" t="str">
        <f>IF(AND(L385=供应商对账单!$C$2,C385&gt;=供应商对账单!$G$2,C385&lt;=供应商对账单!$G$3),ROW(进货入库明细表!F385)&amp;"-","")</f>
        <v/>
      </c>
      <c r="B385" s="16"/>
      <c r="C385" s="16"/>
      <c r="D385" s="16"/>
      <c r="E385" s="18" t="str">
        <f>IF($D385&lt;&gt;"",VLOOKUP($D385,参数表!$A:$G,2,0),"")</f>
        <v/>
      </c>
      <c r="F385" s="18" t="str">
        <f>IF($D385&lt;&gt;"",VLOOKUP($D385,参数表!$A:$G,3,0),"")</f>
        <v/>
      </c>
      <c r="G385" s="18" t="str">
        <f>IF($D385&lt;&gt;"",VLOOKUP($D385,参数表!$A:$G,4,0),"")</f>
        <v/>
      </c>
      <c r="H385" s="16"/>
      <c r="I385" s="16"/>
      <c r="J385" s="18">
        <f t="shared" si="5"/>
        <v>0</v>
      </c>
      <c r="K385" s="16"/>
      <c r="L385" s="16"/>
      <c r="M385" s="16"/>
    </row>
    <row r="386" spans="1:13" ht="20.100000000000001" customHeight="1" x14ac:dyDescent="0.15">
      <c r="A386" s="3" t="str">
        <f>IF(AND(L386=供应商对账单!$C$2,C386&gt;=供应商对账单!$G$2,C386&lt;=供应商对账单!$G$3),ROW(进货入库明细表!F386)&amp;"-","")</f>
        <v/>
      </c>
      <c r="B386" s="16"/>
      <c r="C386" s="16"/>
      <c r="D386" s="16"/>
      <c r="E386" s="18" t="str">
        <f>IF($D386&lt;&gt;"",VLOOKUP($D386,参数表!$A:$G,2,0),"")</f>
        <v/>
      </c>
      <c r="F386" s="18" t="str">
        <f>IF($D386&lt;&gt;"",VLOOKUP($D386,参数表!$A:$G,3,0),"")</f>
        <v/>
      </c>
      <c r="G386" s="18" t="str">
        <f>IF($D386&lt;&gt;"",VLOOKUP($D386,参数表!$A:$G,4,0),"")</f>
        <v/>
      </c>
      <c r="H386" s="16"/>
      <c r="I386" s="16"/>
      <c r="J386" s="18">
        <f t="shared" si="5"/>
        <v>0</v>
      </c>
      <c r="K386" s="16"/>
      <c r="L386" s="16"/>
      <c r="M386" s="16"/>
    </row>
    <row r="387" spans="1:13" ht="20.100000000000001" customHeight="1" x14ac:dyDescent="0.15">
      <c r="A387" s="3" t="str">
        <f>IF(AND(L387=供应商对账单!$C$2,C387&gt;=供应商对账单!$G$2,C387&lt;=供应商对账单!$G$3),ROW(进货入库明细表!F387)&amp;"-","")</f>
        <v/>
      </c>
      <c r="B387" s="16"/>
      <c r="C387" s="16"/>
      <c r="D387" s="16"/>
      <c r="E387" s="18" t="str">
        <f>IF($D387&lt;&gt;"",VLOOKUP($D387,参数表!$A:$G,2,0),"")</f>
        <v/>
      </c>
      <c r="F387" s="18" t="str">
        <f>IF($D387&lt;&gt;"",VLOOKUP($D387,参数表!$A:$G,3,0),"")</f>
        <v/>
      </c>
      <c r="G387" s="18" t="str">
        <f>IF($D387&lt;&gt;"",VLOOKUP($D387,参数表!$A:$G,4,0),"")</f>
        <v/>
      </c>
      <c r="H387" s="16"/>
      <c r="I387" s="16"/>
      <c r="J387" s="18">
        <f t="shared" si="5"/>
        <v>0</v>
      </c>
      <c r="K387" s="16"/>
      <c r="L387" s="16"/>
      <c r="M387" s="16"/>
    </row>
    <row r="388" spans="1:13" ht="20.100000000000001" customHeight="1" x14ac:dyDescent="0.15">
      <c r="A388" s="3" t="str">
        <f>IF(AND(L388=供应商对账单!$C$2,C388&gt;=供应商对账单!$G$2,C388&lt;=供应商对账单!$G$3),ROW(进货入库明细表!F388)&amp;"-","")</f>
        <v/>
      </c>
      <c r="B388" s="16"/>
      <c r="C388" s="16"/>
      <c r="D388" s="16"/>
      <c r="E388" s="18" t="str">
        <f>IF($D388&lt;&gt;"",VLOOKUP($D388,参数表!$A:$G,2,0),"")</f>
        <v/>
      </c>
      <c r="F388" s="18" t="str">
        <f>IF($D388&lt;&gt;"",VLOOKUP($D388,参数表!$A:$G,3,0),"")</f>
        <v/>
      </c>
      <c r="G388" s="18" t="str">
        <f>IF($D388&lt;&gt;"",VLOOKUP($D388,参数表!$A:$G,4,0),"")</f>
        <v/>
      </c>
      <c r="H388" s="16"/>
      <c r="I388" s="16"/>
      <c r="J388" s="18">
        <f t="shared" ref="J388:J451" si="6">H388*I388</f>
        <v>0</v>
      </c>
      <c r="K388" s="16"/>
      <c r="L388" s="16"/>
      <c r="M388" s="16"/>
    </row>
    <row r="389" spans="1:13" ht="20.100000000000001" customHeight="1" x14ac:dyDescent="0.15">
      <c r="A389" s="3" t="str">
        <f>IF(AND(L389=供应商对账单!$C$2,C389&gt;=供应商对账单!$G$2,C389&lt;=供应商对账单!$G$3),ROW(进货入库明细表!F389)&amp;"-","")</f>
        <v/>
      </c>
      <c r="B389" s="16"/>
      <c r="C389" s="16"/>
      <c r="D389" s="16"/>
      <c r="E389" s="18" t="str">
        <f>IF($D389&lt;&gt;"",VLOOKUP($D389,参数表!$A:$G,2,0),"")</f>
        <v/>
      </c>
      <c r="F389" s="18" t="str">
        <f>IF($D389&lt;&gt;"",VLOOKUP($D389,参数表!$A:$G,3,0),"")</f>
        <v/>
      </c>
      <c r="G389" s="18" t="str">
        <f>IF($D389&lt;&gt;"",VLOOKUP($D389,参数表!$A:$G,4,0),"")</f>
        <v/>
      </c>
      <c r="H389" s="16"/>
      <c r="I389" s="16"/>
      <c r="J389" s="18">
        <f t="shared" si="6"/>
        <v>0</v>
      </c>
      <c r="K389" s="16"/>
      <c r="L389" s="16"/>
      <c r="M389" s="16"/>
    </row>
    <row r="390" spans="1:13" ht="20.100000000000001" customHeight="1" x14ac:dyDescent="0.15">
      <c r="A390" s="3" t="str">
        <f>IF(AND(L390=供应商对账单!$C$2,C390&gt;=供应商对账单!$G$2,C390&lt;=供应商对账单!$G$3),ROW(进货入库明细表!F390)&amp;"-","")</f>
        <v/>
      </c>
      <c r="B390" s="16"/>
      <c r="C390" s="16"/>
      <c r="D390" s="16"/>
      <c r="E390" s="18" t="str">
        <f>IF($D390&lt;&gt;"",VLOOKUP($D390,参数表!$A:$G,2,0),"")</f>
        <v/>
      </c>
      <c r="F390" s="18" t="str">
        <f>IF($D390&lt;&gt;"",VLOOKUP($D390,参数表!$A:$G,3,0),"")</f>
        <v/>
      </c>
      <c r="G390" s="18" t="str">
        <f>IF($D390&lt;&gt;"",VLOOKUP($D390,参数表!$A:$G,4,0),"")</f>
        <v/>
      </c>
      <c r="H390" s="16"/>
      <c r="I390" s="16"/>
      <c r="J390" s="18">
        <f t="shared" si="6"/>
        <v>0</v>
      </c>
      <c r="K390" s="16"/>
      <c r="L390" s="16"/>
      <c r="M390" s="16"/>
    </row>
    <row r="391" spans="1:13" ht="20.100000000000001" customHeight="1" x14ac:dyDescent="0.15">
      <c r="A391" s="3" t="str">
        <f>IF(AND(L391=供应商对账单!$C$2,C391&gt;=供应商对账单!$G$2,C391&lt;=供应商对账单!$G$3),ROW(进货入库明细表!F391)&amp;"-","")</f>
        <v/>
      </c>
      <c r="B391" s="16"/>
      <c r="C391" s="16"/>
      <c r="D391" s="16"/>
      <c r="E391" s="18" t="str">
        <f>IF($D391&lt;&gt;"",VLOOKUP($D391,参数表!$A:$G,2,0),"")</f>
        <v/>
      </c>
      <c r="F391" s="18" t="str">
        <f>IF($D391&lt;&gt;"",VLOOKUP($D391,参数表!$A:$G,3,0),"")</f>
        <v/>
      </c>
      <c r="G391" s="18" t="str">
        <f>IF($D391&lt;&gt;"",VLOOKUP($D391,参数表!$A:$G,4,0),"")</f>
        <v/>
      </c>
      <c r="H391" s="16"/>
      <c r="I391" s="16"/>
      <c r="J391" s="18">
        <f t="shared" si="6"/>
        <v>0</v>
      </c>
      <c r="K391" s="16"/>
      <c r="L391" s="16"/>
      <c r="M391" s="16"/>
    </row>
    <row r="392" spans="1:13" ht="20.100000000000001" customHeight="1" x14ac:dyDescent="0.15">
      <c r="A392" s="3" t="str">
        <f>IF(AND(L392=供应商对账单!$C$2,C392&gt;=供应商对账单!$G$2,C392&lt;=供应商对账单!$G$3),ROW(进货入库明细表!F392)&amp;"-","")</f>
        <v/>
      </c>
      <c r="B392" s="16"/>
      <c r="C392" s="16"/>
      <c r="D392" s="16"/>
      <c r="E392" s="18" t="str">
        <f>IF($D392&lt;&gt;"",VLOOKUP($D392,参数表!$A:$G,2,0),"")</f>
        <v/>
      </c>
      <c r="F392" s="18" t="str">
        <f>IF($D392&lt;&gt;"",VLOOKUP($D392,参数表!$A:$G,3,0),"")</f>
        <v/>
      </c>
      <c r="G392" s="18" t="str">
        <f>IF($D392&lt;&gt;"",VLOOKUP($D392,参数表!$A:$G,4,0),"")</f>
        <v/>
      </c>
      <c r="H392" s="16"/>
      <c r="I392" s="16"/>
      <c r="J392" s="18">
        <f t="shared" si="6"/>
        <v>0</v>
      </c>
      <c r="K392" s="16"/>
      <c r="L392" s="16"/>
      <c r="M392" s="16"/>
    </row>
    <row r="393" spans="1:13" ht="20.100000000000001" customHeight="1" x14ac:dyDescent="0.15">
      <c r="A393" s="3" t="str">
        <f>IF(AND(L393=供应商对账单!$C$2,C393&gt;=供应商对账单!$G$2,C393&lt;=供应商对账单!$G$3),ROW(进货入库明细表!F393)&amp;"-","")</f>
        <v/>
      </c>
      <c r="B393" s="16"/>
      <c r="C393" s="16"/>
      <c r="D393" s="16"/>
      <c r="E393" s="18" t="str">
        <f>IF($D393&lt;&gt;"",VLOOKUP($D393,参数表!$A:$G,2,0),"")</f>
        <v/>
      </c>
      <c r="F393" s="18" t="str">
        <f>IF($D393&lt;&gt;"",VLOOKUP($D393,参数表!$A:$G,3,0),"")</f>
        <v/>
      </c>
      <c r="G393" s="18" t="str">
        <f>IF($D393&lt;&gt;"",VLOOKUP($D393,参数表!$A:$G,4,0),"")</f>
        <v/>
      </c>
      <c r="H393" s="16"/>
      <c r="I393" s="16"/>
      <c r="J393" s="18">
        <f t="shared" si="6"/>
        <v>0</v>
      </c>
      <c r="K393" s="16"/>
      <c r="L393" s="16"/>
      <c r="M393" s="16"/>
    </row>
    <row r="394" spans="1:13" ht="20.100000000000001" customHeight="1" x14ac:dyDescent="0.15">
      <c r="A394" s="3" t="str">
        <f>IF(AND(L394=供应商对账单!$C$2,C394&gt;=供应商对账单!$G$2,C394&lt;=供应商对账单!$G$3),ROW(进货入库明细表!F394)&amp;"-","")</f>
        <v/>
      </c>
      <c r="B394" s="16"/>
      <c r="C394" s="16"/>
      <c r="D394" s="16"/>
      <c r="E394" s="18" t="str">
        <f>IF($D394&lt;&gt;"",VLOOKUP($D394,参数表!$A:$G,2,0),"")</f>
        <v/>
      </c>
      <c r="F394" s="18" t="str">
        <f>IF($D394&lt;&gt;"",VLOOKUP($D394,参数表!$A:$G,3,0),"")</f>
        <v/>
      </c>
      <c r="G394" s="18" t="str">
        <f>IF($D394&lt;&gt;"",VLOOKUP($D394,参数表!$A:$G,4,0),"")</f>
        <v/>
      </c>
      <c r="H394" s="16"/>
      <c r="I394" s="16"/>
      <c r="J394" s="18">
        <f t="shared" si="6"/>
        <v>0</v>
      </c>
      <c r="K394" s="16"/>
      <c r="L394" s="16"/>
      <c r="M394" s="16"/>
    </row>
    <row r="395" spans="1:13" ht="20.100000000000001" customHeight="1" x14ac:dyDescent="0.15">
      <c r="A395" s="3" t="str">
        <f>IF(AND(L395=供应商对账单!$C$2,C395&gt;=供应商对账单!$G$2,C395&lt;=供应商对账单!$G$3),ROW(进货入库明细表!F395)&amp;"-","")</f>
        <v/>
      </c>
      <c r="B395" s="16"/>
      <c r="C395" s="16"/>
      <c r="D395" s="16"/>
      <c r="E395" s="18" t="str">
        <f>IF($D395&lt;&gt;"",VLOOKUP($D395,参数表!$A:$G,2,0),"")</f>
        <v/>
      </c>
      <c r="F395" s="18" t="str">
        <f>IF($D395&lt;&gt;"",VLOOKUP($D395,参数表!$A:$G,3,0),"")</f>
        <v/>
      </c>
      <c r="G395" s="18" t="str">
        <f>IF($D395&lt;&gt;"",VLOOKUP($D395,参数表!$A:$G,4,0),"")</f>
        <v/>
      </c>
      <c r="H395" s="16"/>
      <c r="I395" s="16"/>
      <c r="J395" s="18">
        <f t="shared" si="6"/>
        <v>0</v>
      </c>
      <c r="K395" s="16"/>
      <c r="L395" s="16"/>
      <c r="M395" s="16"/>
    </row>
    <row r="396" spans="1:13" ht="20.100000000000001" customHeight="1" x14ac:dyDescent="0.15">
      <c r="A396" s="3" t="str">
        <f>IF(AND(L396=供应商对账单!$C$2,C396&gt;=供应商对账单!$G$2,C396&lt;=供应商对账单!$G$3),ROW(进货入库明细表!F396)&amp;"-","")</f>
        <v/>
      </c>
      <c r="B396" s="16"/>
      <c r="C396" s="16"/>
      <c r="D396" s="16"/>
      <c r="E396" s="18" t="str">
        <f>IF($D396&lt;&gt;"",VLOOKUP($D396,参数表!$A:$G,2,0),"")</f>
        <v/>
      </c>
      <c r="F396" s="18" t="str">
        <f>IF($D396&lt;&gt;"",VLOOKUP($D396,参数表!$A:$G,3,0),"")</f>
        <v/>
      </c>
      <c r="G396" s="18" t="str">
        <f>IF($D396&lt;&gt;"",VLOOKUP($D396,参数表!$A:$G,4,0),"")</f>
        <v/>
      </c>
      <c r="H396" s="16"/>
      <c r="I396" s="16"/>
      <c r="J396" s="18">
        <f t="shared" si="6"/>
        <v>0</v>
      </c>
      <c r="K396" s="16"/>
      <c r="L396" s="16"/>
      <c r="M396" s="16"/>
    </row>
    <row r="397" spans="1:13" ht="20.100000000000001" customHeight="1" x14ac:dyDescent="0.15">
      <c r="A397" s="3" t="str">
        <f>IF(AND(L397=供应商对账单!$C$2,C397&gt;=供应商对账单!$G$2,C397&lt;=供应商对账单!$G$3),ROW(进货入库明细表!F397)&amp;"-","")</f>
        <v/>
      </c>
      <c r="B397" s="16"/>
      <c r="C397" s="16"/>
      <c r="D397" s="16"/>
      <c r="E397" s="18" t="str">
        <f>IF($D397&lt;&gt;"",VLOOKUP($D397,参数表!$A:$G,2,0),"")</f>
        <v/>
      </c>
      <c r="F397" s="18" t="str">
        <f>IF($D397&lt;&gt;"",VLOOKUP($D397,参数表!$A:$G,3,0),"")</f>
        <v/>
      </c>
      <c r="G397" s="18" t="str">
        <f>IF($D397&lt;&gt;"",VLOOKUP($D397,参数表!$A:$G,4,0),"")</f>
        <v/>
      </c>
      <c r="H397" s="16"/>
      <c r="I397" s="16"/>
      <c r="J397" s="18">
        <f t="shared" si="6"/>
        <v>0</v>
      </c>
      <c r="K397" s="16"/>
      <c r="L397" s="16"/>
      <c r="M397" s="16"/>
    </row>
    <row r="398" spans="1:13" ht="20.100000000000001" customHeight="1" x14ac:dyDescent="0.15">
      <c r="A398" s="3" t="str">
        <f>IF(AND(L398=供应商对账单!$C$2,C398&gt;=供应商对账单!$G$2,C398&lt;=供应商对账单!$G$3),ROW(进货入库明细表!F398)&amp;"-","")</f>
        <v/>
      </c>
      <c r="B398" s="16"/>
      <c r="C398" s="16"/>
      <c r="D398" s="16"/>
      <c r="E398" s="18" t="str">
        <f>IF($D398&lt;&gt;"",VLOOKUP($D398,参数表!$A:$G,2,0),"")</f>
        <v/>
      </c>
      <c r="F398" s="18" t="str">
        <f>IF($D398&lt;&gt;"",VLOOKUP($D398,参数表!$A:$G,3,0),"")</f>
        <v/>
      </c>
      <c r="G398" s="18" t="str">
        <f>IF($D398&lt;&gt;"",VLOOKUP($D398,参数表!$A:$G,4,0),"")</f>
        <v/>
      </c>
      <c r="H398" s="16"/>
      <c r="I398" s="16"/>
      <c r="J398" s="18">
        <f t="shared" si="6"/>
        <v>0</v>
      </c>
      <c r="K398" s="16"/>
      <c r="L398" s="16"/>
      <c r="M398" s="16"/>
    </row>
    <row r="399" spans="1:13" ht="20.100000000000001" customHeight="1" x14ac:dyDescent="0.15">
      <c r="A399" s="3" t="str">
        <f>IF(AND(L399=供应商对账单!$C$2,C399&gt;=供应商对账单!$G$2,C399&lt;=供应商对账单!$G$3),ROW(进货入库明细表!F399)&amp;"-","")</f>
        <v/>
      </c>
      <c r="B399" s="16"/>
      <c r="C399" s="16"/>
      <c r="D399" s="16"/>
      <c r="E399" s="18" t="str">
        <f>IF($D399&lt;&gt;"",VLOOKUP($D399,参数表!$A:$G,2,0),"")</f>
        <v/>
      </c>
      <c r="F399" s="18" t="str">
        <f>IF($D399&lt;&gt;"",VLOOKUP($D399,参数表!$A:$G,3,0),"")</f>
        <v/>
      </c>
      <c r="G399" s="18" t="str">
        <f>IF($D399&lt;&gt;"",VLOOKUP($D399,参数表!$A:$G,4,0),"")</f>
        <v/>
      </c>
      <c r="H399" s="16"/>
      <c r="I399" s="16"/>
      <c r="J399" s="18">
        <f t="shared" si="6"/>
        <v>0</v>
      </c>
      <c r="K399" s="16"/>
      <c r="L399" s="16"/>
      <c r="M399" s="16"/>
    </row>
    <row r="400" spans="1:13" ht="20.100000000000001" customHeight="1" x14ac:dyDescent="0.15">
      <c r="A400" s="3" t="str">
        <f>IF(AND(L400=供应商对账单!$C$2,C400&gt;=供应商对账单!$G$2,C400&lt;=供应商对账单!$G$3),ROW(进货入库明细表!F400)&amp;"-","")</f>
        <v/>
      </c>
      <c r="B400" s="16"/>
      <c r="C400" s="16"/>
      <c r="D400" s="16"/>
      <c r="E400" s="18" t="str">
        <f>IF($D400&lt;&gt;"",VLOOKUP($D400,参数表!$A:$G,2,0),"")</f>
        <v/>
      </c>
      <c r="F400" s="18" t="str">
        <f>IF($D400&lt;&gt;"",VLOOKUP($D400,参数表!$A:$G,3,0),"")</f>
        <v/>
      </c>
      <c r="G400" s="18" t="str">
        <f>IF($D400&lt;&gt;"",VLOOKUP($D400,参数表!$A:$G,4,0),"")</f>
        <v/>
      </c>
      <c r="H400" s="16"/>
      <c r="I400" s="16"/>
      <c r="J400" s="18">
        <f t="shared" si="6"/>
        <v>0</v>
      </c>
      <c r="K400" s="16"/>
      <c r="L400" s="16"/>
      <c r="M400" s="16"/>
    </row>
    <row r="401" spans="1:13" ht="20.100000000000001" customHeight="1" x14ac:dyDescent="0.15">
      <c r="A401" s="3" t="str">
        <f>IF(AND(L401=供应商对账单!$C$2,C401&gt;=供应商对账单!$G$2,C401&lt;=供应商对账单!$G$3),ROW(进货入库明细表!F401)&amp;"-","")</f>
        <v/>
      </c>
      <c r="B401" s="16"/>
      <c r="C401" s="16"/>
      <c r="D401" s="16"/>
      <c r="E401" s="18" t="str">
        <f>IF($D401&lt;&gt;"",VLOOKUP($D401,参数表!$A:$G,2,0),"")</f>
        <v/>
      </c>
      <c r="F401" s="18" t="str">
        <f>IF($D401&lt;&gt;"",VLOOKUP($D401,参数表!$A:$G,3,0),"")</f>
        <v/>
      </c>
      <c r="G401" s="18" t="str">
        <f>IF($D401&lt;&gt;"",VLOOKUP($D401,参数表!$A:$G,4,0),"")</f>
        <v/>
      </c>
      <c r="H401" s="16"/>
      <c r="I401" s="16"/>
      <c r="J401" s="18">
        <f t="shared" si="6"/>
        <v>0</v>
      </c>
      <c r="K401" s="16"/>
      <c r="L401" s="16"/>
      <c r="M401" s="16"/>
    </row>
    <row r="402" spans="1:13" ht="20.100000000000001" customHeight="1" x14ac:dyDescent="0.15">
      <c r="A402" s="3" t="str">
        <f>IF(AND(L402=供应商对账单!$C$2,C402&gt;=供应商对账单!$G$2,C402&lt;=供应商对账单!$G$3),ROW(进货入库明细表!F402)&amp;"-","")</f>
        <v/>
      </c>
      <c r="B402" s="16"/>
      <c r="C402" s="16"/>
      <c r="D402" s="16"/>
      <c r="E402" s="18" t="str">
        <f>IF($D402&lt;&gt;"",VLOOKUP($D402,参数表!$A:$G,2,0),"")</f>
        <v/>
      </c>
      <c r="F402" s="18" t="str">
        <f>IF($D402&lt;&gt;"",VLOOKUP($D402,参数表!$A:$G,3,0),"")</f>
        <v/>
      </c>
      <c r="G402" s="18" t="str">
        <f>IF($D402&lt;&gt;"",VLOOKUP($D402,参数表!$A:$G,4,0),"")</f>
        <v/>
      </c>
      <c r="H402" s="16"/>
      <c r="I402" s="16"/>
      <c r="J402" s="18">
        <f t="shared" si="6"/>
        <v>0</v>
      </c>
      <c r="K402" s="16"/>
      <c r="L402" s="16"/>
      <c r="M402" s="16"/>
    </row>
    <row r="403" spans="1:13" ht="20.100000000000001" customHeight="1" x14ac:dyDescent="0.15">
      <c r="A403" s="3" t="str">
        <f>IF(AND(L403=供应商对账单!$C$2,C403&gt;=供应商对账单!$G$2,C403&lt;=供应商对账单!$G$3),ROW(进货入库明细表!F403)&amp;"-","")</f>
        <v/>
      </c>
      <c r="B403" s="16"/>
      <c r="C403" s="16"/>
      <c r="D403" s="16"/>
      <c r="E403" s="18" t="str">
        <f>IF($D403&lt;&gt;"",VLOOKUP($D403,参数表!$A:$G,2,0),"")</f>
        <v/>
      </c>
      <c r="F403" s="18" t="str">
        <f>IF($D403&lt;&gt;"",VLOOKUP($D403,参数表!$A:$G,3,0),"")</f>
        <v/>
      </c>
      <c r="G403" s="18" t="str">
        <f>IF($D403&lt;&gt;"",VLOOKUP($D403,参数表!$A:$G,4,0),"")</f>
        <v/>
      </c>
      <c r="H403" s="16"/>
      <c r="I403" s="16"/>
      <c r="J403" s="18">
        <f t="shared" si="6"/>
        <v>0</v>
      </c>
      <c r="K403" s="16"/>
      <c r="L403" s="16"/>
      <c r="M403" s="16"/>
    </row>
    <row r="404" spans="1:13" ht="20.100000000000001" customHeight="1" x14ac:dyDescent="0.15">
      <c r="A404" s="3" t="str">
        <f>IF(AND(L404=供应商对账单!$C$2,C404&gt;=供应商对账单!$G$2,C404&lt;=供应商对账单!$G$3),ROW(进货入库明细表!F404)&amp;"-","")</f>
        <v/>
      </c>
      <c r="B404" s="16"/>
      <c r="C404" s="16"/>
      <c r="D404" s="16"/>
      <c r="E404" s="18" t="str">
        <f>IF($D404&lt;&gt;"",VLOOKUP($D404,参数表!$A:$G,2,0),"")</f>
        <v/>
      </c>
      <c r="F404" s="18" t="str">
        <f>IF($D404&lt;&gt;"",VLOOKUP($D404,参数表!$A:$G,3,0),"")</f>
        <v/>
      </c>
      <c r="G404" s="18" t="str">
        <f>IF($D404&lt;&gt;"",VLOOKUP($D404,参数表!$A:$G,4,0),"")</f>
        <v/>
      </c>
      <c r="H404" s="16"/>
      <c r="I404" s="16"/>
      <c r="J404" s="18">
        <f t="shared" si="6"/>
        <v>0</v>
      </c>
      <c r="K404" s="16"/>
      <c r="L404" s="16"/>
      <c r="M404" s="16"/>
    </row>
    <row r="405" spans="1:13" ht="20.100000000000001" customHeight="1" x14ac:dyDescent="0.15">
      <c r="A405" s="3" t="str">
        <f>IF(AND(L405=供应商对账单!$C$2,C405&gt;=供应商对账单!$G$2,C405&lt;=供应商对账单!$G$3),ROW(进货入库明细表!F405)&amp;"-","")</f>
        <v/>
      </c>
      <c r="B405" s="16"/>
      <c r="C405" s="16"/>
      <c r="D405" s="16"/>
      <c r="E405" s="18" t="str">
        <f>IF($D405&lt;&gt;"",VLOOKUP($D405,参数表!$A:$G,2,0),"")</f>
        <v/>
      </c>
      <c r="F405" s="18" t="str">
        <f>IF($D405&lt;&gt;"",VLOOKUP($D405,参数表!$A:$G,3,0),"")</f>
        <v/>
      </c>
      <c r="G405" s="18" t="str">
        <f>IF($D405&lt;&gt;"",VLOOKUP($D405,参数表!$A:$G,4,0),"")</f>
        <v/>
      </c>
      <c r="H405" s="16"/>
      <c r="I405" s="16"/>
      <c r="J405" s="18">
        <f t="shared" si="6"/>
        <v>0</v>
      </c>
      <c r="K405" s="16"/>
      <c r="L405" s="16"/>
      <c r="M405" s="16"/>
    </row>
    <row r="406" spans="1:13" ht="20.100000000000001" customHeight="1" x14ac:dyDescent="0.15">
      <c r="A406" s="3" t="str">
        <f>IF(AND(L406=供应商对账单!$C$2,C406&gt;=供应商对账单!$G$2,C406&lt;=供应商对账单!$G$3),ROW(进货入库明细表!F406)&amp;"-","")</f>
        <v/>
      </c>
      <c r="B406" s="16"/>
      <c r="C406" s="16"/>
      <c r="D406" s="16"/>
      <c r="E406" s="18" t="str">
        <f>IF($D406&lt;&gt;"",VLOOKUP($D406,参数表!$A:$G,2,0),"")</f>
        <v/>
      </c>
      <c r="F406" s="18" t="str">
        <f>IF($D406&lt;&gt;"",VLOOKUP($D406,参数表!$A:$G,3,0),"")</f>
        <v/>
      </c>
      <c r="G406" s="18" t="str">
        <f>IF($D406&lt;&gt;"",VLOOKUP($D406,参数表!$A:$G,4,0),"")</f>
        <v/>
      </c>
      <c r="H406" s="16"/>
      <c r="I406" s="16"/>
      <c r="J406" s="18">
        <f t="shared" si="6"/>
        <v>0</v>
      </c>
      <c r="K406" s="16"/>
      <c r="L406" s="16"/>
      <c r="M406" s="16"/>
    </row>
    <row r="407" spans="1:13" ht="20.100000000000001" customHeight="1" x14ac:dyDescent="0.15">
      <c r="A407" s="3" t="str">
        <f>IF(AND(L407=供应商对账单!$C$2,C407&gt;=供应商对账单!$G$2,C407&lt;=供应商对账单!$G$3),ROW(进货入库明细表!F407)&amp;"-","")</f>
        <v/>
      </c>
      <c r="B407" s="16"/>
      <c r="C407" s="16"/>
      <c r="D407" s="16"/>
      <c r="E407" s="18" t="str">
        <f>IF($D407&lt;&gt;"",VLOOKUP($D407,参数表!$A:$G,2,0),"")</f>
        <v/>
      </c>
      <c r="F407" s="18" t="str">
        <f>IF($D407&lt;&gt;"",VLOOKUP($D407,参数表!$A:$G,3,0),"")</f>
        <v/>
      </c>
      <c r="G407" s="18" t="str">
        <f>IF($D407&lt;&gt;"",VLOOKUP($D407,参数表!$A:$G,4,0),"")</f>
        <v/>
      </c>
      <c r="H407" s="16"/>
      <c r="I407" s="16"/>
      <c r="J407" s="18">
        <f t="shared" si="6"/>
        <v>0</v>
      </c>
      <c r="K407" s="16"/>
      <c r="L407" s="16"/>
      <c r="M407" s="16"/>
    </row>
    <row r="408" spans="1:13" ht="20.100000000000001" customHeight="1" x14ac:dyDescent="0.15">
      <c r="A408" s="3" t="str">
        <f>IF(AND(L408=供应商对账单!$C$2,C408&gt;=供应商对账单!$G$2,C408&lt;=供应商对账单!$G$3),ROW(进货入库明细表!F408)&amp;"-","")</f>
        <v/>
      </c>
      <c r="B408" s="16"/>
      <c r="C408" s="16"/>
      <c r="D408" s="16"/>
      <c r="E408" s="18" t="str">
        <f>IF($D408&lt;&gt;"",VLOOKUP($D408,参数表!$A:$G,2,0),"")</f>
        <v/>
      </c>
      <c r="F408" s="18" t="str">
        <f>IF($D408&lt;&gt;"",VLOOKUP($D408,参数表!$A:$G,3,0),"")</f>
        <v/>
      </c>
      <c r="G408" s="18" t="str">
        <f>IF($D408&lt;&gt;"",VLOOKUP($D408,参数表!$A:$G,4,0),"")</f>
        <v/>
      </c>
      <c r="H408" s="16"/>
      <c r="I408" s="16"/>
      <c r="J408" s="18">
        <f t="shared" si="6"/>
        <v>0</v>
      </c>
      <c r="K408" s="16"/>
      <c r="L408" s="16"/>
      <c r="M408" s="16"/>
    </row>
    <row r="409" spans="1:13" ht="20.100000000000001" customHeight="1" x14ac:dyDescent="0.15">
      <c r="A409" s="3" t="str">
        <f>IF(AND(L409=供应商对账单!$C$2,C409&gt;=供应商对账单!$G$2,C409&lt;=供应商对账单!$G$3),ROW(进货入库明细表!F409)&amp;"-","")</f>
        <v/>
      </c>
      <c r="B409" s="16"/>
      <c r="C409" s="16"/>
      <c r="D409" s="16"/>
      <c r="E409" s="18" t="str">
        <f>IF($D409&lt;&gt;"",VLOOKUP($D409,参数表!$A:$G,2,0),"")</f>
        <v/>
      </c>
      <c r="F409" s="18" t="str">
        <f>IF($D409&lt;&gt;"",VLOOKUP($D409,参数表!$A:$G,3,0),"")</f>
        <v/>
      </c>
      <c r="G409" s="18" t="str">
        <f>IF($D409&lt;&gt;"",VLOOKUP($D409,参数表!$A:$G,4,0),"")</f>
        <v/>
      </c>
      <c r="H409" s="16"/>
      <c r="I409" s="16"/>
      <c r="J409" s="18">
        <f t="shared" si="6"/>
        <v>0</v>
      </c>
      <c r="K409" s="16"/>
      <c r="L409" s="16"/>
      <c r="M409" s="16"/>
    </row>
    <row r="410" spans="1:13" ht="20.100000000000001" customHeight="1" x14ac:dyDescent="0.15">
      <c r="A410" s="3" t="str">
        <f>IF(AND(L410=供应商对账单!$C$2,C410&gt;=供应商对账单!$G$2,C410&lt;=供应商对账单!$G$3),ROW(进货入库明细表!F410)&amp;"-","")</f>
        <v/>
      </c>
      <c r="B410" s="16"/>
      <c r="C410" s="16"/>
      <c r="D410" s="16"/>
      <c r="E410" s="18" t="str">
        <f>IF($D410&lt;&gt;"",VLOOKUP($D410,参数表!$A:$G,2,0),"")</f>
        <v/>
      </c>
      <c r="F410" s="18" t="str">
        <f>IF($D410&lt;&gt;"",VLOOKUP($D410,参数表!$A:$G,3,0),"")</f>
        <v/>
      </c>
      <c r="G410" s="18" t="str">
        <f>IF($D410&lt;&gt;"",VLOOKUP($D410,参数表!$A:$G,4,0),"")</f>
        <v/>
      </c>
      <c r="H410" s="16"/>
      <c r="I410" s="16"/>
      <c r="J410" s="18">
        <f t="shared" si="6"/>
        <v>0</v>
      </c>
      <c r="K410" s="16"/>
      <c r="L410" s="16"/>
      <c r="M410" s="16"/>
    </row>
    <row r="411" spans="1:13" ht="20.100000000000001" customHeight="1" x14ac:dyDescent="0.15">
      <c r="A411" s="3" t="str">
        <f>IF(AND(L411=供应商对账单!$C$2,C411&gt;=供应商对账单!$G$2,C411&lt;=供应商对账单!$G$3),ROW(进货入库明细表!F411)&amp;"-","")</f>
        <v/>
      </c>
      <c r="B411" s="16"/>
      <c r="C411" s="16"/>
      <c r="D411" s="16"/>
      <c r="E411" s="18" t="str">
        <f>IF($D411&lt;&gt;"",VLOOKUP($D411,参数表!$A:$G,2,0),"")</f>
        <v/>
      </c>
      <c r="F411" s="18" t="str">
        <f>IF($D411&lt;&gt;"",VLOOKUP($D411,参数表!$A:$G,3,0),"")</f>
        <v/>
      </c>
      <c r="G411" s="18" t="str">
        <f>IF($D411&lt;&gt;"",VLOOKUP($D411,参数表!$A:$G,4,0),"")</f>
        <v/>
      </c>
      <c r="H411" s="16"/>
      <c r="I411" s="16"/>
      <c r="J411" s="18">
        <f t="shared" si="6"/>
        <v>0</v>
      </c>
      <c r="K411" s="16"/>
      <c r="L411" s="16"/>
      <c r="M411" s="16"/>
    </row>
    <row r="412" spans="1:13" ht="20.100000000000001" customHeight="1" x14ac:dyDescent="0.15">
      <c r="A412" s="3" t="str">
        <f>IF(AND(L412=供应商对账单!$C$2,C412&gt;=供应商对账单!$G$2,C412&lt;=供应商对账单!$G$3),ROW(进货入库明细表!F412)&amp;"-","")</f>
        <v/>
      </c>
      <c r="B412" s="16"/>
      <c r="C412" s="16"/>
      <c r="D412" s="16"/>
      <c r="E412" s="18" t="str">
        <f>IF($D412&lt;&gt;"",VLOOKUP($D412,参数表!$A:$G,2,0),"")</f>
        <v/>
      </c>
      <c r="F412" s="18" t="str">
        <f>IF($D412&lt;&gt;"",VLOOKUP($D412,参数表!$A:$G,3,0),"")</f>
        <v/>
      </c>
      <c r="G412" s="18" t="str">
        <f>IF($D412&lt;&gt;"",VLOOKUP($D412,参数表!$A:$G,4,0),"")</f>
        <v/>
      </c>
      <c r="H412" s="16"/>
      <c r="I412" s="16"/>
      <c r="J412" s="18">
        <f t="shared" si="6"/>
        <v>0</v>
      </c>
      <c r="K412" s="16"/>
      <c r="L412" s="16"/>
      <c r="M412" s="16"/>
    </row>
    <row r="413" spans="1:13" ht="20.100000000000001" customHeight="1" x14ac:dyDescent="0.15">
      <c r="A413" s="3" t="str">
        <f>IF(AND(L413=供应商对账单!$C$2,C413&gt;=供应商对账单!$G$2,C413&lt;=供应商对账单!$G$3),ROW(进货入库明细表!F413)&amp;"-","")</f>
        <v/>
      </c>
      <c r="B413" s="16"/>
      <c r="C413" s="16"/>
      <c r="D413" s="16"/>
      <c r="E413" s="18" t="str">
        <f>IF($D413&lt;&gt;"",VLOOKUP($D413,参数表!$A:$G,2,0),"")</f>
        <v/>
      </c>
      <c r="F413" s="18" t="str">
        <f>IF($D413&lt;&gt;"",VLOOKUP($D413,参数表!$A:$G,3,0),"")</f>
        <v/>
      </c>
      <c r="G413" s="18" t="str">
        <f>IF($D413&lt;&gt;"",VLOOKUP($D413,参数表!$A:$G,4,0),"")</f>
        <v/>
      </c>
      <c r="H413" s="16"/>
      <c r="I413" s="16"/>
      <c r="J413" s="18">
        <f t="shared" si="6"/>
        <v>0</v>
      </c>
      <c r="K413" s="16"/>
      <c r="L413" s="16"/>
      <c r="M413" s="16"/>
    </row>
    <row r="414" spans="1:13" ht="20.100000000000001" customHeight="1" x14ac:dyDescent="0.15">
      <c r="A414" s="3" t="str">
        <f>IF(AND(L414=供应商对账单!$C$2,C414&gt;=供应商对账单!$G$2,C414&lt;=供应商对账单!$G$3),ROW(进货入库明细表!F414)&amp;"-","")</f>
        <v/>
      </c>
      <c r="B414" s="16"/>
      <c r="C414" s="16"/>
      <c r="D414" s="16"/>
      <c r="E414" s="18" t="str">
        <f>IF($D414&lt;&gt;"",VLOOKUP($D414,参数表!$A:$G,2,0),"")</f>
        <v/>
      </c>
      <c r="F414" s="18" t="str">
        <f>IF($D414&lt;&gt;"",VLOOKUP($D414,参数表!$A:$G,3,0),"")</f>
        <v/>
      </c>
      <c r="G414" s="18" t="str">
        <f>IF($D414&lt;&gt;"",VLOOKUP($D414,参数表!$A:$G,4,0),"")</f>
        <v/>
      </c>
      <c r="H414" s="16"/>
      <c r="I414" s="16"/>
      <c r="J414" s="18">
        <f t="shared" si="6"/>
        <v>0</v>
      </c>
      <c r="K414" s="16"/>
      <c r="L414" s="16"/>
      <c r="M414" s="16"/>
    </row>
    <row r="415" spans="1:13" ht="20.100000000000001" customHeight="1" x14ac:dyDescent="0.15">
      <c r="A415" s="3" t="str">
        <f>IF(AND(L415=供应商对账单!$C$2,C415&gt;=供应商对账单!$G$2,C415&lt;=供应商对账单!$G$3),ROW(进货入库明细表!F415)&amp;"-","")</f>
        <v/>
      </c>
      <c r="B415" s="16"/>
      <c r="C415" s="16"/>
      <c r="D415" s="16"/>
      <c r="E415" s="18" t="str">
        <f>IF($D415&lt;&gt;"",VLOOKUP($D415,参数表!$A:$G,2,0),"")</f>
        <v/>
      </c>
      <c r="F415" s="18" t="str">
        <f>IF($D415&lt;&gt;"",VLOOKUP($D415,参数表!$A:$G,3,0),"")</f>
        <v/>
      </c>
      <c r="G415" s="18" t="str">
        <f>IF($D415&lt;&gt;"",VLOOKUP($D415,参数表!$A:$G,4,0),"")</f>
        <v/>
      </c>
      <c r="H415" s="16"/>
      <c r="I415" s="16"/>
      <c r="J415" s="18">
        <f t="shared" si="6"/>
        <v>0</v>
      </c>
      <c r="K415" s="16"/>
      <c r="L415" s="16"/>
      <c r="M415" s="16"/>
    </row>
    <row r="416" spans="1:13" ht="20.100000000000001" customHeight="1" x14ac:dyDescent="0.15">
      <c r="A416" s="3" t="str">
        <f>IF(AND(L416=供应商对账单!$C$2,C416&gt;=供应商对账单!$G$2,C416&lt;=供应商对账单!$G$3),ROW(进货入库明细表!F416)&amp;"-","")</f>
        <v/>
      </c>
      <c r="B416" s="16"/>
      <c r="C416" s="16"/>
      <c r="D416" s="16"/>
      <c r="E416" s="18" t="str">
        <f>IF($D416&lt;&gt;"",VLOOKUP($D416,参数表!$A:$G,2,0),"")</f>
        <v/>
      </c>
      <c r="F416" s="18" t="str">
        <f>IF($D416&lt;&gt;"",VLOOKUP($D416,参数表!$A:$G,3,0),"")</f>
        <v/>
      </c>
      <c r="G416" s="18" t="str">
        <f>IF($D416&lt;&gt;"",VLOOKUP($D416,参数表!$A:$G,4,0),"")</f>
        <v/>
      </c>
      <c r="H416" s="16"/>
      <c r="I416" s="16"/>
      <c r="J416" s="18">
        <f t="shared" si="6"/>
        <v>0</v>
      </c>
      <c r="K416" s="16"/>
      <c r="L416" s="16"/>
      <c r="M416" s="16"/>
    </row>
    <row r="417" spans="1:13" ht="20.100000000000001" customHeight="1" x14ac:dyDescent="0.15">
      <c r="A417" s="3" t="str">
        <f>IF(AND(L417=供应商对账单!$C$2,C417&gt;=供应商对账单!$G$2,C417&lt;=供应商对账单!$G$3),ROW(进货入库明细表!F417)&amp;"-","")</f>
        <v/>
      </c>
      <c r="B417" s="16"/>
      <c r="C417" s="16"/>
      <c r="D417" s="16"/>
      <c r="E417" s="18" t="str">
        <f>IF($D417&lt;&gt;"",VLOOKUP($D417,参数表!$A:$G,2,0),"")</f>
        <v/>
      </c>
      <c r="F417" s="18" t="str">
        <f>IF($D417&lt;&gt;"",VLOOKUP($D417,参数表!$A:$G,3,0),"")</f>
        <v/>
      </c>
      <c r="G417" s="18" t="str">
        <f>IF($D417&lt;&gt;"",VLOOKUP($D417,参数表!$A:$G,4,0),"")</f>
        <v/>
      </c>
      <c r="H417" s="16"/>
      <c r="I417" s="16"/>
      <c r="J417" s="18">
        <f t="shared" si="6"/>
        <v>0</v>
      </c>
      <c r="K417" s="16"/>
      <c r="L417" s="16"/>
      <c r="M417" s="16"/>
    </row>
    <row r="418" spans="1:13" ht="20.100000000000001" customHeight="1" x14ac:dyDescent="0.15">
      <c r="A418" s="3" t="str">
        <f>IF(AND(L418=供应商对账单!$C$2,C418&gt;=供应商对账单!$G$2,C418&lt;=供应商对账单!$G$3),ROW(进货入库明细表!F418)&amp;"-","")</f>
        <v/>
      </c>
      <c r="B418" s="16"/>
      <c r="C418" s="16"/>
      <c r="D418" s="16"/>
      <c r="E418" s="18" t="str">
        <f>IF($D418&lt;&gt;"",VLOOKUP($D418,参数表!$A:$G,2,0),"")</f>
        <v/>
      </c>
      <c r="F418" s="18" t="str">
        <f>IF($D418&lt;&gt;"",VLOOKUP($D418,参数表!$A:$G,3,0),"")</f>
        <v/>
      </c>
      <c r="G418" s="18" t="str">
        <f>IF($D418&lt;&gt;"",VLOOKUP($D418,参数表!$A:$G,4,0),"")</f>
        <v/>
      </c>
      <c r="H418" s="16"/>
      <c r="I418" s="16"/>
      <c r="J418" s="18">
        <f t="shared" si="6"/>
        <v>0</v>
      </c>
      <c r="K418" s="16"/>
      <c r="L418" s="16"/>
      <c r="M418" s="16"/>
    </row>
    <row r="419" spans="1:13" ht="20.100000000000001" customHeight="1" x14ac:dyDescent="0.15">
      <c r="A419" s="3" t="str">
        <f>IF(AND(L419=供应商对账单!$C$2,C419&gt;=供应商对账单!$G$2,C419&lt;=供应商对账单!$G$3),ROW(进货入库明细表!F419)&amp;"-","")</f>
        <v/>
      </c>
      <c r="B419" s="16"/>
      <c r="C419" s="16"/>
      <c r="D419" s="16"/>
      <c r="E419" s="18" t="str">
        <f>IF($D419&lt;&gt;"",VLOOKUP($D419,参数表!$A:$G,2,0),"")</f>
        <v/>
      </c>
      <c r="F419" s="18" t="str">
        <f>IF($D419&lt;&gt;"",VLOOKUP($D419,参数表!$A:$G,3,0),"")</f>
        <v/>
      </c>
      <c r="G419" s="18" t="str">
        <f>IF($D419&lt;&gt;"",VLOOKUP($D419,参数表!$A:$G,4,0),"")</f>
        <v/>
      </c>
      <c r="H419" s="16"/>
      <c r="I419" s="16"/>
      <c r="J419" s="18">
        <f t="shared" si="6"/>
        <v>0</v>
      </c>
      <c r="K419" s="16"/>
      <c r="L419" s="16"/>
      <c r="M419" s="16"/>
    </row>
    <row r="420" spans="1:13" ht="20.100000000000001" customHeight="1" x14ac:dyDescent="0.15">
      <c r="A420" s="3" t="str">
        <f>IF(AND(L420=供应商对账单!$C$2,C420&gt;=供应商对账单!$G$2,C420&lt;=供应商对账单!$G$3),ROW(进货入库明细表!F420)&amp;"-","")</f>
        <v/>
      </c>
      <c r="B420" s="16"/>
      <c r="C420" s="16"/>
      <c r="D420" s="16"/>
      <c r="E420" s="18" t="str">
        <f>IF($D420&lt;&gt;"",VLOOKUP($D420,参数表!$A:$G,2,0),"")</f>
        <v/>
      </c>
      <c r="F420" s="18" t="str">
        <f>IF($D420&lt;&gt;"",VLOOKUP($D420,参数表!$A:$G,3,0),"")</f>
        <v/>
      </c>
      <c r="G420" s="18" t="str">
        <f>IF($D420&lt;&gt;"",VLOOKUP($D420,参数表!$A:$G,4,0),"")</f>
        <v/>
      </c>
      <c r="H420" s="16"/>
      <c r="I420" s="16"/>
      <c r="J420" s="18">
        <f t="shared" si="6"/>
        <v>0</v>
      </c>
      <c r="K420" s="16"/>
      <c r="L420" s="16"/>
      <c r="M420" s="16"/>
    </row>
    <row r="421" spans="1:13" ht="20.100000000000001" customHeight="1" x14ac:dyDescent="0.15">
      <c r="A421" s="3" t="str">
        <f>IF(AND(L421=供应商对账单!$C$2,C421&gt;=供应商对账单!$G$2,C421&lt;=供应商对账单!$G$3),ROW(进货入库明细表!F421)&amp;"-","")</f>
        <v/>
      </c>
      <c r="B421" s="16"/>
      <c r="C421" s="16"/>
      <c r="D421" s="16"/>
      <c r="E421" s="18" t="str">
        <f>IF($D421&lt;&gt;"",VLOOKUP($D421,参数表!$A:$G,2,0),"")</f>
        <v/>
      </c>
      <c r="F421" s="18" t="str">
        <f>IF($D421&lt;&gt;"",VLOOKUP($D421,参数表!$A:$G,3,0),"")</f>
        <v/>
      </c>
      <c r="G421" s="18" t="str">
        <f>IF($D421&lt;&gt;"",VLOOKUP($D421,参数表!$A:$G,4,0),"")</f>
        <v/>
      </c>
      <c r="H421" s="16"/>
      <c r="I421" s="16"/>
      <c r="J421" s="18">
        <f t="shared" si="6"/>
        <v>0</v>
      </c>
      <c r="K421" s="16"/>
      <c r="L421" s="16"/>
      <c r="M421" s="16"/>
    </row>
    <row r="422" spans="1:13" ht="20.100000000000001" customHeight="1" x14ac:dyDescent="0.15">
      <c r="A422" s="3" t="str">
        <f>IF(AND(L422=供应商对账单!$C$2,C422&gt;=供应商对账单!$G$2,C422&lt;=供应商对账单!$G$3),ROW(进货入库明细表!F422)&amp;"-","")</f>
        <v/>
      </c>
      <c r="B422" s="16"/>
      <c r="C422" s="16"/>
      <c r="D422" s="16"/>
      <c r="E422" s="18" t="str">
        <f>IF($D422&lt;&gt;"",VLOOKUP($D422,参数表!$A:$G,2,0),"")</f>
        <v/>
      </c>
      <c r="F422" s="18" t="str">
        <f>IF($D422&lt;&gt;"",VLOOKUP($D422,参数表!$A:$G,3,0),"")</f>
        <v/>
      </c>
      <c r="G422" s="18" t="str">
        <f>IF($D422&lt;&gt;"",VLOOKUP($D422,参数表!$A:$G,4,0),"")</f>
        <v/>
      </c>
      <c r="H422" s="16"/>
      <c r="I422" s="16"/>
      <c r="J422" s="18">
        <f t="shared" si="6"/>
        <v>0</v>
      </c>
      <c r="K422" s="16"/>
      <c r="L422" s="16"/>
      <c r="M422" s="16"/>
    </row>
    <row r="423" spans="1:13" ht="20.100000000000001" customHeight="1" x14ac:dyDescent="0.15">
      <c r="A423" s="3" t="str">
        <f>IF(AND(L423=供应商对账单!$C$2,C423&gt;=供应商对账单!$G$2,C423&lt;=供应商对账单!$G$3),ROW(进货入库明细表!F423)&amp;"-","")</f>
        <v/>
      </c>
      <c r="B423" s="16"/>
      <c r="C423" s="16"/>
      <c r="D423" s="16"/>
      <c r="E423" s="18" t="str">
        <f>IF($D423&lt;&gt;"",VLOOKUP($D423,参数表!$A:$G,2,0),"")</f>
        <v/>
      </c>
      <c r="F423" s="18" t="str">
        <f>IF($D423&lt;&gt;"",VLOOKUP($D423,参数表!$A:$G,3,0),"")</f>
        <v/>
      </c>
      <c r="G423" s="18" t="str">
        <f>IF($D423&lt;&gt;"",VLOOKUP($D423,参数表!$A:$G,4,0),"")</f>
        <v/>
      </c>
      <c r="H423" s="16"/>
      <c r="I423" s="16"/>
      <c r="J423" s="18">
        <f t="shared" si="6"/>
        <v>0</v>
      </c>
      <c r="K423" s="16"/>
      <c r="L423" s="16"/>
      <c r="M423" s="16"/>
    </row>
    <row r="424" spans="1:13" ht="20.100000000000001" customHeight="1" x14ac:dyDescent="0.15">
      <c r="A424" s="3" t="str">
        <f>IF(AND(L424=供应商对账单!$C$2,C424&gt;=供应商对账单!$G$2,C424&lt;=供应商对账单!$G$3),ROW(进货入库明细表!F424)&amp;"-","")</f>
        <v/>
      </c>
      <c r="B424" s="16"/>
      <c r="C424" s="16"/>
      <c r="D424" s="16"/>
      <c r="E424" s="18" t="str">
        <f>IF($D424&lt;&gt;"",VLOOKUP($D424,参数表!$A:$G,2,0),"")</f>
        <v/>
      </c>
      <c r="F424" s="18" t="str">
        <f>IF($D424&lt;&gt;"",VLOOKUP($D424,参数表!$A:$G,3,0),"")</f>
        <v/>
      </c>
      <c r="G424" s="18" t="str">
        <f>IF($D424&lt;&gt;"",VLOOKUP($D424,参数表!$A:$G,4,0),"")</f>
        <v/>
      </c>
      <c r="H424" s="16"/>
      <c r="I424" s="16"/>
      <c r="J424" s="18">
        <f t="shared" si="6"/>
        <v>0</v>
      </c>
      <c r="K424" s="16"/>
      <c r="L424" s="16"/>
      <c r="M424" s="16"/>
    </row>
    <row r="425" spans="1:13" ht="20.100000000000001" customHeight="1" x14ac:dyDescent="0.15">
      <c r="A425" s="3" t="str">
        <f>IF(AND(L425=供应商对账单!$C$2,C425&gt;=供应商对账单!$G$2,C425&lt;=供应商对账单!$G$3),ROW(进货入库明细表!F425)&amp;"-","")</f>
        <v/>
      </c>
      <c r="B425" s="16"/>
      <c r="C425" s="16"/>
      <c r="D425" s="16"/>
      <c r="E425" s="18" t="str">
        <f>IF($D425&lt;&gt;"",VLOOKUP($D425,参数表!$A:$G,2,0),"")</f>
        <v/>
      </c>
      <c r="F425" s="18" t="str">
        <f>IF($D425&lt;&gt;"",VLOOKUP($D425,参数表!$A:$G,3,0),"")</f>
        <v/>
      </c>
      <c r="G425" s="18" t="str">
        <f>IF($D425&lt;&gt;"",VLOOKUP($D425,参数表!$A:$G,4,0),"")</f>
        <v/>
      </c>
      <c r="H425" s="16"/>
      <c r="I425" s="16"/>
      <c r="J425" s="18">
        <f t="shared" si="6"/>
        <v>0</v>
      </c>
      <c r="K425" s="16"/>
      <c r="L425" s="16"/>
      <c r="M425" s="16"/>
    </row>
    <row r="426" spans="1:13" ht="20.100000000000001" customHeight="1" x14ac:dyDescent="0.15">
      <c r="A426" s="3" t="str">
        <f>IF(AND(L426=供应商对账单!$C$2,C426&gt;=供应商对账单!$G$2,C426&lt;=供应商对账单!$G$3),ROW(进货入库明细表!F426)&amp;"-","")</f>
        <v/>
      </c>
      <c r="B426" s="16"/>
      <c r="C426" s="16"/>
      <c r="D426" s="16"/>
      <c r="E426" s="18" t="str">
        <f>IF($D426&lt;&gt;"",VLOOKUP($D426,参数表!$A:$G,2,0),"")</f>
        <v/>
      </c>
      <c r="F426" s="18" t="str">
        <f>IF($D426&lt;&gt;"",VLOOKUP($D426,参数表!$A:$G,3,0),"")</f>
        <v/>
      </c>
      <c r="G426" s="18" t="str">
        <f>IF($D426&lt;&gt;"",VLOOKUP($D426,参数表!$A:$G,4,0),"")</f>
        <v/>
      </c>
      <c r="H426" s="16"/>
      <c r="I426" s="16"/>
      <c r="J426" s="18">
        <f t="shared" si="6"/>
        <v>0</v>
      </c>
      <c r="K426" s="16"/>
      <c r="L426" s="16"/>
      <c r="M426" s="16"/>
    </row>
    <row r="427" spans="1:13" ht="20.100000000000001" customHeight="1" x14ac:dyDescent="0.15">
      <c r="A427" s="3" t="str">
        <f>IF(AND(L427=供应商对账单!$C$2,C427&gt;=供应商对账单!$G$2,C427&lt;=供应商对账单!$G$3),ROW(进货入库明细表!F427)&amp;"-","")</f>
        <v/>
      </c>
      <c r="B427" s="16"/>
      <c r="C427" s="16"/>
      <c r="D427" s="16"/>
      <c r="E427" s="18" t="str">
        <f>IF($D427&lt;&gt;"",VLOOKUP($D427,参数表!$A:$G,2,0),"")</f>
        <v/>
      </c>
      <c r="F427" s="18" t="str">
        <f>IF($D427&lt;&gt;"",VLOOKUP($D427,参数表!$A:$G,3,0),"")</f>
        <v/>
      </c>
      <c r="G427" s="18" t="str">
        <f>IF($D427&lt;&gt;"",VLOOKUP($D427,参数表!$A:$G,4,0),"")</f>
        <v/>
      </c>
      <c r="H427" s="16"/>
      <c r="I427" s="16"/>
      <c r="J427" s="18">
        <f t="shared" si="6"/>
        <v>0</v>
      </c>
      <c r="K427" s="16"/>
      <c r="L427" s="16"/>
      <c r="M427" s="16"/>
    </row>
    <row r="428" spans="1:13" ht="20.100000000000001" customHeight="1" x14ac:dyDescent="0.15">
      <c r="A428" s="3" t="str">
        <f>IF(AND(L428=供应商对账单!$C$2,C428&gt;=供应商对账单!$G$2,C428&lt;=供应商对账单!$G$3),ROW(进货入库明细表!F428)&amp;"-","")</f>
        <v/>
      </c>
      <c r="B428" s="16"/>
      <c r="C428" s="16"/>
      <c r="D428" s="16"/>
      <c r="E428" s="18" t="str">
        <f>IF($D428&lt;&gt;"",VLOOKUP($D428,参数表!$A:$G,2,0),"")</f>
        <v/>
      </c>
      <c r="F428" s="18" t="str">
        <f>IF($D428&lt;&gt;"",VLOOKUP($D428,参数表!$A:$G,3,0),"")</f>
        <v/>
      </c>
      <c r="G428" s="18" t="str">
        <f>IF($D428&lt;&gt;"",VLOOKUP($D428,参数表!$A:$G,4,0),"")</f>
        <v/>
      </c>
      <c r="H428" s="16"/>
      <c r="I428" s="16"/>
      <c r="J428" s="18">
        <f t="shared" si="6"/>
        <v>0</v>
      </c>
      <c r="K428" s="16"/>
      <c r="L428" s="16"/>
      <c r="M428" s="16"/>
    </row>
    <row r="429" spans="1:13" ht="20.100000000000001" customHeight="1" x14ac:dyDescent="0.15">
      <c r="A429" s="3" t="str">
        <f>IF(AND(L429=供应商对账单!$C$2,C429&gt;=供应商对账单!$G$2,C429&lt;=供应商对账单!$G$3),ROW(进货入库明细表!F429)&amp;"-","")</f>
        <v/>
      </c>
      <c r="B429" s="16"/>
      <c r="C429" s="16"/>
      <c r="D429" s="16"/>
      <c r="E429" s="18" t="str">
        <f>IF($D429&lt;&gt;"",VLOOKUP($D429,参数表!$A:$G,2,0),"")</f>
        <v/>
      </c>
      <c r="F429" s="18" t="str">
        <f>IF($D429&lt;&gt;"",VLOOKUP($D429,参数表!$A:$G,3,0),"")</f>
        <v/>
      </c>
      <c r="G429" s="18" t="str">
        <f>IF($D429&lt;&gt;"",VLOOKUP($D429,参数表!$A:$G,4,0),"")</f>
        <v/>
      </c>
      <c r="H429" s="16"/>
      <c r="I429" s="16"/>
      <c r="J429" s="18">
        <f t="shared" si="6"/>
        <v>0</v>
      </c>
      <c r="K429" s="16"/>
      <c r="L429" s="16"/>
      <c r="M429" s="16"/>
    </row>
    <row r="430" spans="1:13" ht="20.100000000000001" customHeight="1" x14ac:dyDescent="0.15">
      <c r="A430" s="3" t="str">
        <f>IF(AND(L430=供应商对账单!$C$2,C430&gt;=供应商对账单!$G$2,C430&lt;=供应商对账单!$G$3),ROW(进货入库明细表!F430)&amp;"-","")</f>
        <v/>
      </c>
      <c r="B430" s="16"/>
      <c r="C430" s="16"/>
      <c r="D430" s="16"/>
      <c r="E430" s="18" t="str">
        <f>IF($D430&lt;&gt;"",VLOOKUP($D430,参数表!$A:$G,2,0),"")</f>
        <v/>
      </c>
      <c r="F430" s="18" t="str">
        <f>IF($D430&lt;&gt;"",VLOOKUP($D430,参数表!$A:$G,3,0),"")</f>
        <v/>
      </c>
      <c r="G430" s="18" t="str">
        <f>IF($D430&lt;&gt;"",VLOOKUP($D430,参数表!$A:$G,4,0),"")</f>
        <v/>
      </c>
      <c r="H430" s="16"/>
      <c r="I430" s="16"/>
      <c r="J430" s="18">
        <f t="shared" si="6"/>
        <v>0</v>
      </c>
      <c r="K430" s="16"/>
      <c r="L430" s="16"/>
      <c r="M430" s="16"/>
    </row>
    <row r="431" spans="1:13" ht="20.100000000000001" customHeight="1" x14ac:dyDescent="0.15">
      <c r="A431" s="3" t="str">
        <f>IF(AND(L431=供应商对账单!$C$2,C431&gt;=供应商对账单!$G$2,C431&lt;=供应商对账单!$G$3),ROW(进货入库明细表!F431)&amp;"-","")</f>
        <v/>
      </c>
      <c r="B431" s="16"/>
      <c r="C431" s="16"/>
      <c r="D431" s="16"/>
      <c r="E431" s="18" t="str">
        <f>IF($D431&lt;&gt;"",VLOOKUP($D431,参数表!$A:$G,2,0),"")</f>
        <v/>
      </c>
      <c r="F431" s="18" t="str">
        <f>IF($D431&lt;&gt;"",VLOOKUP($D431,参数表!$A:$G,3,0),"")</f>
        <v/>
      </c>
      <c r="G431" s="18" t="str">
        <f>IF($D431&lt;&gt;"",VLOOKUP($D431,参数表!$A:$G,4,0),"")</f>
        <v/>
      </c>
      <c r="H431" s="16"/>
      <c r="I431" s="16"/>
      <c r="J431" s="18">
        <f t="shared" si="6"/>
        <v>0</v>
      </c>
      <c r="K431" s="16"/>
      <c r="L431" s="16"/>
      <c r="M431" s="16"/>
    </row>
    <row r="432" spans="1:13" ht="20.100000000000001" customHeight="1" x14ac:dyDescent="0.15">
      <c r="A432" s="3" t="str">
        <f>IF(AND(L432=供应商对账单!$C$2,C432&gt;=供应商对账单!$G$2,C432&lt;=供应商对账单!$G$3),ROW(进货入库明细表!F432)&amp;"-","")</f>
        <v/>
      </c>
      <c r="B432" s="16"/>
      <c r="C432" s="16"/>
      <c r="D432" s="16"/>
      <c r="E432" s="18" t="str">
        <f>IF($D432&lt;&gt;"",VLOOKUP($D432,参数表!$A:$G,2,0),"")</f>
        <v/>
      </c>
      <c r="F432" s="18" t="str">
        <f>IF($D432&lt;&gt;"",VLOOKUP($D432,参数表!$A:$G,3,0),"")</f>
        <v/>
      </c>
      <c r="G432" s="18" t="str">
        <f>IF($D432&lt;&gt;"",VLOOKUP($D432,参数表!$A:$G,4,0),"")</f>
        <v/>
      </c>
      <c r="H432" s="16"/>
      <c r="I432" s="16"/>
      <c r="J432" s="18">
        <f t="shared" si="6"/>
        <v>0</v>
      </c>
      <c r="K432" s="16"/>
      <c r="L432" s="16"/>
      <c r="M432" s="16"/>
    </row>
    <row r="433" spans="1:13" ht="20.100000000000001" customHeight="1" x14ac:dyDescent="0.15">
      <c r="A433" s="3" t="str">
        <f>IF(AND(L433=供应商对账单!$C$2,C433&gt;=供应商对账单!$G$2,C433&lt;=供应商对账单!$G$3),ROW(进货入库明细表!F433)&amp;"-","")</f>
        <v/>
      </c>
      <c r="B433" s="16"/>
      <c r="C433" s="16"/>
      <c r="D433" s="16"/>
      <c r="E433" s="18" t="str">
        <f>IF($D433&lt;&gt;"",VLOOKUP($D433,参数表!$A:$G,2,0),"")</f>
        <v/>
      </c>
      <c r="F433" s="18" t="str">
        <f>IF($D433&lt;&gt;"",VLOOKUP($D433,参数表!$A:$G,3,0),"")</f>
        <v/>
      </c>
      <c r="G433" s="18" t="str">
        <f>IF($D433&lt;&gt;"",VLOOKUP($D433,参数表!$A:$G,4,0),"")</f>
        <v/>
      </c>
      <c r="H433" s="16"/>
      <c r="I433" s="16"/>
      <c r="J433" s="18">
        <f t="shared" si="6"/>
        <v>0</v>
      </c>
      <c r="K433" s="16"/>
      <c r="L433" s="16"/>
      <c r="M433" s="16"/>
    </row>
    <row r="434" spans="1:13" ht="20.100000000000001" customHeight="1" x14ac:dyDescent="0.15">
      <c r="A434" s="3" t="str">
        <f>IF(AND(L434=供应商对账单!$C$2,C434&gt;=供应商对账单!$G$2,C434&lt;=供应商对账单!$G$3),ROW(进货入库明细表!F434)&amp;"-","")</f>
        <v/>
      </c>
      <c r="B434" s="16"/>
      <c r="C434" s="16"/>
      <c r="D434" s="16"/>
      <c r="E434" s="18" t="str">
        <f>IF($D434&lt;&gt;"",VLOOKUP($D434,参数表!$A:$G,2,0),"")</f>
        <v/>
      </c>
      <c r="F434" s="18" t="str">
        <f>IF($D434&lt;&gt;"",VLOOKUP($D434,参数表!$A:$G,3,0),"")</f>
        <v/>
      </c>
      <c r="G434" s="18" t="str">
        <f>IF($D434&lt;&gt;"",VLOOKUP($D434,参数表!$A:$G,4,0),"")</f>
        <v/>
      </c>
      <c r="H434" s="16"/>
      <c r="I434" s="16"/>
      <c r="J434" s="18">
        <f t="shared" si="6"/>
        <v>0</v>
      </c>
      <c r="K434" s="16"/>
      <c r="L434" s="16"/>
      <c r="M434" s="16"/>
    </row>
    <row r="435" spans="1:13" ht="20.100000000000001" customHeight="1" x14ac:dyDescent="0.15">
      <c r="A435" s="3" t="str">
        <f>IF(AND(L435=供应商对账单!$C$2,C435&gt;=供应商对账单!$G$2,C435&lt;=供应商对账单!$G$3),ROW(进货入库明细表!F435)&amp;"-","")</f>
        <v/>
      </c>
      <c r="B435" s="16"/>
      <c r="C435" s="16"/>
      <c r="D435" s="16"/>
      <c r="E435" s="18" t="str">
        <f>IF($D435&lt;&gt;"",VLOOKUP($D435,参数表!$A:$G,2,0),"")</f>
        <v/>
      </c>
      <c r="F435" s="18" t="str">
        <f>IF($D435&lt;&gt;"",VLOOKUP($D435,参数表!$A:$G,3,0),"")</f>
        <v/>
      </c>
      <c r="G435" s="18" t="str">
        <f>IF($D435&lt;&gt;"",VLOOKUP($D435,参数表!$A:$G,4,0),"")</f>
        <v/>
      </c>
      <c r="H435" s="16"/>
      <c r="I435" s="16"/>
      <c r="J435" s="18">
        <f t="shared" si="6"/>
        <v>0</v>
      </c>
      <c r="K435" s="16"/>
      <c r="L435" s="16"/>
      <c r="M435" s="16"/>
    </row>
    <row r="436" spans="1:13" ht="20.100000000000001" customHeight="1" x14ac:dyDescent="0.15">
      <c r="A436" s="3" t="str">
        <f>IF(AND(L436=供应商对账单!$C$2,C436&gt;=供应商对账单!$G$2,C436&lt;=供应商对账单!$G$3),ROW(进货入库明细表!F436)&amp;"-","")</f>
        <v/>
      </c>
      <c r="B436" s="16"/>
      <c r="C436" s="16"/>
      <c r="D436" s="16"/>
      <c r="E436" s="18" t="str">
        <f>IF($D436&lt;&gt;"",VLOOKUP($D436,参数表!$A:$G,2,0),"")</f>
        <v/>
      </c>
      <c r="F436" s="18" t="str">
        <f>IF($D436&lt;&gt;"",VLOOKUP($D436,参数表!$A:$G,3,0),"")</f>
        <v/>
      </c>
      <c r="G436" s="18" t="str">
        <f>IF($D436&lt;&gt;"",VLOOKUP($D436,参数表!$A:$G,4,0),"")</f>
        <v/>
      </c>
      <c r="H436" s="16"/>
      <c r="I436" s="16"/>
      <c r="J436" s="18">
        <f t="shared" si="6"/>
        <v>0</v>
      </c>
      <c r="K436" s="16"/>
      <c r="L436" s="16"/>
      <c r="M436" s="16"/>
    </row>
    <row r="437" spans="1:13" ht="20.100000000000001" customHeight="1" x14ac:dyDescent="0.15">
      <c r="A437" s="3" t="str">
        <f>IF(AND(L437=供应商对账单!$C$2,C437&gt;=供应商对账单!$G$2,C437&lt;=供应商对账单!$G$3),ROW(进货入库明细表!F437)&amp;"-","")</f>
        <v/>
      </c>
      <c r="B437" s="16"/>
      <c r="C437" s="16"/>
      <c r="D437" s="16"/>
      <c r="E437" s="18" t="str">
        <f>IF($D437&lt;&gt;"",VLOOKUP($D437,参数表!$A:$G,2,0),"")</f>
        <v/>
      </c>
      <c r="F437" s="18" t="str">
        <f>IF($D437&lt;&gt;"",VLOOKUP($D437,参数表!$A:$G,3,0),"")</f>
        <v/>
      </c>
      <c r="G437" s="18" t="str">
        <f>IF($D437&lt;&gt;"",VLOOKUP($D437,参数表!$A:$G,4,0),"")</f>
        <v/>
      </c>
      <c r="H437" s="16"/>
      <c r="I437" s="16"/>
      <c r="J437" s="18">
        <f t="shared" si="6"/>
        <v>0</v>
      </c>
      <c r="K437" s="16"/>
      <c r="L437" s="16"/>
      <c r="M437" s="16"/>
    </row>
    <row r="438" spans="1:13" ht="20.100000000000001" customHeight="1" x14ac:dyDescent="0.15">
      <c r="A438" s="3" t="str">
        <f>IF(AND(L438=供应商对账单!$C$2,C438&gt;=供应商对账单!$G$2,C438&lt;=供应商对账单!$G$3),ROW(进货入库明细表!F438)&amp;"-","")</f>
        <v/>
      </c>
      <c r="B438" s="16"/>
      <c r="C438" s="16"/>
      <c r="D438" s="16"/>
      <c r="E438" s="18" t="str">
        <f>IF($D438&lt;&gt;"",VLOOKUP($D438,参数表!$A:$G,2,0),"")</f>
        <v/>
      </c>
      <c r="F438" s="18" t="str">
        <f>IF($D438&lt;&gt;"",VLOOKUP($D438,参数表!$A:$G,3,0),"")</f>
        <v/>
      </c>
      <c r="G438" s="18" t="str">
        <f>IF($D438&lt;&gt;"",VLOOKUP($D438,参数表!$A:$G,4,0),"")</f>
        <v/>
      </c>
      <c r="H438" s="16"/>
      <c r="I438" s="16"/>
      <c r="J438" s="18">
        <f t="shared" si="6"/>
        <v>0</v>
      </c>
      <c r="K438" s="16"/>
      <c r="L438" s="16"/>
      <c r="M438" s="16"/>
    </row>
    <row r="439" spans="1:13" ht="20.100000000000001" customHeight="1" x14ac:dyDescent="0.15">
      <c r="A439" s="3" t="str">
        <f>IF(AND(L439=供应商对账单!$C$2,C439&gt;=供应商对账单!$G$2,C439&lt;=供应商对账单!$G$3),ROW(进货入库明细表!F439)&amp;"-","")</f>
        <v/>
      </c>
      <c r="B439" s="16"/>
      <c r="C439" s="16"/>
      <c r="D439" s="16"/>
      <c r="E439" s="18" t="str">
        <f>IF($D439&lt;&gt;"",VLOOKUP($D439,参数表!$A:$G,2,0),"")</f>
        <v/>
      </c>
      <c r="F439" s="18" t="str">
        <f>IF($D439&lt;&gt;"",VLOOKUP($D439,参数表!$A:$G,3,0),"")</f>
        <v/>
      </c>
      <c r="G439" s="18" t="str">
        <f>IF($D439&lt;&gt;"",VLOOKUP($D439,参数表!$A:$G,4,0),"")</f>
        <v/>
      </c>
      <c r="H439" s="16"/>
      <c r="I439" s="16"/>
      <c r="J439" s="18">
        <f t="shared" si="6"/>
        <v>0</v>
      </c>
      <c r="K439" s="16"/>
      <c r="L439" s="16"/>
      <c r="M439" s="16"/>
    </row>
    <row r="440" spans="1:13" ht="20.100000000000001" customHeight="1" x14ac:dyDescent="0.15">
      <c r="A440" s="3" t="str">
        <f>IF(AND(L440=供应商对账单!$C$2,C440&gt;=供应商对账单!$G$2,C440&lt;=供应商对账单!$G$3),ROW(进货入库明细表!F440)&amp;"-","")</f>
        <v/>
      </c>
      <c r="B440" s="16"/>
      <c r="C440" s="16"/>
      <c r="D440" s="16"/>
      <c r="E440" s="18" t="str">
        <f>IF($D440&lt;&gt;"",VLOOKUP($D440,参数表!$A:$G,2,0),"")</f>
        <v/>
      </c>
      <c r="F440" s="18" t="str">
        <f>IF($D440&lt;&gt;"",VLOOKUP($D440,参数表!$A:$G,3,0),"")</f>
        <v/>
      </c>
      <c r="G440" s="18" t="str">
        <f>IF($D440&lt;&gt;"",VLOOKUP($D440,参数表!$A:$G,4,0),"")</f>
        <v/>
      </c>
      <c r="H440" s="16"/>
      <c r="I440" s="16"/>
      <c r="J440" s="18">
        <f t="shared" si="6"/>
        <v>0</v>
      </c>
      <c r="K440" s="16"/>
      <c r="L440" s="16"/>
      <c r="M440" s="16"/>
    </row>
    <row r="441" spans="1:13" ht="20.100000000000001" customHeight="1" x14ac:dyDescent="0.15">
      <c r="A441" s="3" t="str">
        <f>IF(AND(L441=供应商对账单!$C$2,C441&gt;=供应商对账单!$G$2,C441&lt;=供应商对账单!$G$3),ROW(进货入库明细表!F441)&amp;"-","")</f>
        <v/>
      </c>
      <c r="B441" s="16"/>
      <c r="C441" s="16"/>
      <c r="D441" s="16"/>
      <c r="E441" s="18" t="str">
        <f>IF($D441&lt;&gt;"",VLOOKUP($D441,参数表!$A:$G,2,0),"")</f>
        <v/>
      </c>
      <c r="F441" s="18" t="str">
        <f>IF($D441&lt;&gt;"",VLOOKUP($D441,参数表!$A:$G,3,0),"")</f>
        <v/>
      </c>
      <c r="G441" s="18" t="str">
        <f>IF($D441&lt;&gt;"",VLOOKUP($D441,参数表!$A:$G,4,0),"")</f>
        <v/>
      </c>
      <c r="H441" s="16"/>
      <c r="I441" s="16"/>
      <c r="J441" s="18">
        <f t="shared" si="6"/>
        <v>0</v>
      </c>
      <c r="K441" s="16"/>
      <c r="L441" s="16"/>
      <c r="M441" s="16"/>
    </row>
    <row r="442" spans="1:13" ht="20.100000000000001" customHeight="1" x14ac:dyDescent="0.15">
      <c r="A442" s="3" t="str">
        <f>IF(AND(L442=供应商对账单!$C$2,C442&gt;=供应商对账单!$G$2,C442&lt;=供应商对账单!$G$3),ROW(进货入库明细表!F442)&amp;"-","")</f>
        <v/>
      </c>
      <c r="B442" s="16"/>
      <c r="C442" s="16"/>
      <c r="D442" s="16"/>
      <c r="E442" s="18" t="str">
        <f>IF($D442&lt;&gt;"",VLOOKUP($D442,参数表!$A:$G,2,0),"")</f>
        <v/>
      </c>
      <c r="F442" s="18" t="str">
        <f>IF($D442&lt;&gt;"",VLOOKUP($D442,参数表!$A:$G,3,0),"")</f>
        <v/>
      </c>
      <c r="G442" s="18" t="str">
        <f>IF($D442&lt;&gt;"",VLOOKUP($D442,参数表!$A:$G,4,0),"")</f>
        <v/>
      </c>
      <c r="H442" s="16"/>
      <c r="I442" s="16"/>
      <c r="J442" s="18">
        <f t="shared" si="6"/>
        <v>0</v>
      </c>
      <c r="K442" s="16"/>
      <c r="L442" s="16"/>
      <c r="M442" s="16"/>
    </row>
    <row r="443" spans="1:13" ht="20.100000000000001" customHeight="1" x14ac:dyDescent="0.15">
      <c r="A443" s="3" t="str">
        <f>IF(AND(L443=供应商对账单!$C$2,C443&gt;=供应商对账单!$G$2,C443&lt;=供应商对账单!$G$3),ROW(进货入库明细表!F443)&amp;"-","")</f>
        <v/>
      </c>
      <c r="B443" s="16"/>
      <c r="C443" s="16"/>
      <c r="D443" s="16"/>
      <c r="E443" s="18" t="str">
        <f>IF($D443&lt;&gt;"",VLOOKUP($D443,参数表!$A:$G,2,0),"")</f>
        <v/>
      </c>
      <c r="F443" s="18" t="str">
        <f>IF($D443&lt;&gt;"",VLOOKUP($D443,参数表!$A:$G,3,0),"")</f>
        <v/>
      </c>
      <c r="G443" s="18" t="str">
        <f>IF($D443&lt;&gt;"",VLOOKUP($D443,参数表!$A:$G,4,0),"")</f>
        <v/>
      </c>
      <c r="H443" s="16"/>
      <c r="I443" s="16"/>
      <c r="J443" s="18">
        <f t="shared" si="6"/>
        <v>0</v>
      </c>
      <c r="K443" s="16"/>
      <c r="L443" s="16"/>
      <c r="M443" s="16"/>
    </row>
    <row r="444" spans="1:13" ht="20.100000000000001" customHeight="1" x14ac:dyDescent="0.15">
      <c r="A444" s="3" t="str">
        <f>IF(AND(L444=供应商对账单!$C$2,C444&gt;=供应商对账单!$G$2,C444&lt;=供应商对账单!$G$3),ROW(进货入库明细表!F444)&amp;"-","")</f>
        <v/>
      </c>
      <c r="B444" s="16"/>
      <c r="C444" s="16"/>
      <c r="D444" s="16"/>
      <c r="E444" s="18" t="str">
        <f>IF($D444&lt;&gt;"",VLOOKUP($D444,参数表!$A:$G,2,0),"")</f>
        <v/>
      </c>
      <c r="F444" s="18" t="str">
        <f>IF($D444&lt;&gt;"",VLOOKUP($D444,参数表!$A:$G,3,0),"")</f>
        <v/>
      </c>
      <c r="G444" s="18" t="str">
        <f>IF($D444&lt;&gt;"",VLOOKUP($D444,参数表!$A:$G,4,0),"")</f>
        <v/>
      </c>
      <c r="H444" s="16"/>
      <c r="I444" s="16"/>
      <c r="J444" s="18">
        <f t="shared" si="6"/>
        <v>0</v>
      </c>
      <c r="K444" s="16"/>
      <c r="L444" s="16"/>
      <c r="M444" s="16"/>
    </row>
    <row r="445" spans="1:13" ht="20.100000000000001" customHeight="1" x14ac:dyDescent="0.15">
      <c r="A445" s="3" t="str">
        <f>IF(AND(L445=供应商对账单!$C$2,C445&gt;=供应商对账单!$G$2,C445&lt;=供应商对账单!$G$3),ROW(进货入库明细表!F445)&amp;"-","")</f>
        <v/>
      </c>
      <c r="B445" s="16"/>
      <c r="C445" s="16"/>
      <c r="D445" s="16"/>
      <c r="E445" s="18" t="str">
        <f>IF($D445&lt;&gt;"",VLOOKUP($D445,参数表!$A:$G,2,0),"")</f>
        <v/>
      </c>
      <c r="F445" s="18" t="str">
        <f>IF($D445&lt;&gt;"",VLOOKUP($D445,参数表!$A:$G,3,0),"")</f>
        <v/>
      </c>
      <c r="G445" s="18" t="str">
        <f>IF($D445&lt;&gt;"",VLOOKUP($D445,参数表!$A:$G,4,0),"")</f>
        <v/>
      </c>
      <c r="H445" s="16"/>
      <c r="I445" s="16"/>
      <c r="J445" s="18">
        <f t="shared" si="6"/>
        <v>0</v>
      </c>
      <c r="K445" s="16"/>
      <c r="L445" s="16"/>
      <c r="M445" s="16"/>
    </row>
    <row r="446" spans="1:13" ht="20.100000000000001" customHeight="1" x14ac:dyDescent="0.15">
      <c r="A446" s="3" t="str">
        <f>IF(AND(L446=供应商对账单!$C$2,C446&gt;=供应商对账单!$G$2,C446&lt;=供应商对账单!$G$3),ROW(进货入库明细表!F446)&amp;"-","")</f>
        <v/>
      </c>
      <c r="B446" s="16"/>
      <c r="C446" s="16"/>
      <c r="D446" s="16"/>
      <c r="E446" s="18" t="str">
        <f>IF($D446&lt;&gt;"",VLOOKUP($D446,参数表!$A:$G,2,0),"")</f>
        <v/>
      </c>
      <c r="F446" s="18" t="str">
        <f>IF($D446&lt;&gt;"",VLOOKUP($D446,参数表!$A:$G,3,0),"")</f>
        <v/>
      </c>
      <c r="G446" s="18" t="str">
        <f>IF($D446&lt;&gt;"",VLOOKUP($D446,参数表!$A:$G,4,0),"")</f>
        <v/>
      </c>
      <c r="H446" s="16"/>
      <c r="I446" s="16"/>
      <c r="J446" s="18">
        <f t="shared" si="6"/>
        <v>0</v>
      </c>
      <c r="K446" s="16"/>
      <c r="L446" s="16"/>
      <c r="M446" s="16"/>
    </row>
    <row r="447" spans="1:13" ht="20.100000000000001" customHeight="1" x14ac:dyDescent="0.15">
      <c r="A447" s="3" t="str">
        <f>IF(AND(L447=供应商对账单!$C$2,C447&gt;=供应商对账单!$G$2,C447&lt;=供应商对账单!$G$3),ROW(进货入库明细表!F447)&amp;"-","")</f>
        <v/>
      </c>
      <c r="B447" s="16"/>
      <c r="C447" s="16"/>
      <c r="D447" s="16"/>
      <c r="E447" s="18" t="str">
        <f>IF($D447&lt;&gt;"",VLOOKUP($D447,参数表!$A:$G,2,0),"")</f>
        <v/>
      </c>
      <c r="F447" s="18" t="str">
        <f>IF($D447&lt;&gt;"",VLOOKUP($D447,参数表!$A:$G,3,0),"")</f>
        <v/>
      </c>
      <c r="G447" s="18" t="str">
        <f>IF($D447&lt;&gt;"",VLOOKUP($D447,参数表!$A:$G,4,0),"")</f>
        <v/>
      </c>
      <c r="H447" s="16"/>
      <c r="I447" s="16"/>
      <c r="J447" s="18">
        <f t="shared" si="6"/>
        <v>0</v>
      </c>
      <c r="K447" s="16"/>
      <c r="L447" s="16"/>
      <c r="M447" s="16"/>
    </row>
    <row r="448" spans="1:13" ht="20.100000000000001" customHeight="1" x14ac:dyDescent="0.15">
      <c r="A448" s="3" t="str">
        <f>IF(AND(L448=供应商对账单!$C$2,C448&gt;=供应商对账单!$G$2,C448&lt;=供应商对账单!$G$3),ROW(进货入库明细表!F448)&amp;"-","")</f>
        <v/>
      </c>
      <c r="B448" s="16"/>
      <c r="C448" s="16"/>
      <c r="D448" s="16"/>
      <c r="E448" s="18" t="str">
        <f>IF($D448&lt;&gt;"",VLOOKUP($D448,参数表!$A:$G,2,0),"")</f>
        <v/>
      </c>
      <c r="F448" s="18" t="str">
        <f>IF($D448&lt;&gt;"",VLOOKUP($D448,参数表!$A:$G,3,0),"")</f>
        <v/>
      </c>
      <c r="G448" s="18" t="str">
        <f>IF($D448&lt;&gt;"",VLOOKUP($D448,参数表!$A:$G,4,0),"")</f>
        <v/>
      </c>
      <c r="H448" s="16"/>
      <c r="I448" s="16"/>
      <c r="J448" s="18">
        <f t="shared" si="6"/>
        <v>0</v>
      </c>
      <c r="K448" s="16"/>
      <c r="L448" s="16"/>
      <c r="M448" s="16"/>
    </row>
    <row r="449" spans="1:13" ht="20.100000000000001" customHeight="1" x14ac:dyDescent="0.15">
      <c r="A449" s="3" t="str">
        <f>IF(AND(L449=供应商对账单!$C$2,C449&gt;=供应商对账单!$G$2,C449&lt;=供应商对账单!$G$3),ROW(进货入库明细表!F449)&amp;"-","")</f>
        <v/>
      </c>
      <c r="B449" s="16"/>
      <c r="C449" s="16"/>
      <c r="D449" s="16"/>
      <c r="E449" s="18" t="str">
        <f>IF($D449&lt;&gt;"",VLOOKUP($D449,参数表!$A:$G,2,0),"")</f>
        <v/>
      </c>
      <c r="F449" s="18" t="str">
        <f>IF($D449&lt;&gt;"",VLOOKUP($D449,参数表!$A:$G,3,0),"")</f>
        <v/>
      </c>
      <c r="G449" s="18" t="str">
        <f>IF($D449&lt;&gt;"",VLOOKUP($D449,参数表!$A:$G,4,0),"")</f>
        <v/>
      </c>
      <c r="H449" s="16"/>
      <c r="I449" s="16"/>
      <c r="J449" s="18">
        <f t="shared" si="6"/>
        <v>0</v>
      </c>
      <c r="K449" s="16"/>
      <c r="L449" s="16"/>
      <c r="M449" s="16"/>
    </row>
    <row r="450" spans="1:13" ht="20.100000000000001" customHeight="1" x14ac:dyDescent="0.15">
      <c r="A450" s="3" t="str">
        <f>IF(AND(L450=供应商对账单!$C$2,C450&gt;=供应商对账单!$G$2,C450&lt;=供应商对账单!$G$3),ROW(进货入库明细表!F450)&amp;"-","")</f>
        <v/>
      </c>
      <c r="B450" s="16"/>
      <c r="C450" s="16"/>
      <c r="D450" s="16"/>
      <c r="E450" s="18" t="str">
        <f>IF($D450&lt;&gt;"",VLOOKUP($D450,参数表!$A:$G,2,0),"")</f>
        <v/>
      </c>
      <c r="F450" s="18" t="str">
        <f>IF($D450&lt;&gt;"",VLOOKUP($D450,参数表!$A:$G,3,0),"")</f>
        <v/>
      </c>
      <c r="G450" s="18" t="str">
        <f>IF($D450&lt;&gt;"",VLOOKUP($D450,参数表!$A:$G,4,0),"")</f>
        <v/>
      </c>
      <c r="H450" s="16"/>
      <c r="I450" s="16"/>
      <c r="J450" s="18">
        <f t="shared" si="6"/>
        <v>0</v>
      </c>
      <c r="K450" s="16"/>
      <c r="L450" s="16"/>
      <c r="M450" s="16"/>
    </row>
    <row r="451" spans="1:13" ht="20.100000000000001" customHeight="1" x14ac:dyDescent="0.15">
      <c r="A451" s="3" t="str">
        <f>IF(AND(L451=供应商对账单!$C$2,C451&gt;=供应商对账单!$G$2,C451&lt;=供应商对账单!$G$3),ROW(进货入库明细表!F451)&amp;"-","")</f>
        <v/>
      </c>
      <c r="B451" s="16"/>
      <c r="C451" s="16"/>
      <c r="D451" s="16"/>
      <c r="E451" s="18" t="str">
        <f>IF($D451&lt;&gt;"",VLOOKUP($D451,参数表!$A:$G,2,0),"")</f>
        <v/>
      </c>
      <c r="F451" s="18" t="str">
        <f>IF($D451&lt;&gt;"",VLOOKUP($D451,参数表!$A:$G,3,0),"")</f>
        <v/>
      </c>
      <c r="G451" s="18" t="str">
        <f>IF($D451&lt;&gt;"",VLOOKUP($D451,参数表!$A:$G,4,0),"")</f>
        <v/>
      </c>
      <c r="H451" s="16"/>
      <c r="I451" s="16"/>
      <c r="J451" s="18">
        <f t="shared" si="6"/>
        <v>0</v>
      </c>
      <c r="K451" s="16"/>
      <c r="L451" s="16"/>
      <c r="M451" s="16"/>
    </row>
    <row r="452" spans="1:13" ht="20.100000000000001" customHeight="1" x14ac:dyDescent="0.15">
      <c r="A452" s="3" t="str">
        <f>IF(AND(L452=供应商对账单!$C$2,C452&gt;=供应商对账单!$G$2,C452&lt;=供应商对账单!$G$3),ROW(进货入库明细表!F452)&amp;"-","")</f>
        <v/>
      </c>
      <c r="B452" s="16"/>
      <c r="C452" s="16"/>
      <c r="D452" s="16"/>
      <c r="E452" s="18" t="str">
        <f>IF($D452&lt;&gt;"",VLOOKUP($D452,参数表!$A:$G,2,0),"")</f>
        <v/>
      </c>
      <c r="F452" s="18" t="str">
        <f>IF($D452&lt;&gt;"",VLOOKUP($D452,参数表!$A:$G,3,0),"")</f>
        <v/>
      </c>
      <c r="G452" s="18" t="str">
        <f>IF($D452&lt;&gt;"",VLOOKUP($D452,参数表!$A:$G,4,0),"")</f>
        <v/>
      </c>
      <c r="H452" s="16"/>
      <c r="I452" s="16"/>
      <c r="J452" s="18">
        <f t="shared" ref="J452:J500" si="7">H452*I452</f>
        <v>0</v>
      </c>
      <c r="K452" s="16"/>
      <c r="L452" s="16"/>
      <c r="M452" s="16"/>
    </row>
    <row r="453" spans="1:13" ht="20.100000000000001" customHeight="1" x14ac:dyDescent="0.15">
      <c r="A453" s="3" t="str">
        <f>IF(AND(L453=供应商对账单!$C$2,C453&gt;=供应商对账单!$G$2,C453&lt;=供应商对账单!$G$3),ROW(进货入库明细表!F453)&amp;"-","")</f>
        <v/>
      </c>
      <c r="B453" s="16"/>
      <c r="C453" s="16"/>
      <c r="D453" s="16"/>
      <c r="E453" s="18" t="str">
        <f>IF($D453&lt;&gt;"",VLOOKUP($D453,参数表!$A:$G,2,0),"")</f>
        <v/>
      </c>
      <c r="F453" s="18" t="str">
        <f>IF($D453&lt;&gt;"",VLOOKUP($D453,参数表!$A:$G,3,0),"")</f>
        <v/>
      </c>
      <c r="G453" s="18" t="str">
        <f>IF($D453&lt;&gt;"",VLOOKUP($D453,参数表!$A:$G,4,0),"")</f>
        <v/>
      </c>
      <c r="H453" s="16"/>
      <c r="I453" s="16"/>
      <c r="J453" s="18">
        <f t="shared" si="7"/>
        <v>0</v>
      </c>
      <c r="K453" s="16"/>
      <c r="L453" s="16"/>
      <c r="M453" s="16"/>
    </row>
    <row r="454" spans="1:13" ht="20.100000000000001" customHeight="1" x14ac:dyDescent="0.15">
      <c r="A454" s="3" t="str">
        <f>IF(AND(L454=供应商对账单!$C$2,C454&gt;=供应商对账单!$G$2,C454&lt;=供应商对账单!$G$3),ROW(进货入库明细表!F454)&amp;"-","")</f>
        <v/>
      </c>
      <c r="B454" s="16"/>
      <c r="C454" s="16"/>
      <c r="D454" s="16"/>
      <c r="E454" s="18" t="str">
        <f>IF($D454&lt;&gt;"",VLOOKUP($D454,参数表!$A:$G,2,0),"")</f>
        <v/>
      </c>
      <c r="F454" s="18" t="str">
        <f>IF($D454&lt;&gt;"",VLOOKUP($D454,参数表!$A:$G,3,0),"")</f>
        <v/>
      </c>
      <c r="G454" s="18" t="str">
        <f>IF($D454&lt;&gt;"",VLOOKUP($D454,参数表!$A:$G,4,0),"")</f>
        <v/>
      </c>
      <c r="H454" s="16"/>
      <c r="I454" s="16"/>
      <c r="J454" s="18">
        <f t="shared" si="7"/>
        <v>0</v>
      </c>
      <c r="K454" s="16"/>
      <c r="L454" s="16"/>
      <c r="M454" s="16"/>
    </row>
    <row r="455" spans="1:13" ht="20.100000000000001" customHeight="1" x14ac:dyDescent="0.15">
      <c r="A455" s="3" t="str">
        <f>IF(AND(L455=供应商对账单!$C$2,C455&gt;=供应商对账单!$G$2,C455&lt;=供应商对账单!$G$3),ROW(进货入库明细表!F455)&amp;"-","")</f>
        <v/>
      </c>
      <c r="B455" s="16"/>
      <c r="C455" s="16"/>
      <c r="D455" s="16"/>
      <c r="E455" s="18" t="str">
        <f>IF($D455&lt;&gt;"",VLOOKUP($D455,参数表!$A:$G,2,0),"")</f>
        <v/>
      </c>
      <c r="F455" s="18" t="str">
        <f>IF($D455&lt;&gt;"",VLOOKUP($D455,参数表!$A:$G,3,0),"")</f>
        <v/>
      </c>
      <c r="G455" s="18" t="str">
        <f>IF($D455&lt;&gt;"",VLOOKUP($D455,参数表!$A:$G,4,0),"")</f>
        <v/>
      </c>
      <c r="H455" s="16"/>
      <c r="I455" s="16"/>
      <c r="J455" s="18">
        <f t="shared" si="7"/>
        <v>0</v>
      </c>
      <c r="K455" s="16"/>
      <c r="L455" s="16"/>
      <c r="M455" s="16"/>
    </row>
    <row r="456" spans="1:13" ht="20.100000000000001" customHeight="1" x14ac:dyDescent="0.15">
      <c r="A456" s="3" t="str">
        <f>IF(AND(L456=供应商对账单!$C$2,C456&gt;=供应商对账单!$G$2,C456&lt;=供应商对账单!$G$3),ROW(进货入库明细表!F456)&amp;"-","")</f>
        <v/>
      </c>
      <c r="B456" s="16"/>
      <c r="C456" s="16"/>
      <c r="D456" s="16"/>
      <c r="E456" s="18" t="str">
        <f>IF($D456&lt;&gt;"",VLOOKUP($D456,参数表!$A:$G,2,0),"")</f>
        <v/>
      </c>
      <c r="F456" s="18" t="str">
        <f>IF($D456&lt;&gt;"",VLOOKUP($D456,参数表!$A:$G,3,0),"")</f>
        <v/>
      </c>
      <c r="G456" s="18" t="str">
        <f>IF($D456&lt;&gt;"",VLOOKUP($D456,参数表!$A:$G,4,0),"")</f>
        <v/>
      </c>
      <c r="H456" s="16"/>
      <c r="I456" s="16"/>
      <c r="J456" s="18">
        <f t="shared" si="7"/>
        <v>0</v>
      </c>
      <c r="K456" s="16"/>
      <c r="L456" s="16"/>
      <c r="M456" s="16"/>
    </row>
    <row r="457" spans="1:13" ht="20.100000000000001" customHeight="1" x14ac:dyDescent="0.15">
      <c r="A457" s="3" t="str">
        <f>IF(AND(L457=供应商对账单!$C$2,C457&gt;=供应商对账单!$G$2,C457&lt;=供应商对账单!$G$3),ROW(进货入库明细表!F457)&amp;"-","")</f>
        <v/>
      </c>
      <c r="B457" s="16"/>
      <c r="C457" s="16"/>
      <c r="D457" s="16"/>
      <c r="E457" s="18" t="str">
        <f>IF($D457&lt;&gt;"",VLOOKUP($D457,参数表!$A:$G,2,0),"")</f>
        <v/>
      </c>
      <c r="F457" s="18" t="str">
        <f>IF($D457&lt;&gt;"",VLOOKUP($D457,参数表!$A:$G,3,0),"")</f>
        <v/>
      </c>
      <c r="G457" s="18" t="str">
        <f>IF($D457&lt;&gt;"",VLOOKUP($D457,参数表!$A:$G,4,0),"")</f>
        <v/>
      </c>
      <c r="H457" s="16"/>
      <c r="I457" s="16"/>
      <c r="J457" s="18">
        <f t="shared" si="7"/>
        <v>0</v>
      </c>
      <c r="K457" s="16"/>
      <c r="L457" s="16"/>
      <c r="M457" s="16"/>
    </row>
    <row r="458" spans="1:13" ht="20.100000000000001" customHeight="1" x14ac:dyDescent="0.15">
      <c r="A458" s="3" t="str">
        <f>IF(AND(L458=供应商对账单!$C$2,C458&gt;=供应商对账单!$G$2,C458&lt;=供应商对账单!$G$3),ROW(进货入库明细表!F458)&amp;"-","")</f>
        <v/>
      </c>
      <c r="B458" s="16"/>
      <c r="C458" s="16"/>
      <c r="D458" s="16"/>
      <c r="E458" s="18" t="str">
        <f>IF($D458&lt;&gt;"",VLOOKUP($D458,参数表!$A:$G,2,0),"")</f>
        <v/>
      </c>
      <c r="F458" s="18" t="str">
        <f>IF($D458&lt;&gt;"",VLOOKUP($D458,参数表!$A:$G,3,0),"")</f>
        <v/>
      </c>
      <c r="G458" s="18" t="str">
        <f>IF($D458&lt;&gt;"",VLOOKUP($D458,参数表!$A:$G,4,0),"")</f>
        <v/>
      </c>
      <c r="H458" s="16"/>
      <c r="I458" s="16"/>
      <c r="J458" s="18">
        <f t="shared" si="7"/>
        <v>0</v>
      </c>
      <c r="K458" s="16"/>
      <c r="L458" s="16"/>
      <c r="M458" s="16"/>
    </row>
    <row r="459" spans="1:13" ht="20.100000000000001" customHeight="1" x14ac:dyDescent="0.15">
      <c r="A459" s="3" t="str">
        <f>IF(AND(L459=供应商对账单!$C$2,C459&gt;=供应商对账单!$G$2,C459&lt;=供应商对账单!$G$3),ROW(进货入库明细表!F459)&amp;"-","")</f>
        <v/>
      </c>
      <c r="B459" s="16"/>
      <c r="C459" s="16"/>
      <c r="D459" s="16"/>
      <c r="E459" s="18" t="str">
        <f>IF($D459&lt;&gt;"",VLOOKUP($D459,参数表!$A:$G,2,0),"")</f>
        <v/>
      </c>
      <c r="F459" s="18" t="str">
        <f>IF($D459&lt;&gt;"",VLOOKUP($D459,参数表!$A:$G,3,0),"")</f>
        <v/>
      </c>
      <c r="G459" s="18" t="str">
        <f>IF($D459&lt;&gt;"",VLOOKUP($D459,参数表!$A:$G,4,0),"")</f>
        <v/>
      </c>
      <c r="H459" s="16"/>
      <c r="I459" s="16"/>
      <c r="J459" s="18">
        <f t="shared" si="7"/>
        <v>0</v>
      </c>
      <c r="K459" s="16"/>
      <c r="L459" s="16"/>
      <c r="M459" s="16"/>
    </row>
    <row r="460" spans="1:13" ht="20.100000000000001" customHeight="1" x14ac:dyDescent="0.15">
      <c r="A460" s="3" t="str">
        <f>IF(AND(L460=供应商对账单!$C$2,C460&gt;=供应商对账单!$G$2,C460&lt;=供应商对账单!$G$3),ROW(进货入库明细表!F460)&amp;"-","")</f>
        <v/>
      </c>
      <c r="B460" s="16"/>
      <c r="C460" s="16"/>
      <c r="D460" s="16"/>
      <c r="E460" s="18" t="str">
        <f>IF($D460&lt;&gt;"",VLOOKUP($D460,参数表!$A:$G,2,0),"")</f>
        <v/>
      </c>
      <c r="F460" s="18" t="str">
        <f>IF($D460&lt;&gt;"",VLOOKUP($D460,参数表!$A:$G,3,0),"")</f>
        <v/>
      </c>
      <c r="G460" s="18" t="str">
        <f>IF($D460&lt;&gt;"",VLOOKUP($D460,参数表!$A:$G,4,0),"")</f>
        <v/>
      </c>
      <c r="H460" s="16"/>
      <c r="I460" s="16"/>
      <c r="J460" s="18">
        <f t="shared" si="7"/>
        <v>0</v>
      </c>
      <c r="K460" s="16"/>
      <c r="L460" s="16"/>
      <c r="M460" s="16"/>
    </row>
    <row r="461" spans="1:13" ht="20.100000000000001" customHeight="1" x14ac:dyDescent="0.15">
      <c r="A461" s="3" t="str">
        <f>IF(AND(L461=供应商对账单!$C$2,C461&gt;=供应商对账单!$G$2,C461&lt;=供应商对账单!$G$3),ROW(进货入库明细表!F461)&amp;"-","")</f>
        <v/>
      </c>
      <c r="B461" s="16"/>
      <c r="C461" s="16"/>
      <c r="D461" s="16"/>
      <c r="E461" s="18" t="str">
        <f>IF($D461&lt;&gt;"",VLOOKUP($D461,参数表!$A:$G,2,0),"")</f>
        <v/>
      </c>
      <c r="F461" s="18" t="str">
        <f>IF($D461&lt;&gt;"",VLOOKUP($D461,参数表!$A:$G,3,0),"")</f>
        <v/>
      </c>
      <c r="G461" s="18" t="str">
        <f>IF($D461&lt;&gt;"",VLOOKUP($D461,参数表!$A:$G,4,0),"")</f>
        <v/>
      </c>
      <c r="H461" s="16"/>
      <c r="I461" s="16"/>
      <c r="J461" s="18">
        <f t="shared" si="7"/>
        <v>0</v>
      </c>
      <c r="K461" s="16"/>
      <c r="L461" s="16"/>
      <c r="M461" s="16"/>
    </row>
    <row r="462" spans="1:13" ht="20.100000000000001" customHeight="1" x14ac:dyDescent="0.15">
      <c r="A462" s="3" t="str">
        <f>IF(AND(L462=供应商对账单!$C$2,C462&gt;=供应商对账单!$G$2,C462&lt;=供应商对账单!$G$3),ROW(进货入库明细表!F462)&amp;"-","")</f>
        <v/>
      </c>
      <c r="B462" s="16"/>
      <c r="C462" s="16"/>
      <c r="D462" s="16"/>
      <c r="E462" s="18" t="str">
        <f>IF($D462&lt;&gt;"",VLOOKUP($D462,参数表!$A:$G,2,0),"")</f>
        <v/>
      </c>
      <c r="F462" s="18" t="str">
        <f>IF($D462&lt;&gt;"",VLOOKUP($D462,参数表!$A:$G,3,0),"")</f>
        <v/>
      </c>
      <c r="G462" s="18" t="str">
        <f>IF($D462&lt;&gt;"",VLOOKUP($D462,参数表!$A:$G,4,0),"")</f>
        <v/>
      </c>
      <c r="H462" s="16"/>
      <c r="I462" s="16"/>
      <c r="J462" s="18">
        <f t="shared" si="7"/>
        <v>0</v>
      </c>
      <c r="K462" s="16"/>
      <c r="L462" s="16"/>
      <c r="M462" s="16"/>
    </row>
    <row r="463" spans="1:13" ht="20.100000000000001" customHeight="1" x14ac:dyDescent="0.15">
      <c r="A463" s="3" t="str">
        <f>IF(AND(L463=供应商对账单!$C$2,C463&gt;=供应商对账单!$G$2,C463&lt;=供应商对账单!$G$3),ROW(进货入库明细表!F463)&amp;"-","")</f>
        <v/>
      </c>
      <c r="B463" s="16"/>
      <c r="C463" s="16"/>
      <c r="D463" s="16"/>
      <c r="E463" s="18" t="str">
        <f>IF($D463&lt;&gt;"",VLOOKUP($D463,参数表!$A:$G,2,0),"")</f>
        <v/>
      </c>
      <c r="F463" s="18" t="str">
        <f>IF($D463&lt;&gt;"",VLOOKUP($D463,参数表!$A:$G,3,0),"")</f>
        <v/>
      </c>
      <c r="G463" s="18" t="str">
        <f>IF($D463&lt;&gt;"",VLOOKUP($D463,参数表!$A:$G,4,0),"")</f>
        <v/>
      </c>
      <c r="H463" s="16"/>
      <c r="I463" s="16"/>
      <c r="J463" s="18">
        <f t="shared" si="7"/>
        <v>0</v>
      </c>
      <c r="K463" s="16"/>
      <c r="L463" s="16"/>
      <c r="M463" s="16"/>
    </row>
    <row r="464" spans="1:13" ht="20.100000000000001" customHeight="1" x14ac:dyDescent="0.15">
      <c r="A464" s="3" t="str">
        <f>IF(AND(L464=供应商对账单!$C$2,C464&gt;=供应商对账单!$G$2,C464&lt;=供应商对账单!$G$3),ROW(进货入库明细表!F464)&amp;"-","")</f>
        <v/>
      </c>
      <c r="B464" s="16"/>
      <c r="C464" s="16"/>
      <c r="D464" s="16"/>
      <c r="E464" s="18" t="str">
        <f>IF($D464&lt;&gt;"",VLOOKUP($D464,参数表!$A:$G,2,0),"")</f>
        <v/>
      </c>
      <c r="F464" s="18" t="str">
        <f>IF($D464&lt;&gt;"",VLOOKUP($D464,参数表!$A:$G,3,0),"")</f>
        <v/>
      </c>
      <c r="G464" s="18" t="str">
        <f>IF($D464&lt;&gt;"",VLOOKUP($D464,参数表!$A:$G,4,0),"")</f>
        <v/>
      </c>
      <c r="H464" s="16"/>
      <c r="I464" s="16"/>
      <c r="J464" s="18">
        <f t="shared" si="7"/>
        <v>0</v>
      </c>
      <c r="K464" s="16"/>
      <c r="L464" s="16"/>
      <c r="M464" s="16"/>
    </row>
    <row r="465" spans="1:13" ht="20.100000000000001" customHeight="1" x14ac:dyDescent="0.15">
      <c r="A465" s="3" t="str">
        <f>IF(AND(L465=供应商对账单!$C$2,C465&gt;=供应商对账单!$G$2,C465&lt;=供应商对账单!$G$3),ROW(进货入库明细表!F465)&amp;"-","")</f>
        <v/>
      </c>
      <c r="B465" s="16"/>
      <c r="C465" s="16"/>
      <c r="D465" s="16"/>
      <c r="E465" s="18" t="str">
        <f>IF($D465&lt;&gt;"",VLOOKUP($D465,参数表!$A:$G,2,0),"")</f>
        <v/>
      </c>
      <c r="F465" s="18" t="str">
        <f>IF($D465&lt;&gt;"",VLOOKUP($D465,参数表!$A:$G,3,0),"")</f>
        <v/>
      </c>
      <c r="G465" s="18" t="str">
        <f>IF($D465&lt;&gt;"",VLOOKUP($D465,参数表!$A:$G,4,0),"")</f>
        <v/>
      </c>
      <c r="H465" s="16"/>
      <c r="I465" s="16"/>
      <c r="J465" s="18">
        <f t="shared" si="7"/>
        <v>0</v>
      </c>
      <c r="K465" s="16"/>
      <c r="L465" s="16"/>
      <c r="M465" s="16"/>
    </row>
    <row r="466" spans="1:13" ht="20.100000000000001" customHeight="1" x14ac:dyDescent="0.15">
      <c r="A466" s="3" t="str">
        <f>IF(AND(L466=供应商对账单!$C$2,C466&gt;=供应商对账单!$G$2,C466&lt;=供应商对账单!$G$3),ROW(进货入库明细表!F466)&amp;"-","")</f>
        <v/>
      </c>
      <c r="B466" s="16"/>
      <c r="C466" s="16"/>
      <c r="D466" s="16"/>
      <c r="E466" s="18" t="str">
        <f>IF($D466&lt;&gt;"",VLOOKUP($D466,参数表!$A:$G,2,0),"")</f>
        <v/>
      </c>
      <c r="F466" s="18" t="str">
        <f>IF($D466&lt;&gt;"",VLOOKUP($D466,参数表!$A:$G,3,0),"")</f>
        <v/>
      </c>
      <c r="G466" s="18" t="str">
        <f>IF($D466&lt;&gt;"",VLOOKUP($D466,参数表!$A:$G,4,0),"")</f>
        <v/>
      </c>
      <c r="H466" s="16"/>
      <c r="I466" s="16"/>
      <c r="J466" s="18">
        <f t="shared" si="7"/>
        <v>0</v>
      </c>
      <c r="K466" s="16"/>
      <c r="L466" s="16"/>
      <c r="M466" s="16"/>
    </row>
    <row r="467" spans="1:13" ht="20.100000000000001" customHeight="1" x14ac:dyDescent="0.15">
      <c r="A467" s="3" t="str">
        <f>IF(AND(L467=供应商对账单!$C$2,C467&gt;=供应商对账单!$G$2,C467&lt;=供应商对账单!$G$3),ROW(进货入库明细表!F467)&amp;"-","")</f>
        <v/>
      </c>
      <c r="B467" s="16"/>
      <c r="C467" s="16"/>
      <c r="D467" s="16"/>
      <c r="E467" s="18" t="str">
        <f>IF($D467&lt;&gt;"",VLOOKUP($D467,参数表!$A:$G,2,0),"")</f>
        <v/>
      </c>
      <c r="F467" s="18" t="str">
        <f>IF($D467&lt;&gt;"",VLOOKUP($D467,参数表!$A:$G,3,0),"")</f>
        <v/>
      </c>
      <c r="G467" s="18" t="str">
        <f>IF($D467&lt;&gt;"",VLOOKUP($D467,参数表!$A:$G,4,0),"")</f>
        <v/>
      </c>
      <c r="H467" s="16"/>
      <c r="I467" s="16"/>
      <c r="J467" s="18">
        <f t="shared" si="7"/>
        <v>0</v>
      </c>
      <c r="K467" s="16"/>
      <c r="L467" s="16"/>
      <c r="M467" s="16"/>
    </row>
    <row r="468" spans="1:13" ht="20.100000000000001" customHeight="1" x14ac:dyDescent="0.15">
      <c r="A468" s="3" t="str">
        <f>IF(AND(L468=供应商对账单!$C$2,C468&gt;=供应商对账单!$G$2,C468&lt;=供应商对账单!$G$3),ROW(进货入库明细表!F468)&amp;"-","")</f>
        <v/>
      </c>
      <c r="B468" s="16"/>
      <c r="C468" s="16"/>
      <c r="D468" s="16"/>
      <c r="E468" s="18" t="str">
        <f>IF($D468&lt;&gt;"",VLOOKUP($D468,参数表!$A:$G,2,0),"")</f>
        <v/>
      </c>
      <c r="F468" s="18" t="str">
        <f>IF($D468&lt;&gt;"",VLOOKUP($D468,参数表!$A:$G,3,0),"")</f>
        <v/>
      </c>
      <c r="G468" s="18" t="str">
        <f>IF($D468&lt;&gt;"",VLOOKUP($D468,参数表!$A:$G,4,0),"")</f>
        <v/>
      </c>
      <c r="H468" s="16"/>
      <c r="I468" s="16"/>
      <c r="J468" s="18">
        <f t="shared" si="7"/>
        <v>0</v>
      </c>
      <c r="K468" s="16"/>
      <c r="L468" s="16"/>
      <c r="M468" s="16"/>
    </row>
    <row r="469" spans="1:13" ht="20.100000000000001" customHeight="1" x14ac:dyDescent="0.15">
      <c r="A469" s="3" t="str">
        <f>IF(AND(L469=供应商对账单!$C$2,C469&gt;=供应商对账单!$G$2,C469&lt;=供应商对账单!$G$3),ROW(进货入库明细表!F469)&amp;"-","")</f>
        <v/>
      </c>
      <c r="B469" s="16"/>
      <c r="C469" s="16"/>
      <c r="D469" s="16"/>
      <c r="E469" s="18" t="str">
        <f>IF($D469&lt;&gt;"",VLOOKUP($D469,参数表!$A:$G,2,0),"")</f>
        <v/>
      </c>
      <c r="F469" s="18" t="str">
        <f>IF($D469&lt;&gt;"",VLOOKUP($D469,参数表!$A:$G,3,0),"")</f>
        <v/>
      </c>
      <c r="G469" s="18" t="str">
        <f>IF($D469&lt;&gt;"",VLOOKUP($D469,参数表!$A:$G,4,0),"")</f>
        <v/>
      </c>
      <c r="H469" s="16"/>
      <c r="I469" s="16"/>
      <c r="J469" s="18">
        <f t="shared" si="7"/>
        <v>0</v>
      </c>
      <c r="K469" s="16"/>
      <c r="L469" s="16"/>
      <c r="M469" s="16"/>
    </row>
    <row r="470" spans="1:13" ht="20.100000000000001" customHeight="1" x14ac:dyDescent="0.15">
      <c r="A470" s="3" t="str">
        <f>IF(AND(L470=供应商对账单!$C$2,C470&gt;=供应商对账单!$G$2,C470&lt;=供应商对账单!$G$3),ROW(进货入库明细表!F470)&amp;"-","")</f>
        <v/>
      </c>
      <c r="B470" s="16"/>
      <c r="C470" s="16"/>
      <c r="D470" s="16"/>
      <c r="E470" s="18" t="str">
        <f>IF($D470&lt;&gt;"",VLOOKUP($D470,参数表!$A:$G,2,0),"")</f>
        <v/>
      </c>
      <c r="F470" s="18" t="str">
        <f>IF($D470&lt;&gt;"",VLOOKUP($D470,参数表!$A:$G,3,0),"")</f>
        <v/>
      </c>
      <c r="G470" s="18" t="str">
        <f>IF($D470&lt;&gt;"",VLOOKUP($D470,参数表!$A:$G,4,0),"")</f>
        <v/>
      </c>
      <c r="H470" s="16"/>
      <c r="I470" s="16"/>
      <c r="J470" s="18">
        <f t="shared" si="7"/>
        <v>0</v>
      </c>
      <c r="K470" s="16"/>
      <c r="L470" s="16"/>
      <c r="M470" s="16"/>
    </row>
    <row r="471" spans="1:13" ht="20.100000000000001" customHeight="1" x14ac:dyDescent="0.15">
      <c r="A471" s="3" t="str">
        <f>IF(AND(L471=供应商对账单!$C$2,C471&gt;=供应商对账单!$G$2,C471&lt;=供应商对账单!$G$3),ROW(进货入库明细表!F471)&amp;"-","")</f>
        <v/>
      </c>
      <c r="B471" s="16"/>
      <c r="C471" s="16"/>
      <c r="D471" s="16"/>
      <c r="E471" s="18" t="str">
        <f>IF($D471&lt;&gt;"",VLOOKUP($D471,参数表!$A:$G,2,0),"")</f>
        <v/>
      </c>
      <c r="F471" s="18" t="str">
        <f>IF($D471&lt;&gt;"",VLOOKUP($D471,参数表!$A:$G,3,0),"")</f>
        <v/>
      </c>
      <c r="G471" s="18" t="str">
        <f>IF($D471&lt;&gt;"",VLOOKUP($D471,参数表!$A:$G,4,0),"")</f>
        <v/>
      </c>
      <c r="H471" s="16"/>
      <c r="I471" s="16"/>
      <c r="J471" s="18">
        <f t="shared" si="7"/>
        <v>0</v>
      </c>
      <c r="K471" s="16"/>
      <c r="L471" s="16"/>
      <c r="M471" s="16"/>
    </row>
    <row r="472" spans="1:13" ht="20.100000000000001" customHeight="1" x14ac:dyDescent="0.15">
      <c r="A472" s="3" t="str">
        <f>IF(AND(L472=供应商对账单!$C$2,C472&gt;=供应商对账单!$G$2,C472&lt;=供应商对账单!$G$3),ROW(进货入库明细表!F472)&amp;"-","")</f>
        <v/>
      </c>
      <c r="B472" s="16"/>
      <c r="C472" s="16"/>
      <c r="D472" s="16"/>
      <c r="E472" s="18" t="str">
        <f>IF($D472&lt;&gt;"",VLOOKUP($D472,参数表!$A:$G,2,0),"")</f>
        <v/>
      </c>
      <c r="F472" s="18" t="str">
        <f>IF($D472&lt;&gt;"",VLOOKUP($D472,参数表!$A:$G,3,0),"")</f>
        <v/>
      </c>
      <c r="G472" s="18" t="str">
        <f>IF($D472&lt;&gt;"",VLOOKUP($D472,参数表!$A:$G,4,0),"")</f>
        <v/>
      </c>
      <c r="H472" s="16"/>
      <c r="I472" s="16"/>
      <c r="J472" s="18">
        <f t="shared" si="7"/>
        <v>0</v>
      </c>
      <c r="K472" s="16"/>
      <c r="L472" s="16"/>
      <c r="M472" s="16"/>
    </row>
    <row r="473" spans="1:13" ht="20.100000000000001" customHeight="1" x14ac:dyDescent="0.15">
      <c r="A473" s="3" t="str">
        <f>IF(AND(L473=供应商对账单!$C$2,C473&gt;=供应商对账单!$G$2,C473&lt;=供应商对账单!$G$3),ROW(进货入库明细表!F473)&amp;"-","")</f>
        <v/>
      </c>
      <c r="B473" s="16"/>
      <c r="C473" s="16"/>
      <c r="D473" s="16"/>
      <c r="E473" s="18" t="str">
        <f>IF($D473&lt;&gt;"",VLOOKUP($D473,参数表!$A:$G,2,0),"")</f>
        <v/>
      </c>
      <c r="F473" s="18" t="str">
        <f>IF($D473&lt;&gt;"",VLOOKUP($D473,参数表!$A:$G,3,0),"")</f>
        <v/>
      </c>
      <c r="G473" s="18" t="str">
        <f>IF($D473&lt;&gt;"",VLOOKUP($D473,参数表!$A:$G,4,0),"")</f>
        <v/>
      </c>
      <c r="H473" s="16"/>
      <c r="I473" s="16"/>
      <c r="J473" s="18">
        <f t="shared" si="7"/>
        <v>0</v>
      </c>
      <c r="K473" s="16"/>
      <c r="L473" s="16"/>
      <c r="M473" s="16"/>
    </row>
    <row r="474" spans="1:13" ht="20.100000000000001" customHeight="1" x14ac:dyDescent="0.15">
      <c r="A474" s="3" t="str">
        <f>IF(AND(L474=供应商对账单!$C$2,C474&gt;=供应商对账单!$G$2,C474&lt;=供应商对账单!$G$3),ROW(进货入库明细表!F474)&amp;"-","")</f>
        <v/>
      </c>
      <c r="B474" s="16"/>
      <c r="C474" s="16"/>
      <c r="D474" s="16"/>
      <c r="E474" s="18" t="str">
        <f>IF($D474&lt;&gt;"",VLOOKUP($D474,参数表!$A:$G,2,0),"")</f>
        <v/>
      </c>
      <c r="F474" s="18" t="str">
        <f>IF($D474&lt;&gt;"",VLOOKUP($D474,参数表!$A:$G,3,0),"")</f>
        <v/>
      </c>
      <c r="G474" s="18" t="str">
        <f>IF($D474&lt;&gt;"",VLOOKUP($D474,参数表!$A:$G,4,0),"")</f>
        <v/>
      </c>
      <c r="H474" s="16"/>
      <c r="I474" s="16"/>
      <c r="J474" s="18">
        <f t="shared" si="7"/>
        <v>0</v>
      </c>
      <c r="K474" s="16"/>
      <c r="L474" s="16"/>
      <c r="M474" s="16"/>
    </row>
    <row r="475" spans="1:13" ht="20.100000000000001" customHeight="1" x14ac:dyDescent="0.15">
      <c r="A475" s="3" t="str">
        <f>IF(AND(L475=供应商对账单!$C$2,C475&gt;=供应商对账单!$G$2,C475&lt;=供应商对账单!$G$3),ROW(进货入库明细表!F475)&amp;"-","")</f>
        <v/>
      </c>
      <c r="B475" s="16"/>
      <c r="C475" s="16"/>
      <c r="D475" s="16"/>
      <c r="E475" s="18" t="str">
        <f>IF($D475&lt;&gt;"",VLOOKUP($D475,参数表!$A:$G,2,0),"")</f>
        <v/>
      </c>
      <c r="F475" s="18" t="str">
        <f>IF($D475&lt;&gt;"",VLOOKUP($D475,参数表!$A:$G,3,0),"")</f>
        <v/>
      </c>
      <c r="G475" s="18" t="str">
        <f>IF($D475&lt;&gt;"",VLOOKUP($D475,参数表!$A:$G,4,0),"")</f>
        <v/>
      </c>
      <c r="H475" s="16"/>
      <c r="I475" s="16"/>
      <c r="J475" s="18">
        <f t="shared" si="7"/>
        <v>0</v>
      </c>
      <c r="K475" s="16"/>
      <c r="L475" s="16"/>
      <c r="M475" s="16"/>
    </row>
    <row r="476" spans="1:13" ht="20.100000000000001" customHeight="1" x14ac:dyDescent="0.15">
      <c r="A476" s="3" t="str">
        <f>IF(AND(L476=供应商对账单!$C$2,C476&gt;=供应商对账单!$G$2,C476&lt;=供应商对账单!$G$3),ROW(进货入库明细表!F476)&amp;"-","")</f>
        <v/>
      </c>
      <c r="B476" s="16"/>
      <c r="C476" s="16"/>
      <c r="D476" s="16"/>
      <c r="E476" s="18" t="str">
        <f>IF($D476&lt;&gt;"",VLOOKUP($D476,参数表!$A:$G,2,0),"")</f>
        <v/>
      </c>
      <c r="F476" s="18" t="str">
        <f>IF($D476&lt;&gt;"",VLOOKUP($D476,参数表!$A:$G,3,0),"")</f>
        <v/>
      </c>
      <c r="G476" s="18" t="str">
        <f>IF($D476&lt;&gt;"",VLOOKUP($D476,参数表!$A:$G,4,0),"")</f>
        <v/>
      </c>
      <c r="H476" s="16"/>
      <c r="I476" s="16"/>
      <c r="J476" s="18">
        <f t="shared" si="7"/>
        <v>0</v>
      </c>
      <c r="K476" s="16"/>
      <c r="L476" s="16"/>
      <c r="M476" s="16"/>
    </row>
    <row r="477" spans="1:13" ht="20.100000000000001" customHeight="1" x14ac:dyDescent="0.15">
      <c r="A477" s="3" t="str">
        <f>IF(AND(L477=供应商对账单!$C$2,C477&gt;=供应商对账单!$G$2,C477&lt;=供应商对账单!$G$3),ROW(进货入库明细表!F477)&amp;"-","")</f>
        <v/>
      </c>
      <c r="B477" s="16"/>
      <c r="C477" s="16"/>
      <c r="D477" s="16"/>
      <c r="E477" s="18" t="str">
        <f>IF($D477&lt;&gt;"",VLOOKUP($D477,参数表!$A:$G,2,0),"")</f>
        <v/>
      </c>
      <c r="F477" s="18" t="str">
        <f>IF($D477&lt;&gt;"",VLOOKUP($D477,参数表!$A:$G,3,0),"")</f>
        <v/>
      </c>
      <c r="G477" s="18" t="str">
        <f>IF($D477&lt;&gt;"",VLOOKUP($D477,参数表!$A:$G,4,0),"")</f>
        <v/>
      </c>
      <c r="H477" s="16"/>
      <c r="I477" s="16"/>
      <c r="J477" s="18">
        <f t="shared" si="7"/>
        <v>0</v>
      </c>
      <c r="K477" s="16"/>
      <c r="L477" s="16"/>
      <c r="M477" s="16"/>
    </row>
    <row r="478" spans="1:13" ht="20.100000000000001" customHeight="1" x14ac:dyDescent="0.15">
      <c r="A478" s="3" t="str">
        <f>IF(AND(L478=供应商对账单!$C$2,C478&gt;=供应商对账单!$G$2,C478&lt;=供应商对账单!$G$3),ROW(进货入库明细表!F478)&amp;"-","")</f>
        <v/>
      </c>
      <c r="B478" s="16"/>
      <c r="C478" s="16"/>
      <c r="D478" s="16"/>
      <c r="E478" s="18" t="str">
        <f>IF($D478&lt;&gt;"",VLOOKUP($D478,参数表!$A:$G,2,0),"")</f>
        <v/>
      </c>
      <c r="F478" s="18" t="str">
        <f>IF($D478&lt;&gt;"",VLOOKUP($D478,参数表!$A:$G,3,0),"")</f>
        <v/>
      </c>
      <c r="G478" s="18" t="str">
        <f>IF($D478&lt;&gt;"",VLOOKUP($D478,参数表!$A:$G,4,0),"")</f>
        <v/>
      </c>
      <c r="H478" s="16"/>
      <c r="I478" s="16"/>
      <c r="J478" s="18">
        <f t="shared" si="7"/>
        <v>0</v>
      </c>
      <c r="K478" s="16"/>
      <c r="L478" s="16"/>
      <c r="M478" s="16"/>
    </row>
    <row r="479" spans="1:13" ht="20.100000000000001" customHeight="1" x14ac:dyDescent="0.15">
      <c r="A479" s="3" t="str">
        <f>IF(AND(L479=供应商对账单!$C$2,C479&gt;=供应商对账单!$G$2,C479&lt;=供应商对账单!$G$3),ROW(进货入库明细表!F479)&amp;"-","")</f>
        <v/>
      </c>
      <c r="B479" s="16"/>
      <c r="C479" s="16"/>
      <c r="D479" s="16"/>
      <c r="E479" s="18" t="str">
        <f>IF($D479&lt;&gt;"",VLOOKUP($D479,参数表!$A:$G,2,0),"")</f>
        <v/>
      </c>
      <c r="F479" s="18" t="str">
        <f>IF($D479&lt;&gt;"",VLOOKUP($D479,参数表!$A:$G,3,0),"")</f>
        <v/>
      </c>
      <c r="G479" s="18" t="str">
        <f>IF($D479&lt;&gt;"",VLOOKUP($D479,参数表!$A:$G,4,0),"")</f>
        <v/>
      </c>
      <c r="H479" s="16"/>
      <c r="I479" s="16"/>
      <c r="J479" s="18">
        <f t="shared" si="7"/>
        <v>0</v>
      </c>
      <c r="K479" s="16"/>
      <c r="L479" s="16"/>
      <c r="M479" s="16"/>
    </row>
    <row r="480" spans="1:13" ht="20.100000000000001" customHeight="1" x14ac:dyDescent="0.15">
      <c r="A480" s="3" t="str">
        <f>IF(AND(L480=供应商对账单!$C$2,C480&gt;=供应商对账单!$G$2,C480&lt;=供应商对账单!$G$3),ROW(进货入库明细表!F480)&amp;"-","")</f>
        <v/>
      </c>
      <c r="B480" s="16"/>
      <c r="C480" s="16"/>
      <c r="D480" s="16"/>
      <c r="E480" s="18" t="str">
        <f>IF($D480&lt;&gt;"",VLOOKUP($D480,参数表!$A:$G,2,0),"")</f>
        <v/>
      </c>
      <c r="F480" s="18" t="str">
        <f>IF($D480&lt;&gt;"",VLOOKUP($D480,参数表!$A:$G,3,0),"")</f>
        <v/>
      </c>
      <c r="G480" s="18" t="str">
        <f>IF($D480&lt;&gt;"",VLOOKUP($D480,参数表!$A:$G,4,0),"")</f>
        <v/>
      </c>
      <c r="H480" s="16"/>
      <c r="I480" s="16"/>
      <c r="J480" s="18">
        <f t="shared" si="7"/>
        <v>0</v>
      </c>
      <c r="K480" s="16"/>
      <c r="L480" s="16"/>
      <c r="M480" s="16"/>
    </row>
    <row r="481" spans="1:13" ht="20.100000000000001" customHeight="1" x14ac:dyDescent="0.15">
      <c r="A481" s="3" t="str">
        <f>IF(AND(L481=供应商对账单!$C$2,C481&gt;=供应商对账单!$G$2,C481&lt;=供应商对账单!$G$3),ROW(进货入库明细表!F481)&amp;"-","")</f>
        <v/>
      </c>
      <c r="B481" s="16"/>
      <c r="C481" s="16"/>
      <c r="D481" s="16"/>
      <c r="E481" s="18" t="str">
        <f>IF($D481&lt;&gt;"",VLOOKUP($D481,参数表!$A:$G,2,0),"")</f>
        <v/>
      </c>
      <c r="F481" s="18" t="str">
        <f>IF($D481&lt;&gt;"",VLOOKUP($D481,参数表!$A:$G,3,0),"")</f>
        <v/>
      </c>
      <c r="G481" s="18" t="str">
        <f>IF($D481&lt;&gt;"",VLOOKUP($D481,参数表!$A:$G,4,0),"")</f>
        <v/>
      </c>
      <c r="H481" s="16"/>
      <c r="I481" s="16"/>
      <c r="J481" s="18">
        <f t="shared" si="7"/>
        <v>0</v>
      </c>
      <c r="K481" s="16"/>
      <c r="L481" s="16"/>
      <c r="M481" s="16"/>
    </row>
    <row r="482" spans="1:13" ht="20.100000000000001" customHeight="1" x14ac:dyDescent="0.15">
      <c r="A482" s="3" t="str">
        <f>IF(AND(L482=供应商对账单!$C$2,C482&gt;=供应商对账单!$G$2,C482&lt;=供应商对账单!$G$3),ROW(进货入库明细表!F482)&amp;"-","")</f>
        <v/>
      </c>
      <c r="B482" s="16"/>
      <c r="C482" s="16"/>
      <c r="D482" s="16"/>
      <c r="E482" s="18" t="str">
        <f>IF($D482&lt;&gt;"",VLOOKUP($D482,参数表!$A:$G,2,0),"")</f>
        <v/>
      </c>
      <c r="F482" s="18" t="str">
        <f>IF($D482&lt;&gt;"",VLOOKUP($D482,参数表!$A:$G,3,0),"")</f>
        <v/>
      </c>
      <c r="G482" s="18" t="str">
        <f>IF($D482&lt;&gt;"",VLOOKUP($D482,参数表!$A:$G,4,0),"")</f>
        <v/>
      </c>
      <c r="H482" s="16"/>
      <c r="I482" s="16"/>
      <c r="J482" s="18">
        <f t="shared" si="7"/>
        <v>0</v>
      </c>
      <c r="K482" s="16"/>
      <c r="L482" s="16"/>
      <c r="M482" s="16"/>
    </row>
    <row r="483" spans="1:13" ht="20.100000000000001" customHeight="1" x14ac:dyDescent="0.15">
      <c r="A483" s="3" t="str">
        <f>IF(AND(L483=供应商对账单!$C$2,C483&gt;=供应商对账单!$G$2,C483&lt;=供应商对账单!$G$3),ROW(进货入库明细表!F483)&amp;"-","")</f>
        <v/>
      </c>
      <c r="B483" s="16"/>
      <c r="C483" s="16"/>
      <c r="D483" s="16"/>
      <c r="E483" s="18" t="str">
        <f>IF($D483&lt;&gt;"",VLOOKUP($D483,参数表!$A:$G,2,0),"")</f>
        <v/>
      </c>
      <c r="F483" s="18" t="str">
        <f>IF($D483&lt;&gt;"",VLOOKUP($D483,参数表!$A:$G,3,0),"")</f>
        <v/>
      </c>
      <c r="G483" s="18" t="str">
        <f>IF($D483&lt;&gt;"",VLOOKUP($D483,参数表!$A:$G,4,0),"")</f>
        <v/>
      </c>
      <c r="H483" s="16"/>
      <c r="I483" s="16"/>
      <c r="J483" s="18">
        <f t="shared" si="7"/>
        <v>0</v>
      </c>
      <c r="K483" s="16"/>
      <c r="L483" s="16"/>
      <c r="M483" s="16"/>
    </row>
    <row r="484" spans="1:13" ht="20.100000000000001" customHeight="1" x14ac:dyDescent="0.15">
      <c r="A484" s="3" t="str">
        <f>IF(AND(L484=供应商对账单!$C$2,C484&gt;=供应商对账单!$G$2,C484&lt;=供应商对账单!$G$3),ROW(进货入库明细表!F484)&amp;"-","")</f>
        <v/>
      </c>
      <c r="B484" s="16"/>
      <c r="C484" s="16"/>
      <c r="D484" s="16"/>
      <c r="E484" s="18" t="str">
        <f>IF($D484&lt;&gt;"",VLOOKUP($D484,参数表!$A:$G,2,0),"")</f>
        <v/>
      </c>
      <c r="F484" s="18" t="str">
        <f>IF($D484&lt;&gt;"",VLOOKUP($D484,参数表!$A:$G,3,0),"")</f>
        <v/>
      </c>
      <c r="G484" s="18" t="str">
        <f>IF($D484&lt;&gt;"",VLOOKUP($D484,参数表!$A:$G,4,0),"")</f>
        <v/>
      </c>
      <c r="H484" s="16"/>
      <c r="I484" s="16"/>
      <c r="J484" s="18">
        <f t="shared" si="7"/>
        <v>0</v>
      </c>
      <c r="K484" s="16"/>
      <c r="L484" s="16"/>
      <c r="M484" s="16"/>
    </row>
    <row r="485" spans="1:13" ht="20.100000000000001" customHeight="1" x14ac:dyDescent="0.15">
      <c r="A485" s="3" t="str">
        <f>IF(AND(L485=供应商对账单!$C$2,C485&gt;=供应商对账单!$G$2,C485&lt;=供应商对账单!$G$3),ROW(进货入库明细表!F485)&amp;"-","")</f>
        <v/>
      </c>
      <c r="B485" s="16"/>
      <c r="C485" s="16"/>
      <c r="D485" s="16"/>
      <c r="E485" s="18" t="str">
        <f>IF($D485&lt;&gt;"",VLOOKUP($D485,参数表!$A:$G,2,0),"")</f>
        <v/>
      </c>
      <c r="F485" s="18" t="str">
        <f>IF($D485&lt;&gt;"",VLOOKUP($D485,参数表!$A:$G,3,0),"")</f>
        <v/>
      </c>
      <c r="G485" s="18" t="str">
        <f>IF($D485&lt;&gt;"",VLOOKUP($D485,参数表!$A:$G,4,0),"")</f>
        <v/>
      </c>
      <c r="H485" s="16"/>
      <c r="I485" s="16"/>
      <c r="J485" s="18">
        <f t="shared" si="7"/>
        <v>0</v>
      </c>
      <c r="K485" s="16"/>
      <c r="L485" s="16"/>
      <c r="M485" s="16"/>
    </row>
    <row r="486" spans="1:13" ht="20.100000000000001" customHeight="1" x14ac:dyDescent="0.15">
      <c r="A486" s="3" t="str">
        <f>IF(AND(L486=供应商对账单!$C$2,C486&gt;=供应商对账单!$G$2,C486&lt;=供应商对账单!$G$3),ROW(进货入库明细表!F486)&amp;"-","")</f>
        <v/>
      </c>
      <c r="B486" s="16"/>
      <c r="C486" s="16"/>
      <c r="D486" s="16"/>
      <c r="E486" s="18" t="str">
        <f>IF($D486&lt;&gt;"",VLOOKUP($D486,参数表!$A:$G,2,0),"")</f>
        <v/>
      </c>
      <c r="F486" s="18" t="str">
        <f>IF($D486&lt;&gt;"",VLOOKUP($D486,参数表!$A:$G,3,0),"")</f>
        <v/>
      </c>
      <c r="G486" s="18" t="str">
        <f>IF($D486&lt;&gt;"",VLOOKUP($D486,参数表!$A:$G,4,0),"")</f>
        <v/>
      </c>
      <c r="H486" s="16"/>
      <c r="I486" s="16"/>
      <c r="J486" s="18">
        <f t="shared" si="7"/>
        <v>0</v>
      </c>
      <c r="K486" s="16"/>
      <c r="L486" s="16"/>
      <c r="M486" s="16"/>
    </row>
    <row r="487" spans="1:13" ht="20.100000000000001" customHeight="1" x14ac:dyDescent="0.15">
      <c r="A487" s="3" t="str">
        <f>IF(AND(L487=供应商对账单!$C$2,C487&gt;=供应商对账单!$G$2,C487&lt;=供应商对账单!$G$3),ROW(进货入库明细表!F487)&amp;"-","")</f>
        <v/>
      </c>
      <c r="B487" s="16"/>
      <c r="C487" s="16"/>
      <c r="D487" s="16"/>
      <c r="E487" s="18" t="str">
        <f>IF($D487&lt;&gt;"",VLOOKUP($D487,参数表!$A:$G,2,0),"")</f>
        <v/>
      </c>
      <c r="F487" s="18" t="str">
        <f>IF($D487&lt;&gt;"",VLOOKUP($D487,参数表!$A:$G,3,0),"")</f>
        <v/>
      </c>
      <c r="G487" s="18" t="str">
        <f>IF($D487&lt;&gt;"",VLOOKUP($D487,参数表!$A:$G,4,0),"")</f>
        <v/>
      </c>
      <c r="H487" s="16"/>
      <c r="I487" s="16"/>
      <c r="J487" s="18">
        <f t="shared" si="7"/>
        <v>0</v>
      </c>
      <c r="K487" s="16"/>
      <c r="L487" s="16"/>
      <c r="M487" s="16"/>
    </row>
    <row r="488" spans="1:13" ht="20.100000000000001" customHeight="1" x14ac:dyDescent="0.15">
      <c r="A488" s="3" t="str">
        <f>IF(AND(L488=供应商对账单!$C$2,C488&gt;=供应商对账单!$G$2,C488&lt;=供应商对账单!$G$3),ROW(进货入库明细表!F488)&amp;"-","")</f>
        <v/>
      </c>
      <c r="B488" s="16"/>
      <c r="C488" s="16"/>
      <c r="D488" s="16"/>
      <c r="E488" s="18" t="str">
        <f>IF($D488&lt;&gt;"",VLOOKUP($D488,参数表!$A:$G,2,0),"")</f>
        <v/>
      </c>
      <c r="F488" s="18" t="str">
        <f>IF($D488&lt;&gt;"",VLOOKUP($D488,参数表!$A:$G,3,0),"")</f>
        <v/>
      </c>
      <c r="G488" s="18" t="str">
        <f>IF($D488&lt;&gt;"",VLOOKUP($D488,参数表!$A:$G,4,0),"")</f>
        <v/>
      </c>
      <c r="H488" s="16"/>
      <c r="I488" s="16"/>
      <c r="J488" s="18">
        <f t="shared" si="7"/>
        <v>0</v>
      </c>
      <c r="K488" s="16"/>
      <c r="L488" s="16"/>
      <c r="M488" s="16"/>
    </row>
    <row r="489" spans="1:13" ht="20.100000000000001" customHeight="1" x14ac:dyDescent="0.15">
      <c r="A489" s="3" t="str">
        <f>IF(AND(L489=供应商对账单!$C$2,C489&gt;=供应商对账单!$G$2,C489&lt;=供应商对账单!$G$3),ROW(进货入库明细表!F489)&amp;"-","")</f>
        <v/>
      </c>
      <c r="B489" s="16"/>
      <c r="C489" s="16"/>
      <c r="D489" s="16"/>
      <c r="E489" s="18" t="str">
        <f>IF($D489&lt;&gt;"",VLOOKUP($D489,参数表!$A:$G,2,0),"")</f>
        <v/>
      </c>
      <c r="F489" s="18" t="str">
        <f>IF($D489&lt;&gt;"",VLOOKUP($D489,参数表!$A:$G,3,0),"")</f>
        <v/>
      </c>
      <c r="G489" s="18" t="str">
        <f>IF($D489&lt;&gt;"",VLOOKUP($D489,参数表!$A:$G,4,0),"")</f>
        <v/>
      </c>
      <c r="H489" s="16"/>
      <c r="I489" s="16"/>
      <c r="J489" s="18">
        <f t="shared" si="7"/>
        <v>0</v>
      </c>
      <c r="K489" s="16"/>
      <c r="L489" s="16"/>
      <c r="M489" s="16"/>
    </row>
    <row r="490" spans="1:13" ht="20.100000000000001" customHeight="1" x14ac:dyDescent="0.15">
      <c r="A490" s="3" t="str">
        <f>IF(AND(L490=供应商对账单!$C$2,C490&gt;=供应商对账单!$G$2,C490&lt;=供应商对账单!$G$3),ROW(进货入库明细表!F490)&amp;"-","")</f>
        <v/>
      </c>
      <c r="B490" s="16"/>
      <c r="C490" s="16"/>
      <c r="D490" s="16"/>
      <c r="E490" s="18" t="str">
        <f>IF($D490&lt;&gt;"",VLOOKUP($D490,参数表!$A:$G,2,0),"")</f>
        <v/>
      </c>
      <c r="F490" s="18" t="str">
        <f>IF($D490&lt;&gt;"",VLOOKUP($D490,参数表!$A:$G,3,0),"")</f>
        <v/>
      </c>
      <c r="G490" s="18" t="str">
        <f>IF($D490&lt;&gt;"",VLOOKUP($D490,参数表!$A:$G,4,0),"")</f>
        <v/>
      </c>
      <c r="H490" s="16"/>
      <c r="I490" s="16"/>
      <c r="J490" s="18">
        <f t="shared" si="7"/>
        <v>0</v>
      </c>
      <c r="K490" s="16"/>
      <c r="L490" s="16"/>
      <c r="M490" s="16"/>
    </row>
    <row r="491" spans="1:13" ht="20.100000000000001" customHeight="1" x14ac:dyDescent="0.15">
      <c r="A491" s="3" t="str">
        <f>IF(AND(L491=供应商对账单!$C$2,C491&gt;=供应商对账单!$G$2,C491&lt;=供应商对账单!$G$3),ROW(进货入库明细表!F491)&amp;"-","")</f>
        <v/>
      </c>
      <c r="B491" s="16"/>
      <c r="C491" s="16"/>
      <c r="D491" s="16"/>
      <c r="E491" s="18" t="str">
        <f>IF($D491&lt;&gt;"",VLOOKUP($D491,参数表!$A:$G,2,0),"")</f>
        <v/>
      </c>
      <c r="F491" s="18" t="str">
        <f>IF($D491&lt;&gt;"",VLOOKUP($D491,参数表!$A:$G,3,0),"")</f>
        <v/>
      </c>
      <c r="G491" s="18" t="str">
        <f>IF($D491&lt;&gt;"",VLOOKUP($D491,参数表!$A:$G,4,0),"")</f>
        <v/>
      </c>
      <c r="H491" s="16"/>
      <c r="I491" s="16"/>
      <c r="J491" s="18">
        <f t="shared" si="7"/>
        <v>0</v>
      </c>
      <c r="K491" s="16"/>
      <c r="L491" s="16"/>
      <c r="M491" s="16"/>
    </row>
    <row r="492" spans="1:13" ht="20.100000000000001" customHeight="1" x14ac:dyDescent="0.15">
      <c r="A492" s="3" t="str">
        <f>IF(AND(L492=供应商对账单!$C$2,C492&gt;=供应商对账单!$G$2,C492&lt;=供应商对账单!$G$3),ROW(进货入库明细表!F492)&amp;"-","")</f>
        <v/>
      </c>
      <c r="B492" s="16"/>
      <c r="C492" s="16"/>
      <c r="D492" s="16"/>
      <c r="E492" s="18" t="str">
        <f>IF($D492&lt;&gt;"",VLOOKUP($D492,参数表!$A:$G,2,0),"")</f>
        <v/>
      </c>
      <c r="F492" s="18" t="str">
        <f>IF($D492&lt;&gt;"",VLOOKUP($D492,参数表!$A:$G,3,0),"")</f>
        <v/>
      </c>
      <c r="G492" s="18" t="str">
        <f>IF($D492&lt;&gt;"",VLOOKUP($D492,参数表!$A:$G,4,0),"")</f>
        <v/>
      </c>
      <c r="H492" s="16"/>
      <c r="I492" s="16"/>
      <c r="J492" s="18">
        <f t="shared" si="7"/>
        <v>0</v>
      </c>
      <c r="K492" s="16"/>
      <c r="L492" s="16"/>
      <c r="M492" s="16"/>
    </row>
    <row r="493" spans="1:13" ht="20.100000000000001" customHeight="1" x14ac:dyDescent="0.15">
      <c r="A493" s="3" t="str">
        <f>IF(AND(L493=供应商对账单!$C$2,C493&gt;=供应商对账单!$G$2,C493&lt;=供应商对账单!$G$3),ROW(进货入库明细表!F493)&amp;"-","")</f>
        <v/>
      </c>
      <c r="B493" s="16"/>
      <c r="C493" s="16"/>
      <c r="D493" s="16"/>
      <c r="E493" s="18" t="str">
        <f>IF($D493&lt;&gt;"",VLOOKUP($D493,参数表!$A:$G,2,0),"")</f>
        <v/>
      </c>
      <c r="F493" s="18" t="str">
        <f>IF($D493&lt;&gt;"",VLOOKUP($D493,参数表!$A:$G,3,0),"")</f>
        <v/>
      </c>
      <c r="G493" s="18" t="str">
        <f>IF($D493&lt;&gt;"",VLOOKUP($D493,参数表!$A:$G,4,0),"")</f>
        <v/>
      </c>
      <c r="H493" s="16"/>
      <c r="I493" s="16"/>
      <c r="J493" s="18">
        <f t="shared" si="7"/>
        <v>0</v>
      </c>
      <c r="K493" s="16"/>
      <c r="L493" s="16"/>
      <c r="M493" s="16"/>
    </row>
    <row r="494" spans="1:13" ht="20.100000000000001" customHeight="1" x14ac:dyDescent="0.15">
      <c r="A494" s="3" t="str">
        <f>IF(AND(L494=供应商对账单!$C$2,C494&gt;=供应商对账单!$G$2,C494&lt;=供应商对账单!$G$3),ROW(进货入库明细表!F494)&amp;"-","")</f>
        <v/>
      </c>
      <c r="B494" s="16"/>
      <c r="C494" s="16"/>
      <c r="D494" s="16"/>
      <c r="E494" s="18" t="str">
        <f>IF($D494&lt;&gt;"",VLOOKUP($D494,参数表!$A:$G,2,0),"")</f>
        <v/>
      </c>
      <c r="F494" s="18" t="str">
        <f>IF($D494&lt;&gt;"",VLOOKUP($D494,参数表!$A:$G,3,0),"")</f>
        <v/>
      </c>
      <c r="G494" s="18" t="str">
        <f>IF($D494&lt;&gt;"",VLOOKUP($D494,参数表!$A:$G,4,0),"")</f>
        <v/>
      </c>
      <c r="H494" s="16"/>
      <c r="I494" s="16"/>
      <c r="J494" s="18">
        <f t="shared" si="7"/>
        <v>0</v>
      </c>
      <c r="K494" s="16"/>
      <c r="L494" s="16"/>
      <c r="M494" s="16"/>
    </row>
    <row r="495" spans="1:13" ht="20.100000000000001" customHeight="1" x14ac:dyDescent="0.15">
      <c r="A495" s="3" t="str">
        <f>IF(AND(L495=供应商对账单!$C$2,C495&gt;=供应商对账单!$G$2,C495&lt;=供应商对账单!$G$3),ROW(进货入库明细表!F495)&amp;"-","")</f>
        <v/>
      </c>
      <c r="B495" s="16"/>
      <c r="C495" s="16"/>
      <c r="D495" s="16"/>
      <c r="E495" s="18" t="str">
        <f>IF($D495&lt;&gt;"",VLOOKUP($D495,参数表!$A:$G,2,0),"")</f>
        <v/>
      </c>
      <c r="F495" s="18" t="str">
        <f>IF($D495&lt;&gt;"",VLOOKUP($D495,参数表!$A:$G,3,0),"")</f>
        <v/>
      </c>
      <c r="G495" s="18" t="str">
        <f>IF($D495&lt;&gt;"",VLOOKUP($D495,参数表!$A:$G,4,0),"")</f>
        <v/>
      </c>
      <c r="H495" s="16"/>
      <c r="I495" s="16"/>
      <c r="J495" s="18">
        <f t="shared" si="7"/>
        <v>0</v>
      </c>
      <c r="K495" s="16"/>
      <c r="L495" s="16"/>
      <c r="M495" s="16"/>
    </row>
    <row r="496" spans="1:13" ht="20.100000000000001" customHeight="1" x14ac:dyDescent="0.15">
      <c r="A496" s="3" t="str">
        <f>IF(AND(L496=供应商对账单!$C$2,C496&gt;=供应商对账单!$G$2,C496&lt;=供应商对账单!$G$3),ROW(进货入库明细表!F496)&amp;"-","")</f>
        <v/>
      </c>
      <c r="B496" s="16"/>
      <c r="C496" s="16"/>
      <c r="D496" s="16"/>
      <c r="E496" s="18" t="str">
        <f>IF($D496&lt;&gt;"",VLOOKUP($D496,参数表!$A:$G,2,0),"")</f>
        <v/>
      </c>
      <c r="F496" s="18" t="str">
        <f>IF($D496&lt;&gt;"",VLOOKUP($D496,参数表!$A:$G,3,0),"")</f>
        <v/>
      </c>
      <c r="G496" s="18" t="str">
        <f>IF($D496&lt;&gt;"",VLOOKUP($D496,参数表!$A:$G,4,0),"")</f>
        <v/>
      </c>
      <c r="H496" s="16"/>
      <c r="I496" s="16"/>
      <c r="J496" s="18">
        <f t="shared" si="7"/>
        <v>0</v>
      </c>
      <c r="K496" s="16"/>
      <c r="L496" s="16"/>
      <c r="M496" s="16"/>
    </row>
    <row r="497" spans="1:13" ht="20.100000000000001" customHeight="1" x14ac:dyDescent="0.15">
      <c r="A497" s="3" t="str">
        <f>IF(AND(L497=供应商对账单!$C$2,C497&gt;=供应商对账单!$G$2,C497&lt;=供应商对账单!$G$3),ROW(进货入库明细表!F497)&amp;"-","")</f>
        <v/>
      </c>
      <c r="B497" s="16"/>
      <c r="C497" s="16"/>
      <c r="D497" s="16"/>
      <c r="E497" s="18" t="str">
        <f>IF($D497&lt;&gt;"",VLOOKUP($D497,参数表!$A:$G,2,0),"")</f>
        <v/>
      </c>
      <c r="F497" s="18" t="str">
        <f>IF($D497&lt;&gt;"",VLOOKUP($D497,参数表!$A:$G,3,0),"")</f>
        <v/>
      </c>
      <c r="G497" s="18" t="str">
        <f>IF($D497&lt;&gt;"",VLOOKUP($D497,参数表!$A:$G,4,0),"")</f>
        <v/>
      </c>
      <c r="H497" s="16"/>
      <c r="I497" s="16"/>
      <c r="J497" s="18">
        <f t="shared" si="7"/>
        <v>0</v>
      </c>
      <c r="K497" s="16"/>
      <c r="L497" s="16"/>
      <c r="M497" s="16"/>
    </row>
    <row r="498" spans="1:13" ht="20.100000000000001" customHeight="1" x14ac:dyDescent="0.15">
      <c r="A498" s="3" t="str">
        <f>IF(AND(L498=供应商对账单!$C$2,C498&gt;=供应商对账单!$G$2,C498&lt;=供应商对账单!$G$3),ROW(进货入库明细表!F498)&amp;"-","")</f>
        <v/>
      </c>
      <c r="B498" s="16"/>
      <c r="C498" s="16"/>
      <c r="D498" s="16"/>
      <c r="E498" s="18" t="str">
        <f>IF($D498&lt;&gt;"",VLOOKUP($D498,参数表!$A:$G,2,0),"")</f>
        <v/>
      </c>
      <c r="F498" s="18" t="str">
        <f>IF($D498&lt;&gt;"",VLOOKUP($D498,参数表!$A:$G,3,0),"")</f>
        <v/>
      </c>
      <c r="G498" s="18" t="str">
        <f>IF($D498&lt;&gt;"",VLOOKUP($D498,参数表!$A:$G,4,0),"")</f>
        <v/>
      </c>
      <c r="H498" s="16"/>
      <c r="I498" s="16"/>
      <c r="J498" s="18">
        <f t="shared" si="7"/>
        <v>0</v>
      </c>
      <c r="K498" s="16"/>
      <c r="L498" s="16"/>
      <c r="M498" s="16"/>
    </row>
    <row r="499" spans="1:13" ht="20.100000000000001" customHeight="1" x14ac:dyDescent="0.15">
      <c r="A499" s="3" t="str">
        <f>IF(AND(L499=供应商对账单!$C$2,C499&gt;=供应商对账单!$G$2,C499&lt;=供应商对账单!$G$3),ROW(进货入库明细表!F499)&amp;"-","")</f>
        <v/>
      </c>
      <c r="B499" s="16"/>
      <c r="C499" s="16"/>
      <c r="D499" s="16"/>
      <c r="E499" s="18" t="str">
        <f>IF($D499&lt;&gt;"",VLOOKUP($D499,参数表!$A:$G,2,0),"")</f>
        <v/>
      </c>
      <c r="F499" s="18" t="str">
        <f>IF($D499&lt;&gt;"",VLOOKUP($D499,参数表!$A:$G,3,0),"")</f>
        <v/>
      </c>
      <c r="G499" s="18" t="str">
        <f>IF($D499&lt;&gt;"",VLOOKUP($D499,参数表!$A:$G,4,0),"")</f>
        <v/>
      </c>
      <c r="H499" s="16"/>
      <c r="I499" s="16"/>
      <c r="J499" s="18">
        <f t="shared" si="7"/>
        <v>0</v>
      </c>
      <c r="K499" s="16"/>
      <c r="L499" s="16"/>
      <c r="M499" s="16"/>
    </row>
    <row r="500" spans="1:13" ht="20.100000000000001" customHeight="1" x14ac:dyDescent="0.15">
      <c r="A500" s="3" t="str">
        <f>IF(AND(L500=供应商对账单!$C$2,C500&gt;=供应商对账单!$G$2,C500&lt;=供应商对账单!$G$3),ROW(进货入库明细表!F500)&amp;"-","")</f>
        <v/>
      </c>
      <c r="B500" s="16"/>
      <c r="C500" s="16"/>
      <c r="D500" s="16"/>
      <c r="E500" s="18" t="str">
        <f>IF($D500&lt;&gt;"",VLOOKUP($D500,参数表!$A:$G,2,0),"")</f>
        <v/>
      </c>
      <c r="F500" s="18" t="str">
        <f>IF($D500&lt;&gt;"",VLOOKUP($D500,参数表!$A:$G,3,0),"")</f>
        <v/>
      </c>
      <c r="G500" s="18" t="str">
        <f>IF($D500&lt;&gt;"",VLOOKUP($D500,参数表!$A:$G,4,0),"")</f>
        <v/>
      </c>
      <c r="H500" s="16"/>
      <c r="I500" s="16"/>
      <c r="J500" s="18">
        <f t="shared" si="7"/>
        <v>0</v>
      </c>
      <c r="K500" s="16"/>
      <c r="L500" s="16"/>
      <c r="M500" s="16"/>
    </row>
  </sheetData>
  <mergeCells count="1">
    <mergeCell ref="B1:M1"/>
  </mergeCells>
  <phoneticPr fontId="3" type="noConversion"/>
  <pageMargins left="0.75" right="0.75" top="1" bottom="1" header="0.51180555555555596" footer="0.51180555555555596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00"/>
  <sheetViews>
    <sheetView topLeftCell="B1" workbookViewId="0">
      <selection activeCell="O8" sqref="O8"/>
    </sheetView>
  </sheetViews>
  <sheetFormatPr defaultColWidth="9" defaultRowHeight="16.5" x14ac:dyDescent="0.15"/>
  <cols>
    <col min="1" max="1" width="9" style="3" hidden="1" customWidth="1"/>
    <col min="2" max="4" width="10.625" style="13" customWidth="1"/>
    <col min="5" max="7" width="10.625" style="23" customWidth="1"/>
    <col min="8" max="13" width="10.625" style="13" customWidth="1"/>
    <col min="14" max="17" width="9" style="13"/>
    <col min="18" max="19" width="9" style="2"/>
    <col min="20" max="16384" width="9" style="3"/>
  </cols>
  <sheetData>
    <row r="1" spans="1:13" ht="30" customHeight="1" x14ac:dyDescent="0.15">
      <c r="B1" s="21" t="s">
        <v>38</v>
      </c>
      <c r="C1" s="21"/>
      <c r="D1" s="21"/>
      <c r="E1" s="22"/>
      <c r="F1" s="22"/>
      <c r="G1" s="22"/>
      <c r="H1" s="21"/>
      <c r="I1" s="21"/>
      <c r="J1" s="21"/>
      <c r="K1" s="21"/>
      <c r="L1" s="21"/>
      <c r="M1" s="21"/>
    </row>
    <row r="2" spans="1:13" ht="27.95" customHeight="1" x14ac:dyDescent="0.15">
      <c r="A2" s="3" t="s">
        <v>11</v>
      </c>
      <c r="B2" s="14" t="s">
        <v>12</v>
      </c>
      <c r="C2" s="14" t="s">
        <v>13</v>
      </c>
      <c r="D2" s="14" t="s">
        <v>39</v>
      </c>
      <c r="E2" s="14" t="s">
        <v>15</v>
      </c>
      <c r="F2" s="14" t="s">
        <v>16</v>
      </c>
      <c r="G2" s="14" t="s">
        <v>17</v>
      </c>
      <c r="H2" s="15" t="s">
        <v>18</v>
      </c>
      <c r="I2" s="15" t="s">
        <v>19</v>
      </c>
      <c r="J2" s="15" t="s">
        <v>20</v>
      </c>
      <c r="K2" s="14" t="s">
        <v>21</v>
      </c>
      <c r="L2" s="14" t="s">
        <v>40</v>
      </c>
      <c r="M2" s="14" t="s">
        <v>23</v>
      </c>
    </row>
    <row r="3" spans="1:13" ht="20.100000000000001" customHeight="1" x14ac:dyDescent="0.15">
      <c r="A3" s="3" t="str">
        <f>IF(AND(L3=客户对账单!$C$2,C3&gt;=客户对账单!$G$2,C3&lt;=客户对账单!$G$3),ROW(销售出库明细表!F3)&amp;"-","")</f>
        <v>3-</v>
      </c>
      <c r="B3" s="16" t="s">
        <v>41</v>
      </c>
      <c r="C3" s="17">
        <v>43072</v>
      </c>
      <c r="D3" s="16" t="s">
        <v>25</v>
      </c>
      <c r="E3" s="18" t="str">
        <f>IF($D3&lt;&gt;"",VLOOKUP($D3,参数表!$A:$G,2,0),"")</f>
        <v>物料1</v>
      </c>
      <c r="F3" s="18" t="str">
        <f>IF($D3&lt;&gt;"",VLOOKUP($D3,参数表!$A:$G,3,0),"")</f>
        <v>AA</v>
      </c>
      <c r="G3" s="18" t="str">
        <f>IF($D3&lt;&gt;"",VLOOKUP($D3,参数表!$A:$G,4,0),"")</f>
        <v>个</v>
      </c>
      <c r="H3" s="16">
        <v>20</v>
      </c>
      <c r="I3" s="16">
        <v>99</v>
      </c>
      <c r="J3" s="18">
        <f>H3*I3</f>
        <v>1980</v>
      </c>
      <c r="K3" s="16" t="s">
        <v>42</v>
      </c>
      <c r="L3" s="16" t="s">
        <v>43</v>
      </c>
      <c r="M3" s="16"/>
    </row>
    <row r="4" spans="1:13" ht="20.100000000000001" customHeight="1" x14ac:dyDescent="0.15">
      <c r="A4" s="3" t="str">
        <f>IF(AND(L4=客户对账单!$C$2,C4&gt;=客户对账单!$G$2,C4&lt;=客户对账单!$G$3),ROW(销售出库明细表!F4)&amp;"-","")</f>
        <v>4-</v>
      </c>
      <c r="B4" s="16" t="s">
        <v>41</v>
      </c>
      <c r="C4" s="17">
        <v>43072</v>
      </c>
      <c r="D4" s="16" t="s">
        <v>28</v>
      </c>
      <c r="E4" s="18" t="str">
        <f>IF($D4&lt;&gt;"",VLOOKUP($D4,参数表!$A:$G,2,0),"")</f>
        <v>物料2</v>
      </c>
      <c r="F4" s="18" t="str">
        <f>IF($D4&lt;&gt;"",VLOOKUP($D4,参数表!$A:$G,3,0),"")</f>
        <v>BB</v>
      </c>
      <c r="G4" s="18" t="str">
        <f>IF($D4&lt;&gt;"",VLOOKUP($D4,参数表!$A:$G,4,0),"")</f>
        <v>支</v>
      </c>
      <c r="H4" s="16">
        <v>15</v>
      </c>
      <c r="I4" s="16">
        <v>99</v>
      </c>
      <c r="J4" s="18">
        <f t="shared" ref="J4:J67" si="0">H4*I4</f>
        <v>1485</v>
      </c>
      <c r="K4" s="16" t="s">
        <v>42</v>
      </c>
      <c r="L4" s="16" t="s">
        <v>43</v>
      </c>
      <c r="M4" s="16"/>
    </row>
    <row r="5" spans="1:13" ht="20.100000000000001" customHeight="1" x14ac:dyDescent="0.15">
      <c r="A5" s="3" t="str">
        <f>IF(AND(L5=客户对账单!$C$2,C5&gt;=客户对账单!$G$2,C5&lt;=客户对账单!$G$3),ROW(销售出库明细表!F5)&amp;"-","")</f>
        <v/>
      </c>
      <c r="B5" s="16" t="s">
        <v>44</v>
      </c>
      <c r="C5" s="17">
        <v>43073</v>
      </c>
      <c r="D5" s="16" t="s">
        <v>30</v>
      </c>
      <c r="E5" s="18" t="str">
        <f>IF($D5&lt;&gt;"",VLOOKUP($D5,参数表!$A:$G,2,0),"")</f>
        <v>物料3</v>
      </c>
      <c r="F5" s="18" t="str">
        <f>IF($D5&lt;&gt;"",VLOOKUP($D5,参数表!$A:$G,3,0),"")</f>
        <v>CC</v>
      </c>
      <c r="G5" s="18" t="str">
        <f>IF($D5&lt;&gt;"",VLOOKUP($D5,参数表!$A:$G,4,0),"")</f>
        <v>袋</v>
      </c>
      <c r="H5" s="16">
        <v>11</v>
      </c>
      <c r="I5" s="16">
        <v>109</v>
      </c>
      <c r="J5" s="18">
        <f t="shared" si="0"/>
        <v>1199</v>
      </c>
      <c r="K5" s="16" t="s">
        <v>42</v>
      </c>
      <c r="L5" s="16" t="s">
        <v>45</v>
      </c>
      <c r="M5" s="16"/>
    </row>
    <row r="6" spans="1:13" ht="20.100000000000001" customHeight="1" x14ac:dyDescent="0.15">
      <c r="A6" s="3" t="str">
        <f>IF(AND(L6=客户对账单!$C$2,C6&gt;=客户对账单!$G$2,C6&lt;=客户对账单!$G$3),ROW(销售出库明细表!F6)&amp;"-","")</f>
        <v/>
      </c>
      <c r="B6" s="16" t="s">
        <v>46</v>
      </c>
      <c r="C6" s="17">
        <v>43074</v>
      </c>
      <c r="D6" s="16" t="s">
        <v>33</v>
      </c>
      <c r="E6" s="18" t="str">
        <f>IF($D6&lt;&gt;"",VLOOKUP($D6,参数表!$A:$G,2,0),"")</f>
        <v>物料4</v>
      </c>
      <c r="F6" s="18" t="str">
        <f>IF($D6&lt;&gt;"",VLOOKUP($D6,参数表!$A:$G,3,0),"")</f>
        <v>DD</v>
      </c>
      <c r="G6" s="18" t="str">
        <f>IF($D6&lt;&gt;"",VLOOKUP($D6,参数表!$A:$G,4,0),"")</f>
        <v>个</v>
      </c>
      <c r="H6" s="16">
        <v>9</v>
      </c>
      <c r="I6" s="16">
        <v>129</v>
      </c>
      <c r="J6" s="18">
        <f t="shared" si="0"/>
        <v>1161</v>
      </c>
      <c r="K6" s="16" t="s">
        <v>42</v>
      </c>
      <c r="L6" s="16" t="s">
        <v>47</v>
      </c>
      <c r="M6" s="16"/>
    </row>
    <row r="7" spans="1:13" ht="20.100000000000001" customHeight="1" x14ac:dyDescent="0.15">
      <c r="A7" s="3" t="str">
        <f>IF(AND(L7=客户对账单!$C$2,C7&gt;=客户对账单!$G$2,C7&lt;=客户对账单!$G$3),ROW(销售出库明细表!F7)&amp;"-","")</f>
        <v/>
      </c>
      <c r="B7" s="16" t="s">
        <v>48</v>
      </c>
      <c r="C7" s="17">
        <v>43075</v>
      </c>
      <c r="D7" s="16" t="s">
        <v>36</v>
      </c>
      <c r="E7" s="18" t="str">
        <f>IF($D7&lt;&gt;"",VLOOKUP($D7,参数表!$A:$G,2,0),"")</f>
        <v>物料5</v>
      </c>
      <c r="F7" s="18" t="str">
        <f>IF($D7&lt;&gt;"",VLOOKUP($D7,参数表!$A:$G,3,0),"")</f>
        <v>EE</v>
      </c>
      <c r="G7" s="18" t="str">
        <f>IF($D7&lt;&gt;"",VLOOKUP($D7,参数表!$A:$G,4,0),"")</f>
        <v>支</v>
      </c>
      <c r="H7" s="16">
        <v>12</v>
      </c>
      <c r="I7" s="16">
        <v>139</v>
      </c>
      <c r="J7" s="18">
        <f t="shared" si="0"/>
        <v>1668</v>
      </c>
      <c r="K7" s="16" t="s">
        <v>42</v>
      </c>
      <c r="L7" s="16" t="s">
        <v>49</v>
      </c>
      <c r="M7" s="16"/>
    </row>
    <row r="8" spans="1:13" ht="20.100000000000001" customHeight="1" x14ac:dyDescent="0.15">
      <c r="A8" s="3" t="str">
        <f>IF(AND(L8=客户对账单!$C$2,C8&gt;=客户对账单!$G$2,C8&lt;=客户对账单!$G$3),ROW(销售出库明细表!F8)&amp;"-","")</f>
        <v/>
      </c>
      <c r="B8" s="16"/>
      <c r="C8" s="16"/>
      <c r="D8" s="16"/>
      <c r="E8" s="18" t="str">
        <f>IF($D8&lt;&gt;"",VLOOKUP($D8,参数表!$A:$G,2,0),"")</f>
        <v/>
      </c>
      <c r="F8" s="18" t="str">
        <f>IF($D8&lt;&gt;"",VLOOKUP($D8,参数表!$A:$G,3,0),"")</f>
        <v/>
      </c>
      <c r="G8" s="18" t="str">
        <f>IF($D8&lt;&gt;"",VLOOKUP($D8,参数表!$A:$G,4,0),"")</f>
        <v/>
      </c>
      <c r="H8" s="16"/>
      <c r="I8" s="16"/>
      <c r="J8" s="18">
        <f t="shared" si="0"/>
        <v>0</v>
      </c>
      <c r="K8" s="16"/>
      <c r="L8" s="16"/>
      <c r="M8" s="16"/>
    </row>
    <row r="9" spans="1:13" ht="20.100000000000001" customHeight="1" x14ac:dyDescent="0.15">
      <c r="A9" s="3" t="str">
        <f>IF(AND(L9=客户对账单!$C$2,C9&gt;=客户对账单!$G$2,C9&lt;=客户对账单!$G$3),ROW(销售出库明细表!F9)&amp;"-","")</f>
        <v/>
      </c>
      <c r="B9" s="16"/>
      <c r="C9" s="16"/>
      <c r="D9" s="16"/>
      <c r="E9" s="18" t="str">
        <f>IF($D9&lt;&gt;"",VLOOKUP($D9,参数表!$A:$G,2,0),"")</f>
        <v/>
      </c>
      <c r="F9" s="18" t="str">
        <f>IF($D9&lt;&gt;"",VLOOKUP($D9,参数表!$A:$G,3,0),"")</f>
        <v/>
      </c>
      <c r="G9" s="18" t="str">
        <f>IF($D9&lt;&gt;"",VLOOKUP($D9,参数表!$A:$G,4,0),"")</f>
        <v/>
      </c>
      <c r="H9" s="16"/>
      <c r="I9" s="16"/>
      <c r="J9" s="18">
        <f t="shared" si="0"/>
        <v>0</v>
      </c>
      <c r="K9" s="16"/>
      <c r="L9" s="16"/>
      <c r="M9" s="16"/>
    </row>
    <row r="10" spans="1:13" ht="20.100000000000001" customHeight="1" x14ac:dyDescent="0.15">
      <c r="A10" s="3" t="str">
        <f>IF(AND(L10=客户对账单!$C$2,C10&gt;=客户对账单!$G$2,C10&lt;=客户对账单!$G$3),ROW(销售出库明细表!F10)&amp;"-","")</f>
        <v/>
      </c>
      <c r="B10" s="16"/>
      <c r="C10" s="16"/>
      <c r="D10" s="16"/>
      <c r="E10" s="18" t="str">
        <f>IF($D10&lt;&gt;"",VLOOKUP($D10,参数表!$A:$G,2,0),"")</f>
        <v/>
      </c>
      <c r="F10" s="18" t="str">
        <f>IF($D10&lt;&gt;"",VLOOKUP($D10,参数表!$A:$G,3,0),"")</f>
        <v/>
      </c>
      <c r="G10" s="18" t="str">
        <f>IF($D10&lt;&gt;"",VLOOKUP($D10,参数表!$A:$G,4,0),"")</f>
        <v/>
      </c>
      <c r="H10" s="16"/>
      <c r="I10" s="16"/>
      <c r="J10" s="18">
        <f t="shared" si="0"/>
        <v>0</v>
      </c>
      <c r="K10" s="16"/>
      <c r="L10" s="16"/>
      <c r="M10" s="16"/>
    </row>
    <row r="11" spans="1:13" ht="20.100000000000001" customHeight="1" x14ac:dyDescent="0.15">
      <c r="A11" s="3" t="str">
        <f>IF(AND(L11=客户对账单!$C$2,C11&gt;=客户对账单!$G$2,C11&lt;=客户对账单!$G$3),ROW(销售出库明细表!F11)&amp;"-","")</f>
        <v/>
      </c>
      <c r="B11" s="16"/>
      <c r="C11" s="16"/>
      <c r="D11" s="16"/>
      <c r="E11" s="18" t="str">
        <f>IF($D11&lt;&gt;"",VLOOKUP($D11,参数表!$A:$G,2,0),"")</f>
        <v/>
      </c>
      <c r="F11" s="18" t="str">
        <f>IF($D11&lt;&gt;"",VLOOKUP($D11,参数表!$A:$G,3,0),"")</f>
        <v/>
      </c>
      <c r="G11" s="18" t="str">
        <f>IF($D11&lt;&gt;"",VLOOKUP($D11,参数表!$A:$G,4,0),"")</f>
        <v/>
      </c>
      <c r="H11" s="16"/>
      <c r="I11" s="16"/>
      <c r="J11" s="18">
        <f t="shared" si="0"/>
        <v>0</v>
      </c>
      <c r="K11" s="16"/>
      <c r="L11" s="16"/>
      <c r="M11" s="16"/>
    </row>
    <row r="12" spans="1:13" ht="20.100000000000001" customHeight="1" x14ac:dyDescent="0.15">
      <c r="A12" s="3" t="str">
        <f>IF(AND(L12=客户对账单!$C$2,C12&gt;=客户对账单!$G$2,C12&lt;=客户对账单!$G$3),ROW(销售出库明细表!F12)&amp;"-","")</f>
        <v/>
      </c>
      <c r="B12" s="16"/>
      <c r="C12" s="16"/>
      <c r="D12" s="16"/>
      <c r="E12" s="18" t="str">
        <f>IF($D12&lt;&gt;"",VLOOKUP($D12,参数表!$A:$G,2,0),"")</f>
        <v/>
      </c>
      <c r="F12" s="18" t="str">
        <f>IF($D12&lt;&gt;"",VLOOKUP($D12,参数表!$A:$G,3,0),"")</f>
        <v/>
      </c>
      <c r="G12" s="18" t="str">
        <f>IF($D12&lt;&gt;"",VLOOKUP($D12,参数表!$A:$G,4,0),"")</f>
        <v/>
      </c>
      <c r="H12" s="16"/>
      <c r="I12" s="16"/>
      <c r="J12" s="18">
        <f t="shared" si="0"/>
        <v>0</v>
      </c>
      <c r="K12" s="16"/>
      <c r="L12" s="16"/>
      <c r="M12" s="16"/>
    </row>
    <row r="13" spans="1:13" ht="20.100000000000001" customHeight="1" x14ac:dyDescent="0.15">
      <c r="A13" s="3" t="str">
        <f>IF(AND(L13=客户对账单!$C$2,C13&gt;=客户对账单!$G$2,C13&lt;=客户对账单!$G$3),ROW(销售出库明细表!F13)&amp;"-","")</f>
        <v/>
      </c>
      <c r="B13" s="16"/>
      <c r="C13" s="16"/>
      <c r="D13" s="16"/>
      <c r="E13" s="18" t="str">
        <f>IF($D13&lt;&gt;"",VLOOKUP($D13,参数表!$A:$G,2,0),"")</f>
        <v/>
      </c>
      <c r="F13" s="18" t="str">
        <f>IF($D13&lt;&gt;"",VLOOKUP($D13,参数表!$A:$G,3,0),"")</f>
        <v/>
      </c>
      <c r="G13" s="18" t="str">
        <f>IF($D13&lt;&gt;"",VLOOKUP($D13,参数表!$A:$G,4,0),"")</f>
        <v/>
      </c>
      <c r="H13" s="16"/>
      <c r="I13" s="16"/>
      <c r="J13" s="18">
        <f t="shared" si="0"/>
        <v>0</v>
      </c>
      <c r="K13" s="16"/>
      <c r="L13" s="16"/>
      <c r="M13" s="16"/>
    </row>
    <row r="14" spans="1:13" ht="20.100000000000001" customHeight="1" x14ac:dyDescent="0.15">
      <c r="A14" s="3" t="str">
        <f>IF(AND(L14=客户对账单!$C$2,C14&gt;=客户对账单!$G$2,C14&lt;=客户对账单!$G$3),ROW(销售出库明细表!F14)&amp;"-","")</f>
        <v/>
      </c>
      <c r="B14" s="16"/>
      <c r="C14" s="16"/>
      <c r="D14" s="16"/>
      <c r="E14" s="18" t="str">
        <f>IF($D14&lt;&gt;"",VLOOKUP($D14,参数表!$A:$G,2,0),"")</f>
        <v/>
      </c>
      <c r="F14" s="18" t="str">
        <f>IF($D14&lt;&gt;"",VLOOKUP($D14,参数表!$A:$G,3,0),"")</f>
        <v/>
      </c>
      <c r="G14" s="18" t="str">
        <f>IF($D14&lt;&gt;"",VLOOKUP($D14,参数表!$A:$G,4,0),"")</f>
        <v/>
      </c>
      <c r="H14" s="16"/>
      <c r="I14" s="16"/>
      <c r="J14" s="18">
        <f t="shared" si="0"/>
        <v>0</v>
      </c>
      <c r="K14" s="16"/>
      <c r="L14" s="16"/>
      <c r="M14" s="16"/>
    </row>
    <row r="15" spans="1:13" ht="20.100000000000001" customHeight="1" x14ac:dyDescent="0.15">
      <c r="A15" s="3" t="str">
        <f>IF(AND(L15=客户对账单!$C$2,C15&gt;=客户对账单!$G$2,C15&lt;=客户对账单!$G$3),ROW(销售出库明细表!F15)&amp;"-","")</f>
        <v/>
      </c>
      <c r="B15" s="16"/>
      <c r="C15" s="16"/>
      <c r="D15" s="16"/>
      <c r="E15" s="18" t="str">
        <f>IF($D15&lt;&gt;"",VLOOKUP($D15,参数表!$A:$G,2,0),"")</f>
        <v/>
      </c>
      <c r="F15" s="18" t="str">
        <f>IF($D15&lt;&gt;"",VLOOKUP($D15,参数表!$A:$G,3,0),"")</f>
        <v/>
      </c>
      <c r="G15" s="18" t="str">
        <f>IF($D15&lt;&gt;"",VLOOKUP($D15,参数表!$A:$G,4,0),"")</f>
        <v/>
      </c>
      <c r="H15" s="16"/>
      <c r="I15" s="16"/>
      <c r="J15" s="18">
        <f t="shared" si="0"/>
        <v>0</v>
      </c>
      <c r="K15" s="16"/>
      <c r="L15" s="16"/>
      <c r="M15" s="16"/>
    </row>
    <row r="16" spans="1:13" ht="20.100000000000001" customHeight="1" x14ac:dyDescent="0.15">
      <c r="A16" s="3" t="str">
        <f>IF(AND(L16=客户对账单!$C$2,C16&gt;=客户对账单!$G$2,C16&lt;=客户对账单!$G$3),ROW(销售出库明细表!F16)&amp;"-","")</f>
        <v/>
      </c>
      <c r="B16" s="16"/>
      <c r="C16" s="16"/>
      <c r="D16" s="16"/>
      <c r="E16" s="18" t="str">
        <f>IF($D16&lt;&gt;"",VLOOKUP($D16,参数表!$A:$G,2,0),"")</f>
        <v/>
      </c>
      <c r="F16" s="18" t="str">
        <f>IF($D16&lt;&gt;"",VLOOKUP($D16,参数表!$A:$G,3,0),"")</f>
        <v/>
      </c>
      <c r="G16" s="18" t="str">
        <f>IF($D16&lt;&gt;"",VLOOKUP($D16,参数表!$A:$G,4,0),"")</f>
        <v/>
      </c>
      <c r="H16" s="16"/>
      <c r="I16" s="16"/>
      <c r="J16" s="18">
        <f t="shared" si="0"/>
        <v>0</v>
      </c>
      <c r="K16" s="16"/>
      <c r="L16" s="16"/>
      <c r="M16" s="16"/>
    </row>
    <row r="17" spans="1:13" ht="20.100000000000001" customHeight="1" x14ac:dyDescent="0.15">
      <c r="A17" s="3" t="str">
        <f>IF(AND(L17=客户对账单!$C$2,C17&gt;=客户对账单!$G$2,C17&lt;=客户对账单!$G$3),ROW(销售出库明细表!F17)&amp;"-","")</f>
        <v/>
      </c>
      <c r="B17" s="16"/>
      <c r="C17" s="16"/>
      <c r="D17" s="16"/>
      <c r="E17" s="18" t="str">
        <f>IF($D17&lt;&gt;"",VLOOKUP($D17,参数表!$A:$G,2,0),"")</f>
        <v/>
      </c>
      <c r="F17" s="18" t="str">
        <f>IF($D17&lt;&gt;"",VLOOKUP($D17,参数表!$A:$G,3,0),"")</f>
        <v/>
      </c>
      <c r="G17" s="18" t="str">
        <f>IF($D17&lt;&gt;"",VLOOKUP($D17,参数表!$A:$G,4,0),"")</f>
        <v/>
      </c>
      <c r="H17" s="16"/>
      <c r="I17" s="16"/>
      <c r="J17" s="18">
        <f t="shared" si="0"/>
        <v>0</v>
      </c>
      <c r="K17" s="16"/>
      <c r="L17" s="16"/>
      <c r="M17" s="16"/>
    </row>
    <row r="18" spans="1:13" ht="20.100000000000001" customHeight="1" x14ac:dyDescent="0.15">
      <c r="A18" s="3" t="str">
        <f>IF(AND(L18=客户对账单!$C$2,C18&gt;=客户对账单!$G$2,C18&lt;=客户对账单!$G$3),ROW(销售出库明细表!F18)&amp;"-","")</f>
        <v/>
      </c>
      <c r="B18" s="16"/>
      <c r="C18" s="16"/>
      <c r="D18" s="16"/>
      <c r="E18" s="18" t="str">
        <f>IF($D18&lt;&gt;"",VLOOKUP($D18,参数表!$A:$G,2,0),"")</f>
        <v/>
      </c>
      <c r="F18" s="18" t="str">
        <f>IF($D18&lt;&gt;"",VLOOKUP($D18,参数表!$A:$G,3,0),"")</f>
        <v/>
      </c>
      <c r="G18" s="18" t="str">
        <f>IF($D18&lt;&gt;"",VLOOKUP($D18,参数表!$A:$G,4,0),"")</f>
        <v/>
      </c>
      <c r="H18" s="16"/>
      <c r="I18" s="16"/>
      <c r="J18" s="18">
        <f t="shared" si="0"/>
        <v>0</v>
      </c>
      <c r="K18" s="16"/>
      <c r="L18" s="16"/>
      <c r="M18" s="16"/>
    </row>
    <row r="19" spans="1:13" ht="20.100000000000001" customHeight="1" x14ac:dyDescent="0.15">
      <c r="A19" s="3" t="str">
        <f>IF(AND(L19=客户对账单!$C$2,C19&gt;=客户对账单!$G$2,C19&lt;=客户对账单!$G$3),ROW(销售出库明细表!F19)&amp;"-","")</f>
        <v/>
      </c>
      <c r="B19" s="16"/>
      <c r="C19" s="16"/>
      <c r="D19" s="16"/>
      <c r="E19" s="18" t="str">
        <f>IF($D19&lt;&gt;"",VLOOKUP($D19,参数表!$A:$G,2,0),"")</f>
        <v/>
      </c>
      <c r="F19" s="18" t="str">
        <f>IF($D19&lt;&gt;"",VLOOKUP($D19,参数表!$A:$G,3,0),"")</f>
        <v/>
      </c>
      <c r="G19" s="18" t="str">
        <f>IF($D19&lt;&gt;"",VLOOKUP($D19,参数表!$A:$G,4,0),"")</f>
        <v/>
      </c>
      <c r="H19" s="16"/>
      <c r="I19" s="16"/>
      <c r="J19" s="18">
        <f t="shared" si="0"/>
        <v>0</v>
      </c>
      <c r="K19" s="16"/>
      <c r="L19" s="16"/>
      <c r="M19" s="16"/>
    </row>
    <row r="20" spans="1:13" ht="20.100000000000001" customHeight="1" x14ac:dyDescent="0.15">
      <c r="A20" s="3" t="str">
        <f>IF(AND(L20=客户对账单!$C$2,C20&gt;=客户对账单!$G$2,C20&lt;=客户对账单!$G$3),ROW(销售出库明细表!F20)&amp;"-","")</f>
        <v/>
      </c>
      <c r="B20" s="16"/>
      <c r="C20" s="16"/>
      <c r="D20" s="16"/>
      <c r="E20" s="18" t="str">
        <f>IF($D20&lt;&gt;"",VLOOKUP($D20,参数表!$A:$G,2,0),"")</f>
        <v/>
      </c>
      <c r="F20" s="18" t="str">
        <f>IF($D20&lt;&gt;"",VLOOKUP($D20,参数表!$A:$G,3,0),"")</f>
        <v/>
      </c>
      <c r="G20" s="18" t="str">
        <f>IF($D20&lt;&gt;"",VLOOKUP($D20,参数表!$A:$G,4,0),"")</f>
        <v/>
      </c>
      <c r="H20" s="16"/>
      <c r="I20" s="16"/>
      <c r="J20" s="18">
        <f t="shared" si="0"/>
        <v>0</v>
      </c>
      <c r="K20" s="16"/>
      <c r="L20" s="16"/>
      <c r="M20" s="16"/>
    </row>
    <row r="21" spans="1:13" ht="20.100000000000001" customHeight="1" x14ac:dyDescent="0.15">
      <c r="A21" s="3" t="str">
        <f>IF(AND(L21=客户对账单!$C$2,C21&gt;=客户对账单!$G$2,C21&lt;=客户对账单!$G$3),ROW(销售出库明细表!F21)&amp;"-","")</f>
        <v/>
      </c>
      <c r="B21" s="16"/>
      <c r="C21" s="16"/>
      <c r="D21" s="16"/>
      <c r="E21" s="18" t="str">
        <f>IF($D21&lt;&gt;"",VLOOKUP($D21,参数表!$A:$G,2,0),"")</f>
        <v/>
      </c>
      <c r="F21" s="18" t="str">
        <f>IF($D21&lt;&gt;"",VLOOKUP($D21,参数表!$A:$G,3,0),"")</f>
        <v/>
      </c>
      <c r="G21" s="18" t="str">
        <f>IF($D21&lt;&gt;"",VLOOKUP($D21,参数表!$A:$G,4,0),"")</f>
        <v/>
      </c>
      <c r="H21" s="16"/>
      <c r="I21" s="16"/>
      <c r="J21" s="18">
        <f t="shared" si="0"/>
        <v>0</v>
      </c>
      <c r="K21" s="16"/>
      <c r="L21" s="16"/>
      <c r="M21" s="16"/>
    </row>
    <row r="22" spans="1:13" ht="20.100000000000001" customHeight="1" x14ac:dyDescent="0.15">
      <c r="A22" s="3" t="str">
        <f>IF(AND(L22=客户对账单!$C$2,C22&gt;=客户对账单!$G$2,C22&lt;=客户对账单!$G$3),ROW(销售出库明细表!F22)&amp;"-","")</f>
        <v/>
      </c>
      <c r="B22" s="16"/>
      <c r="C22" s="16"/>
      <c r="D22" s="16"/>
      <c r="E22" s="18" t="str">
        <f>IF($D22&lt;&gt;"",VLOOKUP($D22,参数表!$A:$G,2,0),"")</f>
        <v/>
      </c>
      <c r="F22" s="18" t="str">
        <f>IF($D22&lt;&gt;"",VLOOKUP($D22,参数表!$A:$G,3,0),"")</f>
        <v/>
      </c>
      <c r="G22" s="18" t="str">
        <f>IF($D22&lt;&gt;"",VLOOKUP($D22,参数表!$A:$G,4,0),"")</f>
        <v/>
      </c>
      <c r="H22" s="16"/>
      <c r="I22" s="16"/>
      <c r="J22" s="18">
        <f t="shared" si="0"/>
        <v>0</v>
      </c>
      <c r="K22" s="16"/>
      <c r="L22" s="16"/>
      <c r="M22" s="16"/>
    </row>
    <row r="23" spans="1:13" ht="20.100000000000001" customHeight="1" x14ac:dyDescent="0.15">
      <c r="A23" s="3" t="str">
        <f>IF(AND(L23=客户对账单!$C$2,C23&gt;=客户对账单!$G$2,C23&lt;=客户对账单!$G$3),ROW(销售出库明细表!F23)&amp;"-","")</f>
        <v/>
      </c>
      <c r="B23" s="16"/>
      <c r="C23" s="16"/>
      <c r="D23" s="16"/>
      <c r="E23" s="18" t="str">
        <f>IF($D23&lt;&gt;"",VLOOKUP($D23,参数表!$A:$G,2,0),"")</f>
        <v/>
      </c>
      <c r="F23" s="18" t="str">
        <f>IF($D23&lt;&gt;"",VLOOKUP($D23,参数表!$A:$G,3,0),"")</f>
        <v/>
      </c>
      <c r="G23" s="18" t="str">
        <f>IF($D23&lt;&gt;"",VLOOKUP($D23,参数表!$A:$G,4,0),"")</f>
        <v/>
      </c>
      <c r="H23" s="16"/>
      <c r="I23" s="16"/>
      <c r="J23" s="18">
        <f t="shared" si="0"/>
        <v>0</v>
      </c>
      <c r="K23" s="16"/>
      <c r="L23" s="16"/>
      <c r="M23" s="16"/>
    </row>
    <row r="24" spans="1:13" ht="20.100000000000001" customHeight="1" x14ac:dyDescent="0.15">
      <c r="A24" s="3" t="str">
        <f>IF(AND(L24=客户对账单!$C$2,C24&gt;=客户对账单!$G$2,C24&lt;=客户对账单!$G$3),ROW(销售出库明细表!F24)&amp;"-","")</f>
        <v/>
      </c>
      <c r="B24" s="16"/>
      <c r="C24" s="16"/>
      <c r="D24" s="16"/>
      <c r="E24" s="18" t="str">
        <f>IF($D24&lt;&gt;"",VLOOKUP($D24,参数表!$A:$G,2,0),"")</f>
        <v/>
      </c>
      <c r="F24" s="18" t="str">
        <f>IF($D24&lt;&gt;"",VLOOKUP($D24,参数表!$A:$G,3,0),"")</f>
        <v/>
      </c>
      <c r="G24" s="18" t="str">
        <f>IF($D24&lt;&gt;"",VLOOKUP($D24,参数表!$A:$G,4,0),"")</f>
        <v/>
      </c>
      <c r="H24" s="16"/>
      <c r="I24" s="16"/>
      <c r="J24" s="18">
        <f t="shared" si="0"/>
        <v>0</v>
      </c>
      <c r="K24" s="16"/>
      <c r="L24" s="16"/>
      <c r="M24" s="16"/>
    </row>
    <row r="25" spans="1:13" ht="20.100000000000001" customHeight="1" x14ac:dyDescent="0.15">
      <c r="A25" s="3" t="str">
        <f>IF(AND(L25=客户对账单!$C$2,C25&gt;=客户对账单!$G$2,C25&lt;=客户对账单!$G$3),ROW(销售出库明细表!F25)&amp;"-","")</f>
        <v/>
      </c>
      <c r="B25" s="16"/>
      <c r="C25" s="16"/>
      <c r="D25" s="16"/>
      <c r="E25" s="18" t="str">
        <f>IF($D25&lt;&gt;"",VLOOKUP($D25,参数表!$A:$G,2,0),"")</f>
        <v/>
      </c>
      <c r="F25" s="18" t="str">
        <f>IF($D25&lt;&gt;"",VLOOKUP($D25,参数表!$A:$G,3,0),"")</f>
        <v/>
      </c>
      <c r="G25" s="18" t="str">
        <f>IF($D25&lt;&gt;"",VLOOKUP($D25,参数表!$A:$G,4,0),"")</f>
        <v/>
      </c>
      <c r="H25" s="16"/>
      <c r="I25" s="16"/>
      <c r="J25" s="18">
        <f t="shared" si="0"/>
        <v>0</v>
      </c>
      <c r="K25" s="16"/>
      <c r="L25" s="16"/>
      <c r="M25" s="16"/>
    </row>
    <row r="26" spans="1:13" ht="20.100000000000001" customHeight="1" x14ac:dyDescent="0.15">
      <c r="A26" s="3" t="str">
        <f>IF(AND(L26=客户对账单!$C$2,C26&gt;=客户对账单!$G$2,C26&lt;=客户对账单!$G$3),ROW(销售出库明细表!F26)&amp;"-","")</f>
        <v/>
      </c>
      <c r="B26" s="16"/>
      <c r="C26" s="16"/>
      <c r="D26" s="16"/>
      <c r="E26" s="18" t="str">
        <f>IF($D26&lt;&gt;"",VLOOKUP($D26,参数表!$A:$G,2,0),"")</f>
        <v/>
      </c>
      <c r="F26" s="18" t="str">
        <f>IF($D26&lt;&gt;"",VLOOKUP($D26,参数表!$A:$G,3,0),"")</f>
        <v/>
      </c>
      <c r="G26" s="18" t="str">
        <f>IF($D26&lt;&gt;"",VLOOKUP($D26,参数表!$A:$G,4,0),"")</f>
        <v/>
      </c>
      <c r="H26" s="16"/>
      <c r="I26" s="16"/>
      <c r="J26" s="18">
        <f t="shared" si="0"/>
        <v>0</v>
      </c>
      <c r="K26" s="16"/>
      <c r="L26" s="16"/>
      <c r="M26" s="16"/>
    </row>
    <row r="27" spans="1:13" ht="20.100000000000001" customHeight="1" x14ac:dyDescent="0.15">
      <c r="A27" s="3" t="str">
        <f>IF(AND(L27=客户对账单!$C$2,C27&gt;=客户对账单!$G$2,C27&lt;=客户对账单!$G$3),ROW(销售出库明细表!F27)&amp;"-","")</f>
        <v/>
      </c>
      <c r="B27" s="16"/>
      <c r="C27" s="16"/>
      <c r="D27" s="16"/>
      <c r="E27" s="18" t="str">
        <f>IF($D27&lt;&gt;"",VLOOKUP($D27,参数表!$A:$G,2,0),"")</f>
        <v/>
      </c>
      <c r="F27" s="18" t="str">
        <f>IF($D27&lt;&gt;"",VLOOKUP($D27,参数表!$A:$G,3,0),"")</f>
        <v/>
      </c>
      <c r="G27" s="18" t="str">
        <f>IF($D27&lt;&gt;"",VLOOKUP($D27,参数表!$A:$G,4,0),"")</f>
        <v/>
      </c>
      <c r="H27" s="16"/>
      <c r="I27" s="16"/>
      <c r="J27" s="18">
        <f t="shared" si="0"/>
        <v>0</v>
      </c>
      <c r="K27" s="16"/>
      <c r="L27" s="16"/>
      <c r="M27" s="16"/>
    </row>
    <row r="28" spans="1:13" ht="20.100000000000001" customHeight="1" x14ac:dyDescent="0.15">
      <c r="A28" s="3" t="str">
        <f>IF(AND(L28=客户对账单!$C$2,C28&gt;=客户对账单!$G$2,C28&lt;=客户对账单!$G$3),ROW(销售出库明细表!F28)&amp;"-","")</f>
        <v/>
      </c>
      <c r="B28" s="16"/>
      <c r="C28" s="16"/>
      <c r="D28" s="16"/>
      <c r="E28" s="18" t="str">
        <f>IF($D28&lt;&gt;"",VLOOKUP($D28,参数表!$A:$G,2,0),"")</f>
        <v/>
      </c>
      <c r="F28" s="18" t="str">
        <f>IF($D28&lt;&gt;"",VLOOKUP($D28,参数表!$A:$G,3,0),"")</f>
        <v/>
      </c>
      <c r="G28" s="18" t="str">
        <f>IF($D28&lt;&gt;"",VLOOKUP($D28,参数表!$A:$G,4,0),"")</f>
        <v/>
      </c>
      <c r="H28" s="16"/>
      <c r="I28" s="16"/>
      <c r="J28" s="18">
        <f t="shared" si="0"/>
        <v>0</v>
      </c>
      <c r="K28" s="16"/>
      <c r="L28" s="16"/>
      <c r="M28" s="16"/>
    </row>
    <row r="29" spans="1:13" ht="20.100000000000001" customHeight="1" x14ac:dyDescent="0.15">
      <c r="A29" s="3" t="str">
        <f>IF(AND(L29=客户对账单!$C$2,C29&gt;=客户对账单!$G$2,C29&lt;=客户对账单!$G$3),ROW(销售出库明细表!F29)&amp;"-","")</f>
        <v/>
      </c>
      <c r="B29" s="16"/>
      <c r="C29" s="16"/>
      <c r="D29" s="16"/>
      <c r="E29" s="18" t="str">
        <f>IF($D29&lt;&gt;"",VLOOKUP($D29,参数表!$A:$G,2,0),"")</f>
        <v/>
      </c>
      <c r="F29" s="18" t="str">
        <f>IF($D29&lt;&gt;"",VLOOKUP($D29,参数表!$A:$G,3,0),"")</f>
        <v/>
      </c>
      <c r="G29" s="18" t="str">
        <f>IF($D29&lt;&gt;"",VLOOKUP($D29,参数表!$A:$G,4,0),"")</f>
        <v/>
      </c>
      <c r="H29" s="16"/>
      <c r="I29" s="16"/>
      <c r="J29" s="18">
        <f t="shared" si="0"/>
        <v>0</v>
      </c>
      <c r="K29" s="16"/>
      <c r="L29" s="16"/>
      <c r="M29" s="16"/>
    </row>
    <row r="30" spans="1:13" ht="20.100000000000001" customHeight="1" x14ac:dyDescent="0.15">
      <c r="A30" s="3" t="str">
        <f>IF(AND(L30=客户对账单!$C$2,C30&gt;=客户对账单!$G$2,C30&lt;=客户对账单!$G$3),ROW(销售出库明细表!F30)&amp;"-","")</f>
        <v/>
      </c>
      <c r="B30" s="16"/>
      <c r="C30" s="16"/>
      <c r="D30" s="16"/>
      <c r="E30" s="18" t="str">
        <f>IF($D30&lt;&gt;"",VLOOKUP($D30,参数表!$A:$G,2,0),"")</f>
        <v/>
      </c>
      <c r="F30" s="18" t="str">
        <f>IF($D30&lt;&gt;"",VLOOKUP($D30,参数表!$A:$G,3,0),"")</f>
        <v/>
      </c>
      <c r="G30" s="18" t="str">
        <f>IF($D30&lt;&gt;"",VLOOKUP($D30,参数表!$A:$G,4,0),"")</f>
        <v/>
      </c>
      <c r="H30" s="16"/>
      <c r="I30" s="16"/>
      <c r="J30" s="18">
        <f t="shared" si="0"/>
        <v>0</v>
      </c>
      <c r="K30" s="16"/>
      <c r="L30" s="16"/>
      <c r="M30" s="16"/>
    </row>
    <row r="31" spans="1:13" ht="20.100000000000001" customHeight="1" x14ac:dyDescent="0.15">
      <c r="A31" s="3" t="str">
        <f>IF(AND(L31=客户对账单!$C$2,C31&gt;=客户对账单!$G$2,C31&lt;=客户对账单!$G$3),ROW(销售出库明细表!F31)&amp;"-","")</f>
        <v/>
      </c>
      <c r="B31" s="16"/>
      <c r="C31" s="16"/>
      <c r="D31" s="16"/>
      <c r="E31" s="18" t="str">
        <f>IF($D31&lt;&gt;"",VLOOKUP($D31,参数表!$A:$G,2,0),"")</f>
        <v/>
      </c>
      <c r="F31" s="18" t="str">
        <f>IF($D31&lt;&gt;"",VLOOKUP($D31,参数表!$A:$G,3,0),"")</f>
        <v/>
      </c>
      <c r="G31" s="18" t="str">
        <f>IF($D31&lt;&gt;"",VLOOKUP($D31,参数表!$A:$G,4,0),"")</f>
        <v/>
      </c>
      <c r="H31" s="16"/>
      <c r="I31" s="16"/>
      <c r="J31" s="18">
        <f t="shared" si="0"/>
        <v>0</v>
      </c>
      <c r="K31" s="16"/>
      <c r="L31" s="16"/>
      <c r="M31" s="16"/>
    </row>
    <row r="32" spans="1:13" ht="20.100000000000001" customHeight="1" x14ac:dyDescent="0.15">
      <c r="A32" s="3" t="str">
        <f>IF(AND(L32=客户对账单!$C$2,C32&gt;=客户对账单!$G$2,C32&lt;=客户对账单!$G$3),ROW(销售出库明细表!F32)&amp;"-","")</f>
        <v/>
      </c>
      <c r="B32" s="16"/>
      <c r="C32" s="16"/>
      <c r="D32" s="16"/>
      <c r="E32" s="18" t="str">
        <f>IF($D32&lt;&gt;"",VLOOKUP($D32,参数表!$A:$G,2,0),"")</f>
        <v/>
      </c>
      <c r="F32" s="18" t="str">
        <f>IF($D32&lt;&gt;"",VLOOKUP($D32,参数表!$A:$G,3,0),"")</f>
        <v/>
      </c>
      <c r="G32" s="18" t="str">
        <f>IF($D32&lt;&gt;"",VLOOKUP($D32,参数表!$A:$G,4,0),"")</f>
        <v/>
      </c>
      <c r="H32" s="16"/>
      <c r="I32" s="16"/>
      <c r="J32" s="18">
        <f t="shared" si="0"/>
        <v>0</v>
      </c>
      <c r="K32" s="16"/>
      <c r="L32" s="16"/>
      <c r="M32" s="16"/>
    </row>
    <row r="33" spans="1:13" ht="20.100000000000001" customHeight="1" x14ac:dyDescent="0.15">
      <c r="A33" s="3" t="str">
        <f>IF(AND(L33=客户对账单!$C$2,C33&gt;=客户对账单!$G$2,C33&lt;=客户对账单!$G$3),ROW(销售出库明细表!F33)&amp;"-","")</f>
        <v/>
      </c>
      <c r="B33" s="16"/>
      <c r="C33" s="16"/>
      <c r="D33" s="16"/>
      <c r="E33" s="18" t="str">
        <f>IF($D33&lt;&gt;"",VLOOKUP($D33,参数表!$A:$G,2,0),"")</f>
        <v/>
      </c>
      <c r="F33" s="18" t="str">
        <f>IF($D33&lt;&gt;"",VLOOKUP($D33,参数表!$A:$G,3,0),"")</f>
        <v/>
      </c>
      <c r="G33" s="18" t="str">
        <f>IF($D33&lt;&gt;"",VLOOKUP($D33,参数表!$A:$G,4,0),"")</f>
        <v/>
      </c>
      <c r="H33" s="16"/>
      <c r="I33" s="16"/>
      <c r="J33" s="18">
        <f t="shared" si="0"/>
        <v>0</v>
      </c>
      <c r="K33" s="16"/>
      <c r="L33" s="16"/>
      <c r="M33" s="16"/>
    </row>
    <row r="34" spans="1:13" ht="20.100000000000001" customHeight="1" x14ac:dyDescent="0.15">
      <c r="A34" s="3" t="str">
        <f>IF(AND(L34=客户对账单!$C$2,C34&gt;=客户对账单!$G$2,C34&lt;=客户对账单!$G$3),ROW(销售出库明细表!F34)&amp;"-","")</f>
        <v/>
      </c>
      <c r="B34" s="16"/>
      <c r="C34" s="16"/>
      <c r="D34" s="16"/>
      <c r="E34" s="18" t="str">
        <f>IF($D34&lt;&gt;"",VLOOKUP($D34,参数表!$A:$G,2,0),"")</f>
        <v/>
      </c>
      <c r="F34" s="18" t="str">
        <f>IF($D34&lt;&gt;"",VLOOKUP($D34,参数表!$A:$G,3,0),"")</f>
        <v/>
      </c>
      <c r="G34" s="18" t="str">
        <f>IF($D34&lt;&gt;"",VLOOKUP($D34,参数表!$A:$G,4,0),"")</f>
        <v/>
      </c>
      <c r="H34" s="16"/>
      <c r="I34" s="16"/>
      <c r="J34" s="18">
        <f t="shared" si="0"/>
        <v>0</v>
      </c>
      <c r="K34" s="16"/>
      <c r="L34" s="16"/>
      <c r="M34" s="16"/>
    </row>
    <row r="35" spans="1:13" ht="20.100000000000001" customHeight="1" x14ac:dyDescent="0.15">
      <c r="A35" s="3" t="str">
        <f>IF(AND(L35=客户对账单!$C$2,C35&gt;=客户对账单!$G$2,C35&lt;=客户对账单!$G$3),ROW(销售出库明细表!F35)&amp;"-","")</f>
        <v/>
      </c>
      <c r="B35" s="16"/>
      <c r="C35" s="16"/>
      <c r="D35" s="16"/>
      <c r="E35" s="18" t="str">
        <f>IF($D35&lt;&gt;"",VLOOKUP($D35,参数表!$A:$G,2,0),"")</f>
        <v/>
      </c>
      <c r="F35" s="18" t="str">
        <f>IF($D35&lt;&gt;"",VLOOKUP($D35,参数表!$A:$G,3,0),"")</f>
        <v/>
      </c>
      <c r="G35" s="18" t="str">
        <f>IF($D35&lt;&gt;"",VLOOKUP($D35,参数表!$A:$G,4,0),"")</f>
        <v/>
      </c>
      <c r="H35" s="16"/>
      <c r="I35" s="16"/>
      <c r="J35" s="18">
        <f t="shared" si="0"/>
        <v>0</v>
      </c>
      <c r="K35" s="16"/>
      <c r="L35" s="16"/>
      <c r="M35" s="16"/>
    </row>
    <row r="36" spans="1:13" ht="20.100000000000001" customHeight="1" x14ac:dyDescent="0.15">
      <c r="A36" s="3" t="str">
        <f>IF(AND(L36=客户对账单!$C$2,C36&gt;=客户对账单!$G$2,C36&lt;=客户对账单!$G$3),ROW(销售出库明细表!F36)&amp;"-","")</f>
        <v/>
      </c>
      <c r="B36" s="16"/>
      <c r="C36" s="16"/>
      <c r="D36" s="16"/>
      <c r="E36" s="18" t="str">
        <f>IF($D36&lt;&gt;"",VLOOKUP($D36,参数表!$A:$G,2,0),"")</f>
        <v/>
      </c>
      <c r="F36" s="18" t="str">
        <f>IF($D36&lt;&gt;"",VLOOKUP($D36,参数表!$A:$G,3,0),"")</f>
        <v/>
      </c>
      <c r="G36" s="18" t="str">
        <f>IF($D36&lt;&gt;"",VLOOKUP($D36,参数表!$A:$G,4,0),"")</f>
        <v/>
      </c>
      <c r="H36" s="16"/>
      <c r="I36" s="16"/>
      <c r="J36" s="18">
        <f t="shared" si="0"/>
        <v>0</v>
      </c>
      <c r="K36" s="16"/>
      <c r="L36" s="16"/>
      <c r="M36" s="16"/>
    </row>
    <row r="37" spans="1:13" ht="20.100000000000001" customHeight="1" x14ac:dyDescent="0.15">
      <c r="A37" s="3" t="str">
        <f>IF(AND(L37=客户对账单!$C$2,C37&gt;=客户对账单!$G$2,C37&lt;=客户对账单!$G$3),ROW(销售出库明细表!F37)&amp;"-","")</f>
        <v/>
      </c>
      <c r="B37" s="16"/>
      <c r="C37" s="16"/>
      <c r="D37" s="16"/>
      <c r="E37" s="18" t="str">
        <f>IF($D37&lt;&gt;"",VLOOKUP($D37,参数表!$A:$G,2,0),"")</f>
        <v/>
      </c>
      <c r="F37" s="18" t="str">
        <f>IF($D37&lt;&gt;"",VLOOKUP($D37,参数表!$A:$G,3,0),"")</f>
        <v/>
      </c>
      <c r="G37" s="18" t="str">
        <f>IF($D37&lt;&gt;"",VLOOKUP($D37,参数表!$A:$G,4,0),"")</f>
        <v/>
      </c>
      <c r="H37" s="16"/>
      <c r="I37" s="16"/>
      <c r="J37" s="18">
        <f t="shared" si="0"/>
        <v>0</v>
      </c>
      <c r="K37" s="16"/>
      <c r="L37" s="16"/>
      <c r="M37" s="16"/>
    </row>
    <row r="38" spans="1:13" ht="20.100000000000001" customHeight="1" x14ac:dyDescent="0.15">
      <c r="A38" s="3" t="str">
        <f>IF(AND(L38=客户对账单!$C$2,C38&gt;=客户对账单!$G$2,C38&lt;=客户对账单!$G$3),ROW(销售出库明细表!F38)&amp;"-","")</f>
        <v/>
      </c>
      <c r="B38" s="16"/>
      <c r="C38" s="16"/>
      <c r="D38" s="16"/>
      <c r="E38" s="18" t="str">
        <f>IF($D38&lt;&gt;"",VLOOKUP($D38,参数表!$A:$G,2,0),"")</f>
        <v/>
      </c>
      <c r="F38" s="18" t="str">
        <f>IF($D38&lt;&gt;"",VLOOKUP($D38,参数表!$A:$G,3,0),"")</f>
        <v/>
      </c>
      <c r="G38" s="18" t="str">
        <f>IF($D38&lt;&gt;"",VLOOKUP($D38,参数表!$A:$G,4,0),"")</f>
        <v/>
      </c>
      <c r="H38" s="16"/>
      <c r="I38" s="16"/>
      <c r="J38" s="18">
        <f t="shared" si="0"/>
        <v>0</v>
      </c>
      <c r="K38" s="16"/>
      <c r="L38" s="16"/>
      <c r="M38" s="16"/>
    </row>
    <row r="39" spans="1:13" ht="20.100000000000001" customHeight="1" x14ac:dyDescent="0.15">
      <c r="A39" s="3" t="str">
        <f>IF(AND(L39=客户对账单!$C$2,C39&gt;=客户对账单!$G$2,C39&lt;=客户对账单!$G$3),ROW(销售出库明细表!F39)&amp;"-","")</f>
        <v/>
      </c>
      <c r="B39" s="16"/>
      <c r="C39" s="16"/>
      <c r="D39" s="16"/>
      <c r="E39" s="18" t="str">
        <f>IF($D39&lt;&gt;"",VLOOKUP($D39,参数表!$A:$G,2,0),"")</f>
        <v/>
      </c>
      <c r="F39" s="18" t="str">
        <f>IF($D39&lt;&gt;"",VLOOKUP($D39,参数表!$A:$G,3,0),"")</f>
        <v/>
      </c>
      <c r="G39" s="18" t="str">
        <f>IF($D39&lt;&gt;"",VLOOKUP($D39,参数表!$A:$G,4,0),"")</f>
        <v/>
      </c>
      <c r="H39" s="16"/>
      <c r="I39" s="16"/>
      <c r="J39" s="18">
        <f t="shared" si="0"/>
        <v>0</v>
      </c>
      <c r="K39" s="16"/>
      <c r="L39" s="16"/>
      <c r="M39" s="16"/>
    </row>
    <row r="40" spans="1:13" ht="20.100000000000001" customHeight="1" x14ac:dyDescent="0.15">
      <c r="A40" s="3" t="str">
        <f>IF(AND(L40=客户对账单!$C$2,C40&gt;=客户对账单!$G$2,C40&lt;=客户对账单!$G$3),ROW(销售出库明细表!F40)&amp;"-","")</f>
        <v/>
      </c>
      <c r="B40" s="16"/>
      <c r="C40" s="16"/>
      <c r="D40" s="16"/>
      <c r="E40" s="18" t="str">
        <f>IF($D40&lt;&gt;"",VLOOKUP($D40,参数表!$A:$G,2,0),"")</f>
        <v/>
      </c>
      <c r="F40" s="18" t="str">
        <f>IF($D40&lt;&gt;"",VLOOKUP($D40,参数表!$A:$G,3,0),"")</f>
        <v/>
      </c>
      <c r="G40" s="18" t="str">
        <f>IF($D40&lt;&gt;"",VLOOKUP($D40,参数表!$A:$G,4,0),"")</f>
        <v/>
      </c>
      <c r="H40" s="16"/>
      <c r="I40" s="16"/>
      <c r="J40" s="18">
        <f t="shared" si="0"/>
        <v>0</v>
      </c>
      <c r="K40" s="16"/>
      <c r="L40" s="16"/>
      <c r="M40" s="16"/>
    </row>
    <row r="41" spans="1:13" ht="20.100000000000001" customHeight="1" x14ac:dyDescent="0.15">
      <c r="A41" s="3" t="str">
        <f>IF(AND(L41=客户对账单!$C$2,C41&gt;=客户对账单!$G$2,C41&lt;=客户对账单!$G$3),ROW(销售出库明细表!F41)&amp;"-","")</f>
        <v/>
      </c>
      <c r="B41" s="16"/>
      <c r="C41" s="16"/>
      <c r="D41" s="16"/>
      <c r="E41" s="18" t="str">
        <f>IF($D41&lt;&gt;"",VLOOKUP($D41,参数表!$A:$G,2,0),"")</f>
        <v/>
      </c>
      <c r="F41" s="18" t="str">
        <f>IF($D41&lt;&gt;"",VLOOKUP($D41,参数表!$A:$G,3,0),"")</f>
        <v/>
      </c>
      <c r="G41" s="18" t="str">
        <f>IF($D41&lt;&gt;"",VLOOKUP($D41,参数表!$A:$G,4,0),"")</f>
        <v/>
      </c>
      <c r="H41" s="16"/>
      <c r="I41" s="16"/>
      <c r="J41" s="18">
        <f t="shared" si="0"/>
        <v>0</v>
      </c>
      <c r="K41" s="16"/>
      <c r="L41" s="16"/>
      <c r="M41" s="16"/>
    </row>
    <row r="42" spans="1:13" ht="20.100000000000001" customHeight="1" x14ac:dyDescent="0.15">
      <c r="A42" s="3" t="str">
        <f>IF(AND(L42=客户对账单!$C$2,C42&gt;=客户对账单!$G$2,C42&lt;=客户对账单!$G$3),ROW(销售出库明细表!F42)&amp;"-","")</f>
        <v/>
      </c>
      <c r="B42" s="16"/>
      <c r="C42" s="16"/>
      <c r="D42" s="16"/>
      <c r="E42" s="18" t="str">
        <f>IF($D42&lt;&gt;"",VLOOKUP($D42,参数表!$A:$G,2,0),"")</f>
        <v/>
      </c>
      <c r="F42" s="18" t="str">
        <f>IF($D42&lt;&gt;"",VLOOKUP($D42,参数表!$A:$G,3,0),"")</f>
        <v/>
      </c>
      <c r="G42" s="18" t="str">
        <f>IF($D42&lt;&gt;"",VLOOKUP($D42,参数表!$A:$G,4,0),"")</f>
        <v/>
      </c>
      <c r="H42" s="16"/>
      <c r="I42" s="16"/>
      <c r="J42" s="18">
        <f t="shared" si="0"/>
        <v>0</v>
      </c>
      <c r="K42" s="16"/>
      <c r="L42" s="16"/>
      <c r="M42" s="16"/>
    </row>
    <row r="43" spans="1:13" ht="20.100000000000001" customHeight="1" x14ac:dyDescent="0.15">
      <c r="A43" s="3" t="str">
        <f>IF(AND(L43=客户对账单!$C$2,C43&gt;=客户对账单!$G$2,C43&lt;=客户对账单!$G$3),ROW(销售出库明细表!F43)&amp;"-","")</f>
        <v/>
      </c>
      <c r="B43" s="16"/>
      <c r="C43" s="16"/>
      <c r="D43" s="16"/>
      <c r="E43" s="18" t="str">
        <f>IF($D43&lt;&gt;"",VLOOKUP($D43,参数表!$A:$G,2,0),"")</f>
        <v/>
      </c>
      <c r="F43" s="18" t="str">
        <f>IF($D43&lt;&gt;"",VLOOKUP($D43,参数表!$A:$G,3,0),"")</f>
        <v/>
      </c>
      <c r="G43" s="18" t="str">
        <f>IF($D43&lt;&gt;"",VLOOKUP($D43,参数表!$A:$G,4,0),"")</f>
        <v/>
      </c>
      <c r="H43" s="16"/>
      <c r="I43" s="16"/>
      <c r="J43" s="18">
        <f t="shared" si="0"/>
        <v>0</v>
      </c>
      <c r="K43" s="16"/>
      <c r="L43" s="16"/>
      <c r="M43" s="16"/>
    </row>
    <row r="44" spans="1:13" ht="20.100000000000001" customHeight="1" x14ac:dyDescent="0.15">
      <c r="A44" s="3" t="str">
        <f>IF(AND(L44=客户对账单!$C$2,C44&gt;=客户对账单!$G$2,C44&lt;=客户对账单!$G$3),ROW(销售出库明细表!F44)&amp;"-","")</f>
        <v/>
      </c>
      <c r="B44" s="16"/>
      <c r="C44" s="16"/>
      <c r="D44" s="16"/>
      <c r="E44" s="18" t="str">
        <f>IF($D44&lt;&gt;"",VLOOKUP($D44,参数表!$A:$G,2,0),"")</f>
        <v/>
      </c>
      <c r="F44" s="18" t="str">
        <f>IF($D44&lt;&gt;"",VLOOKUP($D44,参数表!$A:$G,3,0),"")</f>
        <v/>
      </c>
      <c r="G44" s="18" t="str">
        <f>IF($D44&lt;&gt;"",VLOOKUP($D44,参数表!$A:$G,4,0),"")</f>
        <v/>
      </c>
      <c r="H44" s="16"/>
      <c r="I44" s="16"/>
      <c r="J44" s="18">
        <f t="shared" si="0"/>
        <v>0</v>
      </c>
      <c r="K44" s="16"/>
      <c r="L44" s="16"/>
      <c r="M44" s="16"/>
    </row>
    <row r="45" spans="1:13" ht="20.100000000000001" customHeight="1" x14ac:dyDescent="0.15">
      <c r="A45" s="3" t="str">
        <f>IF(AND(L45=客户对账单!$C$2,C45&gt;=客户对账单!$G$2,C45&lt;=客户对账单!$G$3),ROW(销售出库明细表!F45)&amp;"-","")</f>
        <v/>
      </c>
      <c r="B45" s="16"/>
      <c r="C45" s="16"/>
      <c r="D45" s="16"/>
      <c r="E45" s="18" t="str">
        <f>IF($D45&lt;&gt;"",VLOOKUP($D45,参数表!$A:$G,2,0),"")</f>
        <v/>
      </c>
      <c r="F45" s="18" t="str">
        <f>IF($D45&lt;&gt;"",VLOOKUP($D45,参数表!$A:$G,3,0),"")</f>
        <v/>
      </c>
      <c r="G45" s="18" t="str">
        <f>IF($D45&lt;&gt;"",VLOOKUP($D45,参数表!$A:$G,4,0),"")</f>
        <v/>
      </c>
      <c r="H45" s="16"/>
      <c r="I45" s="16"/>
      <c r="J45" s="18">
        <f t="shared" si="0"/>
        <v>0</v>
      </c>
      <c r="K45" s="16"/>
      <c r="L45" s="16"/>
      <c r="M45" s="16"/>
    </row>
    <row r="46" spans="1:13" ht="20.100000000000001" customHeight="1" x14ac:dyDescent="0.15">
      <c r="A46" s="3" t="str">
        <f>IF(AND(L46=客户对账单!$C$2,C46&gt;=客户对账单!$G$2,C46&lt;=客户对账单!$G$3),ROW(销售出库明细表!F46)&amp;"-","")</f>
        <v/>
      </c>
      <c r="B46" s="16"/>
      <c r="C46" s="16"/>
      <c r="D46" s="16"/>
      <c r="E46" s="18" t="str">
        <f>IF($D46&lt;&gt;"",VLOOKUP($D46,参数表!$A:$G,2,0),"")</f>
        <v/>
      </c>
      <c r="F46" s="18" t="str">
        <f>IF($D46&lt;&gt;"",VLOOKUP($D46,参数表!$A:$G,3,0),"")</f>
        <v/>
      </c>
      <c r="G46" s="18" t="str">
        <f>IF($D46&lt;&gt;"",VLOOKUP($D46,参数表!$A:$G,4,0),"")</f>
        <v/>
      </c>
      <c r="H46" s="16"/>
      <c r="I46" s="16"/>
      <c r="J46" s="18">
        <f t="shared" si="0"/>
        <v>0</v>
      </c>
      <c r="K46" s="16"/>
      <c r="L46" s="16"/>
      <c r="M46" s="16"/>
    </row>
    <row r="47" spans="1:13" ht="20.100000000000001" customHeight="1" x14ac:dyDescent="0.15">
      <c r="A47" s="3" t="str">
        <f>IF(AND(L47=客户对账单!$C$2,C47&gt;=客户对账单!$G$2,C47&lt;=客户对账单!$G$3),ROW(销售出库明细表!F47)&amp;"-","")</f>
        <v/>
      </c>
      <c r="B47" s="16"/>
      <c r="C47" s="16"/>
      <c r="D47" s="16"/>
      <c r="E47" s="18" t="str">
        <f>IF($D47&lt;&gt;"",VLOOKUP($D47,参数表!$A:$G,2,0),"")</f>
        <v/>
      </c>
      <c r="F47" s="18" t="str">
        <f>IF($D47&lt;&gt;"",VLOOKUP($D47,参数表!$A:$G,3,0),"")</f>
        <v/>
      </c>
      <c r="G47" s="18" t="str">
        <f>IF($D47&lt;&gt;"",VLOOKUP($D47,参数表!$A:$G,4,0),"")</f>
        <v/>
      </c>
      <c r="H47" s="16"/>
      <c r="I47" s="16"/>
      <c r="J47" s="18">
        <f t="shared" si="0"/>
        <v>0</v>
      </c>
      <c r="K47" s="16"/>
      <c r="L47" s="16"/>
      <c r="M47" s="16"/>
    </row>
    <row r="48" spans="1:13" ht="20.100000000000001" customHeight="1" x14ac:dyDescent="0.15">
      <c r="A48" s="3" t="str">
        <f>IF(AND(L48=客户对账单!$C$2,C48&gt;=客户对账单!$G$2,C48&lt;=客户对账单!$G$3),ROW(销售出库明细表!F48)&amp;"-","")</f>
        <v/>
      </c>
      <c r="B48" s="16"/>
      <c r="C48" s="16"/>
      <c r="D48" s="16"/>
      <c r="E48" s="18" t="str">
        <f>IF($D48&lt;&gt;"",VLOOKUP($D48,参数表!$A:$G,2,0),"")</f>
        <v/>
      </c>
      <c r="F48" s="18" t="str">
        <f>IF($D48&lt;&gt;"",VLOOKUP($D48,参数表!$A:$G,3,0),"")</f>
        <v/>
      </c>
      <c r="G48" s="18" t="str">
        <f>IF($D48&lt;&gt;"",VLOOKUP($D48,参数表!$A:$G,4,0),"")</f>
        <v/>
      </c>
      <c r="H48" s="16"/>
      <c r="I48" s="16"/>
      <c r="J48" s="18">
        <f t="shared" si="0"/>
        <v>0</v>
      </c>
      <c r="K48" s="16"/>
      <c r="L48" s="16"/>
      <c r="M48" s="16"/>
    </row>
    <row r="49" spans="1:13" ht="20.100000000000001" customHeight="1" x14ac:dyDescent="0.15">
      <c r="A49" s="3" t="str">
        <f>IF(AND(L49=客户对账单!$C$2,C49&gt;=客户对账单!$G$2,C49&lt;=客户对账单!$G$3),ROW(销售出库明细表!F49)&amp;"-","")</f>
        <v/>
      </c>
      <c r="B49" s="16"/>
      <c r="C49" s="16"/>
      <c r="D49" s="16"/>
      <c r="E49" s="18" t="str">
        <f>IF($D49&lt;&gt;"",VLOOKUP($D49,参数表!$A:$G,2,0),"")</f>
        <v/>
      </c>
      <c r="F49" s="18" t="str">
        <f>IF($D49&lt;&gt;"",VLOOKUP($D49,参数表!$A:$G,3,0),"")</f>
        <v/>
      </c>
      <c r="G49" s="18" t="str">
        <f>IF($D49&lt;&gt;"",VLOOKUP($D49,参数表!$A:$G,4,0),"")</f>
        <v/>
      </c>
      <c r="H49" s="16"/>
      <c r="I49" s="16"/>
      <c r="J49" s="18">
        <f t="shared" si="0"/>
        <v>0</v>
      </c>
      <c r="K49" s="16"/>
      <c r="L49" s="16"/>
      <c r="M49" s="16"/>
    </row>
    <row r="50" spans="1:13" ht="20.100000000000001" customHeight="1" x14ac:dyDescent="0.15">
      <c r="A50" s="3" t="str">
        <f>IF(AND(L50=客户对账单!$C$2,C50&gt;=客户对账单!$G$2,C50&lt;=客户对账单!$G$3),ROW(销售出库明细表!F50)&amp;"-","")</f>
        <v/>
      </c>
      <c r="B50" s="16"/>
      <c r="C50" s="16"/>
      <c r="D50" s="16"/>
      <c r="E50" s="18" t="str">
        <f>IF($D50&lt;&gt;"",VLOOKUP($D50,参数表!$A:$G,2,0),"")</f>
        <v/>
      </c>
      <c r="F50" s="18" t="str">
        <f>IF($D50&lt;&gt;"",VLOOKUP($D50,参数表!$A:$G,3,0),"")</f>
        <v/>
      </c>
      <c r="G50" s="18" t="str">
        <f>IF($D50&lt;&gt;"",VLOOKUP($D50,参数表!$A:$G,4,0),"")</f>
        <v/>
      </c>
      <c r="H50" s="16"/>
      <c r="I50" s="16"/>
      <c r="J50" s="18">
        <f t="shared" si="0"/>
        <v>0</v>
      </c>
      <c r="K50" s="16"/>
      <c r="L50" s="16"/>
      <c r="M50" s="16"/>
    </row>
    <row r="51" spans="1:13" ht="20.100000000000001" customHeight="1" x14ac:dyDescent="0.15">
      <c r="A51" s="3" t="str">
        <f>IF(AND(L51=客户对账单!$C$2,C51&gt;=客户对账单!$G$2,C51&lt;=客户对账单!$G$3),ROW(销售出库明细表!F51)&amp;"-","")</f>
        <v/>
      </c>
      <c r="B51" s="16"/>
      <c r="C51" s="16"/>
      <c r="D51" s="16"/>
      <c r="E51" s="18" t="str">
        <f>IF($D51&lt;&gt;"",VLOOKUP($D51,参数表!$A:$G,2,0),"")</f>
        <v/>
      </c>
      <c r="F51" s="18" t="str">
        <f>IF($D51&lt;&gt;"",VLOOKUP($D51,参数表!$A:$G,3,0),"")</f>
        <v/>
      </c>
      <c r="G51" s="18" t="str">
        <f>IF($D51&lt;&gt;"",VLOOKUP($D51,参数表!$A:$G,4,0),"")</f>
        <v/>
      </c>
      <c r="H51" s="16"/>
      <c r="I51" s="16"/>
      <c r="J51" s="18">
        <f t="shared" si="0"/>
        <v>0</v>
      </c>
      <c r="K51" s="16"/>
      <c r="L51" s="16"/>
      <c r="M51" s="16"/>
    </row>
    <row r="52" spans="1:13" ht="20.100000000000001" customHeight="1" x14ac:dyDescent="0.15">
      <c r="A52" s="3" t="str">
        <f>IF(AND(L52=客户对账单!$C$2,C52&gt;=客户对账单!$G$2,C52&lt;=客户对账单!$G$3),ROW(销售出库明细表!F52)&amp;"-","")</f>
        <v/>
      </c>
      <c r="B52" s="16"/>
      <c r="C52" s="16"/>
      <c r="D52" s="16"/>
      <c r="E52" s="18" t="str">
        <f>IF($D52&lt;&gt;"",VLOOKUP($D52,参数表!$A:$G,2,0),"")</f>
        <v/>
      </c>
      <c r="F52" s="18" t="str">
        <f>IF($D52&lt;&gt;"",VLOOKUP($D52,参数表!$A:$G,3,0),"")</f>
        <v/>
      </c>
      <c r="G52" s="18" t="str">
        <f>IF($D52&lt;&gt;"",VLOOKUP($D52,参数表!$A:$G,4,0),"")</f>
        <v/>
      </c>
      <c r="H52" s="16"/>
      <c r="I52" s="16"/>
      <c r="J52" s="18">
        <f t="shared" si="0"/>
        <v>0</v>
      </c>
      <c r="K52" s="16"/>
      <c r="L52" s="16"/>
      <c r="M52" s="16"/>
    </row>
    <row r="53" spans="1:13" ht="20.100000000000001" customHeight="1" x14ac:dyDescent="0.15">
      <c r="A53" s="3" t="str">
        <f>IF(AND(L53=客户对账单!$C$2,C53&gt;=客户对账单!$G$2,C53&lt;=客户对账单!$G$3),ROW(销售出库明细表!F53)&amp;"-","")</f>
        <v/>
      </c>
      <c r="B53" s="16"/>
      <c r="C53" s="16"/>
      <c r="D53" s="16"/>
      <c r="E53" s="18" t="str">
        <f>IF($D53&lt;&gt;"",VLOOKUP($D53,参数表!$A:$G,2,0),"")</f>
        <v/>
      </c>
      <c r="F53" s="18" t="str">
        <f>IF($D53&lt;&gt;"",VLOOKUP($D53,参数表!$A:$G,3,0),"")</f>
        <v/>
      </c>
      <c r="G53" s="18" t="str">
        <f>IF($D53&lt;&gt;"",VLOOKUP($D53,参数表!$A:$G,4,0),"")</f>
        <v/>
      </c>
      <c r="H53" s="16"/>
      <c r="I53" s="16"/>
      <c r="J53" s="18">
        <f t="shared" si="0"/>
        <v>0</v>
      </c>
      <c r="K53" s="16"/>
      <c r="L53" s="16"/>
      <c r="M53" s="16"/>
    </row>
    <row r="54" spans="1:13" ht="20.100000000000001" customHeight="1" x14ac:dyDescent="0.15">
      <c r="A54" s="3" t="str">
        <f>IF(AND(L54=客户对账单!$C$2,C54&gt;=客户对账单!$G$2,C54&lt;=客户对账单!$G$3),ROW(销售出库明细表!F54)&amp;"-","")</f>
        <v/>
      </c>
      <c r="B54" s="16"/>
      <c r="C54" s="16"/>
      <c r="D54" s="16"/>
      <c r="E54" s="18" t="str">
        <f>IF($D54&lt;&gt;"",VLOOKUP($D54,参数表!$A:$G,2,0),"")</f>
        <v/>
      </c>
      <c r="F54" s="18" t="str">
        <f>IF($D54&lt;&gt;"",VLOOKUP($D54,参数表!$A:$G,3,0),"")</f>
        <v/>
      </c>
      <c r="G54" s="18" t="str">
        <f>IF($D54&lt;&gt;"",VLOOKUP($D54,参数表!$A:$G,4,0),"")</f>
        <v/>
      </c>
      <c r="H54" s="16"/>
      <c r="I54" s="16"/>
      <c r="J54" s="18">
        <f t="shared" si="0"/>
        <v>0</v>
      </c>
      <c r="K54" s="16"/>
      <c r="L54" s="16"/>
      <c r="M54" s="16"/>
    </row>
    <row r="55" spans="1:13" ht="20.100000000000001" customHeight="1" x14ac:dyDescent="0.15">
      <c r="A55" s="3" t="str">
        <f>IF(AND(L55=客户对账单!$C$2,C55&gt;=客户对账单!$G$2,C55&lt;=客户对账单!$G$3),ROW(销售出库明细表!F55)&amp;"-","")</f>
        <v/>
      </c>
      <c r="B55" s="16"/>
      <c r="C55" s="16"/>
      <c r="D55" s="16"/>
      <c r="E55" s="18" t="str">
        <f>IF($D55&lt;&gt;"",VLOOKUP($D55,参数表!$A:$G,2,0),"")</f>
        <v/>
      </c>
      <c r="F55" s="18" t="str">
        <f>IF($D55&lt;&gt;"",VLOOKUP($D55,参数表!$A:$G,3,0),"")</f>
        <v/>
      </c>
      <c r="G55" s="18" t="str">
        <f>IF($D55&lt;&gt;"",VLOOKUP($D55,参数表!$A:$G,4,0),"")</f>
        <v/>
      </c>
      <c r="H55" s="16"/>
      <c r="I55" s="16"/>
      <c r="J55" s="18">
        <f t="shared" si="0"/>
        <v>0</v>
      </c>
      <c r="K55" s="16"/>
      <c r="L55" s="16"/>
      <c r="M55" s="16"/>
    </row>
    <row r="56" spans="1:13" ht="20.100000000000001" customHeight="1" x14ac:dyDescent="0.15">
      <c r="A56" s="3" t="str">
        <f>IF(AND(L56=客户对账单!$C$2,C56&gt;=客户对账单!$G$2,C56&lt;=客户对账单!$G$3),ROW(销售出库明细表!F56)&amp;"-","")</f>
        <v/>
      </c>
      <c r="B56" s="16"/>
      <c r="C56" s="16"/>
      <c r="D56" s="16"/>
      <c r="E56" s="18" t="str">
        <f>IF($D56&lt;&gt;"",VLOOKUP($D56,参数表!$A:$G,2,0),"")</f>
        <v/>
      </c>
      <c r="F56" s="18" t="str">
        <f>IF($D56&lt;&gt;"",VLOOKUP($D56,参数表!$A:$G,3,0),"")</f>
        <v/>
      </c>
      <c r="G56" s="18" t="str">
        <f>IF($D56&lt;&gt;"",VLOOKUP($D56,参数表!$A:$G,4,0),"")</f>
        <v/>
      </c>
      <c r="H56" s="16"/>
      <c r="I56" s="16"/>
      <c r="J56" s="18">
        <f t="shared" si="0"/>
        <v>0</v>
      </c>
      <c r="K56" s="16"/>
      <c r="L56" s="16"/>
      <c r="M56" s="16"/>
    </row>
    <row r="57" spans="1:13" ht="20.100000000000001" customHeight="1" x14ac:dyDescent="0.15">
      <c r="A57" s="3" t="str">
        <f>IF(AND(L57=客户对账单!$C$2,C57&gt;=客户对账单!$G$2,C57&lt;=客户对账单!$G$3),ROW(销售出库明细表!F57)&amp;"-","")</f>
        <v/>
      </c>
      <c r="B57" s="16"/>
      <c r="C57" s="16"/>
      <c r="D57" s="16"/>
      <c r="E57" s="18" t="str">
        <f>IF($D57&lt;&gt;"",VLOOKUP($D57,参数表!$A:$G,2,0),"")</f>
        <v/>
      </c>
      <c r="F57" s="18" t="str">
        <f>IF($D57&lt;&gt;"",VLOOKUP($D57,参数表!$A:$G,3,0),"")</f>
        <v/>
      </c>
      <c r="G57" s="18" t="str">
        <f>IF($D57&lt;&gt;"",VLOOKUP($D57,参数表!$A:$G,4,0),"")</f>
        <v/>
      </c>
      <c r="H57" s="16"/>
      <c r="I57" s="16"/>
      <c r="J57" s="18">
        <f t="shared" si="0"/>
        <v>0</v>
      </c>
      <c r="K57" s="16"/>
      <c r="L57" s="16"/>
      <c r="M57" s="16"/>
    </row>
    <row r="58" spans="1:13" ht="20.100000000000001" customHeight="1" x14ac:dyDescent="0.15">
      <c r="A58" s="3" t="str">
        <f>IF(AND(L58=客户对账单!$C$2,C58&gt;=客户对账单!$G$2,C58&lt;=客户对账单!$G$3),ROW(销售出库明细表!F58)&amp;"-","")</f>
        <v/>
      </c>
      <c r="B58" s="16"/>
      <c r="C58" s="16"/>
      <c r="D58" s="16"/>
      <c r="E58" s="18" t="str">
        <f>IF($D58&lt;&gt;"",VLOOKUP($D58,参数表!$A:$G,2,0),"")</f>
        <v/>
      </c>
      <c r="F58" s="18" t="str">
        <f>IF($D58&lt;&gt;"",VLOOKUP($D58,参数表!$A:$G,3,0),"")</f>
        <v/>
      </c>
      <c r="G58" s="18" t="str">
        <f>IF($D58&lt;&gt;"",VLOOKUP($D58,参数表!$A:$G,4,0),"")</f>
        <v/>
      </c>
      <c r="H58" s="16"/>
      <c r="I58" s="16"/>
      <c r="J58" s="18">
        <f t="shared" si="0"/>
        <v>0</v>
      </c>
      <c r="K58" s="16"/>
      <c r="L58" s="16"/>
      <c r="M58" s="16"/>
    </row>
    <row r="59" spans="1:13" ht="20.100000000000001" customHeight="1" x14ac:dyDescent="0.15">
      <c r="A59" s="3" t="str">
        <f>IF(AND(L59=客户对账单!$C$2,C59&gt;=客户对账单!$G$2,C59&lt;=客户对账单!$G$3),ROW(销售出库明细表!F59)&amp;"-","")</f>
        <v/>
      </c>
      <c r="B59" s="16"/>
      <c r="C59" s="16"/>
      <c r="D59" s="16"/>
      <c r="E59" s="18" t="str">
        <f>IF($D59&lt;&gt;"",VLOOKUP($D59,参数表!$A:$G,2,0),"")</f>
        <v/>
      </c>
      <c r="F59" s="18" t="str">
        <f>IF($D59&lt;&gt;"",VLOOKUP($D59,参数表!$A:$G,3,0),"")</f>
        <v/>
      </c>
      <c r="G59" s="18" t="str">
        <f>IF($D59&lt;&gt;"",VLOOKUP($D59,参数表!$A:$G,4,0),"")</f>
        <v/>
      </c>
      <c r="H59" s="16"/>
      <c r="I59" s="16"/>
      <c r="J59" s="18">
        <f t="shared" si="0"/>
        <v>0</v>
      </c>
      <c r="K59" s="16"/>
      <c r="L59" s="16"/>
      <c r="M59" s="16"/>
    </row>
    <row r="60" spans="1:13" ht="20.100000000000001" customHeight="1" x14ac:dyDescent="0.15">
      <c r="A60" s="3" t="str">
        <f>IF(AND(L60=客户对账单!$C$2,C60&gt;=客户对账单!$G$2,C60&lt;=客户对账单!$G$3),ROW(销售出库明细表!F60)&amp;"-","")</f>
        <v/>
      </c>
      <c r="B60" s="16"/>
      <c r="C60" s="16"/>
      <c r="D60" s="16"/>
      <c r="E60" s="18" t="str">
        <f>IF($D60&lt;&gt;"",VLOOKUP($D60,参数表!$A:$G,2,0),"")</f>
        <v/>
      </c>
      <c r="F60" s="18" t="str">
        <f>IF($D60&lt;&gt;"",VLOOKUP($D60,参数表!$A:$G,3,0),"")</f>
        <v/>
      </c>
      <c r="G60" s="18" t="str">
        <f>IF($D60&lt;&gt;"",VLOOKUP($D60,参数表!$A:$G,4,0),"")</f>
        <v/>
      </c>
      <c r="H60" s="16"/>
      <c r="I60" s="16"/>
      <c r="J60" s="18">
        <f t="shared" si="0"/>
        <v>0</v>
      </c>
      <c r="K60" s="16"/>
      <c r="L60" s="16"/>
      <c r="M60" s="16"/>
    </row>
    <row r="61" spans="1:13" ht="20.100000000000001" customHeight="1" x14ac:dyDescent="0.15">
      <c r="A61" s="3" t="str">
        <f>IF(AND(L61=客户对账单!$C$2,C61&gt;=客户对账单!$G$2,C61&lt;=客户对账单!$G$3),ROW(销售出库明细表!F61)&amp;"-","")</f>
        <v/>
      </c>
      <c r="B61" s="16"/>
      <c r="C61" s="16"/>
      <c r="D61" s="16"/>
      <c r="E61" s="18" t="str">
        <f>IF($D61&lt;&gt;"",VLOOKUP($D61,参数表!$A:$G,2,0),"")</f>
        <v/>
      </c>
      <c r="F61" s="18" t="str">
        <f>IF($D61&lt;&gt;"",VLOOKUP($D61,参数表!$A:$G,3,0),"")</f>
        <v/>
      </c>
      <c r="G61" s="18" t="str">
        <f>IF($D61&lt;&gt;"",VLOOKUP($D61,参数表!$A:$G,4,0),"")</f>
        <v/>
      </c>
      <c r="H61" s="16"/>
      <c r="I61" s="16"/>
      <c r="J61" s="18">
        <f t="shared" si="0"/>
        <v>0</v>
      </c>
      <c r="K61" s="16"/>
      <c r="L61" s="16"/>
      <c r="M61" s="16"/>
    </row>
    <row r="62" spans="1:13" ht="20.100000000000001" customHeight="1" x14ac:dyDescent="0.15">
      <c r="A62" s="3" t="str">
        <f>IF(AND(L62=客户对账单!$C$2,C62&gt;=客户对账单!$G$2,C62&lt;=客户对账单!$G$3),ROW(销售出库明细表!F62)&amp;"-","")</f>
        <v/>
      </c>
      <c r="B62" s="16"/>
      <c r="C62" s="16"/>
      <c r="D62" s="16"/>
      <c r="E62" s="18" t="str">
        <f>IF($D62&lt;&gt;"",VLOOKUP($D62,参数表!$A:$G,2,0),"")</f>
        <v/>
      </c>
      <c r="F62" s="18" t="str">
        <f>IF($D62&lt;&gt;"",VLOOKUP($D62,参数表!$A:$G,3,0),"")</f>
        <v/>
      </c>
      <c r="G62" s="18" t="str">
        <f>IF($D62&lt;&gt;"",VLOOKUP($D62,参数表!$A:$G,4,0),"")</f>
        <v/>
      </c>
      <c r="H62" s="16"/>
      <c r="I62" s="16"/>
      <c r="J62" s="18">
        <f t="shared" si="0"/>
        <v>0</v>
      </c>
      <c r="K62" s="16"/>
      <c r="L62" s="16"/>
      <c r="M62" s="16"/>
    </row>
    <row r="63" spans="1:13" ht="20.100000000000001" customHeight="1" x14ac:dyDescent="0.15">
      <c r="A63" s="3" t="str">
        <f>IF(AND(L63=客户对账单!$C$2,C63&gt;=客户对账单!$G$2,C63&lt;=客户对账单!$G$3),ROW(销售出库明细表!F63)&amp;"-","")</f>
        <v/>
      </c>
      <c r="B63" s="16"/>
      <c r="C63" s="16"/>
      <c r="D63" s="16"/>
      <c r="E63" s="18" t="str">
        <f>IF($D63&lt;&gt;"",VLOOKUP($D63,参数表!$A:$G,2,0),"")</f>
        <v/>
      </c>
      <c r="F63" s="18" t="str">
        <f>IF($D63&lt;&gt;"",VLOOKUP($D63,参数表!$A:$G,3,0),"")</f>
        <v/>
      </c>
      <c r="G63" s="18" t="str">
        <f>IF($D63&lt;&gt;"",VLOOKUP($D63,参数表!$A:$G,4,0),"")</f>
        <v/>
      </c>
      <c r="H63" s="16"/>
      <c r="I63" s="16"/>
      <c r="J63" s="18">
        <f t="shared" si="0"/>
        <v>0</v>
      </c>
      <c r="K63" s="16"/>
      <c r="L63" s="16"/>
      <c r="M63" s="16"/>
    </row>
    <row r="64" spans="1:13" ht="20.100000000000001" customHeight="1" x14ac:dyDescent="0.15">
      <c r="A64" s="3" t="str">
        <f>IF(AND(L64=客户对账单!$C$2,C64&gt;=客户对账单!$G$2,C64&lt;=客户对账单!$G$3),ROW(销售出库明细表!F64)&amp;"-","")</f>
        <v/>
      </c>
      <c r="B64" s="16"/>
      <c r="C64" s="16"/>
      <c r="D64" s="16"/>
      <c r="E64" s="18" t="str">
        <f>IF($D64&lt;&gt;"",VLOOKUP($D64,参数表!$A:$G,2,0),"")</f>
        <v/>
      </c>
      <c r="F64" s="18" t="str">
        <f>IF($D64&lt;&gt;"",VLOOKUP($D64,参数表!$A:$G,3,0),"")</f>
        <v/>
      </c>
      <c r="G64" s="18" t="str">
        <f>IF($D64&lt;&gt;"",VLOOKUP($D64,参数表!$A:$G,4,0),"")</f>
        <v/>
      </c>
      <c r="H64" s="16"/>
      <c r="I64" s="16"/>
      <c r="J64" s="18">
        <f t="shared" si="0"/>
        <v>0</v>
      </c>
      <c r="K64" s="16"/>
      <c r="L64" s="16"/>
      <c r="M64" s="16"/>
    </row>
    <row r="65" spans="1:13" ht="20.100000000000001" customHeight="1" x14ac:dyDescent="0.15">
      <c r="A65" s="3" t="str">
        <f>IF(AND(L65=客户对账单!$C$2,C65&gt;=客户对账单!$G$2,C65&lt;=客户对账单!$G$3),ROW(销售出库明细表!F65)&amp;"-","")</f>
        <v/>
      </c>
      <c r="B65" s="16"/>
      <c r="C65" s="16"/>
      <c r="D65" s="16"/>
      <c r="E65" s="18" t="str">
        <f>IF($D65&lt;&gt;"",VLOOKUP($D65,参数表!$A:$G,2,0),"")</f>
        <v/>
      </c>
      <c r="F65" s="18" t="str">
        <f>IF($D65&lt;&gt;"",VLOOKUP($D65,参数表!$A:$G,3,0),"")</f>
        <v/>
      </c>
      <c r="G65" s="18" t="str">
        <f>IF($D65&lt;&gt;"",VLOOKUP($D65,参数表!$A:$G,4,0),"")</f>
        <v/>
      </c>
      <c r="H65" s="16"/>
      <c r="I65" s="16"/>
      <c r="J65" s="18">
        <f t="shared" si="0"/>
        <v>0</v>
      </c>
      <c r="K65" s="16"/>
      <c r="L65" s="16"/>
      <c r="M65" s="16"/>
    </row>
    <row r="66" spans="1:13" ht="20.100000000000001" customHeight="1" x14ac:dyDescent="0.15">
      <c r="A66" s="3" t="str">
        <f>IF(AND(L66=客户对账单!$C$2,C66&gt;=客户对账单!$G$2,C66&lt;=客户对账单!$G$3),ROW(销售出库明细表!F66)&amp;"-","")</f>
        <v/>
      </c>
      <c r="B66" s="16"/>
      <c r="C66" s="16"/>
      <c r="D66" s="16"/>
      <c r="E66" s="18" t="str">
        <f>IF($D66&lt;&gt;"",VLOOKUP($D66,参数表!$A:$G,2,0),"")</f>
        <v/>
      </c>
      <c r="F66" s="18" t="str">
        <f>IF($D66&lt;&gt;"",VLOOKUP($D66,参数表!$A:$G,3,0),"")</f>
        <v/>
      </c>
      <c r="G66" s="18" t="str">
        <f>IF($D66&lt;&gt;"",VLOOKUP($D66,参数表!$A:$G,4,0),"")</f>
        <v/>
      </c>
      <c r="H66" s="16"/>
      <c r="I66" s="16"/>
      <c r="J66" s="18">
        <f t="shared" si="0"/>
        <v>0</v>
      </c>
      <c r="K66" s="16"/>
      <c r="L66" s="16"/>
      <c r="M66" s="16"/>
    </row>
    <row r="67" spans="1:13" ht="20.100000000000001" customHeight="1" x14ac:dyDescent="0.15">
      <c r="A67" s="3" t="str">
        <f>IF(AND(L67=客户对账单!$C$2,C67&gt;=客户对账单!$G$2,C67&lt;=客户对账单!$G$3),ROW(销售出库明细表!F67)&amp;"-","")</f>
        <v/>
      </c>
      <c r="B67" s="16"/>
      <c r="C67" s="16"/>
      <c r="D67" s="16"/>
      <c r="E67" s="18" t="str">
        <f>IF($D67&lt;&gt;"",VLOOKUP($D67,参数表!$A:$G,2,0),"")</f>
        <v/>
      </c>
      <c r="F67" s="18" t="str">
        <f>IF($D67&lt;&gt;"",VLOOKUP($D67,参数表!$A:$G,3,0),"")</f>
        <v/>
      </c>
      <c r="G67" s="18" t="str">
        <f>IF($D67&lt;&gt;"",VLOOKUP($D67,参数表!$A:$G,4,0),"")</f>
        <v/>
      </c>
      <c r="H67" s="16"/>
      <c r="I67" s="16"/>
      <c r="J67" s="18">
        <f t="shared" si="0"/>
        <v>0</v>
      </c>
      <c r="K67" s="16"/>
      <c r="L67" s="16"/>
      <c r="M67" s="16"/>
    </row>
    <row r="68" spans="1:13" ht="20.100000000000001" customHeight="1" x14ac:dyDescent="0.15">
      <c r="A68" s="3" t="str">
        <f>IF(AND(L68=客户对账单!$C$2,C68&gt;=客户对账单!$G$2,C68&lt;=客户对账单!$G$3),ROW(销售出库明细表!F68)&amp;"-","")</f>
        <v/>
      </c>
      <c r="B68" s="16"/>
      <c r="C68" s="16"/>
      <c r="D68" s="16"/>
      <c r="E68" s="18" t="str">
        <f>IF($D68&lt;&gt;"",VLOOKUP($D68,参数表!$A:$G,2,0),"")</f>
        <v/>
      </c>
      <c r="F68" s="18" t="str">
        <f>IF($D68&lt;&gt;"",VLOOKUP($D68,参数表!$A:$G,3,0),"")</f>
        <v/>
      </c>
      <c r="G68" s="18" t="str">
        <f>IF($D68&lt;&gt;"",VLOOKUP($D68,参数表!$A:$G,4,0),"")</f>
        <v/>
      </c>
      <c r="H68" s="16"/>
      <c r="I68" s="16"/>
      <c r="J68" s="18">
        <f t="shared" ref="J68:J131" si="1">H68*I68</f>
        <v>0</v>
      </c>
      <c r="K68" s="16"/>
      <c r="L68" s="16"/>
      <c r="M68" s="16"/>
    </row>
    <row r="69" spans="1:13" ht="20.100000000000001" customHeight="1" x14ac:dyDescent="0.15">
      <c r="A69" s="3" t="str">
        <f>IF(AND(L69=客户对账单!$C$2,C69&gt;=客户对账单!$G$2,C69&lt;=客户对账单!$G$3),ROW(销售出库明细表!F69)&amp;"-","")</f>
        <v/>
      </c>
      <c r="B69" s="16"/>
      <c r="C69" s="16"/>
      <c r="D69" s="16"/>
      <c r="E69" s="18" t="str">
        <f>IF($D69&lt;&gt;"",VLOOKUP($D69,参数表!$A:$G,2,0),"")</f>
        <v/>
      </c>
      <c r="F69" s="18" t="str">
        <f>IF($D69&lt;&gt;"",VLOOKUP($D69,参数表!$A:$G,3,0),"")</f>
        <v/>
      </c>
      <c r="G69" s="18" t="str">
        <f>IF($D69&lt;&gt;"",VLOOKUP($D69,参数表!$A:$G,4,0),"")</f>
        <v/>
      </c>
      <c r="H69" s="16"/>
      <c r="I69" s="16"/>
      <c r="J69" s="18">
        <f t="shared" si="1"/>
        <v>0</v>
      </c>
      <c r="K69" s="16"/>
      <c r="L69" s="16"/>
      <c r="M69" s="16"/>
    </row>
    <row r="70" spans="1:13" ht="20.100000000000001" customHeight="1" x14ac:dyDescent="0.15">
      <c r="A70" s="3" t="str">
        <f>IF(AND(L70=客户对账单!$C$2,C70&gt;=客户对账单!$G$2,C70&lt;=客户对账单!$G$3),ROW(销售出库明细表!F70)&amp;"-","")</f>
        <v/>
      </c>
      <c r="B70" s="16"/>
      <c r="C70" s="16"/>
      <c r="D70" s="16"/>
      <c r="E70" s="18" t="str">
        <f>IF($D70&lt;&gt;"",VLOOKUP($D70,参数表!$A:$G,2,0),"")</f>
        <v/>
      </c>
      <c r="F70" s="18" t="str">
        <f>IF($D70&lt;&gt;"",VLOOKUP($D70,参数表!$A:$G,3,0),"")</f>
        <v/>
      </c>
      <c r="G70" s="18" t="str">
        <f>IF($D70&lt;&gt;"",VLOOKUP($D70,参数表!$A:$G,4,0),"")</f>
        <v/>
      </c>
      <c r="H70" s="16"/>
      <c r="I70" s="16"/>
      <c r="J70" s="18">
        <f t="shared" si="1"/>
        <v>0</v>
      </c>
      <c r="K70" s="16"/>
      <c r="L70" s="16"/>
      <c r="M70" s="16"/>
    </row>
    <row r="71" spans="1:13" ht="20.100000000000001" customHeight="1" x14ac:dyDescent="0.15">
      <c r="A71" s="3" t="str">
        <f>IF(AND(L71=客户对账单!$C$2,C71&gt;=客户对账单!$G$2,C71&lt;=客户对账单!$G$3),ROW(销售出库明细表!F71)&amp;"-","")</f>
        <v/>
      </c>
      <c r="B71" s="16"/>
      <c r="C71" s="16"/>
      <c r="D71" s="16"/>
      <c r="E71" s="18" t="str">
        <f>IF($D71&lt;&gt;"",VLOOKUP($D71,参数表!$A:$G,2,0),"")</f>
        <v/>
      </c>
      <c r="F71" s="18" t="str">
        <f>IF($D71&lt;&gt;"",VLOOKUP($D71,参数表!$A:$G,3,0),"")</f>
        <v/>
      </c>
      <c r="G71" s="18" t="str">
        <f>IF($D71&lt;&gt;"",VLOOKUP($D71,参数表!$A:$G,4,0),"")</f>
        <v/>
      </c>
      <c r="H71" s="16"/>
      <c r="I71" s="16"/>
      <c r="J71" s="18">
        <f t="shared" si="1"/>
        <v>0</v>
      </c>
      <c r="K71" s="16"/>
      <c r="L71" s="16"/>
      <c r="M71" s="16"/>
    </row>
    <row r="72" spans="1:13" ht="20.100000000000001" customHeight="1" x14ac:dyDescent="0.15">
      <c r="A72" s="3" t="str">
        <f>IF(AND(L72=客户对账单!$C$2,C72&gt;=客户对账单!$G$2,C72&lt;=客户对账单!$G$3),ROW(销售出库明细表!F72)&amp;"-","")</f>
        <v/>
      </c>
      <c r="B72" s="16"/>
      <c r="C72" s="16"/>
      <c r="D72" s="16"/>
      <c r="E72" s="18" t="str">
        <f>IF($D72&lt;&gt;"",VLOOKUP($D72,参数表!$A:$G,2,0),"")</f>
        <v/>
      </c>
      <c r="F72" s="18" t="str">
        <f>IF($D72&lt;&gt;"",VLOOKUP($D72,参数表!$A:$G,3,0),"")</f>
        <v/>
      </c>
      <c r="G72" s="18" t="str">
        <f>IF($D72&lt;&gt;"",VLOOKUP($D72,参数表!$A:$G,4,0),"")</f>
        <v/>
      </c>
      <c r="H72" s="16"/>
      <c r="I72" s="16"/>
      <c r="J72" s="18">
        <f t="shared" si="1"/>
        <v>0</v>
      </c>
      <c r="K72" s="16"/>
      <c r="L72" s="16"/>
      <c r="M72" s="16"/>
    </row>
    <row r="73" spans="1:13" ht="20.100000000000001" customHeight="1" x14ac:dyDescent="0.15">
      <c r="A73" s="3" t="str">
        <f>IF(AND(L73=客户对账单!$C$2,C73&gt;=客户对账单!$G$2,C73&lt;=客户对账单!$G$3),ROW(销售出库明细表!F73)&amp;"-","")</f>
        <v/>
      </c>
      <c r="B73" s="16"/>
      <c r="C73" s="16"/>
      <c r="D73" s="16"/>
      <c r="E73" s="18" t="str">
        <f>IF($D73&lt;&gt;"",VLOOKUP($D73,参数表!$A:$G,2,0),"")</f>
        <v/>
      </c>
      <c r="F73" s="18" t="str">
        <f>IF($D73&lt;&gt;"",VLOOKUP($D73,参数表!$A:$G,3,0),"")</f>
        <v/>
      </c>
      <c r="G73" s="18" t="str">
        <f>IF($D73&lt;&gt;"",VLOOKUP($D73,参数表!$A:$G,4,0),"")</f>
        <v/>
      </c>
      <c r="H73" s="16"/>
      <c r="I73" s="16"/>
      <c r="J73" s="18">
        <f t="shared" si="1"/>
        <v>0</v>
      </c>
      <c r="K73" s="16"/>
      <c r="L73" s="16"/>
      <c r="M73" s="16"/>
    </row>
    <row r="74" spans="1:13" ht="20.100000000000001" customHeight="1" x14ac:dyDescent="0.15">
      <c r="A74" s="3" t="str">
        <f>IF(AND(L74=客户对账单!$C$2,C74&gt;=客户对账单!$G$2,C74&lt;=客户对账单!$G$3),ROW(销售出库明细表!F74)&amp;"-","")</f>
        <v/>
      </c>
      <c r="B74" s="16"/>
      <c r="C74" s="16"/>
      <c r="D74" s="16"/>
      <c r="E74" s="18" t="str">
        <f>IF($D74&lt;&gt;"",VLOOKUP($D74,参数表!$A:$G,2,0),"")</f>
        <v/>
      </c>
      <c r="F74" s="18" t="str">
        <f>IF($D74&lt;&gt;"",VLOOKUP($D74,参数表!$A:$G,3,0),"")</f>
        <v/>
      </c>
      <c r="G74" s="18" t="str">
        <f>IF($D74&lt;&gt;"",VLOOKUP($D74,参数表!$A:$G,4,0),"")</f>
        <v/>
      </c>
      <c r="H74" s="16"/>
      <c r="I74" s="16"/>
      <c r="J74" s="18">
        <f t="shared" si="1"/>
        <v>0</v>
      </c>
      <c r="K74" s="16"/>
      <c r="L74" s="16"/>
      <c r="M74" s="16"/>
    </row>
    <row r="75" spans="1:13" ht="20.100000000000001" customHeight="1" x14ac:dyDescent="0.15">
      <c r="A75" s="3" t="str">
        <f>IF(AND(L75=客户对账单!$C$2,C75&gt;=客户对账单!$G$2,C75&lt;=客户对账单!$G$3),ROW(销售出库明细表!F75)&amp;"-","")</f>
        <v/>
      </c>
      <c r="B75" s="16"/>
      <c r="C75" s="16"/>
      <c r="D75" s="16"/>
      <c r="E75" s="18" t="str">
        <f>IF($D75&lt;&gt;"",VLOOKUP($D75,参数表!$A:$G,2,0),"")</f>
        <v/>
      </c>
      <c r="F75" s="18" t="str">
        <f>IF($D75&lt;&gt;"",VLOOKUP($D75,参数表!$A:$G,3,0),"")</f>
        <v/>
      </c>
      <c r="G75" s="18" t="str">
        <f>IF($D75&lt;&gt;"",VLOOKUP($D75,参数表!$A:$G,4,0),"")</f>
        <v/>
      </c>
      <c r="H75" s="16"/>
      <c r="I75" s="16"/>
      <c r="J75" s="18">
        <f t="shared" si="1"/>
        <v>0</v>
      </c>
      <c r="K75" s="16"/>
      <c r="L75" s="16"/>
      <c r="M75" s="16"/>
    </row>
    <row r="76" spans="1:13" ht="20.100000000000001" customHeight="1" x14ac:dyDescent="0.15">
      <c r="A76" s="3" t="str">
        <f>IF(AND(L76=客户对账单!$C$2,C76&gt;=客户对账单!$G$2,C76&lt;=客户对账单!$G$3),ROW(销售出库明细表!F76)&amp;"-","")</f>
        <v/>
      </c>
      <c r="B76" s="16"/>
      <c r="C76" s="16"/>
      <c r="D76" s="16"/>
      <c r="E76" s="18" t="str">
        <f>IF($D76&lt;&gt;"",VLOOKUP($D76,参数表!$A:$G,2,0),"")</f>
        <v/>
      </c>
      <c r="F76" s="18" t="str">
        <f>IF($D76&lt;&gt;"",VLOOKUP($D76,参数表!$A:$G,3,0),"")</f>
        <v/>
      </c>
      <c r="G76" s="18" t="str">
        <f>IF($D76&lt;&gt;"",VLOOKUP($D76,参数表!$A:$G,4,0),"")</f>
        <v/>
      </c>
      <c r="H76" s="16"/>
      <c r="I76" s="16"/>
      <c r="J76" s="18">
        <f t="shared" si="1"/>
        <v>0</v>
      </c>
      <c r="K76" s="16"/>
      <c r="L76" s="16"/>
      <c r="M76" s="16"/>
    </row>
    <row r="77" spans="1:13" ht="20.100000000000001" customHeight="1" x14ac:dyDescent="0.15">
      <c r="A77" s="3" t="str">
        <f>IF(AND(L77=客户对账单!$C$2,C77&gt;=客户对账单!$G$2,C77&lt;=客户对账单!$G$3),ROW(销售出库明细表!F77)&amp;"-","")</f>
        <v/>
      </c>
      <c r="B77" s="16"/>
      <c r="C77" s="16"/>
      <c r="D77" s="16"/>
      <c r="E77" s="18" t="str">
        <f>IF($D77&lt;&gt;"",VLOOKUP($D77,参数表!$A:$G,2,0),"")</f>
        <v/>
      </c>
      <c r="F77" s="18" t="str">
        <f>IF($D77&lt;&gt;"",VLOOKUP($D77,参数表!$A:$G,3,0),"")</f>
        <v/>
      </c>
      <c r="G77" s="18" t="str">
        <f>IF($D77&lt;&gt;"",VLOOKUP($D77,参数表!$A:$G,4,0),"")</f>
        <v/>
      </c>
      <c r="H77" s="16"/>
      <c r="I77" s="16"/>
      <c r="J77" s="18">
        <f t="shared" si="1"/>
        <v>0</v>
      </c>
      <c r="K77" s="16"/>
      <c r="L77" s="16"/>
      <c r="M77" s="16"/>
    </row>
    <row r="78" spans="1:13" ht="20.100000000000001" customHeight="1" x14ac:dyDescent="0.15">
      <c r="A78" s="3" t="str">
        <f>IF(AND(L78=客户对账单!$C$2,C78&gt;=客户对账单!$G$2,C78&lt;=客户对账单!$G$3),ROW(销售出库明细表!F78)&amp;"-","")</f>
        <v/>
      </c>
      <c r="B78" s="16"/>
      <c r="C78" s="16"/>
      <c r="D78" s="16"/>
      <c r="E78" s="18" t="str">
        <f>IF($D78&lt;&gt;"",VLOOKUP($D78,参数表!$A:$G,2,0),"")</f>
        <v/>
      </c>
      <c r="F78" s="18" t="str">
        <f>IF($D78&lt;&gt;"",VLOOKUP($D78,参数表!$A:$G,3,0),"")</f>
        <v/>
      </c>
      <c r="G78" s="18" t="str">
        <f>IF($D78&lt;&gt;"",VLOOKUP($D78,参数表!$A:$G,4,0),"")</f>
        <v/>
      </c>
      <c r="H78" s="16"/>
      <c r="I78" s="16"/>
      <c r="J78" s="18">
        <f t="shared" si="1"/>
        <v>0</v>
      </c>
      <c r="K78" s="16"/>
      <c r="L78" s="16"/>
      <c r="M78" s="16"/>
    </row>
    <row r="79" spans="1:13" ht="20.100000000000001" customHeight="1" x14ac:dyDescent="0.15">
      <c r="A79" s="3" t="str">
        <f>IF(AND(L79=客户对账单!$C$2,C79&gt;=客户对账单!$G$2,C79&lt;=客户对账单!$G$3),ROW(销售出库明细表!F79)&amp;"-","")</f>
        <v/>
      </c>
      <c r="B79" s="16"/>
      <c r="C79" s="16"/>
      <c r="D79" s="16"/>
      <c r="E79" s="18" t="str">
        <f>IF($D79&lt;&gt;"",VLOOKUP($D79,参数表!$A:$G,2,0),"")</f>
        <v/>
      </c>
      <c r="F79" s="18" t="str">
        <f>IF($D79&lt;&gt;"",VLOOKUP($D79,参数表!$A:$G,3,0),"")</f>
        <v/>
      </c>
      <c r="G79" s="18" t="str">
        <f>IF($D79&lt;&gt;"",VLOOKUP($D79,参数表!$A:$G,4,0),"")</f>
        <v/>
      </c>
      <c r="H79" s="16"/>
      <c r="I79" s="16"/>
      <c r="J79" s="18">
        <f t="shared" si="1"/>
        <v>0</v>
      </c>
      <c r="K79" s="16"/>
      <c r="L79" s="16"/>
      <c r="M79" s="16"/>
    </row>
    <row r="80" spans="1:13" ht="20.100000000000001" customHeight="1" x14ac:dyDescent="0.15">
      <c r="A80" s="3" t="str">
        <f>IF(AND(L80=客户对账单!$C$2,C80&gt;=客户对账单!$G$2,C80&lt;=客户对账单!$G$3),ROW(销售出库明细表!F80)&amp;"-","")</f>
        <v/>
      </c>
      <c r="B80" s="16"/>
      <c r="C80" s="16"/>
      <c r="D80" s="16"/>
      <c r="E80" s="18" t="str">
        <f>IF($D80&lt;&gt;"",VLOOKUP($D80,参数表!$A:$G,2,0),"")</f>
        <v/>
      </c>
      <c r="F80" s="18" t="str">
        <f>IF($D80&lt;&gt;"",VLOOKUP($D80,参数表!$A:$G,3,0),"")</f>
        <v/>
      </c>
      <c r="G80" s="18" t="str">
        <f>IF($D80&lt;&gt;"",VLOOKUP($D80,参数表!$A:$G,4,0),"")</f>
        <v/>
      </c>
      <c r="H80" s="16"/>
      <c r="I80" s="16"/>
      <c r="J80" s="18">
        <f t="shared" si="1"/>
        <v>0</v>
      </c>
      <c r="K80" s="16"/>
      <c r="L80" s="16"/>
      <c r="M80" s="16"/>
    </row>
    <row r="81" spans="1:13" ht="20.100000000000001" customHeight="1" x14ac:dyDescent="0.15">
      <c r="A81" s="3" t="str">
        <f>IF(AND(L81=客户对账单!$C$2,C81&gt;=客户对账单!$G$2,C81&lt;=客户对账单!$G$3),ROW(销售出库明细表!F81)&amp;"-","")</f>
        <v/>
      </c>
      <c r="B81" s="16"/>
      <c r="C81" s="16"/>
      <c r="D81" s="16"/>
      <c r="E81" s="18" t="str">
        <f>IF($D81&lt;&gt;"",VLOOKUP($D81,参数表!$A:$G,2,0),"")</f>
        <v/>
      </c>
      <c r="F81" s="18" t="str">
        <f>IF($D81&lt;&gt;"",VLOOKUP($D81,参数表!$A:$G,3,0),"")</f>
        <v/>
      </c>
      <c r="G81" s="18" t="str">
        <f>IF($D81&lt;&gt;"",VLOOKUP($D81,参数表!$A:$G,4,0),"")</f>
        <v/>
      </c>
      <c r="H81" s="16"/>
      <c r="I81" s="16"/>
      <c r="J81" s="18">
        <f t="shared" si="1"/>
        <v>0</v>
      </c>
      <c r="K81" s="16"/>
      <c r="L81" s="16"/>
      <c r="M81" s="16"/>
    </row>
    <row r="82" spans="1:13" ht="20.100000000000001" customHeight="1" x14ac:dyDescent="0.15">
      <c r="A82" s="3" t="str">
        <f>IF(AND(L82=客户对账单!$C$2,C82&gt;=客户对账单!$G$2,C82&lt;=客户对账单!$G$3),ROW(销售出库明细表!F82)&amp;"-","")</f>
        <v/>
      </c>
      <c r="B82" s="16"/>
      <c r="C82" s="16"/>
      <c r="D82" s="16"/>
      <c r="E82" s="18" t="str">
        <f>IF($D82&lt;&gt;"",VLOOKUP($D82,参数表!$A:$G,2,0),"")</f>
        <v/>
      </c>
      <c r="F82" s="18" t="str">
        <f>IF($D82&lt;&gt;"",VLOOKUP($D82,参数表!$A:$G,3,0),"")</f>
        <v/>
      </c>
      <c r="G82" s="18" t="str">
        <f>IF($D82&lt;&gt;"",VLOOKUP($D82,参数表!$A:$G,4,0),"")</f>
        <v/>
      </c>
      <c r="H82" s="16"/>
      <c r="I82" s="16"/>
      <c r="J82" s="18">
        <f t="shared" si="1"/>
        <v>0</v>
      </c>
      <c r="K82" s="16"/>
      <c r="L82" s="16"/>
      <c r="M82" s="16"/>
    </row>
    <row r="83" spans="1:13" ht="20.100000000000001" customHeight="1" x14ac:dyDescent="0.15">
      <c r="A83" s="3" t="str">
        <f>IF(AND(L83=客户对账单!$C$2,C83&gt;=客户对账单!$G$2,C83&lt;=客户对账单!$G$3),ROW(销售出库明细表!F83)&amp;"-","")</f>
        <v/>
      </c>
      <c r="B83" s="16"/>
      <c r="C83" s="16"/>
      <c r="D83" s="16"/>
      <c r="E83" s="18" t="str">
        <f>IF($D83&lt;&gt;"",VLOOKUP($D83,参数表!$A:$G,2,0),"")</f>
        <v/>
      </c>
      <c r="F83" s="18" t="str">
        <f>IF($D83&lt;&gt;"",VLOOKUP($D83,参数表!$A:$G,3,0),"")</f>
        <v/>
      </c>
      <c r="G83" s="18" t="str">
        <f>IF($D83&lt;&gt;"",VLOOKUP($D83,参数表!$A:$G,4,0),"")</f>
        <v/>
      </c>
      <c r="H83" s="16"/>
      <c r="I83" s="16"/>
      <c r="J83" s="18">
        <f t="shared" si="1"/>
        <v>0</v>
      </c>
      <c r="K83" s="16"/>
      <c r="L83" s="16"/>
      <c r="M83" s="16"/>
    </row>
    <row r="84" spans="1:13" ht="20.100000000000001" customHeight="1" x14ac:dyDescent="0.15">
      <c r="A84" s="3" t="str">
        <f>IF(AND(L84=客户对账单!$C$2,C84&gt;=客户对账单!$G$2,C84&lt;=客户对账单!$G$3),ROW(销售出库明细表!F84)&amp;"-","")</f>
        <v/>
      </c>
      <c r="B84" s="16"/>
      <c r="C84" s="16"/>
      <c r="D84" s="16"/>
      <c r="E84" s="18" t="str">
        <f>IF($D84&lt;&gt;"",VLOOKUP($D84,参数表!$A:$G,2,0),"")</f>
        <v/>
      </c>
      <c r="F84" s="18" t="str">
        <f>IF($D84&lt;&gt;"",VLOOKUP($D84,参数表!$A:$G,3,0),"")</f>
        <v/>
      </c>
      <c r="G84" s="18" t="str">
        <f>IF($D84&lt;&gt;"",VLOOKUP($D84,参数表!$A:$G,4,0),"")</f>
        <v/>
      </c>
      <c r="H84" s="16"/>
      <c r="I84" s="16"/>
      <c r="J84" s="18">
        <f t="shared" si="1"/>
        <v>0</v>
      </c>
      <c r="K84" s="16"/>
      <c r="L84" s="16"/>
      <c r="M84" s="16"/>
    </row>
    <row r="85" spans="1:13" ht="20.100000000000001" customHeight="1" x14ac:dyDescent="0.15">
      <c r="A85" s="3" t="str">
        <f>IF(AND(L85=客户对账单!$C$2,C85&gt;=客户对账单!$G$2,C85&lt;=客户对账单!$G$3),ROW(销售出库明细表!F85)&amp;"-","")</f>
        <v/>
      </c>
      <c r="B85" s="16"/>
      <c r="C85" s="16"/>
      <c r="D85" s="16"/>
      <c r="E85" s="18" t="str">
        <f>IF($D85&lt;&gt;"",VLOOKUP($D85,参数表!$A:$G,2,0),"")</f>
        <v/>
      </c>
      <c r="F85" s="18" t="str">
        <f>IF($D85&lt;&gt;"",VLOOKUP($D85,参数表!$A:$G,3,0),"")</f>
        <v/>
      </c>
      <c r="G85" s="18" t="str">
        <f>IF($D85&lt;&gt;"",VLOOKUP($D85,参数表!$A:$G,4,0),"")</f>
        <v/>
      </c>
      <c r="H85" s="16"/>
      <c r="I85" s="16"/>
      <c r="J85" s="18">
        <f t="shared" si="1"/>
        <v>0</v>
      </c>
      <c r="K85" s="16"/>
      <c r="L85" s="16"/>
      <c r="M85" s="16"/>
    </row>
    <row r="86" spans="1:13" ht="20.100000000000001" customHeight="1" x14ac:dyDescent="0.15">
      <c r="A86" s="3" t="str">
        <f>IF(AND(L86=客户对账单!$C$2,C86&gt;=客户对账单!$G$2,C86&lt;=客户对账单!$G$3),ROW(销售出库明细表!F86)&amp;"-","")</f>
        <v/>
      </c>
      <c r="B86" s="16"/>
      <c r="C86" s="16"/>
      <c r="D86" s="16"/>
      <c r="E86" s="18" t="str">
        <f>IF($D86&lt;&gt;"",VLOOKUP($D86,参数表!$A:$G,2,0),"")</f>
        <v/>
      </c>
      <c r="F86" s="18" t="str">
        <f>IF($D86&lt;&gt;"",VLOOKUP($D86,参数表!$A:$G,3,0),"")</f>
        <v/>
      </c>
      <c r="G86" s="18" t="str">
        <f>IF($D86&lt;&gt;"",VLOOKUP($D86,参数表!$A:$G,4,0),"")</f>
        <v/>
      </c>
      <c r="H86" s="16"/>
      <c r="I86" s="16"/>
      <c r="J86" s="18">
        <f t="shared" si="1"/>
        <v>0</v>
      </c>
      <c r="K86" s="16"/>
      <c r="L86" s="16"/>
      <c r="M86" s="16"/>
    </row>
    <row r="87" spans="1:13" ht="20.100000000000001" customHeight="1" x14ac:dyDescent="0.15">
      <c r="A87" s="3" t="str">
        <f>IF(AND(L87=客户对账单!$C$2,C87&gt;=客户对账单!$G$2,C87&lt;=客户对账单!$G$3),ROW(销售出库明细表!F87)&amp;"-","")</f>
        <v/>
      </c>
      <c r="B87" s="16"/>
      <c r="C87" s="16"/>
      <c r="D87" s="16"/>
      <c r="E87" s="18" t="str">
        <f>IF($D87&lt;&gt;"",VLOOKUP($D87,参数表!$A:$G,2,0),"")</f>
        <v/>
      </c>
      <c r="F87" s="18" t="str">
        <f>IF($D87&lt;&gt;"",VLOOKUP($D87,参数表!$A:$G,3,0),"")</f>
        <v/>
      </c>
      <c r="G87" s="18" t="str">
        <f>IF($D87&lt;&gt;"",VLOOKUP($D87,参数表!$A:$G,4,0),"")</f>
        <v/>
      </c>
      <c r="H87" s="16"/>
      <c r="I87" s="16"/>
      <c r="J87" s="18">
        <f t="shared" si="1"/>
        <v>0</v>
      </c>
      <c r="K87" s="16"/>
      <c r="L87" s="16"/>
      <c r="M87" s="16"/>
    </row>
    <row r="88" spans="1:13" ht="20.100000000000001" customHeight="1" x14ac:dyDescent="0.15">
      <c r="A88" s="3" t="str">
        <f>IF(AND(L88=客户对账单!$C$2,C88&gt;=客户对账单!$G$2,C88&lt;=客户对账单!$G$3),ROW(销售出库明细表!F88)&amp;"-","")</f>
        <v/>
      </c>
      <c r="B88" s="16"/>
      <c r="C88" s="16"/>
      <c r="D88" s="16"/>
      <c r="E88" s="18" t="str">
        <f>IF($D88&lt;&gt;"",VLOOKUP($D88,参数表!$A:$G,2,0),"")</f>
        <v/>
      </c>
      <c r="F88" s="18" t="str">
        <f>IF($D88&lt;&gt;"",VLOOKUP($D88,参数表!$A:$G,3,0),"")</f>
        <v/>
      </c>
      <c r="G88" s="18" t="str">
        <f>IF($D88&lt;&gt;"",VLOOKUP($D88,参数表!$A:$G,4,0),"")</f>
        <v/>
      </c>
      <c r="H88" s="16"/>
      <c r="I88" s="16"/>
      <c r="J88" s="18">
        <f t="shared" si="1"/>
        <v>0</v>
      </c>
      <c r="K88" s="16"/>
      <c r="L88" s="16"/>
      <c r="M88" s="16"/>
    </row>
    <row r="89" spans="1:13" ht="20.100000000000001" customHeight="1" x14ac:dyDescent="0.15">
      <c r="A89" s="3" t="str">
        <f>IF(AND(L89=客户对账单!$C$2,C89&gt;=客户对账单!$G$2,C89&lt;=客户对账单!$G$3),ROW(销售出库明细表!F89)&amp;"-","")</f>
        <v/>
      </c>
      <c r="B89" s="16"/>
      <c r="C89" s="16"/>
      <c r="D89" s="16"/>
      <c r="E89" s="18" t="str">
        <f>IF($D89&lt;&gt;"",VLOOKUP($D89,参数表!$A:$G,2,0),"")</f>
        <v/>
      </c>
      <c r="F89" s="18" t="str">
        <f>IF($D89&lt;&gt;"",VLOOKUP($D89,参数表!$A:$G,3,0),"")</f>
        <v/>
      </c>
      <c r="G89" s="18" t="str">
        <f>IF($D89&lt;&gt;"",VLOOKUP($D89,参数表!$A:$G,4,0),"")</f>
        <v/>
      </c>
      <c r="H89" s="16"/>
      <c r="I89" s="16"/>
      <c r="J89" s="18">
        <f t="shared" si="1"/>
        <v>0</v>
      </c>
      <c r="K89" s="16"/>
      <c r="L89" s="16"/>
      <c r="M89" s="16"/>
    </row>
    <row r="90" spans="1:13" ht="20.100000000000001" customHeight="1" x14ac:dyDescent="0.15">
      <c r="A90" s="3" t="str">
        <f>IF(AND(L90=客户对账单!$C$2,C90&gt;=客户对账单!$G$2,C90&lt;=客户对账单!$G$3),ROW(销售出库明细表!F90)&amp;"-","")</f>
        <v/>
      </c>
      <c r="B90" s="16"/>
      <c r="C90" s="16"/>
      <c r="D90" s="16"/>
      <c r="E90" s="18" t="str">
        <f>IF($D90&lt;&gt;"",VLOOKUP($D90,参数表!$A:$G,2,0),"")</f>
        <v/>
      </c>
      <c r="F90" s="18" t="str">
        <f>IF($D90&lt;&gt;"",VLOOKUP($D90,参数表!$A:$G,3,0),"")</f>
        <v/>
      </c>
      <c r="G90" s="18" t="str">
        <f>IF($D90&lt;&gt;"",VLOOKUP($D90,参数表!$A:$G,4,0),"")</f>
        <v/>
      </c>
      <c r="H90" s="16"/>
      <c r="I90" s="16"/>
      <c r="J90" s="18">
        <f t="shared" si="1"/>
        <v>0</v>
      </c>
      <c r="K90" s="16"/>
      <c r="L90" s="16"/>
      <c r="M90" s="16"/>
    </row>
    <row r="91" spans="1:13" ht="20.100000000000001" customHeight="1" x14ac:dyDescent="0.15">
      <c r="A91" s="3" t="str">
        <f>IF(AND(L91=客户对账单!$C$2,C91&gt;=客户对账单!$G$2,C91&lt;=客户对账单!$G$3),ROW(销售出库明细表!F91)&amp;"-","")</f>
        <v/>
      </c>
      <c r="B91" s="16"/>
      <c r="C91" s="16"/>
      <c r="D91" s="16"/>
      <c r="E91" s="18" t="str">
        <f>IF($D91&lt;&gt;"",VLOOKUP($D91,参数表!$A:$G,2,0),"")</f>
        <v/>
      </c>
      <c r="F91" s="18" t="str">
        <f>IF($D91&lt;&gt;"",VLOOKUP($D91,参数表!$A:$G,3,0),"")</f>
        <v/>
      </c>
      <c r="G91" s="18" t="str">
        <f>IF($D91&lt;&gt;"",VLOOKUP($D91,参数表!$A:$G,4,0),"")</f>
        <v/>
      </c>
      <c r="H91" s="16"/>
      <c r="I91" s="16"/>
      <c r="J91" s="18">
        <f t="shared" si="1"/>
        <v>0</v>
      </c>
      <c r="K91" s="16"/>
      <c r="L91" s="16"/>
      <c r="M91" s="16"/>
    </row>
    <row r="92" spans="1:13" ht="20.100000000000001" customHeight="1" x14ac:dyDescent="0.15">
      <c r="A92" s="3" t="str">
        <f>IF(AND(L92=客户对账单!$C$2,C92&gt;=客户对账单!$G$2,C92&lt;=客户对账单!$G$3),ROW(销售出库明细表!F92)&amp;"-","")</f>
        <v/>
      </c>
      <c r="B92" s="16"/>
      <c r="C92" s="16"/>
      <c r="D92" s="16"/>
      <c r="E92" s="18" t="str">
        <f>IF($D92&lt;&gt;"",VLOOKUP($D92,参数表!$A:$G,2,0),"")</f>
        <v/>
      </c>
      <c r="F92" s="18" t="str">
        <f>IF($D92&lt;&gt;"",VLOOKUP($D92,参数表!$A:$G,3,0),"")</f>
        <v/>
      </c>
      <c r="G92" s="18" t="str">
        <f>IF($D92&lt;&gt;"",VLOOKUP($D92,参数表!$A:$G,4,0),"")</f>
        <v/>
      </c>
      <c r="H92" s="16"/>
      <c r="I92" s="16"/>
      <c r="J92" s="18">
        <f t="shared" si="1"/>
        <v>0</v>
      </c>
      <c r="K92" s="16"/>
      <c r="L92" s="16"/>
      <c r="M92" s="16"/>
    </row>
    <row r="93" spans="1:13" ht="20.100000000000001" customHeight="1" x14ac:dyDescent="0.15">
      <c r="A93" s="3" t="str">
        <f>IF(AND(L93=客户对账单!$C$2,C93&gt;=客户对账单!$G$2,C93&lt;=客户对账单!$G$3),ROW(销售出库明细表!F93)&amp;"-","")</f>
        <v/>
      </c>
      <c r="B93" s="16"/>
      <c r="C93" s="16"/>
      <c r="D93" s="16"/>
      <c r="E93" s="18" t="str">
        <f>IF($D93&lt;&gt;"",VLOOKUP($D93,参数表!$A:$G,2,0),"")</f>
        <v/>
      </c>
      <c r="F93" s="18" t="str">
        <f>IF($D93&lt;&gt;"",VLOOKUP($D93,参数表!$A:$G,3,0),"")</f>
        <v/>
      </c>
      <c r="G93" s="18" t="str">
        <f>IF($D93&lt;&gt;"",VLOOKUP($D93,参数表!$A:$G,4,0),"")</f>
        <v/>
      </c>
      <c r="H93" s="16"/>
      <c r="I93" s="16"/>
      <c r="J93" s="18">
        <f t="shared" si="1"/>
        <v>0</v>
      </c>
      <c r="K93" s="16"/>
      <c r="L93" s="16"/>
      <c r="M93" s="16"/>
    </row>
    <row r="94" spans="1:13" ht="20.100000000000001" customHeight="1" x14ac:dyDescent="0.15">
      <c r="A94" s="3" t="str">
        <f>IF(AND(L94=客户对账单!$C$2,C94&gt;=客户对账单!$G$2,C94&lt;=客户对账单!$G$3),ROW(销售出库明细表!F94)&amp;"-","")</f>
        <v/>
      </c>
      <c r="B94" s="16"/>
      <c r="C94" s="16"/>
      <c r="D94" s="16"/>
      <c r="E94" s="18" t="str">
        <f>IF($D94&lt;&gt;"",VLOOKUP($D94,参数表!$A:$G,2,0),"")</f>
        <v/>
      </c>
      <c r="F94" s="18" t="str">
        <f>IF($D94&lt;&gt;"",VLOOKUP($D94,参数表!$A:$G,3,0),"")</f>
        <v/>
      </c>
      <c r="G94" s="18" t="str">
        <f>IF($D94&lt;&gt;"",VLOOKUP($D94,参数表!$A:$G,4,0),"")</f>
        <v/>
      </c>
      <c r="H94" s="16"/>
      <c r="I94" s="16"/>
      <c r="J94" s="18">
        <f t="shared" si="1"/>
        <v>0</v>
      </c>
      <c r="K94" s="16"/>
      <c r="L94" s="16"/>
      <c r="M94" s="16"/>
    </row>
    <row r="95" spans="1:13" ht="20.100000000000001" customHeight="1" x14ac:dyDescent="0.15">
      <c r="A95" s="3" t="str">
        <f>IF(AND(L95=客户对账单!$C$2,C95&gt;=客户对账单!$G$2,C95&lt;=客户对账单!$G$3),ROW(销售出库明细表!F95)&amp;"-","")</f>
        <v/>
      </c>
      <c r="B95" s="16"/>
      <c r="C95" s="16"/>
      <c r="D95" s="16"/>
      <c r="E95" s="18" t="str">
        <f>IF($D95&lt;&gt;"",VLOOKUP($D95,参数表!$A:$G,2,0),"")</f>
        <v/>
      </c>
      <c r="F95" s="18" t="str">
        <f>IF($D95&lt;&gt;"",VLOOKUP($D95,参数表!$A:$G,3,0),"")</f>
        <v/>
      </c>
      <c r="G95" s="18" t="str">
        <f>IF($D95&lt;&gt;"",VLOOKUP($D95,参数表!$A:$G,4,0),"")</f>
        <v/>
      </c>
      <c r="H95" s="16"/>
      <c r="I95" s="16"/>
      <c r="J95" s="18">
        <f t="shared" si="1"/>
        <v>0</v>
      </c>
      <c r="K95" s="16"/>
      <c r="L95" s="16"/>
      <c r="M95" s="16"/>
    </row>
    <row r="96" spans="1:13" ht="20.100000000000001" customHeight="1" x14ac:dyDescent="0.15">
      <c r="A96" s="3" t="str">
        <f>IF(AND(L96=客户对账单!$C$2,C96&gt;=客户对账单!$G$2,C96&lt;=客户对账单!$G$3),ROW(销售出库明细表!F96)&amp;"-","")</f>
        <v/>
      </c>
      <c r="B96" s="16"/>
      <c r="C96" s="16"/>
      <c r="D96" s="16"/>
      <c r="E96" s="18" t="str">
        <f>IF($D96&lt;&gt;"",VLOOKUP($D96,参数表!$A:$G,2,0),"")</f>
        <v/>
      </c>
      <c r="F96" s="18" t="str">
        <f>IF($D96&lt;&gt;"",VLOOKUP($D96,参数表!$A:$G,3,0),"")</f>
        <v/>
      </c>
      <c r="G96" s="18" t="str">
        <f>IF($D96&lt;&gt;"",VLOOKUP($D96,参数表!$A:$G,4,0),"")</f>
        <v/>
      </c>
      <c r="H96" s="16"/>
      <c r="I96" s="16"/>
      <c r="J96" s="18">
        <f t="shared" si="1"/>
        <v>0</v>
      </c>
      <c r="K96" s="16"/>
      <c r="L96" s="16"/>
      <c r="M96" s="16"/>
    </row>
    <row r="97" spans="1:13" ht="20.100000000000001" customHeight="1" x14ac:dyDescent="0.15">
      <c r="A97" s="3" t="str">
        <f>IF(AND(L97=客户对账单!$C$2,C97&gt;=客户对账单!$G$2,C97&lt;=客户对账单!$G$3),ROW(销售出库明细表!F97)&amp;"-","")</f>
        <v/>
      </c>
      <c r="B97" s="16"/>
      <c r="C97" s="16"/>
      <c r="D97" s="16"/>
      <c r="E97" s="18" t="str">
        <f>IF($D97&lt;&gt;"",VLOOKUP($D97,参数表!$A:$G,2,0),"")</f>
        <v/>
      </c>
      <c r="F97" s="18" t="str">
        <f>IF($D97&lt;&gt;"",VLOOKUP($D97,参数表!$A:$G,3,0),"")</f>
        <v/>
      </c>
      <c r="G97" s="18" t="str">
        <f>IF($D97&lt;&gt;"",VLOOKUP($D97,参数表!$A:$G,4,0),"")</f>
        <v/>
      </c>
      <c r="H97" s="16"/>
      <c r="I97" s="16"/>
      <c r="J97" s="18">
        <f t="shared" si="1"/>
        <v>0</v>
      </c>
      <c r="K97" s="16"/>
      <c r="L97" s="16"/>
      <c r="M97" s="16"/>
    </row>
    <row r="98" spans="1:13" ht="20.100000000000001" customHeight="1" x14ac:dyDescent="0.15">
      <c r="A98" s="3" t="str">
        <f>IF(AND(L98=客户对账单!$C$2,C98&gt;=客户对账单!$G$2,C98&lt;=客户对账单!$G$3),ROW(销售出库明细表!F98)&amp;"-","")</f>
        <v/>
      </c>
      <c r="B98" s="16"/>
      <c r="C98" s="16"/>
      <c r="D98" s="16"/>
      <c r="E98" s="18" t="str">
        <f>IF($D98&lt;&gt;"",VLOOKUP($D98,参数表!$A:$G,2,0),"")</f>
        <v/>
      </c>
      <c r="F98" s="18" t="str">
        <f>IF($D98&lt;&gt;"",VLOOKUP($D98,参数表!$A:$G,3,0),"")</f>
        <v/>
      </c>
      <c r="G98" s="18" t="str">
        <f>IF($D98&lt;&gt;"",VLOOKUP($D98,参数表!$A:$G,4,0),"")</f>
        <v/>
      </c>
      <c r="H98" s="16"/>
      <c r="I98" s="16"/>
      <c r="J98" s="18">
        <f t="shared" si="1"/>
        <v>0</v>
      </c>
      <c r="K98" s="16"/>
      <c r="L98" s="16"/>
      <c r="M98" s="16"/>
    </row>
    <row r="99" spans="1:13" ht="20.100000000000001" customHeight="1" x14ac:dyDescent="0.15">
      <c r="A99" s="3" t="str">
        <f>IF(AND(L99=客户对账单!$C$2,C99&gt;=客户对账单!$G$2,C99&lt;=客户对账单!$G$3),ROW(销售出库明细表!F99)&amp;"-","")</f>
        <v/>
      </c>
      <c r="B99" s="16"/>
      <c r="C99" s="16"/>
      <c r="D99" s="16"/>
      <c r="E99" s="18" t="str">
        <f>IF($D99&lt;&gt;"",VLOOKUP($D99,参数表!$A:$G,2,0),"")</f>
        <v/>
      </c>
      <c r="F99" s="18" t="str">
        <f>IF($D99&lt;&gt;"",VLOOKUP($D99,参数表!$A:$G,3,0),"")</f>
        <v/>
      </c>
      <c r="G99" s="18" t="str">
        <f>IF($D99&lt;&gt;"",VLOOKUP($D99,参数表!$A:$G,4,0),"")</f>
        <v/>
      </c>
      <c r="H99" s="16"/>
      <c r="I99" s="16"/>
      <c r="J99" s="18">
        <f t="shared" si="1"/>
        <v>0</v>
      </c>
      <c r="K99" s="16"/>
      <c r="L99" s="16"/>
      <c r="M99" s="16"/>
    </row>
    <row r="100" spans="1:13" ht="20.100000000000001" customHeight="1" x14ac:dyDescent="0.15">
      <c r="A100" s="3" t="str">
        <f>IF(AND(L100=客户对账单!$C$2,C100&gt;=客户对账单!$G$2,C100&lt;=客户对账单!$G$3),ROW(销售出库明细表!F100)&amp;"-","")</f>
        <v/>
      </c>
      <c r="B100" s="16"/>
      <c r="C100" s="16"/>
      <c r="D100" s="16"/>
      <c r="E100" s="18" t="str">
        <f>IF($D100&lt;&gt;"",VLOOKUP($D100,参数表!$A:$G,2,0),"")</f>
        <v/>
      </c>
      <c r="F100" s="18" t="str">
        <f>IF($D100&lt;&gt;"",VLOOKUP($D100,参数表!$A:$G,3,0),"")</f>
        <v/>
      </c>
      <c r="G100" s="18" t="str">
        <f>IF($D100&lt;&gt;"",VLOOKUP($D100,参数表!$A:$G,4,0),"")</f>
        <v/>
      </c>
      <c r="H100" s="16"/>
      <c r="I100" s="16"/>
      <c r="J100" s="18">
        <f t="shared" si="1"/>
        <v>0</v>
      </c>
      <c r="K100" s="16"/>
      <c r="L100" s="16"/>
      <c r="M100" s="16"/>
    </row>
    <row r="101" spans="1:13" ht="20.100000000000001" customHeight="1" x14ac:dyDescent="0.15">
      <c r="A101" s="3" t="str">
        <f>IF(AND(L101=客户对账单!$C$2,C101&gt;=客户对账单!$G$2,C101&lt;=客户对账单!$G$3),ROW(销售出库明细表!F101)&amp;"-","")</f>
        <v/>
      </c>
      <c r="B101" s="16"/>
      <c r="C101" s="16"/>
      <c r="D101" s="16"/>
      <c r="E101" s="18" t="str">
        <f>IF($D101&lt;&gt;"",VLOOKUP($D101,参数表!$A:$G,2,0),"")</f>
        <v/>
      </c>
      <c r="F101" s="18" t="str">
        <f>IF($D101&lt;&gt;"",VLOOKUP($D101,参数表!$A:$G,3,0),"")</f>
        <v/>
      </c>
      <c r="G101" s="18" t="str">
        <f>IF($D101&lt;&gt;"",VLOOKUP($D101,参数表!$A:$G,4,0),"")</f>
        <v/>
      </c>
      <c r="H101" s="16"/>
      <c r="I101" s="16"/>
      <c r="J101" s="18">
        <f t="shared" si="1"/>
        <v>0</v>
      </c>
      <c r="K101" s="16"/>
      <c r="L101" s="16"/>
      <c r="M101" s="16"/>
    </row>
    <row r="102" spans="1:13" ht="20.100000000000001" customHeight="1" x14ac:dyDescent="0.15">
      <c r="A102" s="3" t="str">
        <f>IF(AND(L102=客户对账单!$C$2,C102&gt;=客户对账单!$G$2,C102&lt;=客户对账单!$G$3),ROW(销售出库明细表!F102)&amp;"-","")</f>
        <v/>
      </c>
      <c r="B102" s="16"/>
      <c r="C102" s="16"/>
      <c r="D102" s="16"/>
      <c r="E102" s="18" t="str">
        <f>IF($D102&lt;&gt;"",VLOOKUP($D102,参数表!$A:$G,2,0),"")</f>
        <v/>
      </c>
      <c r="F102" s="18" t="str">
        <f>IF($D102&lt;&gt;"",VLOOKUP($D102,参数表!$A:$G,3,0),"")</f>
        <v/>
      </c>
      <c r="G102" s="18" t="str">
        <f>IF($D102&lt;&gt;"",VLOOKUP($D102,参数表!$A:$G,4,0),"")</f>
        <v/>
      </c>
      <c r="H102" s="16"/>
      <c r="I102" s="16"/>
      <c r="J102" s="18">
        <f t="shared" si="1"/>
        <v>0</v>
      </c>
      <c r="K102" s="16"/>
      <c r="L102" s="16"/>
      <c r="M102" s="16"/>
    </row>
    <row r="103" spans="1:13" ht="20.100000000000001" customHeight="1" x14ac:dyDescent="0.15">
      <c r="A103" s="3" t="str">
        <f>IF(AND(L103=客户对账单!$C$2,C103&gt;=客户对账单!$G$2,C103&lt;=客户对账单!$G$3),ROW(销售出库明细表!F103)&amp;"-","")</f>
        <v/>
      </c>
      <c r="B103" s="16"/>
      <c r="C103" s="16"/>
      <c r="D103" s="16"/>
      <c r="E103" s="18" t="str">
        <f>IF($D103&lt;&gt;"",VLOOKUP($D103,参数表!$A:$G,2,0),"")</f>
        <v/>
      </c>
      <c r="F103" s="18" t="str">
        <f>IF($D103&lt;&gt;"",VLOOKUP($D103,参数表!$A:$G,3,0),"")</f>
        <v/>
      </c>
      <c r="G103" s="18" t="str">
        <f>IF($D103&lt;&gt;"",VLOOKUP($D103,参数表!$A:$G,4,0),"")</f>
        <v/>
      </c>
      <c r="H103" s="16"/>
      <c r="I103" s="16"/>
      <c r="J103" s="18">
        <f t="shared" si="1"/>
        <v>0</v>
      </c>
      <c r="K103" s="16"/>
      <c r="L103" s="16"/>
      <c r="M103" s="16"/>
    </row>
    <row r="104" spans="1:13" ht="20.100000000000001" customHeight="1" x14ac:dyDescent="0.15">
      <c r="A104" s="3" t="str">
        <f>IF(AND(L104=客户对账单!$C$2,C104&gt;=客户对账单!$G$2,C104&lt;=客户对账单!$G$3),ROW(销售出库明细表!F104)&amp;"-","")</f>
        <v/>
      </c>
      <c r="B104" s="16"/>
      <c r="C104" s="16"/>
      <c r="D104" s="16"/>
      <c r="E104" s="18" t="str">
        <f>IF($D104&lt;&gt;"",VLOOKUP($D104,参数表!$A:$G,2,0),"")</f>
        <v/>
      </c>
      <c r="F104" s="18" t="str">
        <f>IF($D104&lt;&gt;"",VLOOKUP($D104,参数表!$A:$G,3,0),"")</f>
        <v/>
      </c>
      <c r="G104" s="18" t="str">
        <f>IF($D104&lt;&gt;"",VLOOKUP($D104,参数表!$A:$G,4,0),"")</f>
        <v/>
      </c>
      <c r="H104" s="16"/>
      <c r="I104" s="16"/>
      <c r="J104" s="18">
        <f t="shared" si="1"/>
        <v>0</v>
      </c>
      <c r="K104" s="16"/>
      <c r="L104" s="16"/>
      <c r="M104" s="16"/>
    </row>
    <row r="105" spans="1:13" ht="20.100000000000001" customHeight="1" x14ac:dyDescent="0.15">
      <c r="A105" s="3" t="str">
        <f>IF(AND(L105=客户对账单!$C$2,C105&gt;=客户对账单!$G$2,C105&lt;=客户对账单!$G$3),ROW(销售出库明细表!F105)&amp;"-","")</f>
        <v/>
      </c>
      <c r="B105" s="16"/>
      <c r="C105" s="16"/>
      <c r="D105" s="16"/>
      <c r="E105" s="18" t="str">
        <f>IF($D105&lt;&gt;"",VLOOKUP($D105,参数表!$A:$G,2,0),"")</f>
        <v/>
      </c>
      <c r="F105" s="18" t="str">
        <f>IF($D105&lt;&gt;"",VLOOKUP($D105,参数表!$A:$G,3,0),"")</f>
        <v/>
      </c>
      <c r="G105" s="18" t="str">
        <f>IF($D105&lt;&gt;"",VLOOKUP($D105,参数表!$A:$G,4,0),"")</f>
        <v/>
      </c>
      <c r="H105" s="16"/>
      <c r="I105" s="16"/>
      <c r="J105" s="18">
        <f t="shared" si="1"/>
        <v>0</v>
      </c>
      <c r="K105" s="16"/>
      <c r="L105" s="16"/>
      <c r="M105" s="16"/>
    </row>
    <row r="106" spans="1:13" ht="20.100000000000001" customHeight="1" x14ac:dyDescent="0.15">
      <c r="A106" s="3" t="str">
        <f>IF(AND(L106=客户对账单!$C$2,C106&gt;=客户对账单!$G$2,C106&lt;=客户对账单!$G$3),ROW(销售出库明细表!F106)&amp;"-","")</f>
        <v/>
      </c>
      <c r="B106" s="16"/>
      <c r="C106" s="16"/>
      <c r="D106" s="16"/>
      <c r="E106" s="18" t="str">
        <f>IF($D106&lt;&gt;"",VLOOKUP($D106,参数表!$A:$G,2,0),"")</f>
        <v/>
      </c>
      <c r="F106" s="18" t="str">
        <f>IF($D106&lt;&gt;"",VLOOKUP($D106,参数表!$A:$G,3,0),"")</f>
        <v/>
      </c>
      <c r="G106" s="18" t="str">
        <f>IF($D106&lt;&gt;"",VLOOKUP($D106,参数表!$A:$G,4,0),"")</f>
        <v/>
      </c>
      <c r="H106" s="16"/>
      <c r="I106" s="16"/>
      <c r="J106" s="18">
        <f t="shared" si="1"/>
        <v>0</v>
      </c>
      <c r="K106" s="16"/>
      <c r="L106" s="16"/>
      <c r="M106" s="16"/>
    </row>
    <row r="107" spans="1:13" ht="20.100000000000001" customHeight="1" x14ac:dyDescent="0.15">
      <c r="A107" s="3" t="str">
        <f>IF(AND(L107=客户对账单!$C$2,C107&gt;=客户对账单!$G$2,C107&lt;=客户对账单!$G$3),ROW(销售出库明细表!F107)&amp;"-","")</f>
        <v/>
      </c>
      <c r="B107" s="16"/>
      <c r="C107" s="16"/>
      <c r="D107" s="16"/>
      <c r="E107" s="18" t="str">
        <f>IF($D107&lt;&gt;"",VLOOKUP($D107,参数表!$A:$G,2,0),"")</f>
        <v/>
      </c>
      <c r="F107" s="18" t="str">
        <f>IF($D107&lt;&gt;"",VLOOKUP($D107,参数表!$A:$G,3,0),"")</f>
        <v/>
      </c>
      <c r="G107" s="18" t="str">
        <f>IF($D107&lt;&gt;"",VLOOKUP($D107,参数表!$A:$G,4,0),"")</f>
        <v/>
      </c>
      <c r="H107" s="16"/>
      <c r="I107" s="16"/>
      <c r="J107" s="18">
        <f t="shared" si="1"/>
        <v>0</v>
      </c>
      <c r="K107" s="16"/>
      <c r="L107" s="16"/>
      <c r="M107" s="16"/>
    </row>
    <row r="108" spans="1:13" ht="20.100000000000001" customHeight="1" x14ac:dyDescent="0.15">
      <c r="A108" s="3" t="str">
        <f>IF(AND(L108=客户对账单!$C$2,C108&gt;=客户对账单!$G$2,C108&lt;=客户对账单!$G$3),ROW(销售出库明细表!F108)&amp;"-","")</f>
        <v/>
      </c>
      <c r="B108" s="16"/>
      <c r="C108" s="16"/>
      <c r="D108" s="16"/>
      <c r="E108" s="18" t="str">
        <f>IF($D108&lt;&gt;"",VLOOKUP($D108,参数表!$A:$G,2,0),"")</f>
        <v/>
      </c>
      <c r="F108" s="18" t="str">
        <f>IF($D108&lt;&gt;"",VLOOKUP($D108,参数表!$A:$G,3,0),"")</f>
        <v/>
      </c>
      <c r="G108" s="18" t="str">
        <f>IF($D108&lt;&gt;"",VLOOKUP($D108,参数表!$A:$G,4,0),"")</f>
        <v/>
      </c>
      <c r="H108" s="16"/>
      <c r="I108" s="16"/>
      <c r="J108" s="18">
        <f t="shared" si="1"/>
        <v>0</v>
      </c>
      <c r="K108" s="16"/>
      <c r="L108" s="16"/>
      <c r="M108" s="16"/>
    </row>
    <row r="109" spans="1:13" ht="20.100000000000001" customHeight="1" x14ac:dyDescent="0.15">
      <c r="A109" s="3" t="str">
        <f>IF(AND(L109=客户对账单!$C$2,C109&gt;=客户对账单!$G$2,C109&lt;=客户对账单!$G$3),ROW(销售出库明细表!F109)&amp;"-","")</f>
        <v/>
      </c>
      <c r="B109" s="16"/>
      <c r="C109" s="16"/>
      <c r="D109" s="16"/>
      <c r="E109" s="18" t="str">
        <f>IF($D109&lt;&gt;"",VLOOKUP($D109,参数表!$A:$G,2,0),"")</f>
        <v/>
      </c>
      <c r="F109" s="18" t="str">
        <f>IF($D109&lt;&gt;"",VLOOKUP($D109,参数表!$A:$G,3,0),"")</f>
        <v/>
      </c>
      <c r="G109" s="18" t="str">
        <f>IF($D109&lt;&gt;"",VLOOKUP($D109,参数表!$A:$G,4,0),"")</f>
        <v/>
      </c>
      <c r="H109" s="16"/>
      <c r="I109" s="16"/>
      <c r="J109" s="18">
        <f t="shared" si="1"/>
        <v>0</v>
      </c>
      <c r="K109" s="16"/>
      <c r="L109" s="16"/>
      <c r="M109" s="16"/>
    </row>
    <row r="110" spans="1:13" ht="20.100000000000001" customHeight="1" x14ac:dyDescent="0.15">
      <c r="A110" s="3" t="str">
        <f>IF(AND(L110=客户对账单!$C$2,C110&gt;=客户对账单!$G$2,C110&lt;=客户对账单!$G$3),ROW(销售出库明细表!F110)&amp;"-","")</f>
        <v/>
      </c>
      <c r="B110" s="16"/>
      <c r="C110" s="16"/>
      <c r="D110" s="16"/>
      <c r="E110" s="18" t="str">
        <f>IF($D110&lt;&gt;"",VLOOKUP($D110,参数表!$A:$G,2,0),"")</f>
        <v/>
      </c>
      <c r="F110" s="18" t="str">
        <f>IF($D110&lt;&gt;"",VLOOKUP($D110,参数表!$A:$G,3,0),"")</f>
        <v/>
      </c>
      <c r="G110" s="18" t="str">
        <f>IF($D110&lt;&gt;"",VLOOKUP($D110,参数表!$A:$G,4,0),"")</f>
        <v/>
      </c>
      <c r="H110" s="16"/>
      <c r="I110" s="16"/>
      <c r="J110" s="18">
        <f t="shared" si="1"/>
        <v>0</v>
      </c>
      <c r="K110" s="16"/>
      <c r="L110" s="16"/>
      <c r="M110" s="16"/>
    </row>
    <row r="111" spans="1:13" ht="20.100000000000001" customHeight="1" x14ac:dyDescent="0.15">
      <c r="A111" s="3" t="str">
        <f>IF(AND(L111=客户对账单!$C$2,C111&gt;=客户对账单!$G$2,C111&lt;=客户对账单!$G$3),ROW(销售出库明细表!F111)&amp;"-","")</f>
        <v/>
      </c>
      <c r="B111" s="16"/>
      <c r="C111" s="16"/>
      <c r="D111" s="16"/>
      <c r="E111" s="18" t="str">
        <f>IF($D111&lt;&gt;"",VLOOKUP($D111,参数表!$A:$G,2,0),"")</f>
        <v/>
      </c>
      <c r="F111" s="18" t="str">
        <f>IF($D111&lt;&gt;"",VLOOKUP($D111,参数表!$A:$G,3,0),"")</f>
        <v/>
      </c>
      <c r="G111" s="18" t="str">
        <f>IF($D111&lt;&gt;"",VLOOKUP($D111,参数表!$A:$G,4,0),"")</f>
        <v/>
      </c>
      <c r="H111" s="16"/>
      <c r="I111" s="16"/>
      <c r="J111" s="18">
        <f t="shared" si="1"/>
        <v>0</v>
      </c>
      <c r="K111" s="16"/>
      <c r="L111" s="16"/>
      <c r="M111" s="16"/>
    </row>
    <row r="112" spans="1:13" ht="20.100000000000001" customHeight="1" x14ac:dyDescent="0.15">
      <c r="A112" s="3" t="str">
        <f>IF(AND(L112=客户对账单!$C$2,C112&gt;=客户对账单!$G$2,C112&lt;=客户对账单!$G$3),ROW(销售出库明细表!F112)&amp;"-","")</f>
        <v/>
      </c>
      <c r="B112" s="16"/>
      <c r="C112" s="16"/>
      <c r="D112" s="16"/>
      <c r="E112" s="18" t="str">
        <f>IF($D112&lt;&gt;"",VLOOKUP($D112,参数表!$A:$G,2,0),"")</f>
        <v/>
      </c>
      <c r="F112" s="18" t="str">
        <f>IF($D112&lt;&gt;"",VLOOKUP($D112,参数表!$A:$G,3,0),"")</f>
        <v/>
      </c>
      <c r="G112" s="18" t="str">
        <f>IF($D112&lt;&gt;"",VLOOKUP($D112,参数表!$A:$G,4,0),"")</f>
        <v/>
      </c>
      <c r="H112" s="16"/>
      <c r="I112" s="16"/>
      <c r="J112" s="18">
        <f t="shared" si="1"/>
        <v>0</v>
      </c>
      <c r="K112" s="16"/>
      <c r="L112" s="16"/>
      <c r="M112" s="16"/>
    </row>
    <row r="113" spans="1:13" ht="20.100000000000001" customHeight="1" x14ac:dyDescent="0.15">
      <c r="A113" s="3" t="str">
        <f>IF(AND(L113=客户对账单!$C$2,C113&gt;=客户对账单!$G$2,C113&lt;=客户对账单!$G$3),ROW(销售出库明细表!F113)&amp;"-","")</f>
        <v/>
      </c>
      <c r="B113" s="16"/>
      <c r="C113" s="16"/>
      <c r="D113" s="16"/>
      <c r="E113" s="18" t="str">
        <f>IF($D113&lt;&gt;"",VLOOKUP($D113,参数表!$A:$G,2,0),"")</f>
        <v/>
      </c>
      <c r="F113" s="18" t="str">
        <f>IF($D113&lt;&gt;"",VLOOKUP($D113,参数表!$A:$G,3,0),"")</f>
        <v/>
      </c>
      <c r="G113" s="18" t="str">
        <f>IF($D113&lt;&gt;"",VLOOKUP($D113,参数表!$A:$G,4,0),"")</f>
        <v/>
      </c>
      <c r="H113" s="16"/>
      <c r="I113" s="16"/>
      <c r="J113" s="18">
        <f t="shared" si="1"/>
        <v>0</v>
      </c>
      <c r="K113" s="16"/>
      <c r="L113" s="16"/>
      <c r="M113" s="16"/>
    </row>
    <row r="114" spans="1:13" ht="20.100000000000001" customHeight="1" x14ac:dyDescent="0.15">
      <c r="A114" s="3" t="str">
        <f>IF(AND(L114=客户对账单!$C$2,C114&gt;=客户对账单!$G$2,C114&lt;=客户对账单!$G$3),ROW(销售出库明细表!F114)&amp;"-","")</f>
        <v/>
      </c>
      <c r="B114" s="16"/>
      <c r="C114" s="16"/>
      <c r="D114" s="16"/>
      <c r="E114" s="18" t="str">
        <f>IF($D114&lt;&gt;"",VLOOKUP($D114,参数表!$A:$G,2,0),"")</f>
        <v/>
      </c>
      <c r="F114" s="18" t="str">
        <f>IF($D114&lt;&gt;"",VLOOKUP($D114,参数表!$A:$G,3,0),"")</f>
        <v/>
      </c>
      <c r="G114" s="18" t="str">
        <f>IF($D114&lt;&gt;"",VLOOKUP($D114,参数表!$A:$G,4,0),"")</f>
        <v/>
      </c>
      <c r="H114" s="16"/>
      <c r="I114" s="16"/>
      <c r="J114" s="18">
        <f t="shared" si="1"/>
        <v>0</v>
      </c>
      <c r="K114" s="16"/>
      <c r="L114" s="16"/>
      <c r="M114" s="16"/>
    </row>
    <row r="115" spans="1:13" ht="20.100000000000001" customHeight="1" x14ac:dyDescent="0.15">
      <c r="A115" s="3" t="str">
        <f>IF(AND(L115=客户对账单!$C$2,C115&gt;=客户对账单!$G$2,C115&lt;=客户对账单!$G$3),ROW(销售出库明细表!F115)&amp;"-","")</f>
        <v/>
      </c>
      <c r="B115" s="16"/>
      <c r="C115" s="16"/>
      <c r="D115" s="16"/>
      <c r="E115" s="18" t="str">
        <f>IF($D115&lt;&gt;"",VLOOKUP($D115,参数表!$A:$G,2,0),"")</f>
        <v/>
      </c>
      <c r="F115" s="18" t="str">
        <f>IF($D115&lt;&gt;"",VLOOKUP($D115,参数表!$A:$G,3,0),"")</f>
        <v/>
      </c>
      <c r="G115" s="18" t="str">
        <f>IF($D115&lt;&gt;"",VLOOKUP($D115,参数表!$A:$G,4,0),"")</f>
        <v/>
      </c>
      <c r="H115" s="16"/>
      <c r="I115" s="16"/>
      <c r="J115" s="18">
        <f t="shared" si="1"/>
        <v>0</v>
      </c>
      <c r="K115" s="16"/>
      <c r="L115" s="16"/>
      <c r="M115" s="16"/>
    </row>
    <row r="116" spans="1:13" ht="20.100000000000001" customHeight="1" x14ac:dyDescent="0.15">
      <c r="A116" s="3" t="str">
        <f>IF(AND(L116=客户对账单!$C$2,C116&gt;=客户对账单!$G$2,C116&lt;=客户对账单!$G$3),ROW(销售出库明细表!F116)&amp;"-","")</f>
        <v/>
      </c>
      <c r="B116" s="16"/>
      <c r="C116" s="16"/>
      <c r="D116" s="16"/>
      <c r="E116" s="18" t="str">
        <f>IF($D116&lt;&gt;"",VLOOKUP($D116,参数表!$A:$G,2,0),"")</f>
        <v/>
      </c>
      <c r="F116" s="18" t="str">
        <f>IF($D116&lt;&gt;"",VLOOKUP($D116,参数表!$A:$G,3,0),"")</f>
        <v/>
      </c>
      <c r="G116" s="18" t="str">
        <f>IF($D116&lt;&gt;"",VLOOKUP($D116,参数表!$A:$G,4,0),"")</f>
        <v/>
      </c>
      <c r="H116" s="16"/>
      <c r="I116" s="16"/>
      <c r="J116" s="18">
        <f t="shared" si="1"/>
        <v>0</v>
      </c>
      <c r="K116" s="16"/>
      <c r="L116" s="16"/>
      <c r="M116" s="16"/>
    </row>
    <row r="117" spans="1:13" ht="20.100000000000001" customHeight="1" x14ac:dyDescent="0.15">
      <c r="A117" s="3" t="str">
        <f>IF(AND(L117=客户对账单!$C$2,C117&gt;=客户对账单!$G$2,C117&lt;=客户对账单!$G$3),ROW(销售出库明细表!F117)&amp;"-","")</f>
        <v/>
      </c>
      <c r="B117" s="16"/>
      <c r="C117" s="16"/>
      <c r="D117" s="16"/>
      <c r="E117" s="18" t="str">
        <f>IF($D117&lt;&gt;"",VLOOKUP($D117,参数表!$A:$G,2,0),"")</f>
        <v/>
      </c>
      <c r="F117" s="18" t="str">
        <f>IF($D117&lt;&gt;"",VLOOKUP($D117,参数表!$A:$G,3,0),"")</f>
        <v/>
      </c>
      <c r="G117" s="18" t="str">
        <f>IF($D117&lt;&gt;"",VLOOKUP($D117,参数表!$A:$G,4,0),"")</f>
        <v/>
      </c>
      <c r="H117" s="16"/>
      <c r="I117" s="16"/>
      <c r="J117" s="18">
        <f t="shared" si="1"/>
        <v>0</v>
      </c>
      <c r="K117" s="16"/>
      <c r="L117" s="16"/>
      <c r="M117" s="16"/>
    </row>
    <row r="118" spans="1:13" ht="20.100000000000001" customHeight="1" x14ac:dyDescent="0.15">
      <c r="A118" s="3" t="str">
        <f>IF(AND(L118=客户对账单!$C$2,C118&gt;=客户对账单!$G$2,C118&lt;=客户对账单!$G$3),ROW(销售出库明细表!F118)&amp;"-","")</f>
        <v/>
      </c>
      <c r="B118" s="16"/>
      <c r="C118" s="16"/>
      <c r="D118" s="16"/>
      <c r="E118" s="18" t="str">
        <f>IF($D118&lt;&gt;"",VLOOKUP($D118,参数表!$A:$G,2,0),"")</f>
        <v/>
      </c>
      <c r="F118" s="18" t="str">
        <f>IF($D118&lt;&gt;"",VLOOKUP($D118,参数表!$A:$G,3,0),"")</f>
        <v/>
      </c>
      <c r="G118" s="18" t="str">
        <f>IF($D118&lt;&gt;"",VLOOKUP($D118,参数表!$A:$G,4,0),"")</f>
        <v/>
      </c>
      <c r="H118" s="16"/>
      <c r="I118" s="16"/>
      <c r="J118" s="18">
        <f t="shared" si="1"/>
        <v>0</v>
      </c>
      <c r="K118" s="16"/>
      <c r="L118" s="16"/>
      <c r="M118" s="16"/>
    </row>
    <row r="119" spans="1:13" ht="20.100000000000001" customHeight="1" x14ac:dyDescent="0.15">
      <c r="A119" s="3" t="str">
        <f>IF(AND(L119=客户对账单!$C$2,C119&gt;=客户对账单!$G$2,C119&lt;=客户对账单!$G$3),ROW(销售出库明细表!F119)&amp;"-","")</f>
        <v/>
      </c>
      <c r="B119" s="16"/>
      <c r="C119" s="16"/>
      <c r="D119" s="16"/>
      <c r="E119" s="18" t="str">
        <f>IF($D119&lt;&gt;"",VLOOKUP($D119,参数表!$A:$G,2,0),"")</f>
        <v/>
      </c>
      <c r="F119" s="18" t="str">
        <f>IF($D119&lt;&gt;"",VLOOKUP($D119,参数表!$A:$G,3,0),"")</f>
        <v/>
      </c>
      <c r="G119" s="18" t="str">
        <f>IF($D119&lt;&gt;"",VLOOKUP($D119,参数表!$A:$G,4,0),"")</f>
        <v/>
      </c>
      <c r="H119" s="16"/>
      <c r="I119" s="16"/>
      <c r="J119" s="18">
        <f t="shared" si="1"/>
        <v>0</v>
      </c>
      <c r="K119" s="16"/>
      <c r="L119" s="16"/>
      <c r="M119" s="16"/>
    </row>
    <row r="120" spans="1:13" ht="20.100000000000001" customHeight="1" x14ac:dyDescent="0.15">
      <c r="A120" s="3" t="str">
        <f>IF(AND(L120=客户对账单!$C$2,C120&gt;=客户对账单!$G$2,C120&lt;=客户对账单!$G$3),ROW(销售出库明细表!F120)&amp;"-","")</f>
        <v/>
      </c>
      <c r="B120" s="16"/>
      <c r="C120" s="16"/>
      <c r="D120" s="16"/>
      <c r="E120" s="18" t="str">
        <f>IF($D120&lt;&gt;"",VLOOKUP($D120,参数表!$A:$G,2,0),"")</f>
        <v/>
      </c>
      <c r="F120" s="18" t="str">
        <f>IF($D120&lt;&gt;"",VLOOKUP($D120,参数表!$A:$G,3,0),"")</f>
        <v/>
      </c>
      <c r="G120" s="18" t="str">
        <f>IF($D120&lt;&gt;"",VLOOKUP($D120,参数表!$A:$G,4,0),"")</f>
        <v/>
      </c>
      <c r="H120" s="16"/>
      <c r="I120" s="16"/>
      <c r="J120" s="18">
        <f t="shared" si="1"/>
        <v>0</v>
      </c>
      <c r="K120" s="16"/>
      <c r="L120" s="16"/>
      <c r="M120" s="16"/>
    </row>
    <row r="121" spans="1:13" ht="20.100000000000001" customHeight="1" x14ac:dyDescent="0.15">
      <c r="A121" s="3" t="str">
        <f>IF(AND(L121=客户对账单!$C$2,C121&gt;=客户对账单!$G$2,C121&lt;=客户对账单!$G$3),ROW(销售出库明细表!F121)&amp;"-","")</f>
        <v/>
      </c>
      <c r="B121" s="16"/>
      <c r="C121" s="16"/>
      <c r="D121" s="16"/>
      <c r="E121" s="18" t="str">
        <f>IF($D121&lt;&gt;"",VLOOKUP($D121,参数表!$A:$G,2,0),"")</f>
        <v/>
      </c>
      <c r="F121" s="18" t="str">
        <f>IF($D121&lt;&gt;"",VLOOKUP($D121,参数表!$A:$G,3,0),"")</f>
        <v/>
      </c>
      <c r="G121" s="18" t="str">
        <f>IF($D121&lt;&gt;"",VLOOKUP($D121,参数表!$A:$G,4,0),"")</f>
        <v/>
      </c>
      <c r="H121" s="16"/>
      <c r="I121" s="16"/>
      <c r="J121" s="18">
        <f t="shared" si="1"/>
        <v>0</v>
      </c>
      <c r="K121" s="16"/>
      <c r="L121" s="16"/>
      <c r="M121" s="16"/>
    </row>
    <row r="122" spans="1:13" ht="20.100000000000001" customHeight="1" x14ac:dyDescent="0.15">
      <c r="A122" s="3" t="str">
        <f>IF(AND(L122=客户对账单!$C$2,C122&gt;=客户对账单!$G$2,C122&lt;=客户对账单!$G$3),ROW(销售出库明细表!F122)&amp;"-","")</f>
        <v/>
      </c>
      <c r="B122" s="16"/>
      <c r="C122" s="16"/>
      <c r="D122" s="16"/>
      <c r="E122" s="18" t="str">
        <f>IF($D122&lt;&gt;"",VLOOKUP($D122,参数表!$A:$G,2,0),"")</f>
        <v/>
      </c>
      <c r="F122" s="18" t="str">
        <f>IF($D122&lt;&gt;"",VLOOKUP($D122,参数表!$A:$G,3,0),"")</f>
        <v/>
      </c>
      <c r="G122" s="18" t="str">
        <f>IF($D122&lt;&gt;"",VLOOKUP($D122,参数表!$A:$G,4,0),"")</f>
        <v/>
      </c>
      <c r="H122" s="16"/>
      <c r="I122" s="16"/>
      <c r="J122" s="18">
        <f t="shared" si="1"/>
        <v>0</v>
      </c>
      <c r="K122" s="16"/>
      <c r="L122" s="16"/>
      <c r="M122" s="16"/>
    </row>
    <row r="123" spans="1:13" ht="20.100000000000001" customHeight="1" x14ac:dyDescent="0.15">
      <c r="A123" s="3" t="str">
        <f>IF(AND(L123=客户对账单!$C$2,C123&gt;=客户对账单!$G$2,C123&lt;=客户对账单!$G$3),ROW(销售出库明细表!F123)&amp;"-","")</f>
        <v/>
      </c>
      <c r="B123" s="16"/>
      <c r="C123" s="16"/>
      <c r="D123" s="16"/>
      <c r="E123" s="18" t="str">
        <f>IF($D123&lt;&gt;"",VLOOKUP($D123,参数表!$A:$G,2,0),"")</f>
        <v/>
      </c>
      <c r="F123" s="18" t="str">
        <f>IF($D123&lt;&gt;"",VLOOKUP($D123,参数表!$A:$G,3,0),"")</f>
        <v/>
      </c>
      <c r="G123" s="18" t="str">
        <f>IF($D123&lt;&gt;"",VLOOKUP($D123,参数表!$A:$G,4,0),"")</f>
        <v/>
      </c>
      <c r="H123" s="16"/>
      <c r="I123" s="16"/>
      <c r="J123" s="18">
        <f t="shared" si="1"/>
        <v>0</v>
      </c>
      <c r="K123" s="16"/>
      <c r="L123" s="16"/>
      <c r="M123" s="16"/>
    </row>
    <row r="124" spans="1:13" ht="20.100000000000001" customHeight="1" x14ac:dyDescent="0.15">
      <c r="A124" s="3" t="str">
        <f>IF(AND(L124=客户对账单!$C$2,C124&gt;=客户对账单!$G$2,C124&lt;=客户对账单!$G$3),ROW(销售出库明细表!F124)&amp;"-","")</f>
        <v/>
      </c>
      <c r="B124" s="16"/>
      <c r="C124" s="16"/>
      <c r="D124" s="16"/>
      <c r="E124" s="18" t="str">
        <f>IF($D124&lt;&gt;"",VLOOKUP($D124,参数表!$A:$G,2,0),"")</f>
        <v/>
      </c>
      <c r="F124" s="18" t="str">
        <f>IF($D124&lt;&gt;"",VLOOKUP($D124,参数表!$A:$G,3,0),"")</f>
        <v/>
      </c>
      <c r="G124" s="18" t="str">
        <f>IF($D124&lt;&gt;"",VLOOKUP($D124,参数表!$A:$G,4,0),"")</f>
        <v/>
      </c>
      <c r="H124" s="16"/>
      <c r="I124" s="16"/>
      <c r="J124" s="18">
        <f t="shared" si="1"/>
        <v>0</v>
      </c>
      <c r="K124" s="16"/>
      <c r="L124" s="16"/>
      <c r="M124" s="16"/>
    </row>
    <row r="125" spans="1:13" ht="20.100000000000001" customHeight="1" x14ac:dyDescent="0.15">
      <c r="A125" s="3" t="str">
        <f>IF(AND(L125=客户对账单!$C$2,C125&gt;=客户对账单!$G$2,C125&lt;=客户对账单!$G$3),ROW(销售出库明细表!F125)&amp;"-","")</f>
        <v/>
      </c>
      <c r="B125" s="16"/>
      <c r="C125" s="16"/>
      <c r="D125" s="16"/>
      <c r="E125" s="18" t="str">
        <f>IF($D125&lt;&gt;"",VLOOKUP($D125,参数表!$A:$G,2,0),"")</f>
        <v/>
      </c>
      <c r="F125" s="18" t="str">
        <f>IF($D125&lt;&gt;"",VLOOKUP($D125,参数表!$A:$G,3,0),"")</f>
        <v/>
      </c>
      <c r="G125" s="18" t="str">
        <f>IF($D125&lt;&gt;"",VLOOKUP($D125,参数表!$A:$G,4,0),"")</f>
        <v/>
      </c>
      <c r="H125" s="16"/>
      <c r="I125" s="16"/>
      <c r="J125" s="18">
        <f t="shared" si="1"/>
        <v>0</v>
      </c>
      <c r="K125" s="16"/>
      <c r="L125" s="16"/>
      <c r="M125" s="16"/>
    </row>
    <row r="126" spans="1:13" ht="20.100000000000001" customHeight="1" x14ac:dyDescent="0.15">
      <c r="A126" s="3" t="str">
        <f>IF(AND(L126=客户对账单!$C$2,C126&gt;=客户对账单!$G$2,C126&lt;=客户对账单!$G$3),ROW(销售出库明细表!F126)&amp;"-","")</f>
        <v/>
      </c>
      <c r="B126" s="16"/>
      <c r="C126" s="16"/>
      <c r="D126" s="16"/>
      <c r="E126" s="18" t="str">
        <f>IF($D126&lt;&gt;"",VLOOKUP($D126,参数表!$A:$G,2,0),"")</f>
        <v/>
      </c>
      <c r="F126" s="18" t="str">
        <f>IF($D126&lt;&gt;"",VLOOKUP($D126,参数表!$A:$G,3,0),"")</f>
        <v/>
      </c>
      <c r="G126" s="18" t="str">
        <f>IF($D126&lt;&gt;"",VLOOKUP($D126,参数表!$A:$G,4,0),"")</f>
        <v/>
      </c>
      <c r="H126" s="16"/>
      <c r="I126" s="16"/>
      <c r="J126" s="18">
        <f t="shared" si="1"/>
        <v>0</v>
      </c>
      <c r="K126" s="16"/>
      <c r="L126" s="16"/>
      <c r="M126" s="16"/>
    </row>
    <row r="127" spans="1:13" ht="20.100000000000001" customHeight="1" x14ac:dyDescent="0.15">
      <c r="A127" s="3" t="str">
        <f>IF(AND(L127=客户对账单!$C$2,C127&gt;=客户对账单!$G$2,C127&lt;=客户对账单!$G$3),ROW(销售出库明细表!F127)&amp;"-","")</f>
        <v/>
      </c>
      <c r="B127" s="16"/>
      <c r="C127" s="16"/>
      <c r="D127" s="16"/>
      <c r="E127" s="18" t="str">
        <f>IF($D127&lt;&gt;"",VLOOKUP($D127,参数表!$A:$G,2,0),"")</f>
        <v/>
      </c>
      <c r="F127" s="18" t="str">
        <f>IF($D127&lt;&gt;"",VLOOKUP($D127,参数表!$A:$G,3,0),"")</f>
        <v/>
      </c>
      <c r="G127" s="18" t="str">
        <f>IF($D127&lt;&gt;"",VLOOKUP($D127,参数表!$A:$G,4,0),"")</f>
        <v/>
      </c>
      <c r="H127" s="16"/>
      <c r="I127" s="16"/>
      <c r="J127" s="18">
        <f t="shared" si="1"/>
        <v>0</v>
      </c>
      <c r="K127" s="16"/>
      <c r="L127" s="16"/>
      <c r="M127" s="16"/>
    </row>
    <row r="128" spans="1:13" ht="20.100000000000001" customHeight="1" x14ac:dyDescent="0.15">
      <c r="A128" s="3" t="str">
        <f>IF(AND(L128=客户对账单!$C$2,C128&gt;=客户对账单!$G$2,C128&lt;=客户对账单!$G$3),ROW(销售出库明细表!F128)&amp;"-","")</f>
        <v/>
      </c>
      <c r="B128" s="16"/>
      <c r="C128" s="16"/>
      <c r="D128" s="16"/>
      <c r="E128" s="18" t="str">
        <f>IF($D128&lt;&gt;"",VLOOKUP($D128,参数表!$A:$G,2,0),"")</f>
        <v/>
      </c>
      <c r="F128" s="18" t="str">
        <f>IF($D128&lt;&gt;"",VLOOKUP($D128,参数表!$A:$G,3,0),"")</f>
        <v/>
      </c>
      <c r="G128" s="18" t="str">
        <f>IF($D128&lt;&gt;"",VLOOKUP($D128,参数表!$A:$G,4,0),"")</f>
        <v/>
      </c>
      <c r="H128" s="16"/>
      <c r="I128" s="16"/>
      <c r="J128" s="18">
        <f t="shared" si="1"/>
        <v>0</v>
      </c>
      <c r="K128" s="16"/>
      <c r="L128" s="16"/>
      <c r="M128" s="16"/>
    </row>
    <row r="129" spans="1:13" ht="20.100000000000001" customHeight="1" x14ac:dyDescent="0.15">
      <c r="A129" s="3" t="str">
        <f>IF(AND(L129=客户对账单!$C$2,C129&gt;=客户对账单!$G$2,C129&lt;=客户对账单!$G$3),ROW(销售出库明细表!F129)&amp;"-","")</f>
        <v/>
      </c>
      <c r="B129" s="16"/>
      <c r="C129" s="16"/>
      <c r="D129" s="16"/>
      <c r="E129" s="18" t="str">
        <f>IF($D129&lt;&gt;"",VLOOKUP($D129,参数表!$A:$G,2,0),"")</f>
        <v/>
      </c>
      <c r="F129" s="18" t="str">
        <f>IF($D129&lt;&gt;"",VLOOKUP($D129,参数表!$A:$G,3,0),"")</f>
        <v/>
      </c>
      <c r="G129" s="18" t="str">
        <f>IF($D129&lt;&gt;"",VLOOKUP($D129,参数表!$A:$G,4,0),"")</f>
        <v/>
      </c>
      <c r="H129" s="16"/>
      <c r="I129" s="16"/>
      <c r="J129" s="18">
        <f t="shared" si="1"/>
        <v>0</v>
      </c>
      <c r="K129" s="16"/>
      <c r="L129" s="16"/>
      <c r="M129" s="16"/>
    </row>
    <row r="130" spans="1:13" ht="20.100000000000001" customHeight="1" x14ac:dyDescent="0.15">
      <c r="A130" s="3" t="str">
        <f>IF(AND(L130=客户对账单!$C$2,C130&gt;=客户对账单!$G$2,C130&lt;=客户对账单!$G$3),ROW(销售出库明细表!F130)&amp;"-","")</f>
        <v/>
      </c>
      <c r="B130" s="16"/>
      <c r="C130" s="16"/>
      <c r="D130" s="16"/>
      <c r="E130" s="18" t="str">
        <f>IF($D130&lt;&gt;"",VLOOKUP($D130,参数表!$A:$G,2,0),"")</f>
        <v/>
      </c>
      <c r="F130" s="18" t="str">
        <f>IF($D130&lt;&gt;"",VLOOKUP($D130,参数表!$A:$G,3,0),"")</f>
        <v/>
      </c>
      <c r="G130" s="18" t="str">
        <f>IF($D130&lt;&gt;"",VLOOKUP($D130,参数表!$A:$G,4,0),"")</f>
        <v/>
      </c>
      <c r="H130" s="16"/>
      <c r="I130" s="16"/>
      <c r="J130" s="18">
        <f t="shared" si="1"/>
        <v>0</v>
      </c>
      <c r="K130" s="16"/>
      <c r="L130" s="16"/>
      <c r="M130" s="16"/>
    </row>
    <row r="131" spans="1:13" ht="20.100000000000001" customHeight="1" x14ac:dyDescent="0.15">
      <c r="A131" s="3" t="str">
        <f>IF(AND(L131=客户对账单!$C$2,C131&gt;=客户对账单!$G$2,C131&lt;=客户对账单!$G$3),ROW(销售出库明细表!F131)&amp;"-","")</f>
        <v/>
      </c>
      <c r="B131" s="16"/>
      <c r="C131" s="16"/>
      <c r="D131" s="16"/>
      <c r="E131" s="18" t="str">
        <f>IF($D131&lt;&gt;"",VLOOKUP($D131,参数表!$A:$G,2,0),"")</f>
        <v/>
      </c>
      <c r="F131" s="18" t="str">
        <f>IF($D131&lt;&gt;"",VLOOKUP($D131,参数表!$A:$G,3,0),"")</f>
        <v/>
      </c>
      <c r="G131" s="18" t="str">
        <f>IF($D131&lt;&gt;"",VLOOKUP($D131,参数表!$A:$G,4,0),"")</f>
        <v/>
      </c>
      <c r="H131" s="16"/>
      <c r="I131" s="16"/>
      <c r="J131" s="18">
        <f t="shared" si="1"/>
        <v>0</v>
      </c>
      <c r="K131" s="16"/>
      <c r="L131" s="16"/>
      <c r="M131" s="16"/>
    </row>
    <row r="132" spans="1:13" ht="20.100000000000001" customHeight="1" x14ac:dyDescent="0.15">
      <c r="A132" s="3" t="str">
        <f>IF(AND(L132=客户对账单!$C$2,C132&gt;=客户对账单!$G$2,C132&lt;=客户对账单!$G$3),ROW(销售出库明细表!F132)&amp;"-","")</f>
        <v/>
      </c>
      <c r="B132" s="16"/>
      <c r="C132" s="16"/>
      <c r="D132" s="16"/>
      <c r="E132" s="18" t="str">
        <f>IF($D132&lt;&gt;"",VLOOKUP($D132,参数表!$A:$G,2,0),"")</f>
        <v/>
      </c>
      <c r="F132" s="18" t="str">
        <f>IF($D132&lt;&gt;"",VLOOKUP($D132,参数表!$A:$G,3,0),"")</f>
        <v/>
      </c>
      <c r="G132" s="18" t="str">
        <f>IF($D132&lt;&gt;"",VLOOKUP($D132,参数表!$A:$G,4,0),"")</f>
        <v/>
      </c>
      <c r="H132" s="16"/>
      <c r="I132" s="16"/>
      <c r="J132" s="18">
        <f t="shared" ref="J132:J195" si="2">H132*I132</f>
        <v>0</v>
      </c>
      <c r="K132" s="16"/>
      <c r="L132" s="16"/>
      <c r="M132" s="16"/>
    </row>
    <row r="133" spans="1:13" ht="20.100000000000001" customHeight="1" x14ac:dyDescent="0.15">
      <c r="A133" s="3" t="str">
        <f>IF(AND(L133=客户对账单!$C$2,C133&gt;=客户对账单!$G$2,C133&lt;=客户对账单!$G$3),ROW(销售出库明细表!F133)&amp;"-","")</f>
        <v/>
      </c>
      <c r="B133" s="16"/>
      <c r="C133" s="16"/>
      <c r="D133" s="16"/>
      <c r="E133" s="18" t="str">
        <f>IF($D133&lt;&gt;"",VLOOKUP($D133,参数表!$A:$G,2,0),"")</f>
        <v/>
      </c>
      <c r="F133" s="18" t="str">
        <f>IF($D133&lt;&gt;"",VLOOKUP($D133,参数表!$A:$G,3,0),"")</f>
        <v/>
      </c>
      <c r="G133" s="18" t="str">
        <f>IF($D133&lt;&gt;"",VLOOKUP($D133,参数表!$A:$G,4,0),"")</f>
        <v/>
      </c>
      <c r="H133" s="16"/>
      <c r="I133" s="16"/>
      <c r="J133" s="18">
        <f t="shared" si="2"/>
        <v>0</v>
      </c>
      <c r="K133" s="16"/>
      <c r="L133" s="16"/>
      <c r="M133" s="16"/>
    </row>
    <row r="134" spans="1:13" ht="20.100000000000001" customHeight="1" x14ac:dyDescent="0.15">
      <c r="A134" s="3" t="str">
        <f>IF(AND(L134=客户对账单!$C$2,C134&gt;=客户对账单!$G$2,C134&lt;=客户对账单!$G$3),ROW(销售出库明细表!F134)&amp;"-","")</f>
        <v/>
      </c>
      <c r="B134" s="16"/>
      <c r="C134" s="16"/>
      <c r="D134" s="16"/>
      <c r="E134" s="18" t="str">
        <f>IF($D134&lt;&gt;"",VLOOKUP($D134,参数表!$A:$G,2,0),"")</f>
        <v/>
      </c>
      <c r="F134" s="18" t="str">
        <f>IF($D134&lt;&gt;"",VLOOKUP($D134,参数表!$A:$G,3,0),"")</f>
        <v/>
      </c>
      <c r="G134" s="18" t="str">
        <f>IF($D134&lt;&gt;"",VLOOKUP($D134,参数表!$A:$G,4,0),"")</f>
        <v/>
      </c>
      <c r="H134" s="16"/>
      <c r="I134" s="16"/>
      <c r="J134" s="18">
        <f t="shared" si="2"/>
        <v>0</v>
      </c>
      <c r="K134" s="16"/>
      <c r="L134" s="16"/>
      <c r="M134" s="16"/>
    </row>
    <row r="135" spans="1:13" ht="20.100000000000001" customHeight="1" x14ac:dyDescent="0.15">
      <c r="A135" s="3" t="str">
        <f>IF(AND(L135=客户对账单!$C$2,C135&gt;=客户对账单!$G$2,C135&lt;=客户对账单!$G$3),ROW(销售出库明细表!F135)&amp;"-","")</f>
        <v/>
      </c>
      <c r="B135" s="16"/>
      <c r="C135" s="16"/>
      <c r="D135" s="16"/>
      <c r="E135" s="18" t="str">
        <f>IF($D135&lt;&gt;"",VLOOKUP($D135,参数表!$A:$G,2,0),"")</f>
        <v/>
      </c>
      <c r="F135" s="18" t="str">
        <f>IF($D135&lt;&gt;"",VLOOKUP($D135,参数表!$A:$G,3,0),"")</f>
        <v/>
      </c>
      <c r="G135" s="18" t="str">
        <f>IF($D135&lt;&gt;"",VLOOKUP($D135,参数表!$A:$G,4,0),"")</f>
        <v/>
      </c>
      <c r="H135" s="16"/>
      <c r="I135" s="16"/>
      <c r="J135" s="18">
        <f t="shared" si="2"/>
        <v>0</v>
      </c>
      <c r="K135" s="16"/>
      <c r="L135" s="16"/>
      <c r="M135" s="16"/>
    </row>
    <row r="136" spans="1:13" ht="20.100000000000001" customHeight="1" x14ac:dyDescent="0.15">
      <c r="A136" s="3" t="str">
        <f>IF(AND(L136=客户对账单!$C$2,C136&gt;=客户对账单!$G$2,C136&lt;=客户对账单!$G$3),ROW(销售出库明细表!F136)&amp;"-","")</f>
        <v/>
      </c>
      <c r="B136" s="16"/>
      <c r="C136" s="16"/>
      <c r="D136" s="16"/>
      <c r="E136" s="18" t="str">
        <f>IF($D136&lt;&gt;"",VLOOKUP($D136,参数表!$A:$G,2,0),"")</f>
        <v/>
      </c>
      <c r="F136" s="18" t="str">
        <f>IF($D136&lt;&gt;"",VLOOKUP($D136,参数表!$A:$G,3,0),"")</f>
        <v/>
      </c>
      <c r="G136" s="18" t="str">
        <f>IF($D136&lt;&gt;"",VLOOKUP($D136,参数表!$A:$G,4,0),"")</f>
        <v/>
      </c>
      <c r="H136" s="16"/>
      <c r="I136" s="16"/>
      <c r="J136" s="18">
        <f t="shared" si="2"/>
        <v>0</v>
      </c>
      <c r="K136" s="16"/>
      <c r="L136" s="16"/>
      <c r="M136" s="16"/>
    </row>
    <row r="137" spans="1:13" ht="20.100000000000001" customHeight="1" x14ac:dyDescent="0.15">
      <c r="A137" s="3" t="str">
        <f>IF(AND(L137=客户对账单!$C$2,C137&gt;=客户对账单!$G$2,C137&lt;=客户对账单!$G$3),ROW(销售出库明细表!F137)&amp;"-","")</f>
        <v/>
      </c>
      <c r="B137" s="16"/>
      <c r="C137" s="16"/>
      <c r="D137" s="16"/>
      <c r="E137" s="18" t="str">
        <f>IF($D137&lt;&gt;"",VLOOKUP($D137,参数表!$A:$G,2,0),"")</f>
        <v/>
      </c>
      <c r="F137" s="18" t="str">
        <f>IF($D137&lt;&gt;"",VLOOKUP($D137,参数表!$A:$G,3,0),"")</f>
        <v/>
      </c>
      <c r="G137" s="18" t="str">
        <f>IF($D137&lt;&gt;"",VLOOKUP($D137,参数表!$A:$G,4,0),"")</f>
        <v/>
      </c>
      <c r="H137" s="16"/>
      <c r="I137" s="16"/>
      <c r="J137" s="18">
        <f t="shared" si="2"/>
        <v>0</v>
      </c>
      <c r="K137" s="16"/>
      <c r="L137" s="16"/>
      <c r="M137" s="16"/>
    </row>
    <row r="138" spans="1:13" ht="20.100000000000001" customHeight="1" x14ac:dyDescent="0.15">
      <c r="A138" s="3" t="str">
        <f>IF(AND(L138=客户对账单!$C$2,C138&gt;=客户对账单!$G$2,C138&lt;=客户对账单!$G$3),ROW(销售出库明细表!F138)&amp;"-","")</f>
        <v/>
      </c>
      <c r="B138" s="16"/>
      <c r="C138" s="16"/>
      <c r="D138" s="16"/>
      <c r="E138" s="18" t="str">
        <f>IF($D138&lt;&gt;"",VLOOKUP($D138,参数表!$A:$G,2,0),"")</f>
        <v/>
      </c>
      <c r="F138" s="18" t="str">
        <f>IF($D138&lt;&gt;"",VLOOKUP($D138,参数表!$A:$G,3,0),"")</f>
        <v/>
      </c>
      <c r="G138" s="18" t="str">
        <f>IF($D138&lt;&gt;"",VLOOKUP($D138,参数表!$A:$G,4,0),"")</f>
        <v/>
      </c>
      <c r="H138" s="16"/>
      <c r="I138" s="16"/>
      <c r="J138" s="18">
        <f t="shared" si="2"/>
        <v>0</v>
      </c>
      <c r="K138" s="16"/>
      <c r="L138" s="16"/>
      <c r="M138" s="16"/>
    </row>
    <row r="139" spans="1:13" ht="20.100000000000001" customHeight="1" x14ac:dyDescent="0.15">
      <c r="A139" s="3" t="str">
        <f>IF(AND(L139=客户对账单!$C$2,C139&gt;=客户对账单!$G$2,C139&lt;=客户对账单!$G$3),ROW(销售出库明细表!F139)&amp;"-","")</f>
        <v/>
      </c>
      <c r="B139" s="16"/>
      <c r="C139" s="16"/>
      <c r="D139" s="16"/>
      <c r="E139" s="18" t="str">
        <f>IF($D139&lt;&gt;"",VLOOKUP($D139,参数表!$A:$G,2,0),"")</f>
        <v/>
      </c>
      <c r="F139" s="18" t="str">
        <f>IF($D139&lt;&gt;"",VLOOKUP($D139,参数表!$A:$G,3,0),"")</f>
        <v/>
      </c>
      <c r="G139" s="18" t="str">
        <f>IF($D139&lt;&gt;"",VLOOKUP($D139,参数表!$A:$G,4,0),"")</f>
        <v/>
      </c>
      <c r="H139" s="16"/>
      <c r="I139" s="16"/>
      <c r="J139" s="18">
        <f t="shared" si="2"/>
        <v>0</v>
      </c>
      <c r="K139" s="16"/>
      <c r="L139" s="16"/>
      <c r="M139" s="16"/>
    </row>
    <row r="140" spans="1:13" ht="20.100000000000001" customHeight="1" x14ac:dyDescent="0.15">
      <c r="A140" s="3" t="str">
        <f>IF(AND(L140=客户对账单!$C$2,C140&gt;=客户对账单!$G$2,C140&lt;=客户对账单!$G$3),ROW(销售出库明细表!F140)&amp;"-","")</f>
        <v/>
      </c>
      <c r="B140" s="16"/>
      <c r="C140" s="16"/>
      <c r="D140" s="16"/>
      <c r="E140" s="18" t="str">
        <f>IF($D140&lt;&gt;"",VLOOKUP($D140,参数表!$A:$G,2,0),"")</f>
        <v/>
      </c>
      <c r="F140" s="18" t="str">
        <f>IF($D140&lt;&gt;"",VLOOKUP($D140,参数表!$A:$G,3,0),"")</f>
        <v/>
      </c>
      <c r="G140" s="18" t="str">
        <f>IF($D140&lt;&gt;"",VLOOKUP($D140,参数表!$A:$G,4,0),"")</f>
        <v/>
      </c>
      <c r="H140" s="16"/>
      <c r="I140" s="16"/>
      <c r="J140" s="18">
        <f t="shared" si="2"/>
        <v>0</v>
      </c>
      <c r="K140" s="16"/>
      <c r="L140" s="16"/>
      <c r="M140" s="16"/>
    </row>
    <row r="141" spans="1:13" ht="20.100000000000001" customHeight="1" x14ac:dyDescent="0.15">
      <c r="A141" s="3" t="str">
        <f>IF(AND(L141=客户对账单!$C$2,C141&gt;=客户对账单!$G$2,C141&lt;=客户对账单!$G$3),ROW(销售出库明细表!F141)&amp;"-","")</f>
        <v/>
      </c>
      <c r="B141" s="16"/>
      <c r="C141" s="16"/>
      <c r="D141" s="16"/>
      <c r="E141" s="18" t="str">
        <f>IF($D141&lt;&gt;"",VLOOKUP($D141,参数表!$A:$G,2,0),"")</f>
        <v/>
      </c>
      <c r="F141" s="18" t="str">
        <f>IF($D141&lt;&gt;"",VLOOKUP($D141,参数表!$A:$G,3,0),"")</f>
        <v/>
      </c>
      <c r="G141" s="18" t="str">
        <f>IF($D141&lt;&gt;"",VLOOKUP($D141,参数表!$A:$G,4,0),"")</f>
        <v/>
      </c>
      <c r="H141" s="16"/>
      <c r="I141" s="16"/>
      <c r="J141" s="18">
        <f t="shared" si="2"/>
        <v>0</v>
      </c>
      <c r="K141" s="16"/>
      <c r="L141" s="16"/>
      <c r="M141" s="16"/>
    </row>
    <row r="142" spans="1:13" ht="20.100000000000001" customHeight="1" x14ac:dyDescent="0.15">
      <c r="A142" s="3" t="str">
        <f>IF(AND(L142=客户对账单!$C$2,C142&gt;=客户对账单!$G$2,C142&lt;=客户对账单!$G$3),ROW(销售出库明细表!F142)&amp;"-","")</f>
        <v/>
      </c>
      <c r="B142" s="16"/>
      <c r="C142" s="16"/>
      <c r="D142" s="16"/>
      <c r="E142" s="18" t="str">
        <f>IF($D142&lt;&gt;"",VLOOKUP($D142,参数表!$A:$G,2,0),"")</f>
        <v/>
      </c>
      <c r="F142" s="18" t="str">
        <f>IF($D142&lt;&gt;"",VLOOKUP($D142,参数表!$A:$G,3,0),"")</f>
        <v/>
      </c>
      <c r="G142" s="18" t="str">
        <f>IF($D142&lt;&gt;"",VLOOKUP($D142,参数表!$A:$G,4,0),"")</f>
        <v/>
      </c>
      <c r="H142" s="16"/>
      <c r="I142" s="16"/>
      <c r="J142" s="18">
        <f t="shared" si="2"/>
        <v>0</v>
      </c>
      <c r="K142" s="16"/>
      <c r="L142" s="16"/>
      <c r="M142" s="16"/>
    </row>
    <row r="143" spans="1:13" ht="20.100000000000001" customHeight="1" x14ac:dyDescent="0.15">
      <c r="A143" s="3" t="str">
        <f>IF(AND(L143=客户对账单!$C$2,C143&gt;=客户对账单!$G$2,C143&lt;=客户对账单!$G$3),ROW(销售出库明细表!F143)&amp;"-","")</f>
        <v/>
      </c>
      <c r="B143" s="16"/>
      <c r="C143" s="16"/>
      <c r="D143" s="16"/>
      <c r="E143" s="18" t="str">
        <f>IF($D143&lt;&gt;"",VLOOKUP($D143,参数表!$A:$G,2,0),"")</f>
        <v/>
      </c>
      <c r="F143" s="18" t="str">
        <f>IF($D143&lt;&gt;"",VLOOKUP($D143,参数表!$A:$G,3,0),"")</f>
        <v/>
      </c>
      <c r="G143" s="18" t="str">
        <f>IF($D143&lt;&gt;"",VLOOKUP($D143,参数表!$A:$G,4,0),"")</f>
        <v/>
      </c>
      <c r="H143" s="16"/>
      <c r="I143" s="16"/>
      <c r="J143" s="18">
        <f t="shared" si="2"/>
        <v>0</v>
      </c>
      <c r="K143" s="16"/>
      <c r="L143" s="16"/>
      <c r="M143" s="16"/>
    </row>
    <row r="144" spans="1:13" ht="20.100000000000001" customHeight="1" x14ac:dyDescent="0.15">
      <c r="A144" s="3" t="str">
        <f>IF(AND(L144=客户对账单!$C$2,C144&gt;=客户对账单!$G$2,C144&lt;=客户对账单!$G$3),ROW(销售出库明细表!F144)&amp;"-","")</f>
        <v/>
      </c>
      <c r="B144" s="16"/>
      <c r="C144" s="16"/>
      <c r="D144" s="16"/>
      <c r="E144" s="18" t="str">
        <f>IF($D144&lt;&gt;"",VLOOKUP($D144,参数表!$A:$G,2,0),"")</f>
        <v/>
      </c>
      <c r="F144" s="18" t="str">
        <f>IF($D144&lt;&gt;"",VLOOKUP($D144,参数表!$A:$G,3,0),"")</f>
        <v/>
      </c>
      <c r="G144" s="18" t="str">
        <f>IF($D144&lt;&gt;"",VLOOKUP($D144,参数表!$A:$G,4,0),"")</f>
        <v/>
      </c>
      <c r="H144" s="16"/>
      <c r="I144" s="16"/>
      <c r="J144" s="18">
        <f t="shared" si="2"/>
        <v>0</v>
      </c>
      <c r="K144" s="16"/>
      <c r="L144" s="16"/>
      <c r="M144" s="16"/>
    </row>
    <row r="145" spans="1:13" ht="20.100000000000001" customHeight="1" x14ac:dyDescent="0.15">
      <c r="A145" s="3" t="str">
        <f>IF(AND(L145=客户对账单!$C$2,C145&gt;=客户对账单!$G$2,C145&lt;=客户对账单!$G$3),ROW(销售出库明细表!F145)&amp;"-","")</f>
        <v/>
      </c>
      <c r="B145" s="16"/>
      <c r="C145" s="16"/>
      <c r="D145" s="16"/>
      <c r="E145" s="18" t="str">
        <f>IF($D145&lt;&gt;"",VLOOKUP($D145,参数表!$A:$G,2,0),"")</f>
        <v/>
      </c>
      <c r="F145" s="18" t="str">
        <f>IF($D145&lt;&gt;"",VLOOKUP($D145,参数表!$A:$G,3,0),"")</f>
        <v/>
      </c>
      <c r="G145" s="18" t="str">
        <f>IF($D145&lt;&gt;"",VLOOKUP($D145,参数表!$A:$G,4,0),"")</f>
        <v/>
      </c>
      <c r="H145" s="16"/>
      <c r="I145" s="16"/>
      <c r="J145" s="18">
        <f t="shared" si="2"/>
        <v>0</v>
      </c>
      <c r="K145" s="16"/>
      <c r="L145" s="16"/>
      <c r="M145" s="16"/>
    </row>
    <row r="146" spans="1:13" ht="20.100000000000001" customHeight="1" x14ac:dyDescent="0.15">
      <c r="A146" s="3" t="str">
        <f>IF(AND(L146=客户对账单!$C$2,C146&gt;=客户对账单!$G$2,C146&lt;=客户对账单!$G$3),ROW(销售出库明细表!F146)&amp;"-","")</f>
        <v/>
      </c>
      <c r="B146" s="16"/>
      <c r="C146" s="16"/>
      <c r="D146" s="16"/>
      <c r="E146" s="18" t="str">
        <f>IF($D146&lt;&gt;"",VLOOKUP($D146,参数表!$A:$G,2,0),"")</f>
        <v/>
      </c>
      <c r="F146" s="18" t="str">
        <f>IF($D146&lt;&gt;"",VLOOKUP($D146,参数表!$A:$G,3,0),"")</f>
        <v/>
      </c>
      <c r="G146" s="18" t="str">
        <f>IF($D146&lt;&gt;"",VLOOKUP($D146,参数表!$A:$G,4,0),"")</f>
        <v/>
      </c>
      <c r="H146" s="16"/>
      <c r="I146" s="16"/>
      <c r="J146" s="18">
        <f t="shared" si="2"/>
        <v>0</v>
      </c>
      <c r="K146" s="16"/>
      <c r="L146" s="16"/>
      <c r="M146" s="16"/>
    </row>
    <row r="147" spans="1:13" ht="20.100000000000001" customHeight="1" x14ac:dyDescent="0.15">
      <c r="A147" s="3" t="str">
        <f>IF(AND(L147=客户对账单!$C$2,C147&gt;=客户对账单!$G$2,C147&lt;=客户对账单!$G$3),ROW(销售出库明细表!F147)&amp;"-","")</f>
        <v/>
      </c>
      <c r="B147" s="16"/>
      <c r="C147" s="16"/>
      <c r="D147" s="16"/>
      <c r="E147" s="18" t="str">
        <f>IF($D147&lt;&gt;"",VLOOKUP($D147,参数表!$A:$G,2,0),"")</f>
        <v/>
      </c>
      <c r="F147" s="18" t="str">
        <f>IF($D147&lt;&gt;"",VLOOKUP($D147,参数表!$A:$G,3,0),"")</f>
        <v/>
      </c>
      <c r="G147" s="18" t="str">
        <f>IF($D147&lt;&gt;"",VLOOKUP($D147,参数表!$A:$G,4,0),"")</f>
        <v/>
      </c>
      <c r="H147" s="16"/>
      <c r="I147" s="16"/>
      <c r="J147" s="18">
        <f t="shared" si="2"/>
        <v>0</v>
      </c>
      <c r="K147" s="16"/>
      <c r="L147" s="16"/>
      <c r="M147" s="16"/>
    </row>
    <row r="148" spans="1:13" ht="20.100000000000001" customHeight="1" x14ac:dyDescent="0.15">
      <c r="A148" s="3" t="str">
        <f>IF(AND(L148=客户对账单!$C$2,C148&gt;=客户对账单!$G$2,C148&lt;=客户对账单!$G$3),ROW(销售出库明细表!F148)&amp;"-","")</f>
        <v/>
      </c>
      <c r="B148" s="16"/>
      <c r="C148" s="16"/>
      <c r="D148" s="16"/>
      <c r="E148" s="18" t="str">
        <f>IF($D148&lt;&gt;"",VLOOKUP($D148,参数表!$A:$G,2,0),"")</f>
        <v/>
      </c>
      <c r="F148" s="18" t="str">
        <f>IF($D148&lt;&gt;"",VLOOKUP($D148,参数表!$A:$G,3,0),"")</f>
        <v/>
      </c>
      <c r="G148" s="18" t="str">
        <f>IF($D148&lt;&gt;"",VLOOKUP($D148,参数表!$A:$G,4,0),"")</f>
        <v/>
      </c>
      <c r="H148" s="16"/>
      <c r="I148" s="16"/>
      <c r="J148" s="18">
        <f t="shared" si="2"/>
        <v>0</v>
      </c>
      <c r="K148" s="16"/>
      <c r="L148" s="16"/>
      <c r="M148" s="16"/>
    </row>
    <row r="149" spans="1:13" ht="20.100000000000001" customHeight="1" x14ac:dyDescent="0.15">
      <c r="A149" s="3" t="str">
        <f>IF(AND(L149=客户对账单!$C$2,C149&gt;=客户对账单!$G$2,C149&lt;=客户对账单!$G$3),ROW(销售出库明细表!F149)&amp;"-","")</f>
        <v/>
      </c>
      <c r="B149" s="16"/>
      <c r="C149" s="16"/>
      <c r="D149" s="16"/>
      <c r="E149" s="18" t="str">
        <f>IF($D149&lt;&gt;"",VLOOKUP($D149,参数表!$A:$G,2,0),"")</f>
        <v/>
      </c>
      <c r="F149" s="18" t="str">
        <f>IF($D149&lt;&gt;"",VLOOKUP($D149,参数表!$A:$G,3,0),"")</f>
        <v/>
      </c>
      <c r="G149" s="18" t="str">
        <f>IF($D149&lt;&gt;"",VLOOKUP($D149,参数表!$A:$G,4,0),"")</f>
        <v/>
      </c>
      <c r="H149" s="16"/>
      <c r="I149" s="16"/>
      <c r="J149" s="18">
        <f t="shared" si="2"/>
        <v>0</v>
      </c>
      <c r="K149" s="16"/>
      <c r="L149" s="16"/>
      <c r="M149" s="16"/>
    </row>
    <row r="150" spans="1:13" ht="20.100000000000001" customHeight="1" x14ac:dyDescent="0.15">
      <c r="A150" s="3" t="str">
        <f>IF(AND(L150=客户对账单!$C$2,C150&gt;=客户对账单!$G$2,C150&lt;=客户对账单!$G$3),ROW(销售出库明细表!F150)&amp;"-","")</f>
        <v/>
      </c>
      <c r="B150" s="16"/>
      <c r="C150" s="16"/>
      <c r="D150" s="16"/>
      <c r="E150" s="18" t="str">
        <f>IF($D150&lt;&gt;"",VLOOKUP($D150,参数表!$A:$G,2,0),"")</f>
        <v/>
      </c>
      <c r="F150" s="18" t="str">
        <f>IF($D150&lt;&gt;"",VLOOKUP($D150,参数表!$A:$G,3,0),"")</f>
        <v/>
      </c>
      <c r="G150" s="18" t="str">
        <f>IF($D150&lt;&gt;"",VLOOKUP($D150,参数表!$A:$G,4,0),"")</f>
        <v/>
      </c>
      <c r="H150" s="16"/>
      <c r="I150" s="16"/>
      <c r="J150" s="18">
        <f t="shared" si="2"/>
        <v>0</v>
      </c>
      <c r="K150" s="16"/>
      <c r="L150" s="16"/>
      <c r="M150" s="16"/>
    </row>
    <row r="151" spans="1:13" ht="20.100000000000001" customHeight="1" x14ac:dyDescent="0.15">
      <c r="A151" s="3" t="str">
        <f>IF(AND(L151=客户对账单!$C$2,C151&gt;=客户对账单!$G$2,C151&lt;=客户对账单!$G$3),ROW(销售出库明细表!F151)&amp;"-","")</f>
        <v/>
      </c>
      <c r="B151" s="16"/>
      <c r="C151" s="16"/>
      <c r="D151" s="16"/>
      <c r="E151" s="18" t="str">
        <f>IF($D151&lt;&gt;"",VLOOKUP($D151,参数表!$A:$G,2,0),"")</f>
        <v/>
      </c>
      <c r="F151" s="18" t="str">
        <f>IF($D151&lt;&gt;"",VLOOKUP($D151,参数表!$A:$G,3,0),"")</f>
        <v/>
      </c>
      <c r="G151" s="18" t="str">
        <f>IF($D151&lt;&gt;"",VLOOKUP($D151,参数表!$A:$G,4,0),"")</f>
        <v/>
      </c>
      <c r="H151" s="16"/>
      <c r="I151" s="16"/>
      <c r="J151" s="18">
        <f t="shared" si="2"/>
        <v>0</v>
      </c>
      <c r="K151" s="16"/>
      <c r="L151" s="16"/>
      <c r="M151" s="16"/>
    </row>
    <row r="152" spans="1:13" ht="20.100000000000001" customHeight="1" x14ac:dyDescent="0.15">
      <c r="A152" s="3" t="str">
        <f>IF(AND(L152=客户对账单!$C$2,C152&gt;=客户对账单!$G$2,C152&lt;=客户对账单!$G$3),ROW(销售出库明细表!F152)&amp;"-","")</f>
        <v/>
      </c>
      <c r="B152" s="16"/>
      <c r="C152" s="16"/>
      <c r="D152" s="16"/>
      <c r="E152" s="18" t="str">
        <f>IF($D152&lt;&gt;"",VLOOKUP($D152,参数表!$A:$G,2,0),"")</f>
        <v/>
      </c>
      <c r="F152" s="18" t="str">
        <f>IF($D152&lt;&gt;"",VLOOKUP($D152,参数表!$A:$G,3,0),"")</f>
        <v/>
      </c>
      <c r="G152" s="18" t="str">
        <f>IF($D152&lt;&gt;"",VLOOKUP($D152,参数表!$A:$G,4,0),"")</f>
        <v/>
      </c>
      <c r="H152" s="16"/>
      <c r="I152" s="16"/>
      <c r="J152" s="18">
        <f t="shared" si="2"/>
        <v>0</v>
      </c>
      <c r="K152" s="16"/>
      <c r="L152" s="16"/>
      <c r="M152" s="16"/>
    </row>
    <row r="153" spans="1:13" ht="20.100000000000001" customHeight="1" x14ac:dyDescent="0.15">
      <c r="A153" s="3" t="str">
        <f>IF(AND(L153=客户对账单!$C$2,C153&gt;=客户对账单!$G$2,C153&lt;=客户对账单!$G$3),ROW(销售出库明细表!F153)&amp;"-","")</f>
        <v/>
      </c>
      <c r="B153" s="16"/>
      <c r="C153" s="16"/>
      <c r="D153" s="16"/>
      <c r="E153" s="18" t="str">
        <f>IF($D153&lt;&gt;"",VLOOKUP($D153,参数表!$A:$G,2,0),"")</f>
        <v/>
      </c>
      <c r="F153" s="18" t="str">
        <f>IF($D153&lt;&gt;"",VLOOKUP($D153,参数表!$A:$G,3,0),"")</f>
        <v/>
      </c>
      <c r="G153" s="18" t="str">
        <f>IF($D153&lt;&gt;"",VLOOKUP($D153,参数表!$A:$G,4,0),"")</f>
        <v/>
      </c>
      <c r="H153" s="16"/>
      <c r="I153" s="16"/>
      <c r="J153" s="18">
        <f t="shared" si="2"/>
        <v>0</v>
      </c>
      <c r="K153" s="16"/>
      <c r="L153" s="16"/>
      <c r="M153" s="16"/>
    </row>
    <row r="154" spans="1:13" ht="20.100000000000001" customHeight="1" x14ac:dyDescent="0.15">
      <c r="A154" s="3" t="str">
        <f>IF(AND(L154=客户对账单!$C$2,C154&gt;=客户对账单!$G$2,C154&lt;=客户对账单!$G$3),ROW(销售出库明细表!F154)&amp;"-","")</f>
        <v/>
      </c>
      <c r="B154" s="16"/>
      <c r="C154" s="16"/>
      <c r="D154" s="16"/>
      <c r="E154" s="18" t="str">
        <f>IF($D154&lt;&gt;"",VLOOKUP($D154,参数表!$A:$G,2,0),"")</f>
        <v/>
      </c>
      <c r="F154" s="18" t="str">
        <f>IF($D154&lt;&gt;"",VLOOKUP($D154,参数表!$A:$G,3,0),"")</f>
        <v/>
      </c>
      <c r="G154" s="18" t="str">
        <f>IF($D154&lt;&gt;"",VLOOKUP($D154,参数表!$A:$G,4,0),"")</f>
        <v/>
      </c>
      <c r="H154" s="16"/>
      <c r="I154" s="16"/>
      <c r="J154" s="18">
        <f t="shared" si="2"/>
        <v>0</v>
      </c>
      <c r="K154" s="16"/>
      <c r="L154" s="16"/>
      <c r="M154" s="16"/>
    </row>
    <row r="155" spans="1:13" ht="20.100000000000001" customHeight="1" x14ac:dyDescent="0.15">
      <c r="A155" s="3" t="str">
        <f>IF(AND(L155=客户对账单!$C$2,C155&gt;=客户对账单!$G$2,C155&lt;=客户对账单!$G$3),ROW(销售出库明细表!F155)&amp;"-","")</f>
        <v/>
      </c>
      <c r="B155" s="16"/>
      <c r="C155" s="16"/>
      <c r="D155" s="16"/>
      <c r="E155" s="18" t="str">
        <f>IF($D155&lt;&gt;"",VLOOKUP($D155,参数表!$A:$G,2,0),"")</f>
        <v/>
      </c>
      <c r="F155" s="18" t="str">
        <f>IF($D155&lt;&gt;"",VLOOKUP($D155,参数表!$A:$G,3,0),"")</f>
        <v/>
      </c>
      <c r="G155" s="18" t="str">
        <f>IF($D155&lt;&gt;"",VLOOKUP($D155,参数表!$A:$G,4,0),"")</f>
        <v/>
      </c>
      <c r="H155" s="16"/>
      <c r="I155" s="16"/>
      <c r="J155" s="18">
        <f t="shared" si="2"/>
        <v>0</v>
      </c>
      <c r="K155" s="16"/>
      <c r="L155" s="16"/>
      <c r="M155" s="16"/>
    </row>
    <row r="156" spans="1:13" ht="20.100000000000001" customHeight="1" x14ac:dyDescent="0.15">
      <c r="A156" s="3" t="str">
        <f>IF(AND(L156=客户对账单!$C$2,C156&gt;=客户对账单!$G$2,C156&lt;=客户对账单!$G$3),ROW(销售出库明细表!F156)&amp;"-","")</f>
        <v/>
      </c>
      <c r="B156" s="16"/>
      <c r="C156" s="16"/>
      <c r="D156" s="16"/>
      <c r="E156" s="18" t="str">
        <f>IF($D156&lt;&gt;"",VLOOKUP($D156,参数表!$A:$G,2,0),"")</f>
        <v/>
      </c>
      <c r="F156" s="18" t="str">
        <f>IF($D156&lt;&gt;"",VLOOKUP($D156,参数表!$A:$G,3,0),"")</f>
        <v/>
      </c>
      <c r="G156" s="18" t="str">
        <f>IF($D156&lt;&gt;"",VLOOKUP($D156,参数表!$A:$G,4,0),"")</f>
        <v/>
      </c>
      <c r="H156" s="16"/>
      <c r="I156" s="16"/>
      <c r="J156" s="18">
        <f t="shared" si="2"/>
        <v>0</v>
      </c>
      <c r="K156" s="16"/>
      <c r="L156" s="16"/>
      <c r="M156" s="16"/>
    </row>
    <row r="157" spans="1:13" ht="20.100000000000001" customHeight="1" x14ac:dyDescent="0.15">
      <c r="A157" s="3" t="str">
        <f>IF(AND(L157=客户对账单!$C$2,C157&gt;=客户对账单!$G$2,C157&lt;=客户对账单!$G$3),ROW(销售出库明细表!F157)&amp;"-","")</f>
        <v/>
      </c>
      <c r="B157" s="16"/>
      <c r="C157" s="16"/>
      <c r="D157" s="16"/>
      <c r="E157" s="18" t="str">
        <f>IF($D157&lt;&gt;"",VLOOKUP($D157,参数表!$A:$G,2,0),"")</f>
        <v/>
      </c>
      <c r="F157" s="18" t="str">
        <f>IF($D157&lt;&gt;"",VLOOKUP($D157,参数表!$A:$G,3,0),"")</f>
        <v/>
      </c>
      <c r="G157" s="18" t="str">
        <f>IF($D157&lt;&gt;"",VLOOKUP($D157,参数表!$A:$G,4,0),"")</f>
        <v/>
      </c>
      <c r="H157" s="16"/>
      <c r="I157" s="16"/>
      <c r="J157" s="18">
        <f t="shared" si="2"/>
        <v>0</v>
      </c>
      <c r="K157" s="16"/>
      <c r="L157" s="16"/>
      <c r="M157" s="16"/>
    </row>
    <row r="158" spans="1:13" ht="20.100000000000001" customHeight="1" x14ac:dyDescent="0.15">
      <c r="A158" s="3" t="str">
        <f>IF(AND(L158=客户对账单!$C$2,C158&gt;=客户对账单!$G$2,C158&lt;=客户对账单!$G$3),ROW(销售出库明细表!F158)&amp;"-","")</f>
        <v/>
      </c>
      <c r="B158" s="16"/>
      <c r="C158" s="16"/>
      <c r="D158" s="16"/>
      <c r="E158" s="18" t="str">
        <f>IF($D158&lt;&gt;"",VLOOKUP($D158,参数表!$A:$G,2,0),"")</f>
        <v/>
      </c>
      <c r="F158" s="18" t="str">
        <f>IF($D158&lt;&gt;"",VLOOKUP($D158,参数表!$A:$G,3,0),"")</f>
        <v/>
      </c>
      <c r="G158" s="18" t="str">
        <f>IF($D158&lt;&gt;"",VLOOKUP($D158,参数表!$A:$G,4,0),"")</f>
        <v/>
      </c>
      <c r="H158" s="16"/>
      <c r="I158" s="16"/>
      <c r="J158" s="18">
        <f t="shared" si="2"/>
        <v>0</v>
      </c>
      <c r="K158" s="16"/>
      <c r="L158" s="16"/>
      <c r="M158" s="16"/>
    </row>
    <row r="159" spans="1:13" ht="20.100000000000001" customHeight="1" x14ac:dyDescent="0.15">
      <c r="A159" s="3" t="str">
        <f>IF(AND(L159=客户对账单!$C$2,C159&gt;=客户对账单!$G$2,C159&lt;=客户对账单!$G$3),ROW(销售出库明细表!F159)&amp;"-","")</f>
        <v/>
      </c>
      <c r="B159" s="16"/>
      <c r="C159" s="16"/>
      <c r="D159" s="16"/>
      <c r="E159" s="18" t="str">
        <f>IF($D159&lt;&gt;"",VLOOKUP($D159,参数表!$A:$G,2,0),"")</f>
        <v/>
      </c>
      <c r="F159" s="18" t="str">
        <f>IF($D159&lt;&gt;"",VLOOKUP($D159,参数表!$A:$G,3,0),"")</f>
        <v/>
      </c>
      <c r="G159" s="18" t="str">
        <f>IF($D159&lt;&gt;"",VLOOKUP($D159,参数表!$A:$G,4,0),"")</f>
        <v/>
      </c>
      <c r="H159" s="16"/>
      <c r="I159" s="16"/>
      <c r="J159" s="18">
        <f t="shared" si="2"/>
        <v>0</v>
      </c>
      <c r="K159" s="16"/>
      <c r="L159" s="16"/>
      <c r="M159" s="16"/>
    </row>
    <row r="160" spans="1:13" ht="20.100000000000001" customHeight="1" x14ac:dyDescent="0.15">
      <c r="A160" s="3" t="str">
        <f>IF(AND(L160=客户对账单!$C$2,C160&gt;=客户对账单!$G$2,C160&lt;=客户对账单!$G$3),ROW(销售出库明细表!F160)&amp;"-","")</f>
        <v/>
      </c>
      <c r="B160" s="16"/>
      <c r="C160" s="16"/>
      <c r="D160" s="16"/>
      <c r="E160" s="18" t="str">
        <f>IF($D160&lt;&gt;"",VLOOKUP($D160,参数表!$A:$G,2,0),"")</f>
        <v/>
      </c>
      <c r="F160" s="18" t="str">
        <f>IF($D160&lt;&gt;"",VLOOKUP($D160,参数表!$A:$G,3,0),"")</f>
        <v/>
      </c>
      <c r="G160" s="18" t="str">
        <f>IF($D160&lt;&gt;"",VLOOKUP($D160,参数表!$A:$G,4,0),"")</f>
        <v/>
      </c>
      <c r="H160" s="16"/>
      <c r="I160" s="16"/>
      <c r="J160" s="18">
        <f t="shared" si="2"/>
        <v>0</v>
      </c>
      <c r="K160" s="16"/>
      <c r="L160" s="16"/>
      <c r="M160" s="16"/>
    </row>
    <row r="161" spans="1:13" ht="20.100000000000001" customHeight="1" x14ac:dyDescent="0.15">
      <c r="A161" s="3" t="str">
        <f>IF(AND(L161=客户对账单!$C$2,C161&gt;=客户对账单!$G$2,C161&lt;=客户对账单!$G$3),ROW(销售出库明细表!F161)&amp;"-","")</f>
        <v/>
      </c>
      <c r="B161" s="16"/>
      <c r="C161" s="16"/>
      <c r="D161" s="16"/>
      <c r="E161" s="18" t="str">
        <f>IF($D161&lt;&gt;"",VLOOKUP($D161,参数表!$A:$G,2,0),"")</f>
        <v/>
      </c>
      <c r="F161" s="18" t="str">
        <f>IF($D161&lt;&gt;"",VLOOKUP($D161,参数表!$A:$G,3,0),"")</f>
        <v/>
      </c>
      <c r="G161" s="18" t="str">
        <f>IF($D161&lt;&gt;"",VLOOKUP($D161,参数表!$A:$G,4,0),"")</f>
        <v/>
      </c>
      <c r="H161" s="16"/>
      <c r="I161" s="16"/>
      <c r="J161" s="18">
        <f t="shared" si="2"/>
        <v>0</v>
      </c>
      <c r="K161" s="16"/>
      <c r="L161" s="16"/>
      <c r="M161" s="16"/>
    </row>
    <row r="162" spans="1:13" ht="20.100000000000001" customHeight="1" x14ac:dyDescent="0.15">
      <c r="A162" s="3" t="str">
        <f>IF(AND(L162=客户对账单!$C$2,C162&gt;=客户对账单!$G$2,C162&lt;=客户对账单!$G$3),ROW(销售出库明细表!F162)&amp;"-","")</f>
        <v/>
      </c>
      <c r="B162" s="16"/>
      <c r="C162" s="16"/>
      <c r="D162" s="16"/>
      <c r="E162" s="18" t="str">
        <f>IF($D162&lt;&gt;"",VLOOKUP($D162,参数表!$A:$G,2,0),"")</f>
        <v/>
      </c>
      <c r="F162" s="18" t="str">
        <f>IF($D162&lt;&gt;"",VLOOKUP($D162,参数表!$A:$G,3,0),"")</f>
        <v/>
      </c>
      <c r="G162" s="18" t="str">
        <f>IF($D162&lt;&gt;"",VLOOKUP($D162,参数表!$A:$G,4,0),"")</f>
        <v/>
      </c>
      <c r="H162" s="16"/>
      <c r="I162" s="16"/>
      <c r="J162" s="18">
        <f t="shared" si="2"/>
        <v>0</v>
      </c>
      <c r="K162" s="16"/>
      <c r="L162" s="16"/>
      <c r="M162" s="16"/>
    </row>
    <row r="163" spans="1:13" ht="20.100000000000001" customHeight="1" x14ac:dyDescent="0.15">
      <c r="A163" s="3" t="str">
        <f>IF(AND(L163=客户对账单!$C$2,C163&gt;=客户对账单!$G$2,C163&lt;=客户对账单!$G$3),ROW(销售出库明细表!F163)&amp;"-","")</f>
        <v/>
      </c>
      <c r="B163" s="16"/>
      <c r="C163" s="16"/>
      <c r="D163" s="16"/>
      <c r="E163" s="18" t="str">
        <f>IF($D163&lt;&gt;"",VLOOKUP($D163,参数表!$A:$G,2,0),"")</f>
        <v/>
      </c>
      <c r="F163" s="18" t="str">
        <f>IF($D163&lt;&gt;"",VLOOKUP($D163,参数表!$A:$G,3,0),"")</f>
        <v/>
      </c>
      <c r="G163" s="18" t="str">
        <f>IF($D163&lt;&gt;"",VLOOKUP($D163,参数表!$A:$G,4,0),"")</f>
        <v/>
      </c>
      <c r="H163" s="16"/>
      <c r="I163" s="16"/>
      <c r="J163" s="18">
        <f t="shared" si="2"/>
        <v>0</v>
      </c>
      <c r="K163" s="16"/>
      <c r="L163" s="16"/>
      <c r="M163" s="16"/>
    </row>
    <row r="164" spans="1:13" ht="20.100000000000001" customHeight="1" x14ac:dyDescent="0.15">
      <c r="A164" s="3" t="str">
        <f>IF(AND(L164=客户对账单!$C$2,C164&gt;=客户对账单!$G$2,C164&lt;=客户对账单!$G$3),ROW(销售出库明细表!F164)&amp;"-","")</f>
        <v/>
      </c>
      <c r="B164" s="16"/>
      <c r="C164" s="16"/>
      <c r="D164" s="16"/>
      <c r="E164" s="18" t="str">
        <f>IF($D164&lt;&gt;"",VLOOKUP($D164,参数表!$A:$G,2,0),"")</f>
        <v/>
      </c>
      <c r="F164" s="18" t="str">
        <f>IF($D164&lt;&gt;"",VLOOKUP($D164,参数表!$A:$G,3,0),"")</f>
        <v/>
      </c>
      <c r="G164" s="18" t="str">
        <f>IF($D164&lt;&gt;"",VLOOKUP($D164,参数表!$A:$G,4,0),"")</f>
        <v/>
      </c>
      <c r="H164" s="16"/>
      <c r="I164" s="16"/>
      <c r="J164" s="18">
        <f t="shared" si="2"/>
        <v>0</v>
      </c>
      <c r="K164" s="16"/>
      <c r="L164" s="16"/>
      <c r="M164" s="16"/>
    </row>
    <row r="165" spans="1:13" ht="20.100000000000001" customHeight="1" x14ac:dyDescent="0.15">
      <c r="A165" s="3" t="str">
        <f>IF(AND(L165=客户对账单!$C$2,C165&gt;=客户对账单!$G$2,C165&lt;=客户对账单!$G$3),ROW(销售出库明细表!F165)&amp;"-","")</f>
        <v/>
      </c>
      <c r="B165" s="16"/>
      <c r="C165" s="16"/>
      <c r="D165" s="16"/>
      <c r="E165" s="18" t="str">
        <f>IF($D165&lt;&gt;"",VLOOKUP($D165,参数表!$A:$G,2,0),"")</f>
        <v/>
      </c>
      <c r="F165" s="18" t="str">
        <f>IF($D165&lt;&gt;"",VLOOKUP($D165,参数表!$A:$G,3,0),"")</f>
        <v/>
      </c>
      <c r="G165" s="18" t="str">
        <f>IF($D165&lt;&gt;"",VLOOKUP($D165,参数表!$A:$G,4,0),"")</f>
        <v/>
      </c>
      <c r="H165" s="16"/>
      <c r="I165" s="16"/>
      <c r="J165" s="18">
        <f t="shared" si="2"/>
        <v>0</v>
      </c>
      <c r="K165" s="16"/>
      <c r="L165" s="16"/>
      <c r="M165" s="16"/>
    </row>
    <row r="166" spans="1:13" ht="20.100000000000001" customHeight="1" x14ac:dyDescent="0.15">
      <c r="A166" s="3" t="str">
        <f>IF(AND(L166=客户对账单!$C$2,C166&gt;=客户对账单!$G$2,C166&lt;=客户对账单!$G$3),ROW(销售出库明细表!F166)&amp;"-","")</f>
        <v/>
      </c>
      <c r="B166" s="16"/>
      <c r="C166" s="16"/>
      <c r="D166" s="16"/>
      <c r="E166" s="18" t="str">
        <f>IF($D166&lt;&gt;"",VLOOKUP($D166,参数表!$A:$G,2,0),"")</f>
        <v/>
      </c>
      <c r="F166" s="18" t="str">
        <f>IF($D166&lt;&gt;"",VLOOKUP($D166,参数表!$A:$G,3,0),"")</f>
        <v/>
      </c>
      <c r="G166" s="18" t="str">
        <f>IF($D166&lt;&gt;"",VLOOKUP($D166,参数表!$A:$G,4,0),"")</f>
        <v/>
      </c>
      <c r="H166" s="16"/>
      <c r="I166" s="16"/>
      <c r="J166" s="18">
        <f t="shared" si="2"/>
        <v>0</v>
      </c>
      <c r="K166" s="16"/>
      <c r="L166" s="16"/>
      <c r="M166" s="16"/>
    </row>
    <row r="167" spans="1:13" ht="20.100000000000001" customHeight="1" x14ac:dyDescent="0.15">
      <c r="A167" s="3" t="str">
        <f>IF(AND(L167=客户对账单!$C$2,C167&gt;=客户对账单!$G$2,C167&lt;=客户对账单!$G$3),ROW(销售出库明细表!F167)&amp;"-","")</f>
        <v/>
      </c>
      <c r="B167" s="16"/>
      <c r="C167" s="16"/>
      <c r="D167" s="16"/>
      <c r="E167" s="18" t="str">
        <f>IF($D167&lt;&gt;"",VLOOKUP($D167,参数表!$A:$G,2,0),"")</f>
        <v/>
      </c>
      <c r="F167" s="18" t="str">
        <f>IF($D167&lt;&gt;"",VLOOKUP($D167,参数表!$A:$G,3,0),"")</f>
        <v/>
      </c>
      <c r="G167" s="18" t="str">
        <f>IF($D167&lt;&gt;"",VLOOKUP($D167,参数表!$A:$G,4,0),"")</f>
        <v/>
      </c>
      <c r="H167" s="16"/>
      <c r="I167" s="16"/>
      <c r="J167" s="18">
        <f t="shared" si="2"/>
        <v>0</v>
      </c>
      <c r="K167" s="16"/>
      <c r="L167" s="16"/>
      <c r="M167" s="16"/>
    </row>
    <row r="168" spans="1:13" ht="20.100000000000001" customHeight="1" x14ac:dyDescent="0.15">
      <c r="A168" s="3" t="str">
        <f>IF(AND(L168=客户对账单!$C$2,C168&gt;=客户对账单!$G$2,C168&lt;=客户对账单!$G$3),ROW(销售出库明细表!F168)&amp;"-","")</f>
        <v/>
      </c>
      <c r="B168" s="16"/>
      <c r="C168" s="16"/>
      <c r="D168" s="16"/>
      <c r="E168" s="18" t="str">
        <f>IF($D168&lt;&gt;"",VLOOKUP($D168,参数表!$A:$G,2,0),"")</f>
        <v/>
      </c>
      <c r="F168" s="18" t="str">
        <f>IF($D168&lt;&gt;"",VLOOKUP($D168,参数表!$A:$G,3,0),"")</f>
        <v/>
      </c>
      <c r="G168" s="18" t="str">
        <f>IF($D168&lt;&gt;"",VLOOKUP($D168,参数表!$A:$G,4,0),"")</f>
        <v/>
      </c>
      <c r="H168" s="16"/>
      <c r="I168" s="16"/>
      <c r="J168" s="18">
        <f t="shared" si="2"/>
        <v>0</v>
      </c>
      <c r="K168" s="16"/>
      <c r="L168" s="16"/>
      <c r="M168" s="16"/>
    </row>
    <row r="169" spans="1:13" ht="20.100000000000001" customHeight="1" x14ac:dyDescent="0.15">
      <c r="A169" s="3" t="str">
        <f>IF(AND(L169=客户对账单!$C$2,C169&gt;=客户对账单!$G$2,C169&lt;=客户对账单!$G$3),ROW(销售出库明细表!F169)&amp;"-","")</f>
        <v/>
      </c>
      <c r="B169" s="16"/>
      <c r="C169" s="16"/>
      <c r="D169" s="16"/>
      <c r="E169" s="18" t="str">
        <f>IF($D169&lt;&gt;"",VLOOKUP($D169,参数表!$A:$G,2,0),"")</f>
        <v/>
      </c>
      <c r="F169" s="18" t="str">
        <f>IF($D169&lt;&gt;"",VLOOKUP($D169,参数表!$A:$G,3,0),"")</f>
        <v/>
      </c>
      <c r="G169" s="18" t="str">
        <f>IF($D169&lt;&gt;"",VLOOKUP($D169,参数表!$A:$G,4,0),"")</f>
        <v/>
      </c>
      <c r="H169" s="16"/>
      <c r="I169" s="16"/>
      <c r="J169" s="18">
        <f t="shared" si="2"/>
        <v>0</v>
      </c>
      <c r="K169" s="16"/>
      <c r="L169" s="16"/>
      <c r="M169" s="16"/>
    </row>
    <row r="170" spans="1:13" ht="20.100000000000001" customHeight="1" x14ac:dyDescent="0.15">
      <c r="A170" s="3" t="str">
        <f>IF(AND(L170=客户对账单!$C$2,C170&gt;=客户对账单!$G$2,C170&lt;=客户对账单!$G$3),ROW(销售出库明细表!F170)&amp;"-","")</f>
        <v/>
      </c>
      <c r="B170" s="16"/>
      <c r="C170" s="16"/>
      <c r="D170" s="16"/>
      <c r="E170" s="18" t="str">
        <f>IF($D170&lt;&gt;"",VLOOKUP($D170,参数表!$A:$G,2,0),"")</f>
        <v/>
      </c>
      <c r="F170" s="18" t="str">
        <f>IF($D170&lt;&gt;"",VLOOKUP($D170,参数表!$A:$G,3,0),"")</f>
        <v/>
      </c>
      <c r="G170" s="18" t="str">
        <f>IF($D170&lt;&gt;"",VLOOKUP($D170,参数表!$A:$G,4,0),"")</f>
        <v/>
      </c>
      <c r="H170" s="16"/>
      <c r="I170" s="16"/>
      <c r="J170" s="18">
        <f t="shared" si="2"/>
        <v>0</v>
      </c>
      <c r="K170" s="16"/>
      <c r="L170" s="16"/>
      <c r="M170" s="16"/>
    </row>
    <row r="171" spans="1:13" ht="20.100000000000001" customHeight="1" x14ac:dyDescent="0.15">
      <c r="A171" s="3" t="str">
        <f>IF(AND(L171=客户对账单!$C$2,C171&gt;=客户对账单!$G$2,C171&lt;=客户对账单!$G$3),ROW(销售出库明细表!F171)&amp;"-","")</f>
        <v/>
      </c>
      <c r="B171" s="16"/>
      <c r="C171" s="16"/>
      <c r="D171" s="16"/>
      <c r="E171" s="18" t="str">
        <f>IF($D171&lt;&gt;"",VLOOKUP($D171,参数表!$A:$G,2,0),"")</f>
        <v/>
      </c>
      <c r="F171" s="18" t="str">
        <f>IF($D171&lt;&gt;"",VLOOKUP($D171,参数表!$A:$G,3,0),"")</f>
        <v/>
      </c>
      <c r="G171" s="18" t="str">
        <f>IF($D171&lt;&gt;"",VLOOKUP($D171,参数表!$A:$G,4,0),"")</f>
        <v/>
      </c>
      <c r="H171" s="16"/>
      <c r="I171" s="16"/>
      <c r="J171" s="18">
        <f t="shared" si="2"/>
        <v>0</v>
      </c>
      <c r="K171" s="16"/>
      <c r="L171" s="16"/>
      <c r="M171" s="16"/>
    </row>
    <row r="172" spans="1:13" ht="20.100000000000001" customHeight="1" x14ac:dyDescent="0.15">
      <c r="A172" s="3" t="str">
        <f>IF(AND(L172=客户对账单!$C$2,C172&gt;=客户对账单!$G$2,C172&lt;=客户对账单!$G$3),ROW(销售出库明细表!F172)&amp;"-","")</f>
        <v/>
      </c>
      <c r="B172" s="16"/>
      <c r="C172" s="16"/>
      <c r="D172" s="16"/>
      <c r="E172" s="18" t="str">
        <f>IF($D172&lt;&gt;"",VLOOKUP($D172,参数表!$A:$G,2,0),"")</f>
        <v/>
      </c>
      <c r="F172" s="18" t="str">
        <f>IF($D172&lt;&gt;"",VLOOKUP($D172,参数表!$A:$G,3,0),"")</f>
        <v/>
      </c>
      <c r="G172" s="18" t="str">
        <f>IF($D172&lt;&gt;"",VLOOKUP($D172,参数表!$A:$G,4,0),"")</f>
        <v/>
      </c>
      <c r="H172" s="16"/>
      <c r="I172" s="16"/>
      <c r="J172" s="18">
        <f t="shared" si="2"/>
        <v>0</v>
      </c>
      <c r="K172" s="16"/>
      <c r="L172" s="16"/>
      <c r="M172" s="16"/>
    </row>
    <row r="173" spans="1:13" ht="20.100000000000001" customHeight="1" x14ac:dyDescent="0.15">
      <c r="A173" s="3" t="str">
        <f>IF(AND(L173=客户对账单!$C$2,C173&gt;=客户对账单!$G$2,C173&lt;=客户对账单!$G$3),ROW(销售出库明细表!F173)&amp;"-","")</f>
        <v/>
      </c>
      <c r="B173" s="16"/>
      <c r="C173" s="16"/>
      <c r="D173" s="16"/>
      <c r="E173" s="18" t="str">
        <f>IF($D173&lt;&gt;"",VLOOKUP($D173,参数表!$A:$G,2,0),"")</f>
        <v/>
      </c>
      <c r="F173" s="18" t="str">
        <f>IF($D173&lt;&gt;"",VLOOKUP($D173,参数表!$A:$G,3,0),"")</f>
        <v/>
      </c>
      <c r="G173" s="18" t="str">
        <f>IF($D173&lt;&gt;"",VLOOKUP($D173,参数表!$A:$G,4,0),"")</f>
        <v/>
      </c>
      <c r="H173" s="16"/>
      <c r="I173" s="16"/>
      <c r="J173" s="18">
        <f t="shared" si="2"/>
        <v>0</v>
      </c>
      <c r="K173" s="16"/>
      <c r="L173" s="16"/>
      <c r="M173" s="16"/>
    </row>
    <row r="174" spans="1:13" ht="20.100000000000001" customHeight="1" x14ac:dyDescent="0.15">
      <c r="A174" s="3" t="str">
        <f>IF(AND(L174=客户对账单!$C$2,C174&gt;=客户对账单!$G$2,C174&lt;=客户对账单!$G$3),ROW(销售出库明细表!F174)&amp;"-","")</f>
        <v/>
      </c>
      <c r="B174" s="16"/>
      <c r="C174" s="16"/>
      <c r="D174" s="16"/>
      <c r="E174" s="18" t="str">
        <f>IF($D174&lt;&gt;"",VLOOKUP($D174,参数表!$A:$G,2,0),"")</f>
        <v/>
      </c>
      <c r="F174" s="18" t="str">
        <f>IF($D174&lt;&gt;"",VLOOKUP($D174,参数表!$A:$G,3,0),"")</f>
        <v/>
      </c>
      <c r="G174" s="18" t="str">
        <f>IF($D174&lt;&gt;"",VLOOKUP($D174,参数表!$A:$G,4,0),"")</f>
        <v/>
      </c>
      <c r="H174" s="16"/>
      <c r="I174" s="16"/>
      <c r="J174" s="18">
        <f t="shared" si="2"/>
        <v>0</v>
      </c>
      <c r="K174" s="16"/>
      <c r="L174" s="16"/>
      <c r="M174" s="16"/>
    </row>
    <row r="175" spans="1:13" ht="20.100000000000001" customHeight="1" x14ac:dyDescent="0.15">
      <c r="A175" s="3" t="str">
        <f>IF(AND(L175=客户对账单!$C$2,C175&gt;=客户对账单!$G$2,C175&lt;=客户对账单!$G$3),ROW(销售出库明细表!F175)&amp;"-","")</f>
        <v/>
      </c>
      <c r="B175" s="16"/>
      <c r="C175" s="16"/>
      <c r="D175" s="16"/>
      <c r="E175" s="18" t="str">
        <f>IF($D175&lt;&gt;"",VLOOKUP($D175,参数表!$A:$G,2,0),"")</f>
        <v/>
      </c>
      <c r="F175" s="18" t="str">
        <f>IF($D175&lt;&gt;"",VLOOKUP($D175,参数表!$A:$G,3,0),"")</f>
        <v/>
      </c>
      <c r="G175" s="18" t="str">
        <f>IF($D175&lt;&gt;"",VLOOKUP($D175,参数表!$A:$G,4,0),"")</f>
        <v/>
      </c>
      <c r="H175" s="16"/>
      <c r="I175" s="16"/>
      <c r="J175" s="18">
        <f t="shared" si="2"/>
        <v>0</v>
      </c>
      <c r="K175" s="16"/>
      <c r="L175" s="16"/>
      <c r="M175" s="16"/>
    </row>
    <row r="176" spans="1:13" ht="20.100000000000001" customHeight="1" x14ac:dyDescent="0.15">
      <c r="A176" s="3" t="str">
        <f>IF(AND(L176=客户对账单!$C$2,C176&gt;=客户对账单!$G$2,C176&lt;=客户对账单!$G$3),ROW(销售出库明细表!F176)&amp;"-","")</f>
        <v/>
      </c>
      <c r="B176" s="16"/>
      <c r="C176" s="16"/>
      <c r="D176" s="16"/>
      <c r="E176" s="18" t="str">
        <f>IF($D176&lt;&gt;"",VLOOKUP($D176,参数表!$A:$G,2,0),"")</f>
        <v/>
      </c>
      <c r="F176" s="18" t="str">
        <f>IF($D176&lt;&gt;"",VLOOKUP($D176,参数表!$A:$G,3,0),"")</f>
        <v/>
      </c>
      <c r="G176" s="18" t="str">
        <f>IF($D176&lt;&gt;"",VLOOKUP($D176,参数表!$A:$G,4,0),"")</f>
        <v/>
      </c>
      <c r="H176" s="16"/>
      <c r="I176" s="16"/>
      <c r="J176" s="18">
        <f t="shared" si="2"/>
        <v>0</v>
      </c>
      <c r="K176" s="16"/>
      <c r="L176" s="16"/>
      <c r="M176" s="16"/>
    </row>
    <row r="177" spans="1:13" ht="20.100000000000001" customHeight="1" x14ac:dyDescent="0.15">
      <c r="A177" s="3" t="str">
        <f>IF(AND(L177=客户对账单!$C$2,C177&gt;=客户对账单!$G$2,C177&lt;=客户对账单!$G$3),ROW(销售出库明细表!F177)&amp;"-","")</f>
        <v/>
      </c>
      <c r="B177" s="16"/>
      <c r="C177" s="16"/>
      <c r="D177" s="16"/>
      <c r="E177" s="18" t="str">
        <f>IF($D177&lt;&gt;"",VLOOKUP($D177,参数表!$A:$G,2,0),"")</f>
        <v/>
      </c>
      <c r="F177" s="18" t="str">
        <f>IF($D177&lt;&gt;"",VLOOKUP($D177,参数表!$A:$G,3,0),"")</f>
        <v/>
      </c>
      <c r="G177" s="18" t="str">
        <f>IF($D177&lt;&gt;"",VLOOKUP($D177,参数表!$A:$G,4,0),"")</f>
        <v/>
      </c>
      <c r="H177" s="16"/>
      <c r="I177" s="16"/>
      <c r="J177" s="18">
        <f t="shared" si="2"/>
        <v>0</v>
      </c>
      <c r="K177" s="16"/>
      <c r="L177" s="16"/>
      <c r="M177" s="16"/>
    </row>
    <row r="178" spans="1:13" ht="20.100000000000001" customHeight="1" x14ac:dyDescent="0.15">
      <c r="A178" s="3" t="str">
        <f>IF(AND(L178=客户对账单!$C$2,C178&gt;=客户对账单!$G$2,C178&lt;=客户对账单!$G$3),ROW(销售出库明细表!F178)&amp;"-","")</f>
        <v/>
      </c>
      <c r="B178" s="16"/>
      <c r="C178" s="16"/>
      <c r="D178" s="16"/>
      <c r="E178" s="18" t="str">
        <f>IF($D178&lt;&gt;"",VLOOKUP($D178,参数表!$A:$G,2,0),"")</f>
        <v/>
      </c>
      <c r="F178" s="18" t="str">
        <f>IF($D178&lt;&gt;"",VLOOKUP($D178,参数表!$A:$G,3,0),"")</f>
        <v/>
      </c>
      <c r="G178" s="18" t="str">
        <f>IF($D178&lt;&gt;"",VLOOKUP($D178,参数表!$A:$G,4,0),"")</f>
        <v/>
      </c>
      <c r="H178" s="16"/>
      <c r="I178" s="16"/>
      <c r="J178" s="18">
        <f t="shared" si="2"/>
        <v>0</v>
      </c>
      <c r="K178" s="16"/>
      <c r="L178" s="16"/>
      <c r="M178" s="16"/>
    </row>
    <row r="179" spans="1:13" ht="20.100000000000001" customHeight="1" x14ac:dyDescent="0.15">
      <c r="A179" s="3" t="str">
        <f>IF(AND(L179=客户对账单!$C$2,C179&gt;=客户对账单!$G$2,C179&lt;=客户对账单!$G$3),ROW(销售出库明细表!F179)&amp;"-","")</f>
        <v/>
      </c>
      <c r="B179" s="16"/>
      <c r="C179" s="16"/>
      <c r="D179" s="16"/>
      <c r="E179" s="18" t="str">
        <f>IF($D179&lt;&gt;"",VLOOKUP($D179,参数表!$A:$G,2,0),"")</f>
        <v/>
      </c>
      <c r="F179" s="18" t="str">
        <f>IF($D179&lt;&gt;"",VLOOKUP($D179,参数表!$A:$G,3,0),"")</f>
        <v/>
      </c>
      <c r="G179" s="18" t="str">
        <f>IF($D179&lt;&gt;"",VLOOKUP($D179,参数表!$A:$G,4,0),"")</f>
        <v/>
      </c>
      <c r="H179" s="16"/>
      <c r="I179" s="16"/>
      <c r="J179" s="18">
        <f t="shared" si="2"/>
        <v>0</v>
      </c>
      <c r="K179" s="16"/>
      <c r="L179" s="16"/>
      <c r="M179" s="16"/>
    </row>
    <row r="180" spans="1:13" ht="20.100000000000001" customHeight="1" x14ac:dyDescent="0.15">
      <c r="A180" s="3" t="str">
        <f>IF(AND(L180=客户对账单!$C$2,C180&gt;=客户对账单!$G$2,C180&lt;=客户对账单!$G$3),ROW(销售出库明细表!F180)&amp;"-","")</f>
        <v/>
      </c>
      <c r="B180" s="16"/>
      <c r="C180" s="16"/>
      <c r="D180" s="16"/>
      <c r="E180" s="18" t="str">
        <f>IF($D180&lt;&gt;"",VLOOKUP($D180,参数表!$A:$G,2,0),"")</f>
        <v/>
      </c>
      <c r="F180" s="18" t="str">
        <f>IF($D180&lt;&gt;"",VLOOKUP($D180,参数表!$A:$G,3,0),"")</f>
        <v/>
      </c>
      <c r="G180" s="18" t="str">
        <f>IF($D180&lt;&gt;"",VLOOKUP($D180,参数表!$A:$G,4,0),"")</f>
        <v/>
      </c>
      <c r="H180" s="16"/>
      <c r="I180" s="16"/>
      <c r="J180" s="18">
        <f t="shared" si="2"/>
        <v>0</v>
      </c>
      <c r="K180" s="16"/>
      <c r="L180" s="16"/>
      <c r="M180" s="16"/>
    </row>
    <row r="181" spans="1:13" ht="20.100000000000001" customHeight="1" x14ac:dyDescent="0.15">
      <c r="A181" s="3" t="str">
        <f>IF(AND(L181=客户对账单!$C$2,C181&gt;=客户对账单!$G$2,C181&lt;=客户对账单!$G$3),ROW(销售出库明细表!F181)&amp;"-","")</f>
        <v/>
      </c>
      <c r="B181" s="16"/>
      <c r="C181" s="16"/>
      <c r="D181" s="16"/>
      <c r="E181" s="18" t="str">
        <f>IF($D181&lt;&gt;"",VLOOKUP($D181,参数表!$A:$G,2,0),"")</f>
        <v/>
      </c>
      <c r="F181" s="18" t="str">
        <f>IF($D181&lt;&gt;"",VLOOKUP($D181,参数表!$A:$G,3,0),"")</f>
        <v/>
      </c>
      <c r="G181" s="18" t="str">
        <f>IF($D181&lt;&gt;"",VLOOKUP($D181,参数表!$A:$G,4,0),"")</f>
        <v/>
      </c>
      <c r="H181" s="16"/>
      <c r="I181" s="16"/>
      <c r="J181" s="18">
        <f t="shared" si="2"/>
        <v>0</v>
      </c>
      <c r="K181" s="16"/>
      <c r="L181" s="16"/>
      <c r="M181" s="16"/>
    </row>
    <row r="182" spans="1:13" ht="20.100000000000001" customHeight="1" x14ac:dyDescent="0.15">
      <c r="A182" s="3" t="str">
        <f>IF(AND(L182=客户对账单!$C$2,C182&gt;=客户对账单!$G$2,C182&lt;=客户对账单!$G$3),ROW(销售出库明细表!F182)&amp;"-","")</f>
        <v/>
      </c>
      <c r="B182" s="16"/>
      <c r="C182" s="16"/>
      <c r="D182" s="16"/>
      <c r="E182" s="18" t="str">
        <f>IF($D182&lt;&gt;"",VLOOKUP($D182,参数表!$A:$G,2,0),"")</f>
        <v/>
      </c>
      <c r="F182" s="18" t="str">
        <f>IF($D182&lt;&gt;"",VLOOKUP($D182,参数表!$A:$G,3,0),"")</f>
        <v/>
      </c>
      <c r="G182" s="18" t="str">
        <f>IF($D182&lt;&gt;"",VLOOKUP($D182,参数表!$A:$G,4,0),"")</f>
        <v/>
      </c>
      <c r="H182" s="16"/>
      <c r="I182" s="16"/>
      <c r="J182" s="18">
        <f t="shared" si="2"/>
        <v>0</v>
      </c>
      <c r="K182" s="16"/>
      <c r="L182" s="16"/>
      <c r="M182" s="16"/>
    </row>
    <row r="183" spans="1:13" ht="20.100000000000001" customHeight="1" x14ac:dyDescent="0.15">
      <c r="A183" s="3" t="str">
        <f>IF(AND(L183=客户对账单!$C$2,C183&gt;=客户对账单!$G$2,C183&lt;=客户对账单!$G$3),ROW(销售出库明细表!F183)&amp;"-","")</f>
        <v/>
      </c>
      <c r="B183" s="16"/>
      <c r="C183" s="16"/>
      <c r="D183" s="16"/>
      <c r="E183" s="18" t="str">
        <f>IF($D183&lt;&gt;"",VLOOKUP($D183,参数表!$A:$G,2,0),"")</f>
        <v/>
      </c>
      <c r="F183" s="18" t="str">
        <f>IF($D183&lt;&gt;"",VLOOKUP($D183,参数表!$A:$G,3,0),"")</f>
        <v/>
      </c>
      <c r="G183" s="18" t="str">
        <f>IF($D183&lt;&gt;"",VLOOKUP($D183,参数表!$A:$G,4,0),"")</f>
        <v/>
      </c>
      <c r="H183" s="16"/>
      <c r="I183" s="16"/>
      <c r="J183" s="18">
        <f t="shared" si="2"/>
        <v>0</v>
      </c>
      <c r="K183" s="16"/>
      <c r="L183" s="16"/>
      <c r="M183" s="16"/>
    </row>
    <row r="184" spans="1:13" ht="20.100000000000001" customHeight="1" x14ac:dyDescent="0.15">
      <c r="A184" s="3" t="str">
        <f>IF(AND(L184=客户对账单!$C$2,C184&gt;=客户对账单!$G$2,C184&lt;=客户对账单!$G$3),ROW(销售出库明细表!F184)&amp;"-","")</f>
        <v/>
      </c>
      <c r="B184" s="16"/>
      <c r="C184" s="16"/>
      <c r="D184" s="16"/>
      <c r="E184" s="18" t="str">
        <f>IF($D184&lt;&gt;"",VLOOKUP($D184,参数表!$A:$G,2,0),"")</f>
        <v/>
      </c>
      <c r="F184" s="18" t="str">
        <f>IF($D184&lt;&gt;"",VLOOKUP($D184,参数表!$A:$G,3,0),"")</f>
        <v/>
      </c>
      <c r="G184" s="18" t="str">
        <f>IF($D184&lt;&gt;"",VLOOKUP($D184,参数表!$A:$G,4,0),"")</f>
        <v/>
      </c>
      <c r="H184" s="16"/>
      <c r="I184" s="16"/>
      <c r="J184" s="18">
        <f t="shared" si="2"/>
        <v>0</v>
      </c>
      <c r="K184" s="16"/>
      <c r="L184" s="16"/>
      <c r="M184" s="16"/>
    </row>
    <row r="185" spans="1:13" ht="20.100000000000001" customHeight="1" x14ac:dyDescent="0.15">
      <c r="A185" s="3" t="str">
        <f>IF(AND(L185=客户对账单!$C$2,C185&gt;=客户对账单!$G$2,C185&lt;=客户对账单!$G$3),ROW(销售出库明细表!F185)&amp;"-","")</f>
        <v/>
      </c>
      <c r="B185" s="16"/>
      <c r="C185" s="16"/>
      <c r="D185" s="16"/>
      <c r="E185" s="18" t="str">
        <f>IF($D185&lt;&gt;"",VLOOKUP($D185,参数表!$A:$G,2,0),"")</f>
        <v/>
      </c>
      <c r="F185" s="18" t="str">
        <f>IF($D185&lt;&gt;"",VLOOKUP($D185,参数表!$A:$G,3,0),"")</f>
        <v/>
      </c>
      <c r="G185" s="18" t="str">
        <f>IF($D185&lt;&gt;"",VLOOKUP($D185,参数表!$A:$G,4,0),"")</f>
        <v/>
      </c>
      <c r="H185" s="16"/>
      <c r="I185" s="16"/>
      <c r="J185" s="18">
        <f t="shared" si="2"/>
        <v>0</v>
      </c>
      <c r="K185" s="16"/>
      <c r="L185" s="16"/>
      <c r="M185" s="16"/>
    </row>
    <row r="186" spans="1:13" ht="20.100000000000001" customHeight="1" x14ac:dyDescent="0.15">
      <c r="A186" s="3" t="str">
        <f>IF(AND(L186=客户对账单!$C$2,C186&gt;=客户对账单!$G$2,C186&lt;=客户对账单!$G$3),ROW(销售出库明细表!F186)&amp;"-","")</f>
        <v/>
      </c>
      <c r="B186" s="16"/>
      <c r="C186" s="16"/>
      <c r="D186" s="16"/>
      <c r="E186" s="18" t="str">
        <f>IF($D186&lt;&gt;"",VLOOKUP($D186,参数表!$A:$G,2,0),"")</f>
        <v/>
      </c>
      <c r="F186" s="18" t="str">
        <f>IF($D186&lt;&gt;"",VLOOKUP($D186,参数表!$A:$G,3,0),"")</f>
        <v/>
      </c>
      <c r="G186" s="18" t="str">
        <f>IF($D186&lt;&gt;"",VLOOKUP($D186,参数表!$A:$G,4,0),"")</f>
        <v/>
      </c>
      <c r="H186" s="16"/>
      <c r="I186" s="16"/>
      <c r="J186" s="18">
        <f t="shared" si="2"/>
        <v>0</v>
      </c>
      <c r="K186" s="16"/>
      <c r="L186" s="16"/>
      <c r="M186" s="16"/>
    </row>
    <row r="187" spans="1:13" ht="20.100000000000001" customHeight="1" x14ac:dyDescent="0.15">
      <c r="A187" s="3" t="str">
        <f>IF(AND(L187=客户对账单!$C$2,C187&gt;=客户对账单!$G$2,C187&lt;=客户对账单!$G$3),ROW(销售出库明细表!F187)&amp;"-","")</f>
        <v/>
      </c>
      <c r="B187" s="16"/>
      <c r="C187" s="16"/>
      <c r="D187" s="16"/>
      <c r="E187" s="18" t="str">
        <f>IF($D187&lt;&gt;"",VLOOKUP($D187,参数表!$A:$G,2,0),"")</f>
        <v/>
      </c>
      <c r="F187" s="18" t="str">
        <f>IF($D187&lt;&gt;"",VLOOKUP($D187,参数表!$A:$G,3,0),"")</f>
        <v/>
      </c>
      <c r="G187" s="18" t="str">
        <f>IF($D187&lt;&gt;"",VLOOKUP($D187,参数表!$A:$G,4,0),"")</f>
        <v/>
      </c>
      <c r="H187" s="16"/>
      <c r="I187" s="16"/>
      <c r="J187" s="18">
        <f t="shared" si="2"/>
        <v>0</v>
      </c>
      <c r="K187" s="16"/>
      <c r="L187" s="16"/>
      <c r="M187" s="16"/>
    </row>
    <row r="188" spans="1:13" ht="20.100000000000001" customHeight="1" x14ac:dyDescent="0.15">
      <c r="A188" s="3" t="str">
        <f>IF(AND(L188=客户对账单!$C$2,C188&gt;=客户对账单!$G$2,C188&lt;=客户对账单!$G$3),ROW(销售出库明细表!F188)&amp;"-","")</f>
        <v/>
      </c>
      <c r="B188" s="16"/>
      <c r="C188" s="16"/>
      <c r="D188" s="16"/>
      <c r="E188" s="18" t="str">
        <f>IF($D188&lt;&gt;"",VLOOKUP($D188,参数表!$A:$G,2,0),"")</f>
        <v/>
      </c>
      <c r="F188" s="18" t="str">
        <f>IF($D188&lt;&gt;"",VLOOKUP($D188,参数表!$A:$G,3,0),"")</f>
        <v/>
      </c>
      <c r="G188" s="18" t="str">
        <f>IF($D188&lt;&gt;"",VLOOKUP($D188,参数表!$A:$G,4,0),"")</f>
        <v/>
      </c>
      <c r="H188" s="16"/>
      <c r="I188" s="16"/>
      <c r="J188" s="18">
        <f t="shared" si="2"/>
        <v>0</v>
      </c>
      <c r="K188" s="16"/>
      <c r="L188" s="16"/>
      <c r="M188" s="16"/>
    </row>
    <row r="189" spans="1:13" ht="20.100000000000001" customHeight="1" x14ac:dyDescent="0.15">
      <c r="A189" s="3" t="str">
        <f>IF(AND(L189=客户对账单!$C$2,C189&gt;=客户对账单!$G$2,C189&lt;=客户对账单!$G$3),ROW(销售出库明细表!F189)&amp;"-","")</f>
        <v/>
      </c>
      <c r="B189" s="16"/>
      <c r="C189" s="16"/>
      <c r="D189" s="16"/>
      <c r="E189" s="18" t="str">
        <f>IF($D189&lt;&gt;"",VLOOKUP($D189,参数表!$A:$G,2,0),"")</f>
        <v/>
      </c>
      <c r="F189" s="18" t="str">
        <f>IF($D189&lt;&gt;"",VLOOKUP($D189,参数表!$A:$G,3,0),"")</f>
        <v/>
      </c>
      <c r="G189" s="18" t="str">
        <f>IF($D189&lt;&gt;"",VLOOKUP($D189,参数表!$A:$G,4,0),"")</f>
        <v/>
      </c>
      <c r="H189" s="16"/>
      <c r="I189" s="16"/>
      <c r="J189" s="18">
        <f t="shared" si="2"/>
        <v>0</v>
      </c>
      <c r="K189" s="16"/>
      <c r="L189" s="16"/>
      <c r="M189" s="16"/>
    </row>
    <row r="190" spans="1:13" ht="20.100000000000001" customHeight="1" x14ac:dyDescent="0.15">
      <c r="A190" s="3" t="str">
        <f>IF(AND(L190=客户对账单!$C$2,C190&gt;=客户对账单!$G$2,C190&lt;=客户对账单!$G$3),ROW(销售出库明细表!F190)&amp;"-","")</f>
        <v/>
      </c>
      <c r="B190" s="16"/>
      <c r="C190" s="16"/>
      <c r="D190" s="16"/>
      <c r="E190" s="18" t="str">
        <f>IF($D190&lt;&gt;"",VLOOKUP($D190,参数表!$A:$G,2,0),"")</f>
        <v/>
      </c>
      <c r="F190" s="18" t="str">
        <f>IF($D190&lt;&gt;"",VLOOKUP($D190,参数表!$A:$G,3,0),"")</f>
        <v/>
      </c>
      <c r="G190" s="18" t="str">
        <f>IF($D190&lt;&gt;"",VLOOKUP($D190,参数表!$A:$G,4,0),"")</f>
        <v/>
      </c>
      <c r="H190" s="16"/>
      <c r="I190" s="16"/>
      <c r="J190" s="18">
        <f t="shared" si="2"/>
        <v>0</v>
      </c>
      <c r="K190" s="16"/>
      <c r="L190" s="16"/>
      <c r="M190" s="16"/>
    </row>
    <row r="191" spans="1:13" ht="20.100000000000001" customHeight="1" x14ac:dyDescent="0.15">
      <c r="A191" s="3" t="str">
        <f>IF(AND(L191=客户对账单!$C$2,C191&gt;=客户对账单!$G$2,C191&lt;=客户对账单!$G$3),ROW(销售出库明细表!F191)&amp;"-","")</f>
        <v/>
      </c>
      <c r="B191" s="16"/>
      <c r="C191" s="16"/>
      <c r="D191" s="16"/>
      <c r="E191" s="18" t="str">
        <f>IF($D191&lt;&gt;"",VLOOKUP($D191,参数表!$A:$G,2,0),"")</f>
        <v/>
      </c>
      <c r="F191" s="18" t="str">
        <f>IF($D191&lt;&gt;"",VLOOKUP($D191,参数表!$A:$G,3,0),"")</f>
        <v/>
      </c>
      <c r="G191" s="18" t="str">
        <f>IF($D191&lt;&gt;"",VLOOKUP($D191,参数表!$A:$G,4,0),"")</f>
        <v/>
      </c>
      <c r="H191" s="16"/>
      <c r="I191" s="16"/>
      <c r="J191" s="18">
        <f t="shared" si="2"/>
        <v>0</v>
      </c>
      <c r="K191" s="16"/>
      <c r="L191" s="16"/>
      <c r="M191" s="16"/>
    </row>
    <row r="192" spans="1:13" ht="20.100000000000001" customHeight="1" x14ac:dyDescent="0.15">
      <c r="A192" s="3" t="str">
        <f>IF(AND(L192=客户对账单!$C$2,C192&gt;=客户对账单!$G$2,C192&lt;=客户对账单!$G$3),ROW(销售出库明细表!F192)&amp;"-","")</f>
        <v/>
      </c>
      <c r="B192" s="16"/>
      <c r="C192" s="16"/>
      <c r="D192" s="16"/>
      <c r="E192" s="18" t="str">
        <f>IF($D192&lt;&gt;"",VLOOKUP($D192,参数表!$A:$G,2,0),"")</f>
        <v/>
      </c>
      <c r="F192" s="18" t="str">
        <f>IF($D192&lt;&gt;"",VLOOKUP($D192,参数表!$A:$G,3,0),"")</f>
        <v/>
      </c>
      <c r="G192" s="18" t="str">
        <f>IF($D192&lt;&gt;"",VLOOKUP($D192,参数表!$A:$G,4,0),"")</f>
        <v/>
      </c>
      <c r="H192" s="16"/>
      <c r="I192" s="16"/>
      <c r="J192" s="18">
        <f t="shared" si="2"/>
        <v>0</v>
      </c>
      <c r="K192" s="16"/>
      <c r="L192" s="16"/>
      <c r="M192" s="16"/>
    </row>
    <row r="193" spans="1:13" ht="20.100000000000001" customHeight="1" x14ac:dyDescent="0.15">
      <c r="A193" s="3" t="str">
        <f>IF(AND(L193=客户对账单!$C$2,C193&gt;=客户对账单!$G$2,C193&lt;=客户对账单!$G$3),ROW(销售出库明细表!F193)&amp;"-","")</f>
        <v/>
      </c>
      <c r="B193" s="16"/>
      <c r="C193" s="16"/>
      <c r="D193" s="16"/>
      <c r="E193" s="18" t="str">
        <f>IF($D193&lt;&gt;"",VLOOKUP($D193,参数表!$A:$G,2,0),"")</f>
        <v/>
      </c>
      <c r="F193" s="18" t="str">
        <f>IF($D193&lt;&gt;"",VLOOKUP($D193,参数表!$A:$G,3,0),"")</f>
        <v/>
      </c>
      <c r="G193" s="18" t="str">
        <f>IF($D193&lt;&gt;"",VLOOKUP($D193,参数表!$A:$G,4,0),"")</f>
        <v/>
      </c>
      <c r="H193" s="16"/>
      <c r="I193" s="16"/>
      <c r="J193" s="18">
        <f t="shared" si="2"/>
        <v>0</v>
      </c>
      <c r="K193" s="16"/>
      <c r="L193" s="16"/>
      <c r="M193" s="16"/>
    </row>
    <row r="194" spans="1:13" ht="20.100000000000001" customHeight="1" x14ac:dyDescent="0.15">
      <c r="A194" s="3" t="str">
        <f>IF(AND(L194=客户对账单!$C$2,C194&gt;=客户对账单!$G$2,C194&lt;=客户对账单!$G$3),ROW(销售出库明细表!F194)&amp;"-","")</f>
        <v/>
      </c>
      <c r="B194" s="16"/>
      <c r="C194" s="16"/>
      <c r="D194" s="16"/>
      <c r="E194" s="18" t="str">
        <f>IF($D194&lt;&gt;"",VLOOKUP($D194,参数表!$A:$G,2,0),"")</f>
        <v/>
      </c>
      <c r="F194" s="18" t="str">
        <f>IF($D194&lt;&gt;"",VLOOKUP($D194,参数表!$A:$G,3,0),"")</f>
        <v/>
      </c>
      <c r="G194" s="18" t="str">
        <f>IF($D194&lt;&gt;"",VLOOKUP($D194,参数表!$A:$G,4,0),"")</f>
        <v/>
      </c>
      <c r="H194" s="16"/>
      <c r="I194" s="16"/>
      <c r="J194" s="18">
        <f t="shared" si="2"/>
        <v>0</v>
      </c>
      <c r="K194" s="16"/>
      <c r="L194" s="16"/>
      <c r="M194" s="16"/>
    </row>
    <row r="195" spans="1:13" ht="20.100000000000001" customHeight="1" x14ac:dyDescent="0.15">
      <c r="A195" s="3" t="str">
        <f>IF(AND(L195=客户对账单!$C$2,C195&gt;=客户对账单!$G$2,C195&lt;=客户对账单!$G$3),ROW(销售出库明细表!F195)&amp;"-","")</f>
        <v/>
      </c>
      <c r="B195" s="16"/>
      <c r="C195" s="16"/>
      <c r="D195" s="16"/>
      <c r="E195" s="18" t="str">
        <f>IF($D195&lt;&gt;"",VLOOKUP($D195,参数表!$A:$G,2,0),"")</f>
        <v/>
      </c>
      <c r="F195" s="18" t="str">
        <f>IF($D195&lt;&gt;"",VLOOKUP($D195,参数表!$A:$G,3,0),"")</f>
        <v/>
      </c>
      <c r="G195" s="18" t="str">
        <f>IF($D195&lt;&gt;"",VLOOKUP($D195,参数表!$A:$G,4,0),"")</f>
        <v/>
      </c>
      <c r="H195" s="16"/>
      <c r="I195" s="16"/>
      <c r="J195" s="18">
        <f t="shared" si="2"/>
        <v>0</v>
      </c>
      <c r="K195" s="16"/>
      <c r="L195" s="16"/>
      <c r="M195" s="16"/>
    </row>
    <row r="196" spans="1:13" ht="20.100000000000001" customHeight="1" x14ac:dyDescent="0.15">
      <c r="A196" s="3" t="str">
        <f>IF(AND(L196=客户对账单!$C$2,C196&gt;=客户对账单!$G$2,C196&lt;=客户对账单!$G$3),ROW(销售出库明细表!F196)&amp;"-","")</f>
        <v/>
      </c>
      <c r="B196" s="16"/>
      <c r="C196" s="16"/>
      <c r="D196" s="16"/>
      <c r="E196" s="18" t="str">
        <f>IF($D196&lt;&gt;"",VLOOKUP($D196,参数表!$A:$G,2,0),"")</f>
        <v/>
      </c>
      <c r="F196" s="18" t="str">
        <f>IF($D196&lt;&gt;"",VLOOKUP($D196,参数表!$A:$G,3,0),"")</f>
        <v/>
      </c>
      <c r="G196" s="18" t="str">
        <f>IF($D196&lt;&gt;"",VLOOKUP($D196,参数表!$A:$G,4,0),"")</f>
        <v/>
      </c>
      <c r="H196" s="16"/>
      <c r="I196" s="16"/>
      <c r="J196" s="18">
        <f t="shared" ref="J196:J259" si="3">H196*I196</f>
        <v>0</v>
      </c>
      <c r="K196" s="16"/>
      <c r="L196" s="16"/>
      <c r="M196" s="16"/>
    </row>
    <row r="197" spans="1:13" ht="20.100000000000001" customHeight="1" x14ac:dyDescent="0.15">
      <c r="A197" s="3" t="str">
        <f>IF(AND(L197=客户对账单!$C$2,C197&gt;=客户对账单!$G$2,C197&lt;=客户对账单!$G$3),ROW(销售出库明细表!F197)&amp;"-","")</f>
        <v/>
      </c>
      <c r="B197" s="16"/>
      <c r="C197" s="16"/>
      <c r="D197" s="16"/>
      <c r="E197" s="18" t="str">
        <f>IF($D197&lt;&gt;"",VLOOKUP($D197,参数表!$A:$G,2,0),"")</f>
        <v/>
      </c>
      <c r="F197" s="18" t="str">
        <f>IF($D197&lt;&gt;"",VLOOKUP($D197,参数表!$A:$G,3,0),"")</f>
        <v/>
      </c>
      <c r="G197" s="18" t="str">
        <f>IF($D197&lt;&gt;"",VLOOKUP($D197,参数表!$A:$G,4,0),"")</f>
        <v/>
      </c>
      <c r="H197" s="16"/>
      <c r="I197" s="16"/>
      <c r="J197" s="18">
        <f t="shared" si="3"/>
        <v>0</v>
      </c>
      <c r="K197" s="16"/>
      <c r="L197" s="16"/>
      <c r="M197" s="16"/>
    </row>
    <row r="198" spans="1:13" ht="20.100000000000001" customHeight="1" x14ac:dyDescent="0.15">
      <c r="A198" s="3" t="str">
        <f>IF(AND(L198=客户对账单!$C$2,C198&gt;=客户对账单!$G$2,C198&lt;=客户对账单!$G$3),ROW(销售出库明细表!F198)&amp;"-","")</f>
        <v/>
      </c>
      <c r="B198" s="16"/>
      <c r="C198" s="16"/>
      <c r="D198" s="16"/>
      <c r="E198" s="18" t="str">
        <f>IF($D198&lt;&gt;"",VLOOKUP($D198,参数表!$A:$G,2,0),"")</f>
        <v/>
      </c>
      <c r="F198" s="18" t="str">
        <f>IF($D198&lt;&gt;"",VLOOKUP($D198,参数表!$A:$G,3,0),"")</f>
        <v/>
      </c>
      <c r="G198" s="18" t="str">
        <f>IF($D198&lt;&gt;"",VLOOKUP($D198,参数表!$A:$G,4,0),"")</f>
        <v/>
      </c>
      <c r="H198" s="16"/>
      <c r="I198" s="16"/>
      <c r="J198" s="18">
        <f t="shared" si="3"/>
        <v>0</v>
      </c>
      <c r="K198" s="16"/>
      <c r="L198" s="16"/>
      <c r="M198" s="16"/>
    </row>
    <row r="199" spans="1:13" ht="20.100000000000001" customHeight="1" x14ac:dyDescent="0.15">
      <c r="A199" s="3" t="str">
        <f>IF(AND(L199=客户对账单!$C$2,C199&gt;=客户对账单!$G$2,C199&lt;=客户对账单!$G$3),ROW(销售出库明细表!F199)&amp;"-","")</f>
        <v/>
      </c>
      <c r="B199" s="16"/>
      <c r="C199" s="16"/>
      <c r="D199" s="16"/>
      <c r="E199" s="18" t="str">
        <f>IF($D199&lt;&gt;"",VLOOKUP($D199,参数表!$A:$G,2,0),"")</f>
        <v/>
      </c>
      <c r="F199" s="18" t="str">
        <f>IF($D199&lt;&gt;"",VLOOKUP($D199,参数表!$A:$G,3,0),"")</f>
        <v/>
      </c>
      <c r="G199" s="18" t="str">
        <f>IF($D199&lt;&gt;"",VLOOKUP($D199,参数表!$A:$G,4,0),"")</f>
        <v/>
      </c>
      <c r="H199" s="16"/>
      <c r="I199" s="16"/>
      <c r="J199" s="18">
        <f t="shared" si="3"/>
        <v>0</v>
      </c>
      <c r="K199" s="16"/>
      <c r="L199" s="16"/>
      <c r="M199" s="16"/>
    </row>
    <row r="200" spans="1:13" ht="20.100000000000001" customHeight="1" x14ac:dyDescent="0.15">
      <c r="A200" s="3" t="str">
        <f>IF(AND(L200=客户对账单!$C$2,C200&gt;=客户对账单!$G$2,C200&lt;=客户对账单!$G$3),ROW(销售出库明细表!F200)&amp;"-","")</f>
        <v/>
      </c>
      <c r="B200" s="16"/>
      <c r="C200" s="16"/>
      <c r="D200" s="16"/>
      <c r="E200" s="18" t="str">
        <f>IF($D200&lt;&gt;"",VLOOKUP($D200,参数表!$A:$G,2,0),"")</f>
        <v/>
      </c>
      <c r="F200" s="18" t="str">
        <f>IF($D200&lt;&gt;"",VLOOKUP($D200,参数表!$A:$G,3,0),"")</f>
        <v/>
      </c>
      <c r="G200" s="18" t="str">
        <f>IF($D200&lt;&gt;"",VLOOKUP($D200,参数表!$A:$G,4,0),"")</f>
        <v/>
      </c>
      <c r="H200" s="16"/>
      <c r="I200" s="16"/>
      <c r="J200" s="18">
        <f t="shared" si="3"/>
        <v>0</v>
      </c>
      <c r="K200" s="16"/>
      <c r="L200" s="16"/>
      <c r="M200" s="16"/>
    </row>
    <row r="201" spans="1:13" ht="20.100000000000001" customHeight="1" x14ac:dyDescent="0.15">
      <c r="A201" s="3" t="str">
        <f>IF(AND(L201=客户对账单!$C$2,C201&gt;=客户对账单!$G$2,C201&lt;=客户对账单!$G$3),ROW(销售出库明细表!F201)&amp;"-","")</f>
        <v/>
      </c>
      <c r="B201" s="16"/>
      <c r="C201" s="16"/>
      <c r="D201" s="16"/>
      <c r="E201" s="18" t="str">
        <f>IF($D201&lt;&gt;"",VLOOKUP($D201,参数表!$A:$G,2,0),"")</f>
        <v/>
      </c>
      <c r="F201" s="18" t="str">
        <f>IF($D201&lt;&gt;"",VLOOKUP($D201,参数表!$A:$G,3,0),"")</f>
        <v/>
      </c>
      <c r="G201" s="18" t="str">
        <f>IF($D201&lt;&gt;"",VLOOKUP($D201,参数表!$A:$G,4,0),"")</f>
        <v/>
      </c>
      <c r="H201" s="16"/>
      <c r="I201" s="16"/>
      <c r="J201" s="18">
        <f t="shared" si="3"/>
        <v>0</v>
      </c>
      <c r="K201" s="16"/>
      <c r="L201" s="16"/>
      <c r="M201" s="16"/>
    </row>
    <row r="202" spans="1:13" ht="20.100000000000001" customHeight="1" x14ac:dyDescent="0.15">
      <c r="A202" s="3" t="str">
        <f>IF(AND(L202=客户对账单!$C$2,C202&gt;=客户对账单!$G$2,C202&lt;=客户对账单!$G$3),ROW(销售出库明细表!F202)&amp;"-","")</f>
        <v/>
      </c>
      <c r="B202" s="16"/>
      <c r="C202" s="16"/>
      <c r="D202" s="16"/>
      <c r="E202" s="18" t="str">
        <f>IF($D202&lt;&gt;"",VLOOKUP($D202,参数表!$A:$G,2,0),"")</f>
        <v/>
      </c>
      <c r="F202" s="18" t="str">
        <f>IF($D202&lt;&gt;"",VLOOKUP($D202,参数表!$A:$G,3,0),"")</f>
        <v/>
      </c>
      <c r="G202" s="18" t="str">
        <f>IF($D202&lt;&gt;"",VLOOKUP($D202,参数表!$A:$G,4,0),"")</f>
        <v/>
      </c>
      <c r="H202" s="16"/>
      <c r="I202" s="16"/>
      <c r="J202" s="18">
        <f t="shared" si="3"/>
        <v>0</v>
      </c>
      <c r="K202" s="16"/>
      <c r="L202" s="16"/>
      <c r="M202" s="16"/>
    </row>
    <row r="203" spans="1:13" ht="20.100000000000001" customHeight="1" x14ac:dyDescent="0.15">
      <c r="A203" s="3" t="str">
        <f>IF(AND(L203=客户对账单!$C$2,C203&gt;=客户对账单!$G$2,C203&lt;=客户对账单!$G$3),ROW(销售出库明细表!F203)&amp;"-","")</f>
        <v/>
      </c>
      <c r="B203" s="16"/>
      <c r="C203" s="16"/>
      <c r="D203" s="16"/>
      <c r="E203" s="18" t="str">
        <f>IF($D203&lt;&gt;"",VLOOKUP($D203,参数表!$A:$G,2,0),"")</f>
        <v/>
      </c>
      <c r="F203" s="18" t="str">
        <f>IF($D203&lt;&gt;"",VLOOKUP($D203,参数表!$A:$G,3,0),"")</f>
        <v/>
      </c>
      <c r="G203" s="18" t="str">
        <f>IF($D203&lt;&gt;"",VLOOKUP($D203,参数表!$A:$G,4,0),"")</f>
        <v/>
      </c>
      <c r="H203" s="16"/>
      <c r="I203" s="16"/>
      <c r="J203" s="18">
        <f t="shared" si="3"/>
        <v>0</v>
      </c>
      <c r="K203" s="16"/>
      <c r="L203" s="16"/>
      <c r="M203" s="16"/>
    </row>
    <row r="204" spans="1:13" ht="20.100000000000001" customHeight="1" x14ac:dyDescent="0.15">
      <c r="A204" s="3" t="str">
        <f>IF(AND(L204=客户对账单!$C$2,C204&gt;=客户对账单!$G$2,C204&lt;=客户对账单!$G$3),ROW(销售出库明细表!F204)&amp;"-","")</f>
        <v/>
      </c>
      <c r="B204" s="16"/>
      <c r="C204" s="16"/>
      <c r="D204" s="16"/>
      <c r="E204" s="18" t="str">
        <f>IF($D204&lt;&gt;"",VLOOKUP($D204,参数表!$A:$G,2,0),"")</f>
        <v/>
      </c>
      <c r="F204" s="18" t="str">
        <f>IF($D204&lt;&gt;"",VLOOKUP($D204,参数表!$A:$G,3,0),"")</f>
        <v/>
      </c>
      <c r="G204" s="18" t="str">
        <f>IF($D204&lt;&gt;"",VLOOKUP($D204,参数表!$A:$G,4,0),"")</f>
        <v/>
      </c>
      <c r="H204" s="16"/>
      <c r="I204" s="16"/>
      <c r="J204" s="18">
        <f t="shared" si="3"/>
        <v>0</v>
      </c>
      <c r="K204" s="16"/>
      <c r="L204" s="16"/>
      <c r="M204" s="16"/>
    </row>
    <row r="205" spans="1:13" ht="20.100000000000001" customHeight="1" x14ac:dyDescent="0.15">
      <c r="A205" s="3" t="str">
        <f>IF(AND(L205=客户对账单!$C$2,C205&gt;=客户对账单!$G$2,C205&lt;=客户对账单!$G$3),ROW(销售出库明细表!F205)&amp;"-","")</f>
        <v/>
      </c>
      <c r="B205" s="16"/>
      <c r="C205" s="16"/>
      <c r="D205" s="16"/>
      <c r="E205" s="18" t="str">
        <f>IF($D205&lt;&gt;"",VLOOKUP($D205,参数表!$A:$G,2,0),"")</f>
        <v/>
      </c>
      <c r="F205" s="18" t="str">
        <f>IF($D205&lt;&gt;"",VLOOKUP($D205,参数表!$A:$G,3,0),"")</f>
        <v/>
      </c>
      <c r="G205" s="18" t="str">
        <f>IF($D205&lt;&gt;"",VLOOKUP($D205,参数表!$A:$G,4,0),"")</f>
        <v/>
      </c>
      <c r="H205" s="16"/>
      <c r="I205" s="16"/>
      <c r="J205" s="18">
        <f t="shared" si="3"/>
        <v>0</v>
      </c>
      <c r="K205" s="16"/>
      <c r="L205" s="16"/>
      <c r="M205" s="16"/>
    </row>
    <row r="206" spans="1:13" ht="20.100000000000001" customHeight="1" x14ac:dyDescent="0.15">
      <c r="A206" s="3" t="str">
        <f>IF(AND(L206=客户对账单!$C$2,C206&gt;=客户对账单!$G$2,C206&lt;=客户对账单!$G$3),ROW(销售出库明细表!F206)&amp;"-","")</f>
        <v/>
      </c>
      <c r="B206" s="16"/>
      <c r="C206" s="16"/>
      <c r="D206" s="16"/>
      <c r="E206" s="18" t="str">
        <f>IF($D206&lt;&gt;"",VLOOKUP($D206,参数表!$A:$G,2,0),"")</f>
        <v/>
      </c>
      <c r="F206" s="18" t="str">
        <f>IF($D206&lt;&gt;"",VLOOKUP($D206,参数表!$A:$G,3,0),"")</f>
        <v/>
      </c>
      <c r="G206" s="18" t="str">
        <f>IF($D206&lt;&gt;"",VLOOKUP($D206,参数表!$A:$G,4,0),"")</f>
        <v/>
      </c>
      <c r="H206" s="16"/>
      <c r="I206" s="16"/>
      <c r="J206" s="18">
        <f t="shared" si="3"/>
        <v>0</v>
      </c>
      <c r="K206" s="16"/>
      <c r="L206" s="16"/>
      <c r="M206" s="16"/>
    </row>
    <row r="207" spans="1:13" ht="20.100000000000001" customHeight="1" x14ac:dyDescent="0.15">
      <c r="A207" s="3" t="str">
        <f>IF(AND(L207=客户对账单!$C$2,C207&gt;=客户对账单!$G$2,C207&lt;=客户对账单!$G$3),ROW(销售出库明细表!F207)&amp;"-","")</f>
        <v/>
      </c>
      <c r="B207" s="16"/>
      <c r="C207" s="16"/>
      <c r="D207" s="16"/>
      <c r="E207" s="18" t="str">
        <f>IF($D207&lt;&gt;"",VLOOKUP($D207,参数表!$A:$G,2,0),"")</f>
        <v/>
      </c>
      <c r="F207" s="18" t="str">
        <f>IF($D207&lt;&gt;"",VLOOKUP($D207,参数表!$A:$G,3,0),"")</f>
        <v/>
      </c>
      <c r="G207" s="18" t="str">
        <f>IF($D207&lt;&gt;"",VLOOKUP($D207,参数表!$A:$G,4,0),"")</f>
        <v/>
      </c>
      <c r="H207" s="16"/>
      <c r="I207" s="16"/>
      <c r="J207" s="18">
        <f t="shared" si="3"/>
        <v>0</v>
      </c>
      <c r="K207" s="16"/>
      <c r="L207" s="16"/>
      <c r="M207" s="16"/>
    </row>
    <row r="208" spans="1:13" ht="20.100000000000001" customHeight="1" x14ac:dyDescent="0.15">
      <c r="A208" s="3" t="str">
        <f>IF(AND(L208=客户对账单!$C$2,C208&gt;=客户对账单!$G$2,C208&lt;=客户对账单!$G$3),ROW(销售出库明细表!F208)&amp;"-","")</f>
        <v/>
      </c>
      <c r="B208" s="16"/>
      <c r="C208" s="16"/>
      <c r="D208" s="16"/>
      <c r="E208" s="18" t="str">
        <f>IF($D208&lt;&gt;"",VLOOKUP($D208,参数表!$A:$G,2,0),"")</f>
        <v/>
      </c>
      <c r="F208" s="18" t="str">
        <f>IF($D208&lt;&gt;"",VLOOKUP($D208,参数表!$A:$G,3,0),"")</f>
        <v/>
      </c>
      <c r="G208" s="18" t="str">
        <f>IF($D208&lt;&gt;"",VLOOKUP($D208,参数表!$A:$G,4,0),"")</f>
        <v/>
      </c>
      <c r="H208" s="16"/>
      <c r="I208" s="16"/>
      <c r="J208" s="18">
        <f t="shared" si="3"/>
        <v>0</v>
      </c>
      <c r="K208" s="16"/>
      <c r="L208" s="16"/>
      <c r="M208" s="16"/>
    </row>
    <row r="209" spans="1:13" ht="20.100000000000001" customHeight="1" x14ac:dyDescent="0.15">
      <c r="A209" s="3" t="str">
        <f>IF(AND(L209=客户对账单!$C$2,C209&gt;=客户对账单!$G$2,C209&lt;=客户对账单!$G$3),ROW(销售出库明细表!F209)&amp;"-","")</f>
        <v/>
      </c>
      <c r="B209" s="16"/>
      <c r="C209" s="16"/>
      <c r="D209" s="16"/>
      <c r="E209" s="18" t="str">
        <f>IF($D209&lt;&gt;"",VLOOKUP($D209,参数表!$A:$G,2,0),"")</f>
        <v/>
      </c>
      <c r="F209" s="18" t="str">
        <f>IF($D209&lt;&gt;"",VLOOKUP($D209,参数表!$A:$G,3,0),"")</f>
        <v/>
      </c>
      <c r="G209" s="18" t="str">
        <f>IF($D209&lt;&gt;"",VLOOKUP($D209,参数表!$A:$G,4,0),"")</f>
        <v/>
      </c>
      <c r="H209" s="16"/>
      <c r="I209" s="16"/>
      <c r="J209" s="18">
        <f t="shared" si="3"/>
        <v>0</v>
      </c>
      <c r="K209" s="16"/>
      <c r="L209" s="16"/>
      <c r="M209" s="16"/>
    </row>
    <row r="210" spans="1:13" ht="20.100000000000001" customHeight="1" x14ac:dyDescent="0.15">
      <c r="A210" s="3" t="str">
        <f>IF(AND(L210=客户对账单!$C$2,C210&gt;=客户对账单!$G$2,C210&lt;=客户对账单!$G$3),ROW(销售出库明细表!F210)&amp;"-","")</f>
        <v/>
      </c>
      <c r="B210" s="16"/>
      <c r="C210" s="16"/>
      <c r="D210" s="16"/>
      <c r="E210" s="18" t="str">
        <f>IF($D210&lt;&gt;"",VLOOKUP($D210,参数表!$A:$G,2,0),"")</f>
        <v/>
      </c>
      <c r="F210" s="18" t="str">
        <f>IF($D210&lt;&gt;"",VLOOKUP($D210,参数表!$A:$G,3,0),"")</f>
        <v/>
      </c>
      <c r="G210" s="18" t="str">
        <f>IF($D210&lt;&gt;"",VLOOKUP($D210,参数表!$A:$G,4,0),"")</f>
        <v/>
      </c>
      <c r="H210" s="16"/>
      <c r="I210" s="16"/>
      <c r="J210" s="18">
        <f t="shared" si="3"/>
        <v>0</v>
      </c>
      <c r="K210" s="16"/>
      <c r="L210" s="16"/>
      <c r="M210" s="16"/>
    </row>
    <row r="211" spans="1:13" ht="20.100000000000001" customHeight="1" x14ac:dyDescent="0.15">
      <c r="A211" s="3" t="str">
        <f>IF(AND(L211=客户对账单!$C$2,C211&gt;=客户对账单!$G$2,C211&lt;=客户对账单!$G$3),ROW(销售出库明细表!F211)&amp;"-","")</f>
        <v/>
      </c>
      <c r="B211" s="16"/>
      <c r="C211" s="16"/>
      <c r="D211" s="16"/>
      <c r="E211" s="18" t="str">
        <f>IF($D211&lt;&gt;"",VLOOKUP($D211,参数表!$A:$G,2,0),"")</f>
        <v/>
      </c>
      <c r="F211" s="18" t="str">
        <f>IF($D211&lt;&gt;"",VLOOKUP($D211,参数表!$A:$G,3,0),"")</f>
        <v/>
      </c>
      <c r="G211" s="18" t="str">
        <f>IF($D211&lt;&gt;"",VLOOKUP($D211,参数表!$A:$G,4,0),"")</f>
        <v/>
      </c>
      <c r="H211" s="16"/>
      <c r="I211" s="16"/>
      <c r="J211" s="18">
        <f t="shared" si="3"/>
        <v>0</v>
      </c>
      <c r="K211" s="16"/>
      <c r="L211" s="16"/>
      <c r="M211" s="16"/>
    </row>
    <row r="212" spans="1:13" ht="20.100000000000001" customHeight="1" x14ac:dyDescent="0.15">
      <c r="A212" s="3" t="str">
        <f>IF(AND(L212=客户对账单!$C$2,C212&gt;=客户对账单!$G$2,C212&lt;=客户对账单!$G$3),ROW(销售出库明细表!F212)&amp;"-","")</f>
        <v/>
      </c>
      <c r="B212" s="16"/>
      <c r="C212" s="16"/>
      <c r="D212" s="16"/>
      <c r="E212" s="18" t="str">
        <f>IF($D212&lt;&gt;"",VLOOKUP($D212,参数表!$A:$G,2,0),"")</f>
        <v/>
      </c>
      <c r="F212" s="18" t="str">
        <f>IF($D212&lt;&gt;"",VLOOKUP($D212,参数表!$A:$G,3,0),"")</f>
        <v/>
      </c>
      <c r="G212" s="18" t="str">
        <f>IF($D212&lt;&gt;"",VLOOKUP($D212,参数表!$A:$G,4,0),"")</f>
        <v/>
      </c>
      <c r="H212" s="16"/>
      <c r="I212" s="16"/>
      <c r="J212" s="18">
        <f t="shared" si="3"/>
        <v>0</v>
      </c>
      <c r="K212" s="16"/>
      <c r="L212" s="16"/>
      <c r="M212" s="16"/>
    </row>
    <row r="213" spans="1:13" ht="20.100000000000001" customHeight="1" x14ac:dyDescent="0.15">
      <c r="A213" s="3" t="str">
        <f>IF(AND(L213=客户对账单!$C$2,C213&gt;=客户对账单!$G$2,C213&lt;=客户对账单!$G$3),ROW(销售出库明细表!F213)&amp;"-","")</f>
        <v/>
      </c>
      <c r="B213" s="16"/>
      <c r="C213" s="16"/>
      <c r="D213" s="16"/>
      <c r="E213" s="18" t="str">
        <f>IF($D213&lt;&gt;"",VLOOKUP($D213,参数表!$A:$G,2,0),"")</f>
        <v/>
      </c>
      <c r="F213" s="18" t="str">
        <f>IF($D213&lt;&gt;"",VLOOKUP($D213,参数表!$A:$G,3,0),"")</f>
        <v/>
      </c>
      <c r="G213" s="18" t="str">
        <f>IF($D213&lt;&gt;"",VLOOKUP($D213,参数表!$A:$G,4,0),"")</f>
        <v/>
      </c>
      <c r="H213" s="16"/>
      <c r="I213" s="16"/>
      <c r="J213" s="18">
        <f t="shared" si="3"/>
        <v>0</v>
      </c>
      <c r="K213" s="16"/>
      <c r="L213" s="16"/>
      <c r="M213" s="16"/>
    </row>
    <row r="214" spans="1:13" ht="20.100000000000001" customHeight="1" x14ac:dyDescent="0.15">
      <c r="A214" s="3" t="str">
        <f>IF(AND(L214=客户对账单!$C$2,C214&gt;=客户对账单!$G$2,C214&lt;=客户对账单!$G$3),ROW(销售出库明细表!F214)&amp;"-","")</f>
        <v/>
      </c>
      <c r="B214" s="16"/>
      <c r="C214" s="16"/>
      <c r="D214" s="16"/>
      <c r="E214" s="18" t="str">
        <f>IF($D214&lt;&gt;"",VLOOKUP($D214,参数表!$A:$G,2,0),"")</f>
        <v/>
      </c>
      <c r="F214" s="18" t="str">
        <f>IF($D214&lt;&gt;"",VLOOKUP($D214,参数表!$A:$G,3,0),"")</f>
        <v/>
      </c>
      <c r="G214" s="18" t="str">
        <f>IF($D214&lt;&gt;"",VLOOKUP($D214,参数表!$A:$G,4,0),"")</f>
        <v/>
      </c>
      <c r="H214" s="16"/>
      <c r="I214" s="16"/>
      <c r="J214" s="18">
        <f t="shared" si="3"/>
        <v>0</v>
      </c>
      <c r="K214" s="16"/>
      <c r="L214" s="16"/>
      <c r="M214" s="16"/>
    </row>
    <row r="215" spans="1:13" ht="20.100000000000001" customHeight="1" x14ac:dyDescent="0.15">
      <c r="A215" s="3" t="str">
        <f>IF(AND(L215=客户对账单!$C$2,C215&gt;=客户对账单!$G$2,C215&lt;=客户对账单!$G$3),ROW(销售出库明细表!F215)&amp;"-","")</f>
        <v/>
      </c>
      <c r="B215" s="16"/>
      <c r="C215" s="16"/>
      <c r="D215" s="16"/>
      <c r="E215" s="18" t="str">
        <f>IF($D215&lt;&gt;"",VLOOKUP($D215,参数表!$A:$G,2,0),"")</f>
        <v/>
      </c>
      <c r="F215" s="18" t="str">
        <f>IF($D215&lt;&gt;"",VLOOKUP($D215,参数表!$A:$G,3,0),"")</f>
        <v/>
      </c>
      <c r="G215" s="18" t="str">
        <f>IF($D215&lt;&gt;"",VLOOKUP($D215,参数表!$A:$G,4,0),"")</f>
        <v/>
      </c>
      <c r="H215" s="16"/>
      <c r="I215" s="16"/>
      <c r="J215" s="18">
        <f t="shared" si="3"/>
        <v>0</v>
      </c>
      <c r="K215" s="16"/>
      <c r="L215" s="16"/>
      <c r="M215" s="16"/>
    </row>
    <row r="216" spans="1:13" ht="20.100000000000001" customHeight="1" x14ac:dyDescent="0.15">
      <c r="A216" s="3" t="str">
        <f>IF(AND(L216=客户对账单!$C$2,C216&gt;=客户对账单!$G$2,C216&lt;=客户对账单!$G$3),ROW(销售出库明细表!F216)&amp;"-","")</f>
        <v/>
      </c>
      <c r="B216" s="16"/>
      <c r="C216" s="16"/>
      <c r="D216" s="16"/>
      <c r="E216" s="18" t="str">
        <f>IF($D216&lt;&gt;"",VLOOKUP($D216,参数表!$A:$G,2,0),"")</f>
        <v/>
      </c>
      <c r="F216" s="18" t="str">
        <f>IF($D216&lt;&gt;"",VLOOKUP($D216,参数表!$A:$G,3,0),"")</f>
        <v/>
      </c>
      <c r="G216" s="18" t="str">
        <f>IF($D216&lt;&gt;"",VLOOKUP($D216,参数表!$A:$G,4,0),"")</f>
        <v/>
      </c>
      <c r="H216" s="16"/>
      <c r="I216" s="16"/>
      <c r="J216" s="18">
        <f t="shared" si="3"/>
        <v>0</v>
      </c>
      <c r="K216" s="16"/>
      <c r="L216" s="16"/>
      <c r="M216" s="16"/>
    </row>
    <row r="217" spans="1:13" ht="20.100000000000001" customHeight="1" x14ac:dyDescent="0.15">
      <c r="A217" s="3" t="str">
        <f>IF(AND(L217=客户对账单!$C$2,C217&gt;=客户对账单!$G$2,C217&lt;=客户对账单!$G$3),ROW(销售出库明细表!F217)&amp;"-","")</f>
        <v/>
      </c>
      <c r="B217" s="16"/>
      <c r="C217" s="16"/>
      <c r="D217" s="16"/>
      <c r="E217" s="18" t="str">
        <f>IF($D217&lt;&gt;"",VLOOKUP($D217,参数表!$A:$G,2,0),"")</f>
        <v/>
      </c>
      <c r="F217" s="18" t="str">
        <f>IF($D217&lt;&gt;"",VLOOKUP($D217,参数表!$A:$G,3,0),"")</f>
        <v/>
      </c>
      <c r="G217" s="18" t="str">
        <f>IF($D217&lt;&gt;"",VLOOKUP($D217,参数表!$A:$G,4,0),"")</f>
        <v/>
      </c>
      <c r="H217" s="16"/>
      <c r="I217" s="16"/>
      <c r="J217" s="18">
        <f t="shared" si="3"/>
        <v>0</v>
      </c>
      <c r="K217" s="16"/>
      <c r="L217" s="16"/>
      <c r="M217" s="16"/>
    </row>
    <row r="218" spans="1:13" ht="20.100000000000001" customHeight="1" x14ac:dyDescent="0.15">
      <c r="A218" s="3" t="str">
        <f>IF(AND(L218=客户对账单!$C$2,C218&gt;=客户对账单!$G$2,C218&lt;=客户对账单!$G$3),ROW(销售出库明细表!F218)&amp;"-","")</f>
        <v/>
      </c>
      <c r="B218" s="16"/>
      <c r="C218" s="16"/>
      <c r="D218" s="16"/>
      <c r="E218" s="18" t="str">
        <f>IF($D218&lt;&gt;"",VLOOKUP($D218,参数表!$A:$G,2,0),"")</f>
        <v/>
      </c>
      <c r="F218" s="18" t="str">
        <f>IF($D218&lt;&gt;"",VLOOKUP($D218,参数表!$A:$G,3,0),"")</f>
        <v/>
      </c>
      <c r="G218" s="18" t="str">
        <f>IF($D218&lt;&gt;"",VLOOKUP($D218,参数表!$A:$G,4,0),"")</f>
        <v/>
      </c>
      <c r="H218" s="16"/>
      <c r="I218" s="16"/>
      <c r="J218" s="18">
        <f t="shared" si="3"/>
        <v>0</v>
      </c>
      <c r="K218" s="16"/>
      <c r="L218" s="16"/>
      <c r="M218" s="16"/>
    </row>
    <row r="219" spans="1:13" ht="20.100000000000001" customHeight="1" x14ac:dyDescent="0.15">
      <c r="A219" s="3" t="str">
        <f>IF(AND(L219=客户对账单!$C$2,C219&gt;=客户对账单!$G$2,C219&lt;=客户对账单!$G$3),ROW(销售出库明细表!F219)&amp;"-","")</f>
        <v/>
      </c>
      <c r="B219" s="16"/>
      <c r="C219" s="16"/>
      <c r="D219" s="16"/>
      <c r="E219" s="18" t="str">
        <f>IF($D219&lt;&gt;"",VLOOKUP($D219,参数表!$A:$G,2,0),"")</f>
        <v/>
      </c>
      <c r="F219" s="18" t="str">
        <f>IF($D219&lt;&gt;"",VLOOKUP($D219,参数表!$A:$G,3,0),"")</f>
        <v/>
      </c>
      <c r="G219" s="18" t="str">
        <f>IF($D219&lt;&gt;"",VLOOKUP($D219,参数表!$A:$G,4,0),"")</f>
        <v/>
      </c>
      <c r="H219" s="16"/>
      <c r="I219" s="16"/>
      <c r="J219" s="18">
        <f t="shared" si="3"/>
        <v>0</v>
      </c>
      <c r="K219" s="16"/>
      <c r="L219" s="16"/>
      <c r="M219" s="16"/>
    </row>
    <row r="220" spans="1:13" ht="20.100000000000001" customHeight="1" x14ac:dyDescent="0.15">
      <c r="A220" s="3" t="str">
        <f>IF(AND(L220=客户对账单!$C$2,C220&gt;=客户对账单!$G$2,C220&lt;=客户对账单!$G$3),ROW(销售出库明细表!F220)&amp;"-","")</f>
        <v/>
      </c>
      <c r="B220" s="16"/>
      <c r="C220" s="16"/>
      <c r="D220" s="16"/>
      <c r="E220" s="18" t="str">
        <f>IF($D220&lt;&gt;"",VLOOKUP($D220,参数表!$A:$G,2,0),"")</f>
        <v/>
      </c>
      <c r="F220" s="18" t="str">
        <f>IF($D220&lt;&gt;"",VLOOKUP($D220,参数表!$A:$G,3,0),"")</f>
        <v/>
      </c>
      <c r="G220" s="18" t="str">
        <f>IF($D220&lt;&gt;"",VLOOKUP($D220,参数表!$A:$G,4,0),"")</f>
        <v/>
      </c>
      <c r="H220" s="16"/>
      <c r="I220" s="16"/>
      <c r="J220" s="18">
        <f t="shared" si="3"/>
        <v>0</v>
      </c>
      <c r="K220" s="16"/>
      <c r="L220" s="16"/>
      <c r="M220" s="16"/>
    </row>
    <row r="221" spans="1:13" ht="20.100000000000001" customHeight="1" x14ac:dyDescent="0.15">
      <c r="A221" s="3" t="str">
        <f>IF(AND(L221=客户对账单!$C$2,C221&gt;=客户对账单!$G$2,C221&lt;=客户对账单!$G$3),ROW(销售出库明细表!F221)&amp;"-","")</f>
        <v/>
      </c>
      <c r="B221" s="16"/>
      <c r="C221" s="16"/>
      <c r="D221" s="16"/>
      <c r="E221" s="18" t="str">
        <f>IF($D221&lt;&gt;"",VLOOKUP($D221,参数表!$A:$G,2,0),"")</f>
        <v/>
      </c>
      <c r="F221" s="18" t="str">
        <f>IF($D221&lt;&gt;"",VLOOKUP($D221,参数表!$A:$G,3,0),"")</f>
        <v/>
      </c>
      <c r="G221" s="18" t="str">
        <f>IF($D221&lt;&gt;"",VLOOKUP($D221,参数表!$A:$G,4,0),"")</f>
        <v/>
      </c>
      <c r="H221" s="16"/>
      <c r="I221" s="16"/>
      <c r="J221" s="18">
        <f t="shared" si="3"/>
        <v>0</v>
      </c>
      <c r="K221" s="16"/>
      <c r="L221" s="16"/>
      <c r="M221" s="16"/>
    </row>
    <row r="222" spans="1:13" ht="20.100000000000001" customHeight="1" x14ac:dyDescent="0.15">
      <c r="A222" s="3" t="str">
        <f>IF(AND(L222=客户对账单!$C$2,C222&gt;=客户对账单!$G$2,C222&lt;=客户对账单!$G$3),ROW(销售出库明细表!F222)&amp;"-","")</f>
        <v/>
      </c>
      <c r="B222" s="16"/>
      <c r="C222" s="16"/>
      <c r="D222" s="16"/>
      <c r="E222" s="18" t="str">
        <f>IF($D222&lt;&gt;"",VLOOKUP($D222,参数表!$A:$G,2,0),"")</f>
        <v/>
      </c>
      <c r="F222" s="18" t="str">
        <f>IF($D222&lt;&gt;"",VLOOKUP($D222,参数表!$A:$G,3,0),"")</f>
        <v/>
      </c>
      <c r="G222" s="18" t="str">
        <f>IF($D222&lt;&gt;"",VLOOKUP($D222,参数表!$A:$G,4,0),"")</f>
        <v/>
      </c>
      <c r="H222" s="16"/>
      <c r="I222" s="16"/>
      <c r="J222" s="18">
        <f t="shared" si="3"/>
        <v>0</v>
      </c>
      <c r="K222" s="16"/>
      <c r="L222" s="16"/>
      <c r="M222" s="16"/>
    </row>
    <row r="223" spans="1:13" ht="20.100000000000001" customHeight="1" x14ac:dyDescent="0.15">
      <c r="A223" s="3" t="str">
        <f>IF(AND(L223=客户对账单!$C$2,C223&gt;=客户对账单!$G$2,C223&lt;=客户对账单!$G$3),ROW(销售出库明细表!F223)&amp;"-","")</f>
        <v/>
      </c>
      <c r="B223" s="16"/>
      <c r="C223" s="16"/>
      <c r="D223" s="16"/>
      <c r="E223" s="18" t="str">
        <f>IF($D223&lt;&gt;"",VLOOKUP($D223,参数表!$A:$G,2,0),"")</f>
        <v/>
      </c>
      <c r="F223" s="18" t="str">
        <f>IF($D223&lt;&gt;"",VLOOKUP($D223,参数表!$A:$G,3,0),"")</f>
        <v/>
      </c>
      <c r="G223" s="18" t="str">
        <f>IF($D223&lt;&gt;"",VLOOKUP($D223,参数表!$A:$G,4,0),"")</f>
        <v/>
      </c>
      <c r="H223" s="16"/>
      <c r="I223" s="16"/>
      <c r="J223" s="18">
        <f t="shared" si="3"/>
        <v>0</v>
      </c>
      <c r="K223" s="16"/>
      <c r="L223" s="16"/>
      <c r="M223" s="16"/>
    </row>
    <row r="224" spans="1:13" ht="20.100000000000001" customHeight="1" x14ac:dyDescent="0.15">
      <c r="A224" s="3" t="str">
        <f>IF(AND(L224=客户对账单!$C$2,C224&gt;=客户对账单!$G$2,C224&lt;=客户对账单!$G$3),ROW(销售出库明细表!F224)&amp;"-","")</f>
        <v/>
      </c>
      <c r="B224" s="16"/>
      <c r="C224" s="16"/>
      <c r="D224" s="16"/>
      <c r="E224" s="18" t="str">
        <f>IF($D224&lt;&gt;"",VLOOKUP($D224,参数表!$A:$G,2,0),"")</f>
        <v/>
      </c>
      <c r="F224" s="18" t="str">
        <f>IF($D224&lt;&gt;"",VLOOKUP($D224,参数表!$A:$G,3,0),"")</f>
        <v/>
      </c>
      <c r="G224" s="18" t="str">
        <f>IF($D224&lt;&gt;"",VLOOKUP($D224,参数表!$A:$G,4,0),"")</f>
        <v/>
      </c>
      <c r="H224" s="16"/>
      <c r="I224" s="16"/>
      <c r="J224" s="18">
        <f t="shared" si="3"/>
        <v>0</v>
      </c>
      <c r="K224" s="16"/>
      <c r="L224" s="16"/>
      <c r="M224" s="16"/>
    </row>
    <row r="225" spans="1:13" ht="20.100000000000001" customHeight="1" x14ac:dyDescent="0.15">
      <c r="A225" s="3" t="str">
        <f>IF(AND(L225=客户对账单!$C$2,C225&gt;=客户对账单!$G$2,C225&lt;=客户对账单!$G$3),ROW(销售出库明细表!F225)&amp;"-","")</f>
        <v/>
      </c>
      <c r="B225" s="16"/>
      <c r="C225" s="16"/>
      <c r="D225" s="16"/>
      <c r="E225" s="18" t="str">
        <f>IF($D225&lt;&gt;"",VLOOKUP($D225,参数表!$A:$G,2,0),"")</f>
        <v/>
      </c>
      <c r="F225" s="18" t="str">
        <f>IF($D225&lt;&gt;"",VLOOKUP($D225,参数表!$A:$G,3,0),"")</f>
        <v/>
      </c>
      <c r="G225" s="18" t="str">
        <f>IF($D225&lt;&gt;"",VLOOKUP($D225,参数表!$A:$G,4,0),"")</f>
        <v/>
      </c>
      <c r="H225" s="16"/>
      <c r="I225" s="16"/>
      <c r="J225" s="18">
        <f t="shared" si="3"/>
        <v>0</v>
      </c>
      <c r="K225" s="16"/>
      <c r="L225" s="16"/>
      <c r="M225" s="16"/>
    </row>
    <row r="226" spans="1:13" ht="20.100000000000001" customHeight="1" x14ac:dyDescent="0.15">
      <c r="A226" s="3" t="str">
        <f>IF(AND(L226=客户对账单!$C$2,C226&gt;=客户对账单!$G$2,C226&lt;=客户对账单!$G$3),ROW(销售出库明细表!F226)&amp;"-","")</f>
        <v/>
      </c>
      <c r="B226" s="16"/>
      <c r="C226" s="16"/>
      <c r="D226" s="16"/>
      <c r="E226" s="18" t="str">
        <f>IF($D226&lt;&gt;"",VLOOKUP($D226,参数表!$A:$G,2,0),"")</f>
        <v/>
      </c>
      <c r="F226" s="18" t="str">
        <f>IF($D226&lt;&gt;"",VLOOKUP($D226,参数表!$A:$G,3,0),"")</f>
        <v/>
      </c>
      <c r="G226" s="18" t="str">
        <f>IF($D226&lt;&gt;"",VLOOKUP($D226,参数表!$A:$G,4,0),"")</f>
        <v/>
      </c>
      <c r="H226" s="16"/>
      <c r="I226" s="16"/>
      <c r="J226" s="18">
        <f t="shared" si="3"/>
        <v>0</v>
      </c>
      <c r="K226" s="16"/>
      <c r="L226" s="16"/>
      <c r="M226" s="16"/>
    </row>
    <row r="227" spans="1:13" ht="20.100000000000001" customHeight="1" x14ac:dyDescent="0.15">
      <c r="A227" s="3" t="str">
        <f>IF(AND(L227=客户对账单!$C$2,C227&gt;=客户对账单!$G$2,C227&lt;=客户对账单!$G$3),ROW(销售出库明细表!F227)&amp;"-","")</f>
        <v/>
      </c>
      <c r="B227" s="16"/>
      <c r="C227" s="16"/>
      <c r="D227" s="16"/>
      <c r="E227" s="18" t="str">
        <f>IF($D227&lt;&gt;"",VLOOKUP($D227,参数表!$A:$G,2,0),"")</f>
        <v/>
      </c>
      <c r="F227" s="18" t="str">
        <f>IF($D227&lt;&gt;"",VLOOKUP($D227,参数表!$A:$G,3,0),"")</f>
        <v/>
      </c>
      <c r="G227" s="18" t="str">
        <f>IF($D227&lt;&gt;"",VLOOKUP($D227,参数表!$A:$G,4,0),"")</f>
        <v/>
      </c>
      <c r="H227" s="16"/>
      <c r="I227" s="16"/>
      <c r="J227" s="18">
        <f t="shared" si="3"/>
        <v>0</v>
      </c>
      <c r="K227" s="16"/>
      <c r="L227" s="16"/>
      <c r="M227" s="16"/>
    </row>
    <row r="228" spans="1:13" ht="20.100000000000001" customHeight="1" x14ac:dyDescent="0.15">
      <c r="A228" s="3" t="str">
        <f>IF(AND(L228=客户对账单!$C$2,C228&gt;=客户对账单!$G$2,C228&lt;=客户对账单!$G$3),ROW(销售出库明细表!F228)&amp;"-","")</f>
        <v/>
      </c>
      <c r="B228" s="16"/>
      <c r="C228" s="16"/>
      <c r="D228" s="16"/>
      <c r="E228" s="18" t="str">
        <f>IF($D228&lt;&gt;"",VLOOKUP($D228,参数表!$A:$G,2,0),"")</f>
        <v/>
      </c>
      <c r="F228" s="18" t="str">
        <f>IF($D228&lt;&gt;"",VLOOKUP($D228,参数表!$A:$G,3,0),"")</f>
        <v/>
      </c>
      <c r="G228" s="18" t="str">
        <f>IF($D228&lt;&gt;"",VLOOKUP($D228,参数表!$A:$G,4,0),"")</f>
        <v/>
      </c>
      <c r="H228" s="16"/>
      <c r="I228" s="16"/>
      <c r="J228" s="18">
        <f t="shared" si="3"/>
        <v>0</v>
      </c>
      <c r="K228" s="16"/>
      <c r="L228" s="16"/>
      <c r="M228" s="16"/>
    </row>
    <row r="229" spans="1:13" ht="20.100000000000001" customHeight="1" x14ac:dyDescent="0.15">
      <c r="A229" s="3" t="str">
        <f>IF(AND(L229=客户对账单!$C$2,C229&gt;=客户对账单!$G$2,C229&lt;=客户对账单!$G$3),ROW(销售出库明细表!F229)&amp;"-","")</f>
        <v/>
      </c>
      <c r="B229" s="16"/>
      <c r="C229" s="16"/>
      <c r="D229" s="16"/>
      <c r="E229" s="18" t="str">
        <f>IF($D229&lt;&gt;"",VLOOKUP($D229,参数表!$A:$G,2,0),"")</f>
        <v/>
      </c>
      <c r="F229" s="18" t="str">
        <f>IF($D229&lt;&gt;"",VLOOKUP($D229,参数表!$A:$G,3,0),"")</f>
        <v/>
      </c>
      <c r="G229" s="18" t="str">
        <f>IF($D229&lt;&gt;"",VLOOKUP($D229,参数表!$A:$G,4,0),"")</f>
        <v/>
      </c>
      <c r="H229" s="16"/>
      <c r="I229" s="16"/>
      <c r="J229" s="18">
        <f t="shared" si="3"/>
        <v>0</v>
      </c>
      <c r="K229" s="16"/>
      <c r="L229" s="16"/>
      <c r="M229" s="16"/>
    </row>
    <row r="230" spans="1:13" ht="20.100000000000001" customHeight="1" x14ac:dyDescent="0.15">
      <c r="A230" s="3" t="str">
        <f>IF(AND(L230=客户对账单!$C$2,C230&gt;=客户对账单!$G$2,C230&lt;=客户对账单!$G$3),ROW(销售出库明细表!F230)&amp;"-","")</f>
        <v/>
      </c>
      <c r="B230" s="16"/>
      <c r="C230" s="16"/>
      <c r="D230" s="16"/>
      <c r="E230" s="18" t="str">
        <f>IF($D230&lt;&gt;"",VLOOKUP($D230,参数表!$A:$G,2,0),"")</f>
        <v/>
      </c>
      <c r="F230" s="18" t="str">
        <f>IF($D230&lt;&gt;"",VLOOKUP($D230,参数表!$A:$G,3,0),"")</f>
        <v/>
      </c>
      <c r="G230" s="18" t="str">
        <f>IF($D230&lt;&gt;"",VLOOKUP($D230,参数表!$A:$G,4,0),"")</f>
        <v/>
      </c>
      <c r="H230" s="16"/>
      <c r="I230" s="16"/>
      <c r="J230" s="18">
        <f t="shared" si="3"/>
        <v>0</v>
      </c>
      <c r="K230" s="16"/>
      <c r="L230" s="16"/>
      <c r="M230" s="16"/>
    </row>
    <row r="231" spans="1:13" ht="20.100000000000001" customHeight="1" x14ac:dyDescent="0.15">
      <c r="A231" s="3" t="str">
        <f>IF(AND(L231=客户对账单!$C$2,C231&gt;=客户对账单!$G$2,C231&lt;=客户对账单!$G$3),ROW(销售出库明细表!F231)&amp;"-","")</f>
        <v/>
      </c>
      <c r="B231" s="16"/>
      <c r="C231" s="16"/>
      <c r="D231" s="16"/>
      <c r="E231" s="18" t="str">
        <f>IF($D231&lt;&gt;"",VLOOKUP($D231,参数表!$A:$G,2,0),"")</f>
        <v/>
      </c>
      <c r="F231" s="18" t="str">
        <f>IF($D231&lt;&gt;"",VLOOKUP($D231,参数表!$A:$G,3,0),"")</f>
        <v/>
      </c>
      <c r="G231" s="18" t="str">
        <f>IF($D231&lt;&gt;"",VLOOKUP($D231,参数表!$A:$G,4,0),"")</f>
        <v/>
      </c>
      <c r="H231" s="16"/>
      <c r="I231" s="16"/>
      <c r="J231" s="18">
        <f t="shared" si="3"/>
        <v>0</v>
      </c>
      <c r="K231" s="16"/>
      <c r="L231" s="16"/>
      <c r="M231" s="16"/>
    </row>
    <row r="232" spans="1:13" ht="20.100000000000001" customHeight="1" x14ac:dyDescent="0.15">
      <c r="A232" s="3" t="str">
        <f>IF(AND(L232=客户对账单!$C$2,C232&gt;=客户对账单!$G$2,C232&lt;=客户对账单!$G$3),ROW(销售出库明细表!F232)&amp;"-","")</f>
        <v/>
      </c>
      <c r="B232" s="16"/>
      <c r="C232" s="16"/>
      <c r="D232" s="16"/>
      <c r="E232" s="18" t="str">
        <f>IF($D232&lt;&gt;"",VLOOKUP($D232,参数表!$A:$G,2,0),"")</f>
        <v/>
      </c>
      <c r="F232" s="18" t="str">
        <f>IF($D232&lt;&gt;"",VLOOKUP($D232,参数表!$A:$G,3,0),"")</f>
        <v/>
      </c>
      <c r="G232" s="18" t="str">
        <f>IF($D232&lt;&gt;"",VLOOKUP($D232,参数表!$A:$G,4,0),"")</f>
        <v/>
      </c>
      <c r="H232" s="16"/>
      <c r="I232" s="16"/>
      <c r="J232" s="18">
        <f t="shared" si="3"/>
        <v>0</v>
      </c>
      <c r="K232" s="16"/>
      <c r="L232" s="16"/>
      <c r="M232" s="16"/>
    </row>
    <row r="233" spans="1:13" ht="20.100000000000001" customHeight="1" x14ac:dyDescent="0.15">
      <c r="A233" s="3" t="str">
        <f>IF(AND(L233=客户对账单!$C$2,C233&gt;=客户对账单!$G$2,C233&lt;=客户对账单!$G$3),ROW(销售出库明细表!F233)&amp;"-","")</f>
        <v/>
      </c>
      <c r="B233" s="16"/>
      <c r="C233" s="16"/>
      <c r="D233" s="16"/>
      <c r="E233" s="18" t="str">
        <f>IF($D233&lt;&gt;"",VLOOKUP($D233,参数表!$A:$G,2,0),"")</f>
        <v/>
      </c>
      <c r="F233" s="18" t="str">
        <f>IF($D233&lt;&gt;"",VLOOKUP($D233,参数表!$A:$G,3,0),"")</f>
        <v/>
      </c>
      <c r="G233" s="18" t="str">
        <f>IF($D233&lt;&gt;"",VLOOKUP($D233,参数表!$A:$G,4,0),"")</f>
        <v/>
      </c>
      <c r="H233" s="16"/>
      <c r="I233" s="16"/>
      <c r="J233" s="18">
        <f t="shared" si="3"/>
        <v>0</v>
      </c>
      <c r="K233" s="16"/>
      <c r="L233" s="16"/>
      <c r="M233" s="16"/>
    </row>
    <row r="234" spans="1:13" ht="20.100000000000001" customHeight="1" x14ac:dyDescent="0.15">
      <c r="A234" s="3" t="str">
        <f>IF(AND(L234=客户对账单!$C$2,C234&gt;=客户对账单!$G$2,C234&lt;=客户对账单!$G$3),ROW(销售出库明细表!F234)&amp;"-","")</f>
        <v/>
      </c>
      <c r="B234" s="16"/>
      <c r="C234" s="16"/>
      <c r="D234" s="16"/>
      <c r="E234" s="18" t="str">
        <f>IF($D234&lt;&gt;"",VLOOKUP($D234,参数表!$A:$G,2,0),"")</f>
        <v/>
      </c>
      <c r="F234" s="18" t="str">
        <f>IF($D234&lt;&gt;"",VLOOKUP($D234,参数表!$A:$G,3,0),"")</f>
        <v/>
      </c>
      <c r="G234" s="18" t="str">
        <f>IF($D234&lt;&gt;"",VLOOKUP($D234,参数表!$A:$G,4,0),"")</f>
        <v/>
      </c>
      <c r="H234" s="16"/>
      <c r="I234" s="16"/>
      <c r="J234" s="18">
        <f t="shared" si="3"/>
        <v>0</v>
      </c>
      <c r="K234" s="16"/>
      <c r="L234" s="16"/>
      <c r="M234" s="16"/>
    </row>
    <row r="235" spans="1:13" ht="20.100000000000001" customHeight="1" x14ac:dyDescent="0.15">
      <c r="A235" s="3" t="str">
        <f>IF(AND(L235=客户对账单!$C$2,C235&gt;=客户对账单!$G$2,C235&lt;=客户对账单!$G$3),ROW(销售出库明细表!F235)&amp;"-","")</f>
        <v/>
      </c>
      <c r="B235" s="16"/>
      <c r="C235" s="16"/>
      <c r="D235" s="16"/>
      <c r="E235" s="18" t="str">
        <f>IF($D235&lt;&gt;"",VLOOKUP($D235,参数表!$A:$G,2,0),"")</f>
        <v/>
      </c>
      <c r="F235" s="18" t="str">
        <f>IF($D235&lt;&gt;"",VLOOKUP($D235,参数表!$A:$G,3,0),"")</f>
        <v/>
      </c>
      <c r="G235" s="18" t="str">
        <f>IF($D235&lt;&gt;"",VLOOKUP($D235,参数表!$A:$G,4,0),"")</f>
        <v/>
      </c>
      <c r="H235" s="16"/>
      <c r="I235" s="16"/>
      <c r="J235" s="18">
        <f t="shared" si="3"/>
        <v>0</v>
      </c>
      <c r="K235" s="16"/>
      <c r="L235" s="16"/>
      <c r="M235" s="16"/>
    </row>
    <row r="236" spans="1:13" ht="20.100000000000001" customHeight="1" x14ac:dyDescent="0.15">
      <c r="A236" s="3" t="str">
        <f>IF(AND(L236=客户对账单!$C$2,C236&gt;=客户对账单!$G$2,C236&lt;=客户对账单!$G$3),ROW(销售出库明细表!F236)&amp;"-","")</f>
        <v/>
      </c>
      <c r="B236" s="16"/>
      <c r="C236" s="16"/>
      <c r="D236" s="16"/>
      <c r="E236" s="18" t="str">
        <f>IF($D236&lt;&gt;"",VLOOKUP($D236,参数表!$A:$G,2,0),"")</f>
        <v/>
      </c>
      <c r="F236" s="18" t="str">
        <f>IF($D236&lt;&gt;"",VLOOKUP($D236,参数表!$A:$G,3,0),"")</f>
        <v/>
      </c>
      <c r="G236" s="18" t="str">
        <f>IF($D236&lt;&gt;"",VLOOKUP($D236,参数表!$A:$G,4,0),"")</f>
        <v/>
      </c>
      <c r="H236" s="16"/>
      <c r="I236" s="16"/>
      <c r="J236" s="18">
        <f t="shared" si="3"/>
        <v>0</v>
      </c>
      <c r="K236" s="16"/>
      <c r="L236" s="16"/>
      <c r="M236" s="16"/>
    </row>
    <row r="237" spans="1:13" ht="20.100000000000001" customHeight="1" x14ac:dyDescent="0.15">
      <c r="A237" s="3" t="str">
        <f>IF(AND(L237=客户对账单!$C$2,C237&gt;=客户对账单!$G$2,C237&lt;=客户对账单!$G$3),ROW(销售出库明细表!F237)&amp;"-","")</f>
        <v/>
      </c>
      <c r="B237" s="16"/>
      <c r="C237" s="16"/>
      <c r="D237" s="16"/>
      <c r="E237" s="18" t="str">
        <f>IF($D237&lt;&gt;"",VLOOKUP($D237,参数表!$A:$G,2,0),"")</f>
        <v/>
      </c>
      <c r="F237" s="18" t="str">
        <f>IF($D237&lt;&gt;"",VLOOKUP($D237,参数表!$A:$G,3,0),"")</f>
        <v/>
      </c>
      <c r="G237" s="18" t="str">
        <f>IF($D237&lt;&gt;"",VLOOKUP($D237,参数表!$A:$G,4,0),"")</f>
        <v/>
      </c>
      <c r="H237" s="16"/>
      <c r="I237" s="16"/>
      <c r="J237" s="18">
        <f t="shared" si="3"/>
        <v>0</v>
      </c>
      <c r="K237" s="16"/>
      <c r="L237" s="16"/>
      <c r="M237" s="16"/>
    </row>
    <row r="238" spans="1:13" ht="20.100000000000001" customHeight="1" x14ac:dyDescent="0.15">
      <c r="A238" s="3" t="str">
        <f>IF(AND(L238=客户对账单!$C$2,C238&gt;=客户对账单!$G$2,C238&lt;=客户对账单!$G$3),ROW(销售出库明细表!F238)&amp;"-","")</f>
        <v/>
      </c>
      <c r="B238" s="16"/>
      <c r="C238" s="16"/>
      <c r="D238" s="16"/>
      <c r="E238" s="18" t="str">
        <f>IF($D238&lt;&gt;"",VLOOKUP($D238,参数表!$A:$G,2,0),"")</f>
        <v/>
      </c>
      <c r="F238" s="18" t="str">
        <f>IF($D238&lt;&gt;"",VLOOKUP($D238,参数表!$A:$G,3,0),"")</f>
        <v/>
      </c>
      <c r="G238" s="18" t="str">
        <f>IF($D238&lt;&gt;"",VLOOKUP($D238,参数表!$A:$G,4,0),"")</f>
        <v/>
      </c>
      <c r="H238" s="16"/>
      <c r="I238" s="16"/>
      <c r="J238" s="18">
        <f t="shared" si="3"/>
        <v>0</v>
      </c>
      <c r="K238" s="16"/>
      <c r="L238" s="16"/>
      <c r="M238" s="16"/>
    </row>
    <row r="239" spans="1:13" ht="20.100000000000001" customHeight="1" x14ac:dyDescent="0.15">
      <c r="A239" s="3" t="str">
        <f>IF(AND(L239=客户对账单!$C$2,C239&gt;=客户对账单!$G$2,C239&lt;=客户对账单!$G$3),ROW(销售出库明细表!F239)&amp;"-","")</f>
        <v/>
      </c>
      <c r="B239" s="16"/>
      <c r="C239" s="16"/>
      <c r="D239" s="16"/>
      <c r="E239" s="18" t="str">
        <f>IF($D239&lt;&gt;"",VLOOKUP($D239,参数表!$A:$G,2,0),"")</f>
        <v/>
      </c>
      <c r="F239" s="18" t="str">
        <f>IF($D239&lt;&gt;"",VLOOKUP($D239,参数表!$A:$G,3,0),"")</f>
        <v/>
      </c>
      <c r="G239" s="18" t="str">
        <f>IF($D239&lt;&gt;"",VLOOKUP($D239,参数表!$A:$G,4,0),"")</f>
        <v/>
      </c>
      <c r="H239" s="16"/>
      <c r="I239" s="16"/>
      <c r="J239" s="18">
        <f t="shared" si="3"/>
        <v>0</v>
      </c>
      <c r="K239" s="16"/>
      <c r="L239" s="16"/>
      <c r="M239" s="16"/>
    </row>
    <row r="240" spans="1:13" ht="20.100000000000001" customHeight="1" x14ac:dyDescent="0.15">
      <c r="A240" s="3" t="str">
        <f>IF(AND(L240=客户对账单!$C$2,C240&gt;=客户对账单!$G$2,C240&lt;=客户对账单!$G$3),ROW(销售出库明细表!F240)&amp;"-","")</f>
        <v/>
      </c>
      <c r="B240" s="16"/>
      <c r="C240" s="16"/>
      <c r="D240" s="16"/>
      <c r="E240" s="18" t="str">
        <f>IF($D240&lt;&gt;"",VLOOKUP($D240,参数表!$A:$G,2,0),"")</f>
        <v/>
      </c>
      <c r="F240" s="18" t="str">
        <f>IF($D240&lt;&gt;"",VLOOKUP($D240,参数表!$A:$G,3,0),"")</f>
        <v/>
      </c>
      <c r="G240" s="18" t="str">
        <f>IF($D240&lt;&gt;"",VLOOKUP($D240,参数表!$A:$G,4,0),"")</f>
        <v/>
      </c>
      <c r="H240" s="16"/>
      <c r="I240" s="16"/>
      <c r="J240" s="18">
        <f t="shared" si="3"/>
        <v>0</v>
      </c>
      <c r="K240" s="16"/>
      <c r="L240" s="16"/>
      <c r="M240" s="16"/>
    </row>
    <row r="241" spans="1:13" ht="20.100000000000001" customHeight="1" x14ac:dyDescent="0.15">
      <c r="A241" s="3" t="str">
        <f>IF(AND(L241=客户对账单!$C$2,C241&gt;=客户对账单!$G$2,C241&lt;=客户对账单!$G$3),ROW(销售出库明细表!F241)&amp;"-","")</f>
        <v/>
      </c>
      <c r="B241" s="16"/>
      <c r="C241" s="16"/>
      <c r="D241" s="16"/>
      <c r="E241" s="18" t="str">
        <f>IF($D241&lt;&gt;"",VLOOKUP($D241,参数表!$A:$G,2,0),"")</f>
        <v/>
      </c>
      <c r="F241" s="18" t="str">
        <f>IF($D241&lt;&gt;"",VLOOKUP($D241,参数表!$A:$G,3,0),"")</f>
        <v/>
      </c>
      <c r="G241" s="18" t="str">
        <f>IF($D241&lt;&gt;"",VLOOKUP($D241,参数表!$A:$G,4,0),"")</f>
        <v/>
      </c>
      <c r="H241" s="16"/>
      <c r="I241" s="16"/>
      <c r="J241" s="18">
        <f t="shared" si="3"/>
        <v>0</v>
      </c>
      <c r="K241" s="16"/>
      <c r="L241" s="16"/>
      <c r="M241" s="16"/>
    </row>
    <row r="242" spans="1:13" ht="20.100000000000001" customHeight="1" x14ac:dyDescent="0.15">
      <c r="A242" s="3" t="str">
        <f>IF(AND(L242=客户对账单!$C$2,C242&gt;=客户对账单!$G$2,C242&lt;=客户对账单!$G$3),ROW(销售出库明细表!F242)&amp;"-","")</f>
        <v/>
      </c>
      <c r="B242" s="16"/>
      <c r="C242" s="16"/>
      <c r="D242" s="16"/>
      <c r="E242" s="18" t="str">
        <f>IF($D242&lt;&gt;"",VLOOKUP($D242,参数表!$A:$G,2,0),"")</f>
        <v/>
      </c>
      <c r="F242" s="18" t="str">
        <f>IF($D242&lt;&gt;"",VLOOKUP($D242,参数表!$A:$G,3,0),"")</f>
        <v/>
      </c>
      <c r="G242" s="18" t="str">
        <f>IF($D242&lt;&gt;"",VLOOKUP($D242,参数表!$A:$G,4,0),"")</f>
        <v/>
      </c>
      <c r="H242" s="16"/>
      <c r="I242" s="16"/>
      <c r="J242" s="18">
        <f t="shared" si="3"/>
        <v>0</v>
      </c>
      <c r="K242" s="16"/>
      <c r="L242" s="16"/>
      <c r="M242" s="16"/>
    </row>
    <row r="243" spans="1:13" ht="20.100000000000001" customHeight="1" x14ac:dyDescent="0.15">
      <c r="A243" s="3" t="str">
        <f>IF(AND(L243=客户对账单!$C$2,C243&gt;=客户对账单!$G$2,C243&lt;=客户对账单!$G$3),ROW(销售出库明细表!F243)&amp;"-","")</f>
        <v/>
      </c>
      <c r="B243" s="16"/>
      <c r="C243" s="16"/>
      <c r="D243" s="16"/>
      <c r="E243" s="18" t="str">
        <f>IF($D243&lt;&gt;"",VLOOKUP($D243,参数表!$A:$G,2,0),"")</f>
        <v/>
      </c>
      <c r="F243" s="18" t="str">
        <f>IF($D243&lt;&gt;"",VLOOKUP($D243,参数表!$A:$G,3,0),"")</f>
        <v/>
      </c>
      <c r="G243" s="18" t="str">
        <f>IF($D243&lt;&gt;"",VLOOKUP($D243,参数表!$A:$G,4,0),"")</f>
        <v/>
      </c>
      <c r="H243" s="16"/>
      <c r="I243" s="16"/>
      <c r="J243" s="18">
        <f t="shared" si="3"/>
        <v>0</v>
      </c>
      <c r="K243" s="16"/>
      <c r="L243" s="16"/>
      <c r="M243" s="16"/>
    </row>
    <row r="244" spans="1:13" ht="20.100000000000001" customHeight="1" x14ac:dyDescent="0.15">
      <c r="A244" s="3" t="str">
        <f>IF(AND(L244=客户对账单!$C$2,C244&gt;=客户对账单!$G$2,C244&lt;=客户对账单!$G$3),ROW(销售出库明细表!F244)&amp;"-","")</f>
        <v/>
      </c>
      <c r="B244" s="16"/>
      <c r="C244" s="16"/>
      <c r="D244" s="16"/>
      <c r="E244" s="18" t="str">
        <f>IF($D244&lt;&gt;"",VLOOKUP($D244,参数表!$A:$G,2,0),"")</f>
        <v/>
      </c>
      <c r="F244" s="18" t="str">
        <f>IF($D244&lt;&gt;"",VLOOKUP($D244,参数表!$A:$G,3,0),"")</f>
        <v/>
      </c>
      <c r="G244" s="18" t="str">
        <f>IF($D244&lt;&gt;"",VLOOKUP($D244,参数表!$A:$G,4,0),"")</f>
        <v/>
      </c>
      <c r="H244" s="16"/>
      <c r="I244" s="16"/>
      <c r="J244" s="18">
        <f t="shared" si="3"/>
        <v>0</v>
      </c>
      <c r="K244" s="16"/>
      <c r="L244" s="16"/>
      <c r="M244" s="16"/>
    </row>
    <row r="245" spans="1:13" ht="20.100000000000001" customHeight="1" x14ac:dyDescent="0.15">
      <c r="A245" s="3" t="str">
        <f>IF(AND(L245=客户对账单!$C$2,C245&gt;=客户对账单!$G$2,C245&lt;=客户对账单!$G$3),ROW(销售出库明细表!F245)&amp;"-","")</f>
        <v/>
      </c>
      <c r="B245" s="16"/>
      <c r="C245" s="16"/>
      <c r="D245" s="16"/>
      <c r="E245" s="18" t="str">
        <f>IF($D245&lt;&gt;"",VLOOKUP($D245,参数表!$A:$G,2,0),"")</f>
        <v/>
      </c>
      <c r="F245" s="18" t="str">
        <f>IF($D245&lt;&gt;"",VLOOKUP($D245,参数表!$A:$G,3,0),"")</f>
        <v/>
      </c>
      <c r="G245" s="18" t="str">
        <f>IF($D245&lt;&gt;"",VLOOKUP($D245,参数表!$A:$G,4,0),"")</f>
        <v/>
      </c>
      <c r="H245" s="16"/>
      <c r="I245" s="16"/>
      <c r="J245" s="18">
        <f t="shared" si="3"/>
        <v>0</v>
      </c>
      <c r="K245" s="16"/>
      <c r="L245" s="16"/>
      <c r="M245" s="16"/>
    </row>
    <row r="246" spans="1:13" ht="20.100000000000001" customHeight="1" x14ac:dyDescent="0.15">
      <c r="A246" s="3" t="str">
        <f>IF(AND(L246=客户对账单!$C$2,C246&gt;=客户对账单!$G$2,C246&lt;=客户对账单!$G$3),ROW(销售出库明细表!F246)&amp;"-","")</f>
        <v/>
      </c>
      <c r="B246" s="16"/>
      <c r="C246" s="16"/>
      <c r="D246" s="16"/>
      <c r="E246" s="18" t="str">
        <f>IF($D246&lt;&gt;"",VLOOKUP($D246,参数表!$A:$G,2,0),"")</f>
        <v/>
      </c>
      <c r="F246" s="18" t="str">
        <f>IF($D246&lt;&gt;"",VLOOKUP($D246,参数表!$A:$G,3,0),"")</f>
        <v/>
      </c>
      <c r="G246" s="18" t="str">
        <f>IF($D246&lt;&gt;"",VLOOKUP($D246,参数表!$A:$G,4,0),"")</f>
        <v/>
      </c>
      <c r="H246" s="16"/>
      <c r="I246" s="16"/>
      <c r="J246" s="18">
        <f t="shared" si="3"/>
        <v>0</v>
      </c>
      <c r="K246" s="16"/>
      <c r="L246" s="16"/>
      <c r="M246" s="16"/>
    </row>
    <row r="247" spans="1:13" ht="20.100000000000001" customHeight="1" x14ac:dyDescent="0.15">
      <c r="A247" s="3" t="str">
        <f>IF(AND(L247=客户对账单!$C$2,C247&gt;=客户对账单!$G$2,C247&lt;=客户对账单!$G$3),ROW(销售出库明细表!F247)&amp;"-","")</f>
        <v/>
      </c>
      <c r="B247" s="16"/>
      <c r="C247" s="16"/>
      <c r="D247" s="16"/>
      <c r="E247" s="18" t="str">
        <f>IF($D247&lt;&gt;"",VLOOKUP($D247,参数表!$A:$G,2,0),"")</f>
        <v/>
      </c>
      <c r="F247" s="18" t="str">
        <f>IF($D247&lt;&gt;"",VLOOKUP($D247,参数表!$A:$G,3,0),"")</f>
        <v/>
      </c>
      <c r="G247" s="18" t="str">
        <f>IF($D247&lt;&gt;"",VLOOKUP($D247,参数表!$A:$G,4,0),"")</f>
        <v/>
      </c>
      <c r="H247" s="16"/>
      <c r="I247" s="16"/>
      <c r="J247" s="18">
        <f t="shared" si="3"/>
        <v>0</v>
      </c>
      <c r="K247" s="16"/>
      <c r="L247" s="16"/>
      <c r="M247" s="16"/>
    </row>
    <row r="248" spans="1:13" ht="20.100000000000001" customHeight="1" x14ac:dyDescent="0.15">
      <c r="A248" s="3" t="str">
        <f>IF(AND(L248=客户对账单!$C$2,C248&gt;=客户对账单!$G$2,C248&lt;=客户对账单!$G$3),ROW(销售出库明细表!F248)&amp;"-","")</f>
        <v/>
      </c>
      <c r="B248" s="16"/>
      <c r="C248" s="16"/>
      <c r="D248" s="16"/>
      <c r="E248" s="18" t="str">
        <f>IF($D248&lt;&gt;"",VLOOKUP($D248,参数表!$A:$G,2,0),"")</f>
        <v/>
      </c>
      <c r="F248" s="18" t="str">
        <f>IF($D248&lt;&gt;"",VLOOKUP($D248,参数表!$A:$G,3,0),"")</f>
        <v/>
      </c>
      <c r="G248" s="18" t="str">
        <f>IF($D248&lt;&gt;"",VLOOKUP($D248,参数表!$A:$G,4,0),"")</f>
        <v/>
      </c>
      <c r="H248" s="16"/>
      <c r="I248" s="16"/>
      <c r="J248" s="18">
        <f t="shared" si="3"/>
        <v>0</v>
      </c>
      <c r="K248" s="16"/>
      <c r="L248" s="16"/>
      <c r="M248" s="16"/>
    </row>
    <row r="249" spans="1:13" ht="20.100000000000001" customHeight="1" x14ac:dyDescent="0.15">
      <c r="A249" s="3" t="str">
        <f>IF(AND(L249=客户对账单!$C$2,C249&gt;=客户对账单!$G$2,C249&lt;=客户对账单!$G$3),ROW(销售出库明细表!F249)&amp;"-","")</f>
        <v/>
      </c>
      <c r="B249" s="16"/>
      <c r="C249" s="16"/>
      <c r="D249" s="16"/>
      <c r="E249" s="18" t="str">
        <f>IF($D249&lt;&gt;"",VLOOKUP($D249,参数表!$A:$G,2,0),"")</f>
        <v/>
      </c>
      <c r="F249" s="18" t="str">
        <f>IF($D249&lt;&gt;"",VLOOKUP($D249,参数表!$A:$G,3,0),"")</f>
        <v/>
      </c>
      <c r="G249" s="18" t="str">
        <f>IF($D249&lt;&gt;"",VLOOKUP($D249,参数表!$A:$G,4,0),"")</f>
        <v/>
      </c>
      <c r="H249" s="16"/>
      <c r="I249" s="16"/>
      <c r="J249" s="18">
        <f t="shared" si="3"/>
        <v>0</v>
      </c>
      <c r="K249" s="16"/>
      <c r="L249" s="16"/>
      <c r="M249" s="16"/>
    </row>
    <row r="250" spans="1:13" ht="20.100000000000001" customHeight="1" x14ac:dyDescent="0.15">
      <c r="A250" s="3" t="str">
        <f>IF(AND(L250=客户对账单!$C$2,C250&gt;=客户对账单!$G$2,C250&lt;=客户对账单!$G$3),ROW(销售出库明细表!F250)&amp;"-","")</f>
        <v/>
      </c>
      <c r="B250" s="16"/>
      <c r="C250" s="16"/>
      <c r="D250" s="16"/>
      <c r="E250" s="18" t="str">
        <f>IF($D250&lt;&gt;"",VLOOKUP($D250,参数表!$A:$G,2,0),"")</f>
        <v/>
      </c>
      <c r="F250" s="18" t="str">
        <f>IF($D250&lt;&gt;"",VLOOKUP($D250,参数表!$A:$G,3,0),"")</f>
        <v/>
      </c>
      <c r="G250" s="18" t="str">
        <f>IF($D250&lt;&gt;"",VLOOKUP($D250,参数表!$A:$G,4,0),"")</f>
        <v/>
      </c>
      <c r="H250" s="16"/>
      <c r="I250" s="16"/>
      <c r="J250" s="18">
        <f t="shared" si="3"/>
        <v>0</v>
      </c>
      <c r="K250" s="16"/>
      <c r="L250" s="16"/>
      <c r="M250" s="16"/>
    </row>
    <row r="251" spans="1:13" ht="20.100000000000001" customHeight="1" x14ac:dyDescent="0.15">
      <c r="A251" s="3" t="str">
        <f>IF(AND(L251=客户对账单!$C$2,C251&gt;=客户对账单!$G$2,C251&lt;=客户对账单!$G$3),ROW(销售出库明细表!F251)&amp;"-","")</f>
        <v/>
      </c>
      <c r="B251" s="16"/>
      <c r="C251" s="16"/>
      <c r="D251" s="16"/>
      <c r="E251" s="18" t="str">
        <f>IF($D251&lt;&gt;"",VLOOKUP($D251,参数表!$A:$G,2,0),"")</f>
        <v/>
      </c>
      <c r="F251" s="18" t="str">
        <f>IF($D251&lt;&gt;"",VLOOKUP($D251,参数表!$A:$G,3,0),"")</f>
        <v/>
      </c>
      <c r="G251" s="18" t="str">
        <f>IF($D251&lt;&gt;"",VLOOKUP($D251,参数表!$A:$G,4,0),"")</f>
        <v/>
      </c>
      <c r="H251" s="16"/>
      <c r="I251" s="16"/>
      <c r="J251" s="18">
        <f t="shared" si="3"/>
        <v>0</v>
      </c>
      <c r="K251" s="16"/>
      <c r="L251" s="16"/>
      <c r="M251" s="16"/>
    </row>
    <row r="252" spans="1:13" ht="20.100000000000001" customHeight="1" x14ac:dyDescent="0.15">
      <c r="A252" s="3" t="str">
        <f>IF(AND(L252=客户对账单!$C$2,C252&gt;=客户对账单!$G$2,C252&lt;=客户对账单!$G$3),ROW(销售出库明细表!F252)&amp;"-","")</f>
        <v/>
      </c>
      <c r="B252" s="16"/>
      <c r="C252" s="16"/>
      <c r="D252" s="16"/>
      <c r="E252" s="18" t="str">
        <f>IF($D252&lt;&gt;"",VLOOKUP($D252,参数表!$A:$G,2,0),"")</f>
        <v/>
      </c>
      <c r="F252" s="18" t="str">
        <f>IF($D252&lt;&gt;"",VLOOKUP($D252,参数表!$A:$G,3,0),"")</f>
        <v/>
      </c>
      <c r="G252" s="18" t="str">
        <f>IF($D252&lt;&gt;"",VLOOKUP($D252,参数表!$A:$G,4,0),"")</f>
        <v/>
      </c>
      <c r="H252" s="16"/>
      <c r="I252" s="16"/>
      <c r="J252" s="18">
        <f t="shared" si="3"/>
        <v>0</v>
      </c>
      <c r="K252" s="16"/>
      <c r="L252" s="16"/>
      <c r="M252" s="16"/>
    </row>
    <row r="253" spans="1:13" ht="20.100000000000001" customHeight="1" x14ac:dyDescent="0.15">
      <c r="A253" s="3" t="str">
        <f>IF(AND(L253=客户对账单!$C$2,C253&gt;=客户对账单!$G$2,C253&lt;=客户对账单!$G$3),ROW(销售出库明细表!F253)&amp;"-","")</f>
        <v/>
      </c>
      <c r="B253" s="16"/>
      <c r="C253" s="16"/>
      <c r="D253" s="16"/>
      <c r="E253" s="18" t="str">
        <f>IF($D253&lt;&gt;"",VLOOKUP($D253,参数表!$A:$G,2,0),"")</f>
        <v/>
      </c>
      <c r="F253" s="18" t="str">
        <f>IF($D253&lt;&gt;"",VLOOKUP($D253,参数表!$A:$G,3,0),"")</f>
        <v/>
      </c>
      <c r="G253" s="18" t="str">
        <f>IF($D253&lt;&gt;"",VLOOKUP($D253,参数表!$A:$G,4,0),"")</f>
        <v/>
      </c>
      <c r="H253" s="16"/>
      <c r="I253" s="16"/>
      <c r="J253" s="18">
        <f t="shared" si="3"/>
        <v>0</v>
      </c>
      <c r="K253" s="16"/>
      <c r="L253" s="16"/>
      <c r="M253" s="16"/>
    </row>
    <row r="254" spans="1:13" ht="20.100000000000001" customHeight="1" x14ac:dyDescent="0.15">
      <c r="A254" s="3" t="str">
        <f>IF(AND(L254=客户对账单!$C$2,C254&gt;=客户对账单!$G$2,C254&lt;=客户对账单!$G$3),ROW(销售出库明细表!F254)&amp;"-","")</f>
        <v/>
      </c>
      <c r="B254" s="16"/>
      <c r="C254" s="16"/>
      <c r="D254" s="16"/>
      <c r="E254" s="18" t="str">
        <f>IF($D254&lt;&gt;"",VLOOKUP($D254,参数表!$A:$G,2,0),"")</f>
        <v/>
      </c>
      <c r="F254" s="18" t="str">
        <f>IF($D254&lt;&gt;"",VLOOKUP($D254,参数表!$A:$G,3,0),"")</f>
        <v/>
      </c>
      <c r="G254" s="18" t="str">
        <f>IF($D254&lt;&gt;"",VLOOKUP($D254,参数表!$A:$G,4,0),"")</f>
        <v/>
      </c>
      <c r="H254" s="16"/>
      <c r="I254" s="16"/>
      <c r="J254" s="18">
        <f t="shared" si="3"/>
        <v>0</v>
      </c>
      <c r="K254" s="16"/>
      <c r="L254" s="16"/>
      <c r="M254" s="16"/>
    </row>
    <row r="255" spans="1:13" ht="20.100000000000001" customHeight="1" x14ac:dyDescent="0.15">
      <c r="A255" s="3" t="str">
        <f>IF(AND(L255=客户对账单!$C$2,C255&gt;=客户对账单!$G$2,C255&lt;=客户对账单!$G$3),ROW(销售出库明细表!F255)&amp;"-","")</f>
        <v/>
      </c>
      <c r="B255" s="16"/>
      <c r="C255" s="16"/>
      <c r="D255" s="16"/>
      <c r="E255" s="18" t="str">
        <f>IF($D255&lt;&gt;"",VLOOKUP($D255,参数表!$A:$G,2,0),"")</f>
        <v/>
      </c>
      <c r="F255" s="18" t="str">
        <f>IF($D255&lt;&gt;"",VLOOKUP($D255,参数表!$A:$G,3,0),"")</f>
        <v/>
      </c>
      <c r="G255" s="18" t="str">
        <f>IF($D255&lt;&gt;"",VLOOKUP($D255,参数表!$A:$G,4,0),"")</f>
        <v/>
      </c>
      <c r="H255" s="16"/>
      <c r="I255" s="16"/>
      <c r="J255" s="18">
        <f t="shared" si="3"/>
        <v>0</v>
      </c>
      <c r="K255" s="16"/>
      <c r="L255" s="16"/>
      <c r="M255" s="16"/>
    </row>
    <row r="256" spans="1:13" ht="20.100000000000001" customHeight="1" x14ac:dyDescent="0.15">
      <c r="A256" s="3" t="str">
        <f>IF(AND(L256=客户对账单!$C$2,C256&gt;=客户对账单!$G$2,C256&lt;=客户对账单!$G$3),ROW(销售出库明细表!F256)&amp;"-","")</f>
        <v/>
      </c>
      <c r="B256" s="16"/>
      <c r="C256" s="16"/>
      <c r="D256" s="16"/>
      <c r="E256" s="18" t="str">
        <f>IF($D256&lt;&gt;"",VLOOKUP($D256,参数表!$A:$G,2,0),"")</f>
        <v/>
      </c>
      <c r="F256" s="18" t="str">
        <f>IF($D256&lt;&gt;"",VLOOKUP($D256,参数表!$A:$G,3,0),"")</f>
        <v/>
      </c>
      <c r="G256" s="18" t="str">
        <f>IF($D256&lt;&gt;"",VLOOKUP($D256,参数表!$A:$G,4,0),"")</f>
        <v/>
      </c>
      <c r="H256" s="16"/>
      <c r="I256" s="16"/>
      <c r="J256" s="18">
        <f t="shared" si="3"/>
        <v>0</v>
      </c>
      <c r="K256" s="16"/>
      <c r="L256" s="16"/>
      <c r="M256" s="16"/>
    </row>
    <row r="257" spans="1:13" ht="20.100000000000001" customHeight="1" x14ac:dyDescent="0.15">
      <c r="A257" s="3" t="str">
        <f>IF(AND(L257=客户对账单!$C$2,C257&gt;=客户对账单!$G$2,C257&lt;=客户对账单!$G$3),ROW(销售出库明细表!F257)&amp;"-","")</f>
        <v/>
      </c>
      <c r="B257" s="16"/>
      <c r="C257" s="16"/>
      <c r="D257" s="16"/>
      <c r="E257" s="18" t="str">
        <f>IF($D257&lt;&gt;"",VLOOKUP($D257,参数表!$A:$G,2,0),"")</f>
        <v/>
      </c>
      <c r="F257" s="18" t="str">
        <f>IF($D257&lt;&gt;"",VLOOKUP($D257,参数表!$A:$G,3,0),"")</f>
        <v/>
      </c>
      <c r="G257" s="18" t="str">
        <f>IF($D257&lt;&gt;"",VLOOKUP($D257,参数表!$A:$G,4,0),"")</f>
        <v/>
      </c>
      <c r="H257" s="16"/>
      <c r="I257" s="16"/>
      <c r="J257" s="18">
        <f t="shared" si="3"/>
        <v>0</v>
      </c>
      <c r="K257" s="16"/>
      <c r="L257" s="16"/>
      <c r="M257" s="16"/>
    </row>
    <row r="258" spans="1:13" ht="20.100000000000001" customHeight="1" x14ac:dyDescent="0.15">
      <c r="A258" s="3" t="str">
        <f>IF(AND(L258=客户对账单!$C$2,C258&gt;=客户对账单!$G$2,C258&lt;=客户对账单!$G$3),ROW(销售出库明细表!F258)&amp;"-","")</f>
        <v/>
      </c>
      <c r="B258" s="16"/>
      <c r="C258" s="16"/>
      <c r="D258" s="16"/>
      <c r="E258" s="18" t="str">
        <f>IF($D258&lt;&gt;"",VLOOKUP($D258,参数表!$A:$G,2,0),"")</f>
        <v/>
      </c>
      <c r="F258" s="18" t="str">
        <f>IF($D258&lt;&gt;"",VLOOKUP($D258,参数表!$A:$G,3,0),"")</f>
        <v/>
      </c>
      <c r="G258" s="18" t="str">
        <f>IF($D258&lt;&gt;"",VLOOKUP($D258,参数表!$A:$G,4,0),"")</f>
        <v/>
      </c>
      <c r="H258" s="16"/>
      <c r="I258" s="16"/>
      <c r="J258" s="18">
        <f t="shared" si="3"/>
        <v>0</v>
      </c>
      <c r="K258" s="16"/>
      <c r="L258" s="16"/>
      <c r="M258" s="16"/>
    </row>
    <row r="259" spans="1:13" ht="20.100000000000001" customHeight="1" x14ac:dyDescent="0.15">
      <c r="A259" s="3" t="str">
        <f>IF(AND(L259=客户对账单!$C$2,C259&gt;=客户对账单!$G$2,C259&lt;=客户对账单!$G$3),ROW(销售出库明细表!F259)&amp;"-","")</f>
        <v/>
      </c>
      <c r="B259" s="16"/>
      <c r="C259" s="16"/>
      <c r="D259" s="16"/>
      <c r="E259" s="18" t="str">
        <f>IF($D259&lt;&gt;"",VLOOKUP($D259,参数表!$A:$G,2,0),"")</f>
        <v/>
      </c>
      <c r="F259" s="18" t="str">
        <f>IF($D259&lt;&gt;"",VLOOKUP($D259,参数表!$A:$G,3,0),"")</f>
        <v/>
      </c>
      <c r="G259" s="18" t="str">
        <f>IF($D259&lt;&gt;"",VLOOKUP($D259,参数表!$A:$G,4,0),"")</f>
        <v/>
      </c>
      <c r="H259" s="16"/>
      <c r="I259" s="16"/>
      <c r="J259" s="18">
        <f t="shared" si="3"/>
        <v>0</v>
      </c>
      <c r="K259" s="16"/>
      <c r="L259" s="16"/>
      <c r="M259" s="16"/>
    </row>
    <row r="260" spans="1:13" ht="20.100000000000001" customHeight="1" x14ac:dyDescent="0.15">
      <c r="A260" s="3" t="str">
        <f>IF(AND(L260=客户对账单!$C$2,C260&gt;=客户对账单!$G$2,C260&lt;=客户对账单!$G$3),ROW(销售出库明细表!F260)&amp;"-","")</f>
        <v/>
      </c>
      <c r="B260" s="16"/>
      <c r="C260" s="16"/>
      <c r="D260" s="16"/>
      <c r="E260" s="18" t="str">
        <f>IF($D260&lt;&gt;"",VLOOKUP($D260,参数表!$A:$G,2,0),"")</f>
        <v/>
      </c>
      <c r="F260" s="18" t="str">
        <f>IF($D260&lt;&gt;"",VLOOKUP($D260,参数表!$A:$G,3,0),"")</f>
        <v/>
      </c>
      <c r="G260" s="18" t="str">
        <f>IF($D260&lt;&gt;"",VLOOKUP($D260,参数表!$A:$G,4,0),"")</f>
        <v/>
      </c>
      <c r="H260" s="16"/>
      <c r="I260" s="16"/>
      <c r="J260" s="18">
        <f t="shared" ref="J260:J323" si="4">H260*I260</f>
        <v>0</v>
      </c>
      <c r="K260" s="16"/>
      <c r="L260" s="16"/>
      <c r="M260" s="16"/>
    </row>
    <row r="261" spans="1:13" ht="20.100000000000001" customHeight="1" x14ac:dyDescent="0.15">
      <c r="A261" s="3" t="str">
        <f>IF(AND(L261=客户对账单!$C$2,C261&gt;=客户对账单!$G$2,C261&lt;=客户对账单!$G$3),ROW(销售出库明细表!F261)&amp;"-","")</f>
        <v/>
      </c>
      <c r="B261" s="16"/>
      <c r="C261" s="16"/>
      <c r="D261" s="16"/>
      <c r="E261" s="18" t="str">
        <f>IF($D261&lt;&gt;"",VLOOKUP($D261,参数表!$A:$G,2,0),"")</f>
        <v/>
      </c>
      <c r="F261" s="18" t="str">
        <f>IF($D261&lt;&gt;"",VLOOKUP($D261,参数表!$A:$G,3,0),"")</f>
        <v/>
      </c>
      <c r="G261" s="18" t="str">
        <f>IF($D261&lt;&gt;"",VLOOKUP($D261,参数表!$A:$G,4,0),"")</f>
        <v/>
      </c>
      <c r="H261" s="16"/>
      <c r="I261" s="16"/>
      <c r="J261" s="18">
        <f t="shared" si="4"/>
        <v>0</v>
      </c>
      <c r="K261" s="16"/>
      <c r="L261" s="16"/>
      <c r="M261" s="16"/>
    </row>
    <row r="262" spans="1:13" ht="20.100000000000001" customHeight="1" x14ac:dyDescent="0.15">
      <c r="A262" s="3" t="str">
        <f>IF(AND(L262=客户对账单!$C$2,C262&gt;=客户对账单!$G$2,C262&lt;=客户对账单!$G$3),ROW(销售出库明细表!F262)&amp;"-","")</f>
        <v/>
      </c>
      <c r="B262" s="16"/>
      <c r="C262" s="16"/>
      <c r="D262" s="16"/>
      <c r="E262" s="18" t="str">
        <f>IF($D262&lt;&gt;"",VLOOKUP($D262,参数表!$A:$G,2,0),"")</f>
        <v/>
      </c>
      <c r="F262" s="18" t="str">
        <f>IF($D262&lt;&gt;"",VLOOKUP($D262,参数表!$A:$G,3,0),"")</f>
        <v/>
      </c>
      <c r="G262" s="18" t="str">
        <f>IF($D262&lt;&gt;"",VLOOKUP($D262,参数表!$A:$G,4,0),"")</f>
        <v/>
      </c>
      <c r="H262" s="16"/>
      <c r="I262" s="16"/>
      <c r="J262" s="18">
        <f t="shared" si="4"/>
        <v>0</v>
      </c>
      <c r="K262" s="16"/>
      <c r="L262" s="16"/>
      <c r="M262" s="16"/>
    </row>
    <row r="263" spans="1:13" ht="20.100000000000001" customHeight="1" x14ac:dyDescent="0.15">
      <c r="A263" s="3" t="str">
        <f>IF(AND(L263=客户对账单!$C$2,C263&gt;=客户对账单!$G$2,C263&lt;=客户对账单!$G$3),ROW(销售出库明细表!F263)&amp;"-","")</f>
        <v/>
      </c>
      <c r="B263" s="16"/>
      <c r="C263" s="16"/>
      <c r="D263" s="16"/>
      <c r="E263" s="18" t="str">
        <f>IF($D263&lt;&gt;"",VLOOKUP($D263,参数表!$A:$G,2,0),"")</f>
        <v/>
      </c>
      <c r="F263" s="18" t="str">
        <f>IF($D263&lt;&gt;"",VLOOKUP($D263,参数表!$A:$G,3,0),"")</f>
        <v/>
      </c>
      <c r="G263" s="18" t="str">
        <f>IF($D263&lt;&gt;"",VLOOKUP($D263,参数表!$A:$G,4,0),"")</f>
        <v/>
      </c>
      <c r="H263" s="16"/>
      <c r="I263" s="16"/>
      <c r="J263" s="18">
        <f t="shared" si="4"/>
        <v>0</v>
      </c>
      <c r="K263" s="16"/>
      <c r="L263" s="16"/>
      <c r="M263" s="16"/>
    </row>
    <row r="264" spans="1:13" ht="20.100000000000001" customHeight="1" x14ac:dyDescent="0.15">
      <c r="A264" s="3" t="str">
        <f>IF(AND(L264=客户对账单!$C$2,C264&gt;=客户对账单!$G$2,C264&lt;=客户对账单!$G$3),ROW(销售出库明细表!F264)&amp;"-","")</f>
        <v/>
      </c>
      <c r="B264" s="16"/>
      <c r="C264" s="16"/>
      <c r="D264" s="16"/>
      <c r="E264" s="18" t="str">
        <f>IF($D264&lt;&gt;"",VLOOKUP($D264,参数表!$A:$G,2,0),"")</f>
        <v/>
      </c>
      <c r="F264" s="18" t="str">
        <f>IF($D264&lt;&gt;"",VLOOKUP($D264,参数表!$A:$G,3,0),"")</f>
        <v/>
      </c>
      <c r="G264" s="18" t="str">
        <f>IF($D264&lt;&gt;"",VLOOKUP($D264,参数表!$A:$G,4,0),"")</f>
        <v/>
      </c>
      <c r="H264" s="16"/>
      <c r="I264" s="16"/>
      <c r="J264" s="18">
        <f t="shared" si="4"/>
        <v>0</v>
      </c>
      <c r="K264" s="16"/>
      <c r="L264" s="16"/>
      <c r="M264" s="16"/>
    </row>
    <row r="265" spans="1:13" ht="20.100000000000001" customHeight="1" x14ac:dyDescent="0.15">
      <c r="A265" s="3" t="str">
        <f>IF(AND(L265=客户对账单!$C$2,C265&gt;=客户对账单!$G$2,C265&lt;=客户对账单!$G$3),ROW(销售出库明细表!F265)&amp;"-","")</f>
        <v/>
      </c>
      <c r="B265" s="16"/>
      <c r="C265" s="16"/>
      <c r="D265" s="16"/>
      <c r="E265" s="18" t="str">
        <f>IF($D265&lt;&gt;"",VLOOKUP($D265,参数表!$A:$G,2,0),"")</f>
        <v/>
      </c>
      <c r="F265" s="18" t="str">
        <f>IF($D265&lt;&gt;"",VLOOKUP($D265,参数表!$A:$G,3,0),"")</f>
        <v/>
      </c>
      <c r="G265" s="18" t="str">
        <f>IF($D265&lt;&gt;"",VLOOKUP($D265,参数表!$A:$G,4,0),"")</f>
        <v/>
      </c>
      <c r="H265" s="16"/>
      <c r="I265" s="16"/>
      <c r="J265" s="18">
        <f t="shared" si="4"/>
        <v>0</v>
      </c>
      <c r="K265" s="16"/>
      <c r="L265" s="16"/>
      <c r="M265" s="16"/>
    </row>
    <row r="266" spans="1:13" ht="20.100000000000001" customHeight="1" x14ac:dyDescent="0.15">
      <c r="A266" s="3" t="str">
        <f>IF(AND(L266=客户对账单!$C$2,C266&gt;=客户对账单!$G$2,C266&lt;=客户对账单!$G$3),ROW(销售出库明细表!F266)&amp;"-","")</f>
        <v/>
      </c>
      <c r="B266" s="16"/>
      <c r="C266" s="16"/>
      <c r="D266" s="16"/>
      <c r="E266" s="18" t="str">
        <f>IF($D266&lt;&gt;"",VLOOKUP($D266,参数表!$A:$G,2,0),"")</f>
        <v/>
      </c>
      <c r="F266" s="18" t="str">
        <f>IF($D266&lt;&gt;"",VLOOKUP($D266,参数表!$A:$G,3,0),"")</f>
        <v/>
      </c>
      <c r="G266" s="18" t="str">
        <f>IF($D266&lt;&gt;"",VLOOKUP($D266,参数表!$A:$G,4,0),"")</f>
        <v/>
      </c>
      <c r="H266" s="16"/>
      <c r="I266" s="16"/>
      <c r="J266" s="18">
        <f t="shared" si="4"/>
        <v>0</v>
      </c>
      <c r="K266" s="16"/>
      <c r="L266" s="16"/>
      <c r="M266" s="16"/>
    </row>
    <row r="267" spans="1:13" ht="20.100000000000001" customHeight="1" x14ac:dyDescent="0.15">
      <c r="A267" s="3" t="str">
        <f>IF(AND(L267=客户对账单!$C$2,C267&gt;=客户对账单!$G$2,C267&lt;=客户对账单!$G$3),ROW(销售出库明细表!F267)&amp;"-","")</f>
        <v/>
      </c>
      <c r="B267" s="16"/>
      <c r="C267" s="16"/>
      <c r="D267" s="16"/>
      <c r="E267" s="18" t="str">
        <f>IF($D267&lt;&gt;"",VLOOKUP($D267,参数表!$A:$G,2,0),"")</f>
        <v/>
      </c>
      <c r="F267" s="18" t="str">
        <f>IF($D267&lt;&gt;"",VLOOKUP($D267,参数表!$A:$G,3,0),"")</f>
        <v/>
      </c>
      <c r="G267" s="18" t="str">
        <f>IF($D267&lt;&gt;"",VLOOKUP($D267,参数表!$A:$G,4,0),"")</f>
        <v/>
      </c>
      <c r="H267" s="16"/>
      <c r="I267" s="16"/>
      <c r="J267" s="18">
        <f t="shared" si="4"/>
        <v>0</v>
      </c>
      <c r="K267" s="16"/>
      <c r="L267" s="16"/>
      <c r="M267" s="16"/>
    </row>
    <row r="268" spans="1:13" ht="20.100000000000001" customHeight="1" x14ac:dyDescent="0.15">
      <c r="A268" s="3" t="str">
        <f>IF(AND(L268=客户对账单!$C$2,C268&gt;=客户对账单!$G$2,C268&lt;=客户对账单!$G$3),ROW(销售出库明细表!F268)&amp;"-","")</f>
        <v/>
      </c>
      <c r="B268" s="16"/>
      <c r="C268" s="16"/>
      <c r="D268" s="16"/>
      <c r="E268" s="18" t="str">
        <f>IF($D268&lt;&gt;"",VLOOKUP($D268,参数表!$A:$G,2,0),"")</f>
        <v/>
      </c>
      <c r="F268" s="18" t="str">
        <f>IF($D268&lt;&gt;"",VLOOKUP($D268,参数表!$A:$G,3,0),"")</f>
        <v/>
      </c>
      <c r="G268" s="18" t="str">
        <f>IF($D268&lt;&gt;"",VLOOKUP($D268,参数表!$A:$G,4,0),"")</f>
        <v/>
      </c>
      <c r="H268" s="16"/>
      <c r="I268" s="16"/>
      <c r="J268" s="18">
        <f t="shared" si="4"/>
        <v>0</v>
      </c>
      <c r="K268" s="16"/>
      <c r="L268" s="16"/>
      <c r="M268" s="16"/>
    </row>
    <row r="269" spans="1:13" ht="20.100000000000001" customHeight="1" x14ac:dyDescent="0.15">
      <c r="A269" s="3" t="str">
        <f>IF(AND(L269=客户对账单!$C$2,C269&gt;=客户对账单!$G$2,C269&lt;=客户对账单!$G$3),ROW(销售出库明细表!F269)&amp;"-","")</f>
        <v/>
      </c>
      <c r="B269" s="16"/>
      <c r="C269" s="16"/>
      <c r="D269" s="16"/>
      <c r="E269" s="18" t="str">
        <f>IF($D269&lt;&gt;"",VLOOKUP($D269,参数表!$A:$G,2,0),"")</f>
        <v/>
      </c>
      <c r="F269" s="18" t="str">
        <f>IF($D269&lt;&gt;"",VLOOKUP($D269,参数表!$A:$G,3,0),"")</f>
        <v/>
      </c>
      <c r="G269" s="18" t="str">
        <f>IF($D269&lt;&gt;"",VLOOKUP($D269,参数表!$A:$G,4,0),"")</f>
        <v/>
      </c>
      <c r="H269" s="16"/>
      <c r="I269" s="16"/>
      <c r="J269" s="18">
        <f t="shared" si="4"/>
        <v>0</v>
      </c>
      <c r="K269" s="16"/>
      <c r="L269" s="16"/>
      <c r="M269" s="16"/>
    </row>
    <row r="270" spans="1:13" ht="20.100000000000001" customHeight="1" x14ac:dyDescent="0.15">
      <c r="A270" s="3" t="str">
        <f>IF(AND(L270=客户对账单!$C$2,C270&gt;=客户对账单!$G$2,C270&lt;=客户对账单!$G$3),ROW(销售出库明细表!F270)&amp;"-","")</f>
        <v/>
      </c>
      <c r="B270" s="16"/>
      <c r="C270" s="16"/>
      <c r="D270" s="16"/>
      <c r="E270" s="18" t="str">
        <f>IF($D270&lt;&gt;"",VLOOKUP($D270,参数表!$A:$G,2,0),"")</f>
        <v/>
      </c>
      <c r="F270" s="18" t="str">
        <f>IF($D270&lt;&gt;"",VLOOKUP($D270,参数表!$A:$G,3,0),"")</f>
        <v/>
      </c>
      <c r="G270" s="18" t="str">
        <f>IF($D270&lt;&gt;"",VLOOKUP($D270,参数表!$A:$G,4,0),"")</f>
        <v/>
      </c>
      <c r="H270" s="16"/>
      <c r="I270" s="16"/>
      <c r="J270" s="18">
        <f t="shared" si="4"/>
        <v>0</v>
      </c>
      <c r="K270" s="16"/>
      <c r="L270" s="16"/>
      <c r="M270" s="16"/>
    </row>
    <row r="271" spans="1:13" ht="20.100000000000001" customHeight="1" x14ac:dyDescent="0.15">
      <c r="A271" s="3" t="str">
        <f>IF(AND(L271=客户对账单!$C$2,C271&gt;=客户对账单!$G$2,C271&lt;=客户对账单!$G$3),ROW(销售出库明细表!F271)&amp;"-","")</f>
        <v/>
      </c>
      <c r="B271" s="16"/>
      <c r="C271" s="16"/>
      <c r="D271" s="16"/>
      <c r="E271" s="18" t="str">
        <f>IF($D271&lt;&gt;"",VLOOKUP($D271,参数表!$A:$G,2,0),"")</f>
        <v/>
      </c>
      <c r="F271" s="18" t="str">
        <f>IF($D271&lt;&gt;"",VLOOKUP($D271,参数表!$A:$G,3,0),"")</f>
        <v/>
      </c>
      <c r="G271" s="18" t="str">
        <f>IF($D271&lt;&gt;"",VLOOKUP($D271,参数表!$A:$G,4,0),"")</f>
        <v/>
      </c>
      <c r="H271" s="16"/>
      <c r="I271" s="16"/>
      <c r="J271" s="18">
        <f t="shared" si="4"/>
        <v>0</v>
      </c>
      <c r="K271" s="16"/>
      <c r="L271" s="16"/>
      <c r="M271" s="16"/>
    </row>
    <row r="272" spans="1:13" ht="20.100000000000001" customHeight="1" x14ac:dyDescent="0.15">
      <c r="A272" s="3" t="str">
        <f>IF(AND(L272=客户对账单!$C$2,C272&gt;=客户对账单!$G$2,C272&lt;=客户对账单!$G$3),ROW(销售出库明细表!F272)&amp;"-","")</f>
        <v/>
      </c>
      <c r="B272" s="16"/>
      <c r="C272" s="16"/>
      <c r="D272" s="16"/>
      <c r="E272" s="18" t="str">
        <f>IF($D272&lt;&gt;"",VLOOKUP($D272,参数表!$A:$G,2,0),"")</f>
        <v/>
      </c>
      <c r="F272" s="18" t="str">
        <f>IF($D272&lt;&gt;"",VLOOKUP($D272,参数表!$A:$G,3,0),"")</f>
        <v/>
      </c>
      <c r="G272" s="18" t="str">
        <f>IF($D272&lt;&gt;"",VLOOKUP($D272,参数表!$A:$G,4,0),"")</f>
        <v/>
      </c>
      <c r="H272" s="16"/>
      <c r="I272" s="16"/>
      <c r="J272" s="18">
        <f t="shared" si="4"/>
        <v>0</v>
      </c>
      <c r="K272" s="16"/>
      <c r="L272" s="16"/>
      <c r="M272" s="16"/>
    </row>
    <row r="273" spans="1:13" ht="20.100000000000001" customHeight="1" x14ac:dyDescent="0.15">
      <c r="A273" s="3" t="str">
        <f>IF(AND(L273=客户对账单!$C$2,C273&gt;=客户对账单!$G$2,C273&lt;=客户对账单!$G$3),ROW(销售出库明细表!F273)&amp;"-","")</f>
        <v/>
      </c>
      <c r="B273" s="16"/>
      <c r="C273" s="16"/>
      <c r="D273" s="16"/>
      <c r="E273" s="18" t="str">
        <f>IF($D273&lt;&gt;"",VLOOKUP($D273,参数表!$A:$G,2,0),"")</f>
        <v/>
      </c>
      <c r="F273" s="18" t="str">
        <f>IF($D273&lt;&gt;"",VLOOKUP($D273,参数表!$A:$G,3,0),"")</f>
        <v/>
      </c>
      <c r="G273" s="18" t="str">
        <f>IF($D273&lt;&gt;"",VLOOKUP($D273,参数表!$A:$G,4,0),"")</f>
        <v/>
      </c>
      <c r="H273" s="16"/>
      <c r="I273" s="16"/>
      <c r="J273" s="18">
        <f t="shared" si="4"/>
        <v>0</v>
      </c>
      <c r="K273" s="16"/>
      <c r="L273" s="16"/>
      <c r="M273" s="16"/>
    </row>
    <row r="274" spans="1:13" ht="20.100000000000001" customHeight="1" x14ac:dyDescent="0.15">
      <c r="A274" s="3" t="str">
        <f>IF(AND(L274=客户对账单!$C$2,C274&gt;=客户对账单!$G$2,C274&lt;=客户对账单!$G$3),ROW(销售出库明细表!F274)&amp;"-","")</f>
        <v/>
      </c>
      <c r="B274" s="16"/>
      <c r="C274" s="16"/>
      <c r="D274" s="16"/>
      <c r="E274" s="18" t="str">
        <f>IF($D274&lt;&gt;"",VLOOKUP($D274,参数表!$A:$G,2,0),"")</f>
        <v/>
      </c>
      <c r="F274" s="18" t="str">
        <f>IF($D274&lt;&gt;"",VLOOKUP($D274,参数表!$A:$G,3,0),"")</f>
        <v/>
      </c>
      <c r="G274" s="18" t="str">
        <f>IF($D274&lt;&gt;"",VLOOKUP($D274,参数表!$A:$G,4,0),"")</f>
        <v/>
      </c>
      <c r="H274" s="16"/>
      <c r="I274" s="16"/>
      <c r="J274" s="18">
        <f t="shared" si="4"/>
        <v>0</v>
      </c>
      <c r="K274" s="16"/>
      <c r="L274" s="16"/>
      <c r="M274" s="16"/>
    </row>
    <row r="275" spans="1:13" ht="20.100000000000001" customHeight="1" x14ac:dyDescent="0.15">
      <c r="A275" s="3" t="str">
        <f>IF(AND(L275=客户对账单!$C$2,C275&gt;=客户对账单!$G$2,C275&lt;=客户对账单!$G$3),ROW(销售出库明细表!F275)&amp;"-","")</f>
        <v/>
      </c>
      <c r="B275" s="16"/>
      <c r="C275" s="16"/>
      <c r="D275" s="16"/>
      <c r="E275" s="18" t="str">
        <f>IF($D275&lt;&gt;"",VLOOKUP($D275,参数表!$A:$G,2,0),"")</f>
        <v/>
      </c>
      <c r="F275" s="18" t="str">
        <f>IF($D275&lt;&gt;"",VLOOKUP($D275,参数表!$A:$G,3,0),"")</f>
        <v/>
      </c>
      <c r="G275" s="18" t="str">
        <f>IF($D275&lt;&gt;"",VLOOKUP($D275,参数表!$A:$G,4,0),"")</f>
        <v/>
      </c>
      <c r="H275" s="16"/>
      <c r="I275" s="16"/>
      <c r="J275" s="18">
        <f t="shared" si="4"/>
        <v>0</v>
      </c>
      <c r="K275" s="16"/>
      <c r="L275" s="16"/>
      <c r="M275" s="16"/>
    </row>
    <row r="276" spans="1:13" ht="20.100000000000001" customHeight="1" x14ac:dyDescent="0.15">
      <c r="A276" s="3" t="str">
        <f>IF(AND(L276=客户对账单!$C$2,C276&gt;=客户对账单!$G$2,C276&lt;=客户对账单!$G$3),ROW(销售出库明细表!F276)&amp;"-","")</f>
        <v/>
      </c>
      <c r="B276" s="16"/>
      <c r="C276" s="16"/>
      <c r="D276" s="16"/>
      <c r="E276" s="18" t="str">
        <f>IF($D276&lt;&gt;"",VLOOKUP($D276,参数表!$A:$G,2,0),"")</f>
        <v/>
      </c>
      <c r="F276" s="18" t="str">
        <f>IF($D276&lt;&gt;"",VLOOKUP($D276,参数表!$A:$G,3,0),"")</f>
        <v/>
      </c>
      <c r="G276" s="18" t="str">
        <f>IF($D276&lt;&gt;"",VLOOKUP($D276,参数表!$A:$G,4,0),"")</f>
        <v/>
      </c>
      <c r="H276" s="16"/>
      <c r="I276" s="16"/>
      <c r="J276" s="18">
        <f t="shared" si="4"/>
        <v>0</v>
      </c>
      <c r="K276" s="16"/>
      <c r="L276" s="16"/>
      <c r="M276" s="16"/>
    </row>
    <row r="277" spans="1:13" ht="20.100000000000001" customHeight="1" x14ac:dyDescent="0.15">
      <c r="A277" s="3" t="str">
        <f>IF(AND(L277=客户对账单!$C$2,C277&gt;=客户对账单!$G$2,C277&lt;=客户对账单!$G$3),ROW(销售出库明细表!F277)&amp;"-","")</f>
        <v/>
      </c>
      <c r="B277" s="16"/>
      <c r="C277" s="16"/>
      <c r="D277" s="16"/>
      <c r="E277" s="18" t="str">
        <f>IF($D277&lt;&gt;"",VLOOKUP($D277,参数表!$A:$G,2,0),"")</f>
        <v/>
      </c>
      <c r="F277" s="18" t="str">
        <f>IF($D277&lt;&gt;"",VLOOKUP($D277,参数表!$A:$G,3,0),"")</f>
        <v/>
      </c>
      <c r="G277" s="18" t="str">
        <f>IF($D277&lt;&gt;"",VLOOKUP($D277,参数表!$A:$G,4,0),"")</f>
        <v/>
      </c>
      <c r="H277" s="16"/>
      <c r="I277" s="16"/>
      <c r="J277" s="18">
        <f t="shared" si="4"/>
        <v>0</v>
      </c>
      <c r="K277" s="16"/>
      <c r="L277" s="16"/>
      <c r="M277" s="16"/>
    </row>
    <row r="278" spans="1:13" ht="20.100000000000001" customHeight="1" x14ac:dyDescent="0.15">
      <c r="A278" s="3" t="str">
        <f>IF(AND(L278=客户对账单!$C$2,C278&gt;=客户对账单!$G$2,C278&lt;=客户对账单!$G$3),ROW(销售出库明细表!F278)&amp;"-","")</f>
        <v/>
      </c>
      <c r="B278" s="16"/>
      <c r="C278" s="16"/>
      <c r="D278" s="16"/>
      <c r="E278" s="18" t="str">
        <f>IF($D278&lt;&gt;"",VLOOKUP($D278,参数表!$A:$G,2,0),"")</f>
        <v/>
      </c>
      <c r="F278" s="18" t="str">
        <f>IF($D278&lt;&gt;"",VLOOKUP($D278,参数表!$A:$G,3,0),"")</f>
        <v/>
      </c>
      <c r="G278" s="18" t="str">
        <f>IF($D278&lt;&gt;"",VLOOKUP($D278,参数表!$A:$G,4,0),"")</f>
        <v/>
      </c>
      <c r="H278" s="16"/>
      <c r="I278" s="16"/>
      <c r="J278" s="18">
        <f t="shared" si="4"/>
        <v>0</v>
      </c>
      <c r="K278" s="16"/>
      <c r="L278" s="16"/>
      <c r="M278" s="16"/>
    </row>
    <row r="279" spans="1:13" ht="20.100000000000001" customHeight="1" x14ac:dyDescent="0.15">
      <c r="A279" s="3" t="str">
        <f>IF(AND(L279=客户对账单!$C$2,C279&gt;=客户对账单!$G$2,C279&lt;=客户对账单!$G$3),ROW(销售出库明细表!F279)&amp;"-","")</f>
        <v/>
      </c>
      <c r="B279" s="16"/>
      <c r="C279" s="16"/>
      <c r="D279" s="16"/>
      <c r="E279" s="18" t="str">
        <f>IF($D279&lt;&gt;"",VLOOKUP($D279,参数表!$A:$G,2,0),"")</f>
        <v/>
      </c>
      <c r="F279" s="18" t="str">
        <f>IF($D279&lt;&gt;"",VLOOKUP($D279,参数表!$A:$G,3,0),"")</f>
        <v/>
      </c>
      <c r="G279" s="18" t="str">
        <f>IF($D279&lt;&gt;"",VLOOKUP($D279,参数表!$A:$G,4,0),"")</f>
        <v/>
      </c>
      <c r="H279" s="16"/>
      <c r="I279" s="16"/>
      <c r="J279" s="18">
        <f t="shared" si="4"/>
        <v>0</v>
      </c>
      <c r="K279" s="16"/>
      <c r="L279" s="16"/>
      <c r="M279" s="16"/>
    </row>
    <row r="280" spans="1:13" ht="20.100000000000001" customHeight="1" x14ac:dyDescent="0.15">
      <c r="A280" s="3" t="str">
        <f>IF(AND(L280=客户对账单!$C$2,C280&gt;=客户对账单!$G$2,C280&lt;=客户对账单!$G$3),ROW(销售出库明细表!F280)&amp;"-","")</f>
        <v/>
      </c>
      <c r="B280" s="16"/>
      <c r="C280" s="16"/>
      <c r="D280" s="16"/>
      <c r="E280" s="18" t="str">
        <f>IF($D280&lt;&gt;"",VLOOKUP($D280,参数表!$A:$G,2,0),"")</f>
        <v/>
      </c>
      <c r="F280" s="18" t="str">
        <f>IF($D280&lt;&gt;"",VLOOKUP($D280,参数表!$A:$G,3,0),"")</f>
        <v/>
      </c>
      <c r="G280" s="18" t="str">
        <f>IF($D280&lt;&gt;"",VLOOKUP($D280,参数表!$A:$G,4,0),"")</f>
        <v/>
      </c>
      <c r="H280" s="16"/>
      <c r="I280" s="16"/>
      <c r="J280" s="18">
        <f t="shared" si="4"/>
        <v>0</v>
      </c>
      <c r="K280" s="16"/>
      <c r="L280" s="16"/>
      <c r="M280" s="16"/>
    </row>
    <row r="281" spans="1:13" ht="20.100000000000001" customHeight="1" x14ac:dyDescent="0.15">
      <c r="A281" s="3" t="str">
        <f>IF(AND(L281=客户对账单!$C$2,C281&gt;=客户对账单!$G$2,C281&lt;=客户对账单!$G$3),ROW(销售出库明细表!F281)&amp;"-","")</f>
        <v/>
      </c>
      <c r="B281" s="16"/>
      <c r="C281" s="16"/>
      <c r="D281" s="16"/>
      <c r="E281" s="18" t="str">
        <f>IF($D281&lt;&gt;"",VLOOKUP($D281,参数表!$A:$G,2,0),"")</f>
        <v/>
      </c>
      <c r="F281" s="18" t="str">
        <f>IF($D281&lt;&gt;"",VLOOKUP($D281,参数表!$A:$G,3,0),"")</f>
        <v/>
      </c>
      <c r="G281" s="18" t="str">
        <f>IF($D281&lt;&gt;"",VLOOKUP($D281,参数表!$A:$G,4,0),"")</f>
        <v/>
      </c>
      <c r="H281" s="16"/>
      <c r="I281" s="16"/>
      <c r="J281" s="18">
        <f t="shared" si="4"/>
        <v>0</v>
      </c>
      <c r="K281" s="16"/>
      <c r="L281" s="16"/>
      <c r="M281" s="16"/>
    </row>
    <row r="282" spans="1:13" ht="20.100000000000001" customHeight="1" x14ac:dyDescent="0.15">
      <c r="A282" s="3" t="str">
        <f>IF(AND(L282=客户对账单!$C$2,C282&gt;=客户对账单!$G$2,C282&lt;=客户对账单!$G$3),ROW(销售出库明细表!F282)&amp;"-","")</f>
        <v/>
      </c>
      <c r="B282" s="16"/>
      <c r="C282" s="16"/>
      <c r="D282" s="16"/>
      <c r="E282" s="18" t="str">
        <f>IF($D282&lt;&gt;"",VLOOKUP($D282,参数表!$A:$G,2,0),"")</f>
        <v/>
      </c>
      <c r="F282" s="18" t="str">
        <f>IF($D282&lt;&gt;"",VLOOKUP($D282,参数表!$A:$G,3,0),"")</f>
        <v/>
      </c>
      <c r="G282" s="18" t="str">
        <f>IF($D282&lt;&gt;"",VLOOKUP($D282,参数表!$A:$G,4,0),"")</f>
        <v/>
      </c>
      <c r="H282" s="16"/>
      <c r="I282" s="16"/>
      <c r="J282" s="18">
        <f t="shared" si="4"/>
        <v>0</v>
      </c>
      <c r="K282" s="16"/>
      <c r="L282" s="16"/>
      <c r="M282" s="16"/>
    </row>
    <row r="283" spans="1:13" ht="20.100000000000001" customHeight="1" x14ac:dyDescent="0.15">
      <c r="A283" s="3" t="str">
        <f>IF(AND(L283=客户对账单!$C$2,C283&gt;=客户对账单!$G$2,C283&lt;=客户对账单!$G$3),ROW(销售出库明细表!F283)&amp;"-","")</f>
        <v/>
      </c>
      <c r="B283" s="16"/>
      <c r="C283" s="16"/>
      <c r="D283" s="16"/>
      <c r="E283" s="18" t="str">
        <f>IF($D283&lt;&gt;"",VLOOKUP($D283,参数表!$A:$G,2,0),"")</f>
        <v/>
      </c>
      <c r="F283" s="18" t="str">
        <f>IF($D283&lt;&gt;"",VLOOKUP($D283,参数表!$A:$G,3,0),"")</f>
        <v/>
      </c>
      <c r="G283" s="18" t="str">
        <f>IF($D283&lt;&gt;"",VLOOKUP($D283,参数表!$A:$G,4,0),"")</f>
        <v/>
      </c>
      <c r="H283" s="16"/>
      <c r="I283" s="16"/>
      <c r="J283" s="18">
        <f t="shared" si="4"/>
        <v>0</v>
      </c>
      <c r="K283" s="16"/>
      <c r="L283" s="16"/>
      <c r="M283" s="16"/>
    </row>
    <row r="284" spans="1:13" ht="20.100000000000001" customHeight="1" x14ac:dyDescent="0.15">
      <c r="A284" s="3" t="str">
        <f>IF(AND(L284=客户对账单!$C$2,C284&gt;=客户对账单!$G$2,C284&lt;=客户对账单!$G$3),ROW(销售出库明细表!F284)&amp;"-","")</f>
        <v/>
      </c>
      <c r="B284" s="16"/>
      <c r="C284" s="16"/>
      <c r="D284" s="16"/>
      <c r="E284" s="18" t="str">
        <f>IF($D284&lt;&gt;"",VLOOKUP($D284,参数表!$A:$G,2,0),"")</f>
        <v/>
      </c>
      <c r="F284" s="18" t="str">
        <f>IF($D284&lt;&gt;"",VLOOKUP($D284,参数表!$A:$G,3,0),"")</f>
        <v/>
      </c>
      <c r="G284" s="18" t="str">
        <f>IF($D284&lt;&gt;"",VLOOKUP($D284,参数表!$A:$G,4,0),"")</f>
        <v/>
      </c>
      <c r="H284" s="16"/>
      <c r="I284" s="16"/>
      <c r="J284" s="18">
        <f t="shared" si="4"/>
        <v>0</v>
      </c>
      <c r="K284" s="16"/>
      <c r="L284" s="16"/>
      <c r="M284" s="16"/>
    </row>
    <row r="285" spans="1:13" ht="20.100000000000001" customHeight="1" x14ac:dyDescent="0.15">
      <c r="A285" s="3" t="str">
        <f>IF(AND(L285=客户对账单!$C$2,C285&gt;=客户对账单!$G$2,C285&lt;=客户对账单!$G$3),ROW(销售出库明细表!F285)&amp;"-","")</f>
        <v/>
      </c>
      <c r="B285" s="16"/>
      <c r="C285" s="16"/>
      <c r="D285" s="16"/>
      <c r="E285" s="18" t="str">
        <f>IF($D285&lt;&gt;"",VLOOKUP($D285,参数表!$A:$G,2,0),"")</f>
        <v/>
      </c>
      <c r="F285" s="18" t="str">
        <f>IF($D285&lt;&gt;"",VLOOKUP($D285,参数表!$A:$G,3,0),"")</f>
        <v/>
      </c>
      <c r="G285" s="18" t="str">
        <f>IF($D285&lt;&gt;"",VLOOKUP($D285,参数表!$A:$G,4,0),"")</f>
        <v/>
      </c>
      <c r="H285" s="16"/>
      <c r="I285" s="16"/>
      <c r="J285" s="18">
        <f t="shared" si="4"/>
        <v>0</v>
      </c>
      <c r="K285" s="16"/>
      <c r="L285" s="16"/>
      <c r="M285" s="16"/>
    </row>
    <row r="286" spans="1:13" ht="20.100000000000001" customHeight="1" x14ac:dyDescent="0.15">
      <c r="A286" s="3" t="str">
        <f>IF(AND(L286=客户对账单!$C$2,C286&gt;=客户对账单!$G$2,C286&lt;=客户对账单!$G$3),ROW(销售出库明细表!F286)&amp;"-","")</f>
        <v/>
      </c>
      <c r="B286" s="16"/>
      <c r="C286" s="16"/>
      <c r="D286" s="16"/>
      <c r="E286" s="18" t="str">
        <f>IF($D286&lt;&gt;"",VLOOKUP($D286,参数表!$A:$G,2,0),"")</f>
        <v/>
      </c>
      <c r="F286" s="18" t="str">
        <f>IF($D286&lt;&gt;"",VLOOKUP($D286,参数表!$A:$G,3,0),"")</f>
        <v/>
      </c>
      <c r="G286" s="18" t="str">
        <f>IF($D286&lt;&gt;"",VLOOKUP($D286,参数表!$A:$G,4,0),"")</f>
        <v/>
      </c>
      <c r="H286" s="16"/>
      <c r="I286" s="16"/>
      <c r="J286" s="18">
        <f t="shared" si="4"/>
        <v>0</v>
      </c>
      <c r="K286" s="16"/>
      <c r="L286" s="16"/>
      <c r="M286" s="16"/>
    </row>
    <row r="287" spans="1:13" ht="20.100000000000001" customHeight="1" x14ac:dyDescent="0.15">
      <c r="A287" s="3" t="str">
        <f>IF(AND(L287=客户对账单!$C$2,C287&gt;=客户对账单!$G$2,C287&lt;=客户对账单!$G$3),ROW(销售出库明细表!F287)&amp;"-","")</f>
        <v/>
      </c>
      <c r="B287" s="16"/>
      <c r="C287" s="16"/>
      <c r="D287" s="16"/>
      <c r="E287" s="18" t="str">
        <f>IF($D287&lt;&gt;"",VLOOKUP($D287,参数表!$A:$G,2,0),"")</f>
        <v/>
      </c>
      <c r="F287" s="18" t="str">
        <f>IF($D287&lt;&gt;"",VLOOKUP($D287,参数表!$A:$G,3,0),"")</f>
        <v/>
      </c>
      <c r="G287" s="18" t="str">
        <f>IF($D287&lt;&gt;"",VLOOKUP($D287,参数表!$A:$G,4,0),"")</f>
        <v/>
      </c>
      <c r="H287" s="16"/>
      <c r="I287" s="16"/>
      <c r="J287" s="18">
        <f t="shared" si="4"/>
        <v>0</v>
      </c>
      <c r="K287" s="16"/>
      <c r="L287" s="16"/>
      <c r="M287" s="16"/>
    </row>
    <row r="288" spans="1:13" ht="20.100000000000001" customHeight="1" x14ac:dyDescent="0.15">
      <c r="A288" s="3" t="str">
        <f>IF(AND(L288=客户对账单!$C$2,C288&gt;=客户对账单!$G$2,C288&lt;=客户对账单!$G$3),ROW(销售出库明细表!F288)&amp;"-","")</f>
        <v/>
      </c>
      <c r="B288" s="16"/>
      <c r="C288" s="16"/>
      <c r="D288" s="16"/>
      <c r="E288" s="18" t="str">
        <f>IF($D288&lt;&gt;"",VLOOKUP($D288,参数表!$A:$G,2,0),"")</f>
        <v/>
      </c>
      <c r="F288" s="18" t="str">
        <f>IF($D288&lt;&gt;"",VLOOKUP($D288,参数表!$A:$G,3,0),"")</f>
        <v/>
      </c>
      <c r="G288" s="18" t="str">
        <f>IF($D288&lt;&gt;"",VLOOKUP($D288,参数表!$A:$G,4,0),"")</f>
        <v/>
      </c>
      <c r="H288" s="16"/>
      <c r="I288" s="16"/>
      <c r="J288" s="18">
        <f t="shared" si="4"/>
        <v>0</v>
      </c>
      <c r="K288" s="16"/>
      <c r="L288" s="16"/>
      <c r="M288" s="16"/>
    </row>
    <row r="289" spans="1:13" ht="20.100000000000001" customHeight="1" x14ac:dyDescent="0.15">
      <c r="A289" s="3" t="str">
        <f>IF(AND(L289=客户对账单!$C$2,C289&gt;=客户对账单!$G$2,C289&lt;=客户对账单!$G$3),ROW(销售出库明细表!F289)&amp;"-","")</f>
        <v/>
      </c>
      <c r="B289" s="16"/>
      <c r="C289" s="16"/>
      <c r="D289" s="16"/>
      <c r="E289" s="18" t="str">
        <f>IF($D289&lt;&gt;"",VLOOKUP($D289,参数表!$A:$G,2,0),"")</f>
        <v/>
      </c>
      <c r="F289" s="18" t="str">
        <f>IF($D289&lt;&gt;"",VLOOKUP($D289,参数表!$A:$G,3,0),"")</f>
        <v/>
      </c>
      <c r="G289" s="18" t="str">
        <f>IF($D289&lt;&gt;"",VLOOKUP($D289,参数表!$A:$G,4,0),"")</f>
        <v/>
      </c>
      <c r="H289" s="16"/>
      <c r="I289" s="16"/>
      <c r="J289" s="18">
        <f t="shared" si="4"/>
        <v>0</v>
      </c>
      <c r="K289" s="16"/>
      <c r="L289" s="16"/>
      <c r="M289" s="16"/>
    </row>
    <row r="290" spans="1:13" ht="20.100000000000001" customHeight="1" x14ac:dyDescent="0.15">
      <c r="A290" s="3" t="str">
        <f>IF(AND(L290=客户对账单!$C$2,C290&gt;=客户对账单!$G$2,C290&lt;=客户对账单!$G$3),ROW(销售出库明细表!F290)&amp;"-","")</f>
        <v/>
      </c>
      <c r="B290" s="16"/>
      <c r="C290" s="16"/>
      <c r="D290" s="16"/>
      <c r="E290" s="18" t="str">
        <f>IF($D290&lt;&gt;"",VLOOKUP($D290,参数表!$A:$G,2,0),"")</f>
        <v/>
      </c>
      <c r="F290" s="18" t="str">
        <f>IF($D290&lt;&gt;"",VLOOKUP($D290,参数表!$A:$G,3,0),"")</f>
        <v/>
      </c>
      <c r="G290" s="18" t="str">
        <f>IF($D290&lt;&gt;"",VLOOKUP($D290,参数表!$A:$G,4,0),"")</f>
        <v/>
      </c>
      <c r="H290" s="16"/>
      <c r="I290" s="16"/>
      <c r="J290" s="18">
        <f t="shared" si="4"/>
        <v>0</v>
      </c>
      <c r="K290" s="16"/>
      <c r="L290" s="16"/>
      <c r="M290" s="16"/>
    </row>
    <row r="291" spans="1:13" ht="20.100000000000001" customHeight="1" x14ac:dyDescent="0.15">
      <c r="A291" s="3" t="str">
        <f>IF(AND(L291=客户对账单!$C$2,C291&gt;=客户对账单!$G$2,C291&lt;=客户对账单!$G$3),ROW(销售出库明细表!F291)&amp;"-","")</f>
        <v/>
      </c>
      <c r="B291" s="16"/>
      <c r="C291" s="16"/>
      <c r="D291" s="16"/>
      <c r="E291" s="18" t="str">
        <f>IF($D291&lt;&gt;"",VLOOKUP($D291,参数表!$A:$G,2,0),"")</f>
        <v/>
      </c>
      <c r="F291" s="18" t="str">
        <f>IF($D291&lt;&gt;"",VLOOKUP($D291,参数表!$A:$G,3,0),"")</f>
        <v/>
      </c>
      <c r="G291" s="18" t="str">
        <f>IF($D291&lt;&gt;"",VLOOKUP($D291,参数表!$A:$G,4,0),"")</f>
        <v/>
      </c>
      <c r="H291" s="16"/>
      <c r="I291" s="16"/>
      <c r="J291" s="18">
        <f t="shared" si="4"/>
        <v>0</v>
      </c>
      <c r="K291" s="16"/>
      <c r="L291" s="16"/>
      <c r="M291" s="16"/>
    </row>
    <row r="292" spans="1:13" ht="20.100000000000001" customHeight="1" x14ac:dyDescent="0.15">
      <c r="A292" s="3" t="str">
        <f>IF(AND(L292=客户对账单!$C$2,C292&gt;=客户对账单!$G$2,C292&lt;=客户对账单!$G$3),ROW(销售出库明细表!F292)&amp;"-","")</f>
        <v/>
      </c>
      <c r="B292" s="16"/>
      <c r="C292" s="16"/>
      <c r="D292" s="16"/>
      <c r="E292" s="18" t="str">
        <f>IF($D292&lt;&gt;"",VLOOKUP($D292,参数表!$A:$G,2,0),"")</f>
        <v/>
      </c>
      <c r="F292" s="18" t="str">
        <f>IF($D292&lt;&gt;"",VLOOKUP($D292,参数表!$A:$G,3,0),"")</f>
        <v/>
      </c>
      <c r="G292" s="18" t="str">
        <f>IF($D292&lt;&gt;"",VLOOKUP($D292,参数表!$A:$G,4,0),"")</f>
        <v/>
      </c>
      <c r="H292" s="16"/>
      <c r="I292" s="16"/>
      <c r="J292" s="18">
        <f t="shared" si="4"/>
        <v>0</v>
      </c>
      <c r="K292" s="16"/>
      <c r="L292" s="16"/>
      <c r="M292" s="16"/>
    </row>
    <row r="293" spans="1:13" ht="20.100000000000001" customHeight="1" x14ac:dyDescent="0.15">
      <c r="A293" s="3" t="str">
        <f>IF(AND(L293=客户对账单!$C$2,C293&gt;=客户对账单!$G$2,C293&lt;=客户对账单!$G$3),ROW(销售出库明细表!F293)&amp;"-","")</f>
        <v/>
      </c>
      <c r="B293" s="16"/>
      <c r="C293" s="16"/>
      <c r="D293" s="16"/>
      <c r="E293" s="18" t="str">
        <f>IF($D293&lt;&gt;"",VLOOKUP($D293,参数表!$A:$G,2,0),"")</f>
        <v/>
      </c>
      <c r="F293" s="18" t="str">
        <f>IF($D293&lt;&gt;"",VLOOKUP($D293,参数表!$A:$G,3,0),"")</f>
        <v/>
      </c>
      <c r="G293" s="18" t="str">
        <f>IF($D293&lt;&gt;"",VLOOKUP($D293,参数表!$A:$G,4,0),"")</f>
        <v/>
      </c>
      <c r="H293" s="16"/>
      <c r="I293" s="16"/>
      <c r="J293" s="18">
        <f t="shared" si="4"/>
        <v>0</v>
      </c>
      <c r="K293" s="16"/>
      <c r="L293" s="16"/>
      <c r="M293" s="16"/>
    </row>
    <row r="294" spans="1:13" ht="20.100000000000001" customHeight="1" x14ac:dyDescent="0.15">
      <c r="A294" s="3" t="str">
        <f>IF(AND(L294=客户对账单!$C$2,C294&gt;=客户对账单!$G$2,C294&lt;=客户对账单!$G$3),ROW(销售出库明细表!F294)&amp;"-","")</f>
        <v/>
      </c>
      <c r="B294" s="16"/>
      <c r="C294" s="16"/>
      <c r="D294" s="16"/>
      <c r="E294" s="18" t="str">
        <f>IF($D294&lt;&gt;"",VLOOKUP($D294,参数表!$A:$G,2,0),"")</f>
        <v/>
      </c>
      <c r="F294" s="18" t="str">
        <f>IF($D294&lt;&gt;"",VLOOKUP($D294,参数表!$A:$G,3,0),"")</f>
        <v/>
      </c>
      <c r="G294" s="18" t="str">
        <f>IF($D294&lt;&gt;"",VLOOKUP($D294,参数表!$A:$G,4,0),"")</f>
        <v/>
      </c>
      <c r="H294" s="16"/>
      <c r="I294" s="16"/>
      <c r="J294" s="18">
        <f t="shared" si="4"/>
        <v>0</v>
      </c>
      <c r="K294" s="16"/>
      <c r="L294" s="16"/>
      <c r="M294" s="16"/>
    </row>
    <row r="295" spans="1:13" ht="20.100000000000001" customHeight="1" x14ac:dyDescent="0.15">
      <c r="A295" s="3" t="str">
        <f>IF(AND(L295=客户对账单!$C$2,C295&gt;=客户对账单!$G$2,C295&lt;=客户对账单!$G$3),ROW(销售出库明细表!F295)&amp;"-","")</f>
        <v/>
      </c>
      <c r="B295" s="16"/>
      <c r="C295" s="16"/>
      <c r="D295" s="16"/>
      <c r="E295" s="18" t="str">
        <f>IF($D295&lt;&gt;"",VLOOKUP($D295,参数表!$A:$G,2,0),"")</f>
        <v/>
      </c>
      <c r="F295" s="18" t="str">
        <f>IF($D295&lt;&gt;"",VLOOKUP($D295,参数表!$A:$G,3,0),"")</f>
        <v/>
      </c>
      <c r="G295" s="18" t="str">
        <f>IF($D295&lt;&gt;"",VLOOKUP($D295,参数表!$A:$G,4,0),"")</f>
        <v/>
      </c>
      <c r="H295" s="16"/>
      <c r="I295" s="16"/>
      <c r="J295" s="18">
        <f t="shared" si="4"/>
        <v>0</v>
      </c>
      <c r="K295" s="16"/>
      <c r="L295" s="16"/>
      <c r="M295" s="16"/>
    </row>
    <row r="296" spans="1:13" ht="20.100000000000001" customHeight="1" x14ac:dyDescent="0.15">
      <c r="A296" s="3" t="str">
        <f>IF(AND(L296=客户对账单!$C$2,C296&gt;=客户对账单!$G$2,C296&lt;=客户对账单!$G$3),ROW(销售出库明细表!F296)&amp;"-","")</f>
        <v/>
      </c>
      <c r="B296" s="16"/>
      <c r="C296" s="16"/>
      <c r="D296" s="16"/>
      <c r="E296" s="18" t="str">
        <f>IF($D296&lt;&gt;"",VLOOKUP($D296,参数表!$A:$G,2,0),"")</f>
        <v/>
      </c>
      <c r="F296" s="18" t="str">
        <f>IF($D296&lt;&gt;"",VLOOKUP($D296,参数表!$A:$G,3,0),"")</f>
        <v/>
      </c>
      <c r="G296" s="18" t="str">
        <f>IF($D296&lt;&gt;"",VLOOKUP($D296,参数表!$A:$G,4,0),"")</f>
        <v/>
      </c>
      <c r="H296" s="16"/>
      <c r="I296" s="16"/>
      <c r="J296" s="18">
        <f t="shared" si="4"/>
        <v>0</v>
      </c>
      <c r="K296" s="16"/>
      <c r="L296" s="16"/>
      <c r="M296" s="16"/>
    </row>
    <row r="297" spans="1:13" ht="20.100000000000001" customHeight="1" x14ac:dyDescent="0.15">
      <c r="A297" s="3" t="str">
        <f>IF(AND(L297=客户对账单!$C$2,C297&gt;=客户对账单!$G$2,C297&lt;=客户对账单!$G$3),ROW(销售出库明细表!F297)&amp;"-","")</f>
        <v/>
      </c>
      <c r="B297" s="16"/>
      <c r="C297" s="16"/>
      <c r="D297" s="16"/>
      <c r="E297" s="18" t="str">
        <f>IF($D297&lt;&gt;"",VLOOKUP($D297,参数表!$A:$G,2,0),"")</f>
        <v/>
      </c>
      <c r="F297" s="18" t="str">
        <f>IF($D297&lt;&gt;"",VLOOKUP($D297,参数表!$A:$G,3,0),"")</f>
        <v/>
      </c>
      <c r="G297" s="18" t="str">
        <f>IF($D297&lt;&gt;"",VLOOKUP($D297,参数表!$A:$G,4,0),"")</f>
        <v/>
      </c>
      <c r="H297" s="16"/>
      <c r="I297" s="16"/>
      <c r="J297" s="18">
        <f t="shared" si="4"/>
        <v>0</v>
      </c>
      <c r="K297" s="16"/>
      <c r="L297" s="16"/>
      <c r="M297" s="16"/>
    </row>
    <row r="298" spans="1:13" ht="20.100000000000001" customHeight="1" x14ac:dyDescent="0.15">
      <c r="A298" s="3" t="str">
        <f>IF(AND(L298=客户对账单!$C$2,C298&gt;=客户对账单!$G$2,C298&lt;=客户对账单!$G$3),ROW(销售出库明细表!F298)&amp;"-","")</f>
        <v/>
      </c>
      <c r="B298" s="16"/>
      <c r="C298" s="16"/>
      <c r="D298" s="16"/>
      <c r="E298" s="18" t="str">
        <f>IF($D298&lt;&gt;"",VLOOKUP($D298,参数表!$A:$G,2,0),"")</f>
        <v/>
      </c>
      <c r="F298" s="18" t="str">
        <f>IF($D298&lt;&gt;"",VLOOKUP($D298,参数表!$A:$G,3,0),"")</f>
        <v/>
      </c>
      <c r="G298" s="18" t="str">
        <f>IF($D298&lt;&gt;"",VLOOKUP($D298,参数表!$A:$G,4,0),"")</f>
        <v/>
      </c>
      <c r="H298" s="16"/>
      <c r="I298" s="16"/>
      <c r="J298" s="18">
        <f t="shared" si="4"/>
        <v>0</v>
      </c>
      <c r="K298" s="16"/>
      <c r="L298" s="16"/>
      <c r="M298" s="16"/>
    </row>
    <row r="299" spans="1:13" ht="20.100000000000001" customHeight="1" x14ac:dyDescent="0.15">
      <c r="A299" s="3" t="str">
        <f>IF(AND(L299=客户对账单!$C$2,C299&gt;=客户对账单!$G$2,C299&lt;=客户对账单!$G$3),ROW(销售出库明细表!F299)&amp;"-","")</f>
        <v/>
      </c>
      <c r="B299" s="16"/>
      <c r="C299" s="16"/>
      <c r="D299" s="16"/>
      <c r="E299" s="18" t="str">
        <f>IF($D299&lt;&gt;"",VLOOKUP($D299,参数表!$A:$G,2,0),"")</f>
        <v/>
      </c>
      <c r="F299" s="18" t="str">
        <f>IF($D299&lt;&gt;"",VLOOKUP($D299,参数表!$A:$G,3,0),"")</f>
        <v/>
      </c>
      <c r="G299" s="18" t="str">
        <f>IF($D299&lt;&gt;"",VLOOKUP($D299,参数表!$A:$G,4,0),"")</f>
        <v/>
      </c>
      <c r="H299" s="16"/>
      <c r="I299" s="16"/>
      <c r="J299" s="18">
        <f t="shared" si="4"/>
        <v>0</v>
      </c>
      <c r="K299" s="16"/>
      <c r="L299" s="16"/>
      <c r="M299" s="16"/>
    </row>
    <row r="300" spans="1:13" ht="20.100000000000001" customHeight="1" x14ac:dyDescent="0.15">
      <c r="A300" s="3" t="str">
        <f>IF(AND(L300=客户对账单!$C$2,C300&gt;=客户对账单!$G$2,C300&lt;=客户对账单!$G$3),ROW(销售出库明细表!F300)&amp;"-","")</f>
        <v/>
      </c>
      <c r="B300" s="16"/>
      <c r="C300" s="16"/>
      <c r="D300" s="16"/>
      <c r="E300" s="18" t="str">
        <f>IF($D300&lt;&gt;"",VLOOKUP($D300,参数表!$A:$G,2,0),"")</f>
        <v/>
      </c>
      <c r="F300" s="18" t="str">
        <f>IF($D300&lt;&gt;"",VLOOKUP($D300,参数表!$A:$G,3,0),"")</f>
        <v/>
      </c>
      <c r="G300" s="18" t="str">
        <f>IF($D300&lt;&gt;"",VLOOKUP($D300,参数表!$A:$G,4,0),"")</f>
        <v/>
      </c>
      <c r="H300" s="16"/>
      <c r="I300" s="16"/>
      <c r="J300" s="18">
        <f t="shared" si="4"/>
        <v>0</v>
      </c>
      <c r="K300" s="16"/>
      <c r="L300" s="16"/>
      <c r="M300" s="16"/>
    </row>
    <row r="301" spans="1:13" ht="20.100000000000001" customHeight="1" x14ac:dyDescent="0.15">
      <c r="A301" s="3" t="str">
        <f>IF(AND(L301=客户对账单!$C$2,C301&gt;=客户对账单!$G$2,C301&lt;=客户对账单!$G$3),ROW(销售出库明细表!F301)&amp;"-","")</f>
        <v/>
      </c>
      <c r="B301" s="16"/>
      <c r="C301" s="16"/>
      <c r="D301" s="16"/>
      <c r="E301" s="18" t="str">
        <f>IF($D301&lt;&gt;"",VLOOKUP($D301,参数表!$A:$G,2,0),"")</f>
        <v/>
      </c>
      <c r="F301" s="18" t="str">
        <f>IF($D301&lt;&gt;"",VLOOKUP($D301,参数表!$A:$G,3,0),"")</f>
        <v/>
      </c>
      <c r="G301" s="18" t="str">
        <f>IF($D301&lt;&gt;"",VLOOKUP($D301,参数表!$A:$G,4,0),"")</f>
        <v/>
      </c>
      <c r="H301" s="16"/>
      <c r="I301" s="16"/>
      <c r="J301" s="18">
        <f t="shared" si="4"/>
        <v>0</v>
      </c>
      <c r="K301" s="16"/>
      <c r="L301" s="16"/>
      <c r="M301" s="16"/>
    </row>
    <row r="302" spans="1:13" ht="20.100000000000001" customHeight="1" x14ac:dyDescent="0.15">
      <c r="A302" s="3" t="str">
        <f>IF(AND(L302=客户对账单!$C$2,C302&gt;=客户对账单!$G$2,C302&lt;=客户对账单!$G$3),ROW(销售出库明细表!F302)&amp;"-","")</f>
        <v/>
      </c>
      <c r="B302" s="16"/>
      <c r="C302" s="16"/>
      <c r="D302" s="16"/>
      <c r="E302" s="18" t="str">
        <f>IF($D302&lt;&gt;"",VLOOKUP($D302,参数表!$A:$G,2,0),"")</f>
        <v/>
      </c>
      <c r="F302" s="18" t="str">
        <f>IF($D302&lt;&gt;"",VLOOKUP($D302,参数表!$A:$G,3,0),"")</f>
        <v/>
      </c>
      <c r="G302" s="18" t="str">
        <f>IF($D302&lt;&gt;"",VLOOKUP($D302,参数表!$A:$G,4,0),"")</f>
        <v/>
      </c>
      <c r="H302" s="16"/>
      <c r="I302" s="16"/>
      <c r="J302" s="18">
        <f t="shared" si="4"/>
        <v>0</v>
      </c>
      <c r="K302" s="16"/>
      <c r="L302" s="16"/>
      <c r="M302" s="16"/>
    </row>
    <row r="303" spans="1:13" ht="20.100000000000001" customHeight="1" x14ac:dyDescent="0.15">
      <c r="A303" s="3" t="str">
        <f>IF(AND(L303=客户对账单!$C$2,C303&gt;=客户对账单!$G$2,C303&lt;=客户对账单!$G$3),ROW(销售出库明细表!F303)&amp;"-","")</f>
        <v/>
      </c>
      <c r="B303" s="16"/>
      <c r="C303" s="16"/>
      <c r="D303" s="16"/>
      <c r="E303" s="18" t="str">
        <f>IF($D303&lt;&gt;"",VLOOKUP($D303,参数表!$A:$G,2,0),"")</f>
        <v/>
      </c>
      <c r="F303" s="18" t="str">
        <f>IF($D303&lt;&gt;"",VLOOKUP($D303,参数表!$A:$G,3,0),"")</f>
        <v/>
      </c>
      <c r="G303" s="18" t="str">
        <f>IF($D303&lt;&gt;"",VLOOKUP($D303,参数表!$A:$G,4,0),"")</f>
        <v/>
      </c>
      <c r="H303" s="16"/>
      <c r="I303" s="16"/>
      <c r="J303" s="18">
        <f t="shared" si="4"/>
        <v>0</v>
      </c>
      <c r="K303" s="16"/>
      <c r="L303" s="16"/>
      <c r="M303" s="16"/>
    </row>
    <row r="304" spans="1:13" ht="20.100000000000001" customHeight="1" x14ac:dyDescent="0.15">
      <c r="A304" s="3" t="str">
        <f>IF(AND(L304=客户对账单!$C$2,C304&gt;=客户对账单!$G$2,C304&lt;=客户对账单!$G$3),ROW(销售出库明细表!F304)&amp;"-","")</f>
        <v/>
      </c>
      <c r="B304" s="16"/>
      <c r="C304" s="16"/>
      <c r="D304" s="16"/>
      <c r="E304" s="18" t="str">
        <f>IF($D304&lt;&gt;"",VLOOKUP($D304,参数表!$A:$G,2,0),"")</f>
        <v/>
      </c>
      <c r="F304" s="18" t="str">
        <f>IF($D304&lt;&gt;"",VLOOKUP($D304,参数表!$A:$G,3,0),"")</f>
        <v/>
      </c>
      <c r="G304" s="18" t="str">
        <f>IF($D304&lt;&gt;"",VLOOKUP($D304,参数表!$A:$G,4,0),"")</f>
        <v/>
      </c>
      <c r="H304" s="16"/>
      <c r="I304" s="16"/>
      <c r="J304" s="18">
        <f t="shared" si="4"/>
        <v>0</v>
      </c>
      <c r="K304" s="16"/>
      <c r="L304" s="16"/>
      <c r="M304" s="16"/>
    </row>
    <row r="305" spans="1:13" ht="20.100000000000001" customHeight="1" x14ac:dyDescent="0.15">
      <c r="A305" s="3" t="str">
        <f>IF(AND(L305=客户对账单!$C$2,C305&gt;=客户对账单!$G$2,C305&lt;=客户对账单!$G$3),ROW(销售出库明细表!F305)&amp;"-","")</f>
        <v/>
      </c>
      <c r="B305" s="16"/>
      <c r="C305" s="16"/>
      <c r="D305" s="16"/>
      <c r="E305" s="18" t="str">
        <f>IF($D305&lt;&gt;"",VLOOKUP($D305,参数表!$A:$G,2,0),"")</f>
        <v/>
      </c>
      <c r="F305" s="18" t="str">
        <f>IF($D305&lt;&gt;"",VLOOKUP($D305,参数表!$A:$G,3,0),"")</f>
        <v/>
      </c>
      <c r="G305" s="18" t="str">
        <f>IF($D305&lt;&gt;"",VLOOKUP($D305,参数表!$A:$G,4,0),"")</f>
        <v/>
      </c>
      <c r="H305" s="16"/>
      <c r="I305" s="16"/>
      <c r="J305" s="18">
        <f t="shared" si="4"/>
        <v>0</v>
      </c>
      <c r="K305" s="16"/>
      <c r="L305" s="16"/>
      <c r="M305" s="16"/>
    </row>
    <row r="306" spans="1:13" ht="20.100000000000001" customHeight="1" x14ac:dyDescent="0.15">
      <c r="A306" s="3" t="str">
        <f>IF(AND(L306=客户对账单!$C$2,C306&gt;=客户对账单!$G$2,C306&lt;=客户对账单!$G$3),ROW(销售出库明细表!F306)&amp;"-","")</f>
        <v/>
      </c>
      <c r="B306" s="16"/>
      <c r="C306" s="16"/>
      <c r="D306" s="16"/>
      <c r="E306" s="18" t="str">
        <f>IF($D306&lt;&gt;"",VLOOKUP($D306,参数表!$A:$G,2,0),"")</f>
        <v/>
      </c>
      <c r="F306" s="18" t="str">
        <f>IF($D306&lt;&gt;"",VLOOKUP($D306,参数表!$A:$G,3,0),"")</f>
        <v/>
      </c>
      <c r="G306" s="18" t="str">
        <f>IF($D306&lt;&gt;"",VLOOKUP($D306,参数表!$A:$G,4,0),"")</f>
        <v/>
      </c>
      <c r="H306" s="16"/>
      <c r="I306" s="16"/>
      <c r="J306" s="18">
        <f t="shared" si="4"/>
        <v>0</v>
      </c>
      <c r="K306" s="16"/>
      <c r="L306" s="16"/>
      <c r="M306" s="16"/>
    </row>
    <row r="307" spans="1:13" ht="20.100000000000001" customHeight="1" x14ac:dyDescent="0.15">
      <c r="A307" s="3" t="str">
        <f>IF(AND(L307=客户对账单!$C$2,C307&gt;=客户对账单!$G$2,C307&lt;=客户对账单!$G$3),ROW(销售出库明细表!F307)&amp;"-","")</f>
        <v/>
      </c>
      <c r="B307" s="16"/>
      <c r="C307" s="16"/>
      <c r="D307" s="16"/>
      <c r="E307" s="18" t="str">
        <f>IF($D307&lt;&gt;"",VLOOKUP($D307,参数表!$A:$G,2,0),"")</f>
        <v/>
      </c>
      <c r="F307" s="18" t="str">
        <f>IF($D307&lt;&gt;"",VLOOKUP($D307,参数表!$A:$G,3,0),"")</f>
        <v/>
      </c>
      <c r="G307" s="18" t="str">
        <f>IF($D307&lt;&gt;"",VLOOKUP($D307,参数表!$A:$G,4,0),"")</f>
        <v/>
      </c>
      <c r="H307" s="16"/>
      <c r="I307" s="16"/>
      <c r="J307" s="18">
        <f t="shared" si="4"/>
        <v>0</v>
      </c>
      <c r="K307" s="16"/>
      <c r="L307" s="16"/>
      <c r="M307" s="16"/>
    </row>
    <row r="308" spans="1:13" ht="20.100000000000001" customHeight="1" x14ac:dyDescent="0.15">
      <c r="A308" s="3" t="str">
        <f>IF(AND(L308=客户对账单!$C$2,C308&gt;=客户对账单!$G$2,C308&lt;=客户对账单!$G$3),ROW(销售出库明细表!F308)&amp;"-","")</f>
        <v/>
      </c>
      <c r="B308" s="16"/>
      <c r="C308" s="16"/>
      <c r="D308" s="16"/>
      <c r="E308" s="18" t="str">
        <f>IF($D308&lt;&gt;"",VLOOKUP($D308,参数表!$A:$G,2,0),"")</f>
        <v/>
      </c>
      <c r="F308" s="18" t="str">
        <f>IF($D308&lt;&gt;"",VLOOKUP($D308,参数表!$A:$G,3,0),"")</f>
        <v/>
      </c>
      <c r="G308" s="18" t="str">
        <f>IF($D308&lt;&gt;"",VLOOKUP($D308,参数表!$A:$G,4,0),"")</f>
        <v/>
      </c>
      <c r="H308" s="16"/>
      <c r="I308" s="16"/>
      <c r="J308" s="18">
        <f t="shared" si="4"/>
        <v>0</v>
      </c>
      <c r="K308" s="16"/>
      <c r="L308" s="16"/>
      <c r="M308" s="16"/>
    </row>
    <row r="309" spans="1:13" ht="20.100000000000001" customHeight="1" x14ac:dyDescent="0.15">
      <c r="A309" s="3" t="str">
        <f>IF(AND(L309=客户对账单!$C$2,C309&gt;=客户对账单!$G$2,C309&lt;=客户对账单!$G$3),ROW(销售出库明细表!F309)&amp;"-","")</f>
        <v/>
      </c>
      <c r="B309" s="16"/>
      <c r="C309" s="16"/>
      <c r="D309" s="16"/>
      <c r="E309" s="18" t="str">
        <f>IF($D309&lt;&gt;"",VLOOKUP($D309,参数表!$A:$G,2,0),"")</f>
        <v/>
      </c>
      <c r="F309" s="18" t="str">
        <f>IF($D309&lt;&gt;"",VLOOKUP($D309,参数表!$A:$G,3,0),"")</f>
        <v/>
      </c>
      <c r="G309" s="18" t="str">
        <f>IF($D309&lt;&gt;"",VLOOKUP($D309,参数表!$A:$G,4,0),"")</f>
        <v/>
      </c>
      <c r="H309" s="16"/>
      <c r="I309" s="16"/>
      <c r="J309" s="18">
        <f t="shared" si="4"/>
        <v>0</v>
      </c>
      <c r="K309" s="16"/>
      <c r="L309" s="16"/>
      <c r="M309" s="16"/>
    </row>
    <row r="310" spans="1:13" ht="20.100000000000001" customHeight="1" x14ac:dyDescent="0.15">
      <c r="A310" s="3" t="str">
        <f>IF(AND(L310=客户对账单!$C$2,C310&gt;=客户对账单!$G$2,C310&lt;=客户对账单!$G$3),ROW(销售出库明细表!F310)&amp;"-","")</f>
        <v/>
      </c>
      <c r="B310" s="16"/>
      <c r="C310" s="16"/>
      <c r="D310" s="16"/>
      <c r="E310" s="18" t="str">
        <f>IF($D310&lt;&gt;"",VLOOKUP($D310,参数表!$A:$G,2,0),"")</f>
        <v/>
      </c>
      <c r="F310" s="18" t="str">
        <f>IF($D310&lt;&gt;"",VLOOKUP($D310,参数表!$A:$G,3,0),"")</f>
        <v/>
      </c>
      <c r="G310" s="18" t="str">
        <f>IF($D310&lt;&gt;"",VLOOKUP($D310,参数表!$A:$G,4,0),"")</f>
        <v/>
      </c>
      <c r="H310" s="16"/>
      <c r="I310" s="16"/>
      <c r="J310" s="18">
        <f t="shared" si="4"/>
        <v>0</v>
      </c>
      <c r="K310" s="16"/>
      <c r="L310" s="16"/>
      <c r="M310" s="16"/>
    </row>
    <row r="311" spans="1:13" ht="20.100000000000001" customHeight="1" x14ac:dyDescent="0.15">
      <c r="A311" s="3" t="str">
        <f>IF(AND(L311=客户对账单!$C$2,C311&gt;=客户对账单!$G$2,C311&lt;=客户对账单!$G$3),ROW(销售出库明细表!F311)&amp;"-","")</f>
        <v/>
      </c>
      <c r="B311" s="16"/>
      <c r="C311" s="16"/>
      <c r="D311" s="16"/>
      <c r="E311" s="18" t="str">
        <f>IF($D311&lt;&gt;"",VLOOKUP($D311,参数表!$A:$G,2,0),"")</f>
        <v/>
      </c>
      <c r="F311" s="18" t="str">
        <f>IF($D311&lt;&gt;"",VLOOKUP($D311,参数表!$A:$G,3,0),"")</f>
        <v/>
      </c>
      <c r="G311" s="18" t="str">
        <f>IF($D311&lt;&gt;"",VLOOKUP($D311,参数表!$A:$G,4,0),"")</f>
        <v/>
      </c>
      <c r="H311" s="16"/>
      <c r="I311" s="16"/>
      <c r="J311" s="18">
        <f t="shared" si="4"/>
        <v>0</v>
      </c>
      <c r="K311" s="16"/>
      <c r="L311" s="16"/>
      <c r="M311" s="16"/>
    </row>
    <row r="312" spans="1:13" ht="20.100000000000001" customHeight="1" x14ac:dyDescent="0.15">
      <c r="A312" s="3" t="str">
        <f>IF(AND(L312=客户对账单!$C$2,C312&gt;=客户对账单!$G$2,C312&lt;=客户对账单!$G$3),ROW(销售出库明细表!F312)&amp;"-","")</f>
        <v/>
      </c>
      <c r="B312" s="16"/>
      <c r="C312" s="16"/>
      <c r="D312" s="16"/>
      <c r="E312" s="18" t="str">
        <f>IF($D312&lt;&gt;"",VLOOKUP($D312,参数表!$A:$G,2,0),"")</f>
        <v/>
      </c>
      <c r="F312" s="18" t="str">
        <f>IF($D312&lt;&gt;"",VLOOKUP($D312,参数表!$A:$G,3,0),"")</f>
        <v/>
      </c>
      <c r="G312" s="18" t="str">
        <f>IF($D312&lt;&gt;"",VLOOKUP($D312,参数表!$A:$G,4,0),"")</f>
        <v/>
      </c>
      <c r="H312" s="16"/>
      <c r="I312" s="16"/>
      <c r="J312" s="18">
        <f t="shared" si="4"/>
        <v>0</v>
      </c>
      <c r="K312" s="16"/>
      <c r="L312" s="16"/>
      <c r="M312" s="16"/>
    </row>
    <row r="313" spans="1:13" ht="20.100000000000001" customHeight="1" x14ac:dyDescent="0.15">
      <c r="A313" s="3" t="str">
        <f>IF(AND(L313=客户对账单!$C$2,C313&gt;=客户对账单!$G$2,C313&lt;=客户对账单!$G$3),ROW(销售出库明细表!F313)&amp;"-","")</f>
        <v/>
      </c>
      <c r="B313" s="16"/>
      <c r="C313" s="16"/>
      <c r="D313" s="16"/>
      <c r="E313" s="18" t="str">
        <f>IF($D313&lt;&gt;"",VLOOKUP($D313,参数表!$A:$G,2,0),"")</f>
        <v/>
      </c>
      <c r="F313" s="18" t="str">
        <f>IF($D313&lt;&gt;"",VLOOKUP($D313,参数表!$A:$G,3,0),"")</f>
        <v/>
      </c>
      <c r="G313" s="18" t="str">
        <f>IF($D313&lt;&gt;"",VLOOKUP($D313,参数表!$A:$G,4,0),"")</f>
        <v/>
      </c>
      <c r="H313" s="16"/>
      <c r="I313" s="16"/>
      <c r="J313" s="18">
        <f t="shared" si="4"/>
        <v>0</v>
      </c>
      <c r="K313" s="16"/>
      <c r="L313" s="16"/>
      <c r="M313" s="16"/>
    </row>
    <row r="314" spans="1:13" ht="20.100000000000001" customHeight="1" x14ac:dyDescent="0.15">
      <c r="A314" s="3" t="str">
        <f>IF(AND(L314=客户对账单!$C$2,C314&gt;=客户对账单!$G$2,C314&lt;=客户对账单!$G$3),ROW(销售出库明细表!F314)&amp;"-","")</f>
        <v/>
      </c>
      <c r="B314" s="16"/>
      <c r="C314" s="16"/>
      <c r="D314" s="16"/>
      <c r="E314" s="18" t="str">
        <f>IF($D314&lt;&gt;"",VLOOKUP($D314,参数表!$A:$G,2,0),"")</f>
        <v/>
      </c>
      <c r="F314" s="18" t="str">
        <f>IF($D314&lt;&gt;"",VLOOKUP($D314,参数表!$A:$G,3,0),"")</f>
        <v/>
      </c>
      <c r="G314" s="18" t="str">
        <f>IF($D314&lt;&gt;"",VLOOKUP($D314,参数表!$A:$G,4,0),"")</f>
        <v/>
      </c>
      <c r="H314" s="16"/>
      <c r="I314" s="16"/>
      <c r="J314" s="18">
        <f t="shared" si="4"/>
        <v>0</v>
      </c>
      <c r="K314" s="16"/>
      <c r="L314" s="16"/>
      <c r="M314" s="16"/>
    </row>
    <row r="315" spans="1:13" ht="20.100000000000001" customHeight="1" x14ac:dyDescent="0.15">
      <c r="A315" s="3" t="str">
        <f>IF(AND(L315=客户对账单!$C$2,C315&gt;=客户对账单!$G$2,C315&lt;=客户对账单!$G$3),ROW(销售出库明细表!F315)&amp;"-","")</f>
        <v/>
      </c>
      <c r="B315" s="16"/>
      <c r="C315" s="16"/>
      <c r="D315" s="16"/>
      <c r="E315" s="18" t="str">
        <f>IF($D315&lt;&gt;"",VLOOKUP($D315,参数表!$A:$G,2,0),"")</f>
        <v/>
      </c>
      <c r="F315" s="18" t="str">
        <f>IF($D315&lt;&gt;"",VLOOKUP($D315,参数表!$A:$G,3,0),"")</f>
        <v/>
      </c>
      <c r="G315" s="18" t="str">
        <f>IF($D315&lt;&gt;"",VLOOKUP($D315,参数表!$A:$G,4,0),"")</f>
        <v/>
      </c>
      <c r="H315" s="16"/>
      <c r="I315" s="16"/>
      <c r="J315" s="18">
        <f t="shared" si="4"/>
        <v>0</v>
      </c>
      <c r="K315" s="16"/>
      <c r="L315" s="16"/>
      <c r="M315" s="16"/>
    </row>
    <row r="316" spans="1:13" ht="20.100000000000001" customHeight="1" x14ac:dyDescent="0.15">
      <c r="A316" s="3" t="str">
        <f>IF(AND(L316=客户对账单!$C$2,C316&gt;=客户对账单!$G$2,C316&lt;=客户对账单!$G$3),ROW(销售出库明细表!F316)&amp;"-","")</f>
        <v/>
      </c>
      <c r="B316" s="16"/>
      <c r="C316" s="16"/>
      <c r="D316" s="16"/>
      <c r="E316" s="18" t="str">
        <f>IF($D316&lt;&gt;"",VLOOKUP($D316,参数表!$A:$G,2,0),"")</f>
        <v/>
      </c>
      <c r="F316" s="18" t="str">
        <f>IF($D316&lt;&gt;"",VLOOKUP($D316,参数表!$A:$G,3,0),"")</f>
        <v/>
      </c>
      <c r="G316" s="18" t="str">
        <f>IF($D316&lt;&gt;"",VLOOKUP($D316,参数表!$A:$G,4,0),"")</f>
        <v/>
      </c>
      <c r="H316" s="16"/>
      <c r="I316" s="16"/>
      <c r="J316" s="18">
        <f t="shared" si="4"/>
        <v>0</v>
      </c>
      <c r="K316" s="16"/>
      <c r="L316" s="16"/>
      <c r="M316" s="16"/>
    </row>
    <row r="317" spans="1:13" ht="20.100000000000001" customHeight="1" x14ac:dyDescent="0.15">
      <c r="A317" s="3" t="str">
        <f>IF(AND(L317=客户对账单!$C$2,C317&gt;=客户对账单!$G$2,C317&lt;=客户对账单!$G$3),ROW(销售出库明细表!F317)&amp;"-","")</f>
        <v/>
      </c>
      <c r="B317" s="16"/>
      <c r="C317" s="16"/>
      <c r="D317" s="16"/>
      <c r="E317" s="18" t="str">
        <f>IF($D317&lt;&gt;"",VLOOKUP($D317,参数表!$A:$G,2,0),"")</f>
        <v/>
      </c>
      <c r="F317" s="18" t="str">
        <f>IF($D317&lt;&gt;"",VLOOKUP($D317,参数表!$A:$G,3,0),"")</f>
        <v/>
      </c>
      <c r="G317" s="18" t="str">
        <f>IF($D317&lt;&gt;"",VLOOKUP($D317,参数表!$A:$G,4,0),"")</f>
        <v/>
      </c>
      <c r="H317" s="16"/>
      <c r="I317" s="16"/>
      <c r="J317" s="18">
        <f t="shared" si="4"/>
        <v>0</v>
      </c>
      <c r="K317" s="16"/>
      <c r="L317" s="16"/>
      <c r="M317" s="16"/>
    </row>
    <row r="318" spans="1:13" ht="20.100000000000001" customHeight="1" x14ac:dyDescent="0.15">
      <c r="A318" s="3" t="str">
        <f>IF(AND(L318=客户对账单!$C$2,C318&gt;=客户对账单!$G$2,C318&lt;=客户对账单!$G$3),ROW(销售出库明细表!F318)&amp;"-","")</f>
        <v/>
      </c>
      <c r="B318" s="16"/>
      <c r="C318" s="16"/>
      <c r="D318" s="16"/>
      <c r="E318" s="18" t="str">
        <f>IF($D318&lt;&gt;"",VLOOKUP($D318,参数表!$A:$G,2,0),"")</f>
        <v/>
      </c>
      <c r="F318" s="18" t="str">
        <f>IF($D318&lt;&gt;"",VLOOKUP($D318,参数表!$A:$G,3,0),"")</f>
        <v/>
      </c>
      <c r="G318" s="18" t="str">
        <f>IF($D318&lt;&gt;"",VLOOKUP($D318,参数表!$A:$G,4,0),"")</f>
        <v/>
      </c>
      <c r="H318" s="16"/>
      <c r="I318" s="16"/>
      <c r="J318" s="18">
        <f t="shared" si="4"/>
        <v>0</v>
      </c>
      <c r="K318" s="16"/>
      <c r="L318" s="16"/>
      <c r="M318" s="16"/>
    </row>
    <row r="319" spans="1:13" ht="20.100000000000001" customHeight="1" x14ac:dyDescent="0.15">
      <c r="A319" s="3" t="str">
        <f>IF(AND(L319=客户对账单!$C$2,C319&gt;=客户对账单!$G$2,C319&lt;=客户对账单!$G$3),ROW(销售出库明细表!F319)&amp;"-","")</f>
        <v/>
      </c>
      <c r="B319" s="16"/>
      <c r="C319" s="16"/>
      <c r="D319" s="16"/>
      <c r="E319" s="18" t="str">
        <f>IF($D319&lt;&gt;"",VLOOKUP($D319,参数表!$A:$G,2,0),"")</f>
        <v/>
      </c>
      <c r="F319" s="18" t="str">
        <f>IF($D319&lt;&gt;"",VLOOKUP($D319,参数表!$A:$G,3,0),"")</f>
        <v/>
      </c>
      <c r="G319" s="18" t="str">
        <f>IF($D319&lt;&gt;"",VLOOKUP($D319,参数表!$A:$G,4,0),"")</f>
        <v/>
      </c>
      <c r="H319" s="16"/>
      <c r="I319" s="16"/>
      <c r="J319" s="18">
        <f t="shared" si="4"/>
        <v>0</v>
      </c>
      <c r="K319" s="16"/>
      <c r="L319" s="16"/>
      <c r="M319" s="16"/>
    </row>
    <row r="320" spans="1:13" ht="20.100000000000001" customHeight="1" x14ac:dyDescent="0.15">
      <c r="A320" s="3" t="str">
        <f>IF(AND(L320=客户对账单!$C$2,C320&gt;=客户对账单!$G$2,C320&lt;=客户对账单!$G$3),ROW(销售出库明细表!F320)&amp;"-","")</f>
        <v/>
      </c>
      <c r="B320" s="16"/>
      <c r="C320" s="16"/>
      <c r="D320" s="16"/>
      <c r="E320" s="18" t="str">
        <f>IF($D320&lt;&gt;"",VLOOKUP($D320,参数表!$A:$G,2,0),"")</f>
        <v/>
      </c>
      <c r="F320" s="18" t="str">
        <f>IF($D320&lt;&gt;"",VLOOKUP($D320,参数表!$A:$G,3,0),"")</f>
        <v/>
      </c>
      <c r="G320" s="18" t="str">
        <f>IF($D320&lt;&gt;"",VLOOKUP($D320,参数表!$A:$G,4,0),"")</f>
        <v/>
      </c>
      <c r="H320" s="16"/>
      <c r="I320" s="16"/>
      <c r="J320" s="18">
        <f t="shared" si="4"/>
        <v>0</v>
      </c>
      <c r="K320" s="16"/>
      <c r="L320" s="16"/>
      <c r="M320" s="16"/>
    </row>
    <row r="321" spans="1:13" ht="20.100000000000001" customHeight="1" x14ac:dyDescent="0.15">
      <c r="A321" s="3" t="str">
        <f>IF(AND(L321=客户对账单!$C$2,C321&gt;=客户对账单!$G$2,C321&lt;=客户对账单!$G$3),ROW(销售出库明细表!F321)&amp;"-","")</f>
        <v/>
      </c>
      <c r="B321" s="16"/>
      <c r="C321" s="16"/>
      <c r="D321" s="16"/>
      <c r="E321" s="18" t="str">
        <f>IF($D321&lt;&gt;"",VLOOKUP($D321,参数表!$A:$G,2,0),"")</f>
        <v/>
      </c>
      <c r="F321" s="18" t="str">
        <f>IF($D321&lt;&gt;"",VLOOKUP($D321,参数表!$A:$G,3,0),"")</f>
        <v/>
      </c>
      <c r="G321" s="18" t="str">
        <f>IF($D321&lt;&gt;"",VLOOKUP($D321,参数表!$A:$G,4,0),"")</f>
        <v/>
      </c>
      <c r="H321" s="16"/>
      <c r="I321" s="16"/>
      <c r="J321" s="18">
        <f t="shared" si="4"/>
        <v>0</v>
      </c>
      <c r="K321" s="16"/>
      <c r="L321" s="16"/>
      <c r="M321" s="16"/>
    </row>
    <row r="322" spans="1:13" ht="20.100000000000001" customHeight="1" x14ac:dyDescent="0.15">
      <c r="A322" s="3" t="str">
        <f>IF(AND(L322=客户对账单!$C$2,C322&gt;=客户对账单!$G$2,C322&lt;=客户对账单!$G$3),ROW(销售出库明细表!F322)&amp;"-","")</f>
        <v/>
      </c>
      <c r="B322" s="16"/>
      <c r="C322" s="16"/>
      <c r="D322" s="16"/>
      <c r="E322" s="18" t="str">
        <f>IF($D322&lt;&gt;"",VLOOKUP($D322,参数表!$A:$G,2,0),"")</f>
        <v/>
      </c>
      <c r="F322" s="18" t="str">
        <f>IF($D322&lt;&gt;"",VLOOKUP($D322,参数表!$A:$G,3,0),"")</f>
        <v/>
      </c>
      <c r="G322" s="18" t="str">
        <f>IF($D322&lt;&gt;"",VLOOKUP($D322,参数表!$A:$G,4,0),"")</f>
        <v/>
      </c>
      <c r="H322" s="16"/>
      <c r="I322" s="16"/>
      <c r="J322" s="18">
        <f t="shared" si="4"/>
        <v>0</v>
      </c>
      <c r="K322" s="16"/>
      <c r="L322" s="16"/>
      <c r="M322" s="16"/>
    </row>
    <row r="323" spans="1:13" ht="20.100000000000001" customHeight="1" x14ac:dyDescent="0.15">
      <c r="A323" s="3" t="str">
        <f>IF(AND(L323=客户对账单!$C$2,C323&gt;=客户对账单!$G$2,C323&lt;=客户对账单!$G$3),ROW(销售出库明细表!F323)&amp;"-","")</f>
        <v/>
      </c>
      <c r="B323" s="16"/>
      <c r="C323" s="16"/>
      <c r="D323" s="16"/>
      <c r="E323" s="18" t="str">
        <f>IF($D323&lt;&gt;"",VLOOKUP($D323,参数表!$A:$G,2,0),"")</f>
        <v/>
      </c>
      <c r="F323" s="18" t="str">
        <f>IF($D323&lt;&gt;"",VLOOKUP($D323,参数表!$A:$G,3,0),"")</f>
        <v/>
      </c>
      <c r="G323" s="18" t="str">
        <f>IF($D323&lt;&gt;"",VLOOKUP($D323,参数表!$A:$G,4,0),"")</f>
        <v/>
      </c>
      <c r="H323" s="16"/>
      <c r="I323" s="16"/>
      <c r="J323" s="18">
        <f t="shared" si="4"/>
        <v>0</v>
      </c>
      <c r="K323" s="16"/>
      <c r="L323" s="16"/>
      <c r="M323" s="16"/>
    </row>
    <row r="324" spans="1:13" ht="20.100000000000001" customHeight="1" x14ac:dyDescent="0.15">
      <c r="A324" s="3" t="str">
        <f>IF(AND(L324=客户对账单!$C$2,C324&gt;=客户对账单!$G$2,C324&lt;=客户对账单!$G$3),ROW(销售出库明细表!F324)&amp;"-","")</f>
        <v/>
      </c>
      <c r="B324" s="16"/>
      <c r="C324" s="16"/>
      <c r="D324" s="16"/>
      <c r="E324" s="18" t="str">
        <f>IF($D324&lt;&gt;"",VLOOKUP($D324,参数表!$A:$G,2,0),"")</f>
        <v/>
      </c>
      <c r="F324" s="18" t="str">
        <f>IF($D324&lt;&gt;"",VLOOKUP($D324,参数表!$A:$G,3,0),"")</f>
        <v/>
      </c>
      <c r="G324" s="18" t="str">
        <f>IF($D324&lt;&gt;"",VLOOKUP($D324,参数表!$A:$G,4,0),"")</f>
        <v/>
      </c>
      <c r="H324" s="16"/>
      <c r="I324" s="16"/>
      <c r="J324" s="18">
        <f t="shared" ref="J324:J387" si="5">H324*I324</f>
        <v>0</v>
      </c>
      <c r="K324" s="16"/>
      <c r="L324" s="16"/>
      <c r="M324" s="16"/>
    </row>
    <row r="325" spans="1:13" ht="20.100000000000001" customHeight="1" x14ac:dyDescent="0.15">
      <c r="A325" s="3" t="str">
        <f>IF(AND(L325=客户对账单!$C$2,C325&gt;=客户对账单!$G$2,C325&lt;=客户对账单!$G$3),ROW(销售出库明细表!F325)&amp;"-","")</f>
        <v/>
      </c>
      <c r="B325" s="16"/>
      <c r="C325" s="16"/>
      <c r="D325" s="16"/>
      <c r="E325" s="18" t="str">
        <f>IF($D325&lt;&gt;"",VLOOKUP($D325,参数表!$A:$G,2,0),"")</f>
        <v/>
      </c>
      <c r="F325" s="18" t="str">
        <f>IF($D325&lt;&gt;"",VLOOKUP($D325,参数表!$A:$G,3,0),"")</f>
        <v/>
      </c>
      <c r="G325" s="18" t="str">
        <f>IF($D325&lt;&gt;"",VLOOKUP($D325,参数表!$A:$G,4,0),"")</f>
        <v/>
      </c>
      <c r="H325" s="16"/>
      <c r="I325" s="16"/>
      <c r="J325" s="18">
        <f t="shared" si="5"/>
        <v>0</v>
      </c>
      <c r="K325" s="16"/>
      <c r="L325" s="16"/>
      <c r="M325" s="16"/>
    </row>
    <row r="326" spans="1:13" ht="20.100000000000001" customHeight="1" x14ac:dyDescent="0.15">
      <c r="A326" s="3" t="str">
        <f>IF(AND(L326=客户对账单!$C$2,C326&gt;=客户对账单!$G$2,C326&lt;=客户对账单!$G$3),ROW(销售出库明细表!F326)&amp;"-","")</f>
        <v/>
      </c>
      <c r="B326" s="16"/>
      <c r="C326" s="16"/>
      <c r="D326" s="16"/>
      <c r="E326" s="18" t="str">
        <f>IF($D326&lt;&gt;"",VLOOKUP($D326,参数表!$A:$G,2,0),"")</f>
        <v/>
      </c>
      <c r="F326" s="18" t="str">
        <f>IF($D326&lt;&gt;"",VLOOKUP($D326,参数表!$A:$G,3,0),"")</f>
        <v/>
      </c>
      <c r="G326" s="18" t="str">
        <f>IF($D326&lt;&gt;"",VLOOKUP($D326,参数表!$A:$G,4,0),"")</f>
        <v/>
      </c>
      <c r="H326" s="16"/>
      <c r="I326" s="16"/>
      <c r="J326" s="18">
        <f t="shared" si="5"/>
        <v>0</v>
      </c>
      <c r="K326" s="16"/>
      <c r="L326" s="16"/>
      <c r="M326" s="16"/>
    </row>
    <row r="327" spans="1:13" ht="20.100000000000001" customHeight="1" x14ac:dyDescent="0.15">
      <c r="A327" s="3" t="str">
        <f>IF(AND(L327=客户对账单!$C$2,C327&gt;=客户对账单!$G$2,C327&lt;=客户对账单!$G$3),ROW(销售出库明细表!F327)&amp;"-","")</f>
        <v/>
      </c>
      <c r="B327" s="16"/>
      <c r="C327" s="16"/>
      <c r="D327" s="16"/>
      <c r="E327" s="18" t="str">
        <f>IF($D327&lt;&gt;"",VLOOKUP($D327,参数表!$A:$G,2,0),"")</f>
        <v/>
      </c>
      <c r="F327" s="18" t="str">
        <f>IF($D327&lt;&gt;"",VLOOKUP($D327,参数表!$A:$G,3,0),"")</f>
        <v/>
      </c>
      <c r="G327" s="18" t="str">
        <f>IF($D327&lt;&gt;"",VLOOKUP($D327,参数表!$A:$G,4,0),"")</f>
        <v/>
      </c>
      <c r="H327" s="16"/>
      <c r="I327" s="16"/>
      <c r="J327" s="18">
        <f t="shared" si="5"/>
        <v>0</v>
      </c>
      <c r="K327" s="16"/>
      <c r="L327" s="16"/>
      <c r="M327" s="16"/>
    </row>
    <row r="328" spans="1:13" ht="20.100000000000001" customHeight="1" x14ac:dyDescent="0.15">
      <c r="A328" s="3" t="str">
        <f>IF(AND(L328=客户对账单!$C$2,C328&gt;=客户对账单!$G$2,C328&lt;=客户对账单!$G$3),ROW(销售出库明细表!F328)&amp;"-","")</f>
        <v/>
      </c>
      <c r="B328" s="16"/>
      <c r="C328" s="16"/>
      <c r="D328" s="16"/>
      <c r="E328" s="18" t="str">
        <f>IF($D328&lt;&gt;"",VLOOKUP($D328,参数表!$A:$G,2,0),"")</f>
        <v/>
      </c>
      <c r="F328" s="18" t="str">
        <f>IF($D328&lt;&gt;"",VLOOKUP($D328,参数表!$A:$G,3,0),"")</f>
        <v/>
      </c>
      <c r="G328" s="18" t="str">
        <f>IF($D328&lt;&gt;"",VLOOKUP($D328,参数表!$A:$G,4,0),"")</f>
        <v/>
      </c>
      <c r="H328" s="16"/>
      <c r="I328" s="16"/>
      <c r="J328" s="18">
        <f t="shared" si="5"/>
        <v>0</v>
      </c>
      <c r="K328" s="16"/>
      <c r="L328" s="16"/>
      <c r="M328" s="16"/>
    </row>
    <row r="329" spans="1:13" ht="20.100000000000001" customHeight="1" x14ac:dyDescent="0.15">
      <c r="A329" s="3" t="str">
        <f>IF(AND(L329=客户对账单!$C$2,C329&gt;=客户对账单!$G$2,C329&lt;=客户对账单!$G$3),ROW(销售出库明细表!F329)&amp;"-","")</f>
        <v/>
      </c>
      <c r="B329" s="16"/>
      <c r="C329" s="16"/>
      <c r="D329" s="16"/>
      <c r="E329" s="18" t="str">
        <f>IF($D329&lt;&gt;"",VLOOKUP($D329,参数表!$A:$G,2,0),"")</f>
        <v/>
      </c>
      <c r="F329" s="18" t="str">
        <f>IF($D329&lt;&gt;"",VLOOKUP($D329,参数表!$A:$G,3,0),"")</f>
        <v/>
      </c>
      <c r="G329" s="18" t="str">
        <f>IF($D329&lt;&gt;"",VLOOKUP($D329,参数表!$A:$G,4,0),"")</f>
        <v/>
      </c>
      <c r="H329" s="16"/>
      <c r="I329" s="16"/>
      <c r="J329" s="18">
        <f t="shared" si="5"/>
        <v>0</v>
      </c>
      <c r="K329" s="16"/>
      <c r="L329" s="16"/>
      <c r="M329" s="16"/>
    </row>
    <row r="330" spans="1:13" ht="20.100000000000001" customHeight="1" x14ac:dyDescent="0.15">
      <c r="A330" s="3" t="str">
        <f>IF(AND(L330=客户对账单!$C$2,C330&gt;=客户对账单!$G$2,C330&lt;=客户对账单!$G$3),ROW(销售出库明细表!F330)&amp;"-","")</f>
        <v/>
      </c>
      <c r="B330" s="16"/>
      <c r="C330" s="16"/>
      <c r="D330" s="16"/>
      <c r="E330" s="18" t="str">
        <f>IF($D330&lt;&gt;"",VLOOKUP($D330,参数表!$A:$G,2,0),"")</f>
        <v/>
      </c>
      <c r="F330" s="18" t="str">
        <f>IF($D330&lt;&gt;"",VLOOKUP($D330,参数表!$A:$G,3,0),"")</f>
        <v/>
      </c>
      <c r="G330" s="18" t="str">
        <f>IF($D330&lt;&gt;"",VLOOKUP($D330,参数表!$A:$G,4,0),"")</f>
        <v/>
      </c>
      <c r="H330" s="16"/>
      <c r="I330" s="16"/>
      <c r="J330" s="18">
        <f t="shared" si="5"/>
        <v>0</v>
      </c>
      <c r="K330" s="16"/>
      <c r="L330" s="16"/>
      <c r="M330" s="16"/>
    </row>
    <row r="331" spans="1:13" ht="20.100000000000001" customHeight="1" x14ac:dyDescent="0.15">
      <c r="A331" s="3" t="str">
        <f>IF(AND(L331=客户对账单!$C$2,C331&gt;=客户对账单!$G$2,C331&lt;=客户对账单!$G$3),ROW(销售出库明细表!F331)&amp;"-","")</f>
        <v/>
      </c>
      <c r="B331" s="16"/>
      <c r="C331" s="16"/>
      <c r="D331" s="16"/>
      <c r="E331" s="18" t="str">
        <f>IF($D331&lt;&gt;"",VLOOKUP($D331,参数表!$A:$G,2,0),"")</f>
        <v/>
      </c>
      <c r="F331" s="18" t="str">
        <f>IF($D331&lt;&gt;"",VLOOKUP($D331,参数表!$A:$G,3,0),"")</f>
        <v/>
      </c>
      <c r="G331" s="18" t="str">
        <f>IF($D331&lt;&gt;"",VLOOKUP($D331,参数表!$A:$G,4,0),"")</f>
        <v/>
      </c>
      <c r="H331" s="16"/>
      <c r="I331" s="16"/>
      <c r="J331" s="18">
        <f t="shared" si="5"/>
        <v>0</v>
      </c>
      <c r="K331" s="16"/>
      <c r="L331" s="16"/>
      <c r="M331" s="16"/>
    </row>
    <row r="332" spans="1:13" ht="20.100000000000001" customHeight="1" x14ac:dyDescent="0.15">
      <c r="A332" s="3" t="str">
        <f>IF(AND(L332=客户对账单!$C$2,C332&gt;=客户对账单!$G$2,C332&lt;=客户对账单!$G$3),ROW(销售出库明细表!F332)&amp;"-","")</f>
        <v/>
      </c>
      <c r="B332" s="16"/>
      <c r="C332" s="16"/>
      <c r="D332" s="16"/>
      <c r="E332" s="18" t="str">
        <f>IF($D332&lt;&gt;"",VLOOKUP($D332,参数表!$A:$G,2,0),"")</f>
        <v/>
      </c>
      <c r="F332" s="18" t="str">
        <f>IF($D332&lt;&gt;"",VLOOKUP($D332,参数表!$A:$G,3,0),"")</f>
        <v/>
      </c>
      <c r="G332" s="18" t="str">
        <f>IF($D332&lt;&gt;"",VLOOKUP($D332,参数表!$A:$G,4,0),"")</f>
        <v/>
      </c>
      <c r="H332" s="16"/>
      <c r="I332" s="16"/>
      <c r="J332" s="18">
        <f t="shared" si="5"/>
        <v>0</v>
      </c>
      <c r="K332" s="16"/>
      <c r="L332" s="16"/>
      <c r="M332" s="16"/>
    </row>
    <row r="333" spans="1:13" ht="20.100000000000001" customHeight="1" x14ac:dyDescent="0.15">
      <c r="A333" s="3" t="str">
        <f>IF(AND(L333=客户对账单!$C$2,C333&gt;=客户对账单!$G$2,C333&lt;=客户对账单!$G$3),ROW(销售出库明细表!F333)&amp;"-","")</f>
        <v/>
      </c>
      <c r="B333" s="16"/>
      <c r="C333" s="16"/>
      <c r="D333" s="16"/>
      <c r="E333" s="18" t="str">
        <f>IF($D333&lt;&gt;"",VLOOKUP($D333,参数表!$A:$G,2,0),"")</f>
        <v/>
      </c>
      <c r="F333" s="18" t="str">
        <f>IF($D333&lt;&gt;"",VLOOKUP($D333,参数表!$A:$G,3,0),"")</f>
        <v/>
      </c>
      <c r="G333" s="18" t="str">
        <f>IF($D333&lt;&gt;"",VLOOKUP($D333,参数表!$A:$G,4,0),"")</f>
        <v/>
      </c>
      <c r="H333" s="16"/>
      <c r="I333" s="16"/>
      <c r="J333" s="18">
        <f t="shared" si="5"/>
        <v>0</v>
      </c>
      <c r="K333" s="16"/>
      <c r="L333" s="16"/>
      <c r="M333" s="16"/>
    </row>
    <row r="334" spans="1:13" ht="20.100000000000001" customHeight="1" x14ac:dyDescent="0.15">
      <c r="A334" s="3" t="str">
        <f>IF(AND(L334=客户对账单!$C$2,C334&gt;=客户对账单!$G$2,C334&lt;=客户对账单!$G$3),ROW(销售出库明细表!F334)&amp;"-","")</f>
        <v/>
      </c>
      <c r="B334" s="16"/>
      <c r="C334" s="16"/>
      <c r="D334" s="16"/>
      <c r="E334" s="18" t="str">
        <f>IF($D334&lt;&gt;"",VLOOKUP($D334,参数表!$A:$G,2,0),"")</f>
        <v/>
      </c>
      <c r="F334" s="18" t="str">
        <f>IF($D334&lt;&gt;"",VLOOKUP($D334,参数表!$A:$G,3,0),"")</f>
        <v/>
      </c>
      <c r="G334" s="18" t="str">
        <f>IF($D334&lt;&gt;"",VLOOKUP($D334,参数表!$A:$G,4,0),"")</f>
        <v/>
      </c>
      <c r="H334" s="16"/>
      <c r="I334" s="16"/>
      <c r="J334" s="18">
        <f t="shared" si="5"/>
        <v>0</v>
      </c>
      <c r="K334" s="16"/>
      <c r="L334" s="16"/>
      <c r="M334" s="16"/>
    </row>
    <row r="335" spans="1:13" ht="20.100000000000001" customHeight="1" x14ac:dyDescent="0.15">
      <c r="A335" s="3" t="str">
        <f>IF(AND(L335=客户对账单!$C$2,C335&gt;=客户对账单!$G$2,C335&lt;=客户对账单!$G$3),ROW(销售出库明细表!F335)&amp;"-","")</f>
        <v/>
      </c>
      <c r="B335" s="16"/>
      <c r="C335" s="16"/>
      <c r="D335" s="16"/>
      <c r="E335" s="18" t="str">
        <f>IF($D335&lt;&gt;"",VLOOKUP($D335,参数表!$A:$G,2,0),"")</f>
        <v/>
      </c>
      <c r="F335" s="18" t="str">
        <f>IF($D335&lt;&gt;"",VLOOKUP($D335,参数表!$A:$G,3,0),"")</f>
        <v/>
      </c>
      <c r="G335" s="18" t="str">
        <f>IF($D335&lt;&gt;"",VLOOKUP($D335,参数表!$A:$G,4,0),"")</f>
        <v/>
      </c>
      <c r="H335" s="16"/>
      <c r="I335" s="16"/>
      <c r="J335" s="18">
        <f t="shared" si="5"/>
        <v>0</v>
      </c>
      <c r="K335" s="16"/>
      <c r="L335" s="16"/>
      <c r="M335" s="16"/>
    </row>
    <row r="336" spans="1:13" ht="20.100000000000001" customHeight="1" x14ac:dyDescent="0.15">
      <c r="A336" s="3" t="str">
        <f>IF(AND(L336=客户对账单!$C$2,C336&gt;=客户对账单!$G$2,C336&lt;=客户对账单!$G$3),ROW(销售出库明细表!F336)&amp;"-","")</f>
        <v/>
      </c>
      <c r="B336" s="16"/>
      <c r="C336" s="16"/>
      <c r="D336" s="16"/>
      <c r="E336" s="18" t="str">
        <f>IF($D336&lt;&gt;"",VLOOKUP($D336,参数表!$A:$G,2,0),"")</f>
        <v/>
      </c>
      <c r="F336" s="18" t="str">
        <f>IF($D336&lt;&gt;"",VLOOKUP($D336,参数表!$A:$G,3,0),"")</f>
        <v/>
      </c>
      <c r="G336" s="18" t="str">
        <f>IF($D336&lt;&gt;"",VLOOKUP($D336,参数表!$A:$G,4,0),"")</f>
        <v/>
      </c>
      <c r="H336" s="16"/>
      <c r="I336" s="16"/>
      <c r="J336" s="18">
        <f t="shared" si="5"/>
        <v>0</v>
      </c>
      <c r="K336" s="16"/>
      <c r="L336" s="16"/>
      <c r="M336" s="16"/>
    </row>
    <row r="337" spans="1:13" ht="20.100000000000001" customHeight="1" x14ac:dyDescent="0.15">
      <c r="A337" s="3" t="str">
        <f>IF(AND(L337=客户对账单!$C$2,C337&gt;=客户对账单!$G$2,C337&lt;=客户对账单!$G$3),ROW(销售出库明细表!F337)&amp;"-","")</f>
        <v/>
      </c>
      <c r="B337" s="16"/>
      <c r="C337" s="16"/>
      <c r="D337" s="16"/>
      <c r="E337" s="18" t="str">
        <f>IF($D337&lt;&gt;"",VLOOKUP($D337,参数表!$A:$G,2,0),"")</f>
        <v/>
      </c>
      <c r="F337" s="18" t="str">
        <f>IF($D337&lt;&gt;"",VLOOKUP($D337,参数表!$A:$G,3,0),"")</f>
        <v/>
      </c>
      <c r="G337" s="18" t="str">
        <f>IF($D337&lt;&gt;"",VLOOKUP($D337,参数表!$A:$G,4,0),"")</f>
        <v/>
      </c>
      <c r="H337" s="16"/>
      <c r="I337" s="16"/>
      <c r="J337" s="18">
        <f t="shared" si="5"/>
        <v>0</v>
      </c>
      <c r="K337" s="16"/>
      <c r="L337" s="16"/>
      <c r="M337" s="16"/>
    </row>
    <row r="338" spans="1:13" ht="20.100000000000001" customHeight="1" x14ac:dyDescent="0.15">
      <c r="A338" s="3" t="str">
        <f>IF(AND(L338=客户对账单!$C$2,C338&gt;=客户对账单!$G$2,C338&lt;=客户对账单!$G$3),ROW(销售出库明细表!F338)&amp;"-","")</f>
        <v/>
      </c>
      <c r="B338" s="16"/>
      <c r="C338" s="16"/>
      <c r="D338" s="16"/>
      <c r="E338" s="18" t="str">
        <f>IF($D338&lt;&gt;"",VLOOKUP($D338,参数表!$A:$G,2,0),"")</f>
        <v/>
      </c>
      <c r="F338" s="18" t="str">
        <f>IF($D338&lt;&gt;"",VLOOKUP($D338,参数表!$A:$G,3,0),"")</f>
        <v/>
      </c>
      <c r="G338" s="18" t="str">
        <f>IF($D338&lt;&gt;"",VLOOKUP($D338,参数表!$A:$G,4,0),"")</f>
        <v/>
      </c>
      <c r="H338" s="16"/>
      <c r="I338" s="16"/>
      <c r="J338" s="18">
        <f t="shared" si="5"/>
        <v>0</v>
      </c>
      <c r="K338" s="16"/>
      <c r="L338" s="16"/>
      <c r="M338" s="16"/>
    </row>
    <row r="339" spans="1:13" ht="20.100000000000001" customHeight="1" x14ac:dyDescent="0.15">
      <c r="A339" s="3" t="str">
        <f>IF(AND(L339=客户对账单!$C$2,C339&gt;=客户对账单!$G$2,C339&lt;=客户对账单!$G$3),ROW(销售出库明细表!F339)&amp;"-","")</f>
        <v/>
      </c>
      <c r="B339" s="16"/>
      <c r="C339" s="16"/>
      <c r="D339" s="16"/>
      <c r="E339" s="18" t="str">
        <f>IF($D339&lt;&gt;"",VLOOKUP($D339,参数表!$A:$G,2,0),"")</f>
        <v/>
      </c>
      <c r="F339" s="18" t="str">
        <f>IF($D339&lt;&gt;"",VLOOKUP($D339,参数表!$A:$G,3,0),"")</f>
        <v/>
      </c>
      <c r="G339" s="18" t="str">
        <f>IF($D339&lt;&gt;"",VLOOKUP($D339,参数表!$A:$G,4,0),"")</f>
        <v/>
      </c>
      <c r="H339" s="16"/>
      <c r="I339" s="16"/>
      <c r="J339" s="18">
        <f t="shared" si="5"/>
        <v>0</v>
      </c>
      <c r="K339" s="16"/>
      <c r="L339" s="16"/>
      <c r="M339" s="16"/>
    </row>
    <row r="340" spans="1:13" ht="20.100000000000001" customHeight="1" x14ac:dyDescent="0.15">
      <c r="A340" s="3" t="str">
        <f>IF(AND(L340=客户对账单!$C$2,C340&gt;=客户对账单!$G$2,C340&lt;=客户对账单!$G$3),ROW(销售出库明细表!F340)&amp;"-","")</f>
        <v/>
      </c>
      <c r="B340" s="16"/>
      <c r="C340" s="16"/>
      <c r="D340" s="16"/>
      <c r="E340" s="18" t="str">
        <f>IF($D340&lt;&gt;"",VLOOKUP($D340,参数表!$A:$G,2,0),"")</f>
        <v/>
      </c>
      <c r="F340" s="18" t="str">
        <f>IF($D340&lt;&gt;"",VLOOKUP($D340,参数表!$A:$G,3,0),"")</f>
        <v/>
      </c>
      <c r="G340" s="18" t="str">
        <f>IF($D340&lt;&gt;"",VLOOKUP($D340,参数表!$A:$G,4,0),"")</f>
        <v/>
      </c>
      <c r="H340" s="16"/>
      <c r="I340" s="16"/>
      <c r="J340" s="18">
        <f t="shared" si="5"/>
        <v>0</v>
      </c>
      <c r="K340" s="16"/>
      <c r="L340" s="16"/>
      <c r="M340" s="16"/>
    </row>
    <row r="341" spans="1:13" ht="20.100000000000001" customHeight="1" x14ac:dyDescent="0.15">
      <c r="A341" s="3" t="str">
        <f>IF(AND(L341=客户对账单!$C$2,C341&gt;=客户对账单!$G$2,C341&lt;=客户对账单!$G$3),ROW(销售出库明细表!F341)&amp;"-","")</f>
        <v/>
      </c>
      <c r="B341" s="16"/>
      <c r="C341" s="16"/>
      <c r="D341" s="16"/>
      <c r="E341" s="18" t="str">
        <f>IF($D341&lt;&gt;"",VLOOKUP($D341,参数表!$A:$G,2,0),"")</f>
        <v/>
      </c>
      <c r="F341" s="18" t="str">
        <f>IF($D341&lt;&gt;"",VLOOKUP($D341,参数表!$A:$G,3,0),"")</f>
        <v/>
      </c>
      <c r="G341" s="18" t="str">
        <f>IF($D341&lt;&gt;"",VLOOKUP($D341,参数表!$A:$G,4,0),"")</f>
        <v/>
      </c>
      <c r="H341" s="16"/>
      <c r="I341" s="16"/>
      <c r="J341" s="18">
        <f t="shared" si="5"/>
        <v>0</v>
      </c>
      <c r="K341" s="16"/>
      <c r="L341" s="16"/>
      <c r="M341" s="16"/>
    </row>
    <row r="342" spans="1:13" ht="20.100000000000001" customHeight="1" x14ac:dyDescent="0.15">
      <c r="A342" s="3" t="str">
        <f>IF(AND(L342=客户对账单!$C$2,C342&gt;=客户对账单!$G$2,C342&lt;=客户对账单!$G$3),ROW(销售出库明细表!F342)&amp;"-","")</f>
        <v/>
      </c>
      <c r="B342" s="16"/>
      <c r="C342" s="16"/>
      <c r="D342" s="16"/>
      <c r="E342" s="18" t="str">
        <f>IF($D342&lt;&gt;"",VLOOKUP($D342,参数表!$A:$G,2,0),"")</f>
        <v/>
      </c>
      <c r="F342" s="18" t="str">
        <f>IF($D342&lt;&gt;"",VLOOKUP($D342,参数表!$A:$G,3,0),"")</f>
        <v/>
      </c>
      <c r="G342" s="18" t="str">
        <f>IF($D342&lt;&gt;"",VLOOKUP($D342,参数表!$A:$G,4,0),"")</f>
        <v/>
      </c>
      <c r="H342" s="16"/>
      <c r="I342" s="16"/>
      <c r="J342" s="18">
        <f t="shared" si="5"/>
        <v>0</v>
      </c>
      <c r="K342" s="16"/>
      <c r="L342" s="16"/>
      <c r="M342" s="16"/>
    </row>
    <row r="343" spans="1:13" ht="20.100000000000001" customHeight="1" x14ac:dyDescent="0.15">
      <c r="A343" s="3" t="str">
        <f>IF(AND(L343=客户对账单!$C$2,C343&gt;=客户对账单!$G$2,C343&lt;=客户对账单!$G$3),ROW(销售出库明细表!F343)&amp;"-","")</f>
        <v/>
      </c>
      <c r="B343" s="16"/>
      <c r="C343" s="16"/>
      <c r="D343" s="16"/>
      <c r="E343" s="18" t="str">
        <f>IF($D343&lt;&gt;"",VLOOKUP($D343,参数表!$A:$G,2,0),"")</f>
        <v/>
      </c>
      <c r="F343" s="18" t="str">
        <f>IF($D343&lt;&gt;"",VLOOKUP($D343,参数表!$A:$G,3,0),"")</f>
        <v/>
      </c>
      <c r="G343" s="18" t="str">
        <f>IF($D343&lt;&gt;"",VLOOKUP($D343,参数表!$A:$G,4,0),"")</f>
        <v/>
      </c>
      <c r="H343" s="16"/>
      <c r="I343" s="16"/>
      <c r="J343" s="18">
        <f t="shared" si="5"/>
        <v>0</v>
      </c>
      <c r="K343" s="16"/>
      <c r="L343" s="16"/>
      <c r="M343" s="16"/>
    </row>
    <row r="344" spans="1:13" ht="20.100000000000001" customHeight="1" x14ac:dyDescent="0.15">
      <c r="A344" s="3" t="str">
        <f>IF(AND(L344=客户对账单!$C$2,C344&gt;=客户对账单!$G$2,C344&lt;=客户对账单!$G$3),ROW(销售出库明细表!F344)&amp;"-","")</f>
        <v/>
      </c>
      <c r="B344" s="16"/>
      <c r="C344" s="16"/>
      <c r="D344" s="16"/>
      <c r="E344" s="18" t="str">
        <f>IF($D344&lt;&gt;"",VLOOKUP($D344,参数表!$A:$G,2,0),"")</f>
        <v/>
      </c>
      <c r="F344" s="18" t="str">
        <f>IF($D344&lt;&gt;"",VLOOKUP($D344,参数表!$A:$G,3,0),"")</f>
        <v/>
      </c>
      <c r="G344" s="18" t="str">
        <f>IF($D344&lt;&gt;"",VLOOKUP($D344,参数表!$A:$G,4,0),"")</f>
        <v/>
      </c>
      <c r="H344" s="16"/>
      <c r="I344" s="16"/>
      <c r="J344" s="18">
        <f t="shared" si="5"/>
        <v>0</v>
      </c>
      <c r="K344" s="16"/>
      <c r="L344" s="16"/>
      <c r="M344" s="16"/>
    </row>
    <row r="345" spans="1:13" ht="20.100000000000001" customHeight="1" x14ac:dyDescent="0.15">
      <c r="A345" s="3" t="str">
        <f>IF(AND(L345=客户对账单!$C$2,C345&gt;=客户对账单!$G$2,C345&lt;=客户对账单!$G$3),ROW(销售出库明细表!F345)&amp;"-","")</f>
        <v/>
      </c>
      <c r="B345" s="16"/>
      <c r="C345" s="16"/>
      <c r="D345" s="16"/>
      <c r="E345" s="18" t="str">
        <f>IF($D345&lt;&gt;"",VLOOKUP($D345,参数表!$A:$G,2,0),"")</f>
        <v/>
      </c>
      <c r="F345" s="18" t="str">
        <f>IF($D345&lt;&gt;"",VLOOKUP($D345,参数表!$A:$G,3,0),"")</f>
        <v/>
      </c>
      <c r="G345" s="18" t="str">
        <f>IF($D345&lt;&gt;"",VLOOKUP($D345,参数表!$A:$G,4,0),"")</f>
        <v/>
      </c>
      <c r="H345" s="16"/>
      <c r="I345" s="16"/>
      <c r="J345" s="18">
        <f t="shared" si="5"/>
        <v>0</v>
      </c>
      <c r="K345" s="16"/>
      <c r="L345" s="16"/>
      <c r="M345" s="16"/>
    </row>
    <row r="346" spans="1:13" ht="20.100000000000001" customHeight="1" x14ac:dyDescent="0.15">
      <c r="A346" s="3" t="str">
        <f>IF(AND(L346=客户对账单!$C$2,C346&gt;=客户对账单!$G$2,C346&lt;=客户对账单!$G$3),ROW(销售出库明细表!F346)&amp;"-","")</f>
        <v/>
      </c>
      <c r="B346" s="16"/>
      <c r="C346" s="16"/>
      <c r="D346" s="16"/>
      <c r="E346" s="18" t="str">
        <f>IF($D346&lt;&gt;"",VLOOKUP($D346,参数表!$A:$G,2,0),"")</f>
        <v/>
      </c>
      <c r="F346" s="18" t="str">
        <f>IF($D346&lt;&gt;"",VLOOKUP($D346,参数表!$A:$G,3,0),"")</f>
        <v/>
      </c>
      <c r="G346" s="18" t="str">
        <f>IF($D346&lt;&gt;"",VLOOKUP($D346,参数表!$A:$G,4,0),"")</f>
        <v/>
      </c>
      <c r="H346" s="16"/>
      <c r="I346" s="16"/>
      <c r="J346" s="18">
        <f t="shared" si="5"/>
        <v>0</v>
      </c>
      <c r="K346" s="16"/>
      <c r="L346" s="16"/>
      <c r="M346" s="16"/>
    </row>
    <row r="347" spans="1:13" ht="20.100000000000001" customHeight="1" x14ac:dyDescent="0.15">
      <c r="A347" s="3" t="str">
        <f>IF(AND(L347=客户对账单!$C$2,C347&gt;=客户对账单!$G$2,C347&lt;=客户对账单!$G$3),ROW(销售出库明细表!F347)&amp;"-","")</f>
        <v/>
      </c>
      <c r="B347" s="16"/>
      <c r="C347" s="16"/>
      <c r="D347" s="16"/>
      <c r="E347" s="18" t="str">
        <f>IF($D347&lt;&gt;"",VLOOKUP($D347,参数表!$A:$G,2,0),"")</f>
        <v/>
      </c>
      <c r="F347" s="18" t="str">
        <f>IF($D347&lt;&gt;"",VLOOKUP($D347,参数表!$A:$G,3,0),"")</f>
        <v/>
      </c>
      <c r="G347" s="18" t="str">
        <f>IF($D347&lt;&gt;"",VLOOKUP($D347,参数表!$A:$G,4,0),"")</f>
        <v/>
      </c>
      <c r="H347" s="16"/>
      <c r="I347" s="16"/>
      <c r="J347" s="18">
        <f t="shared" si="5"/>
        <v>0</v>
      </c>
      <c r="K347" s="16"/>
      <c r="L347" s="16"/>
      <c r="M347" s="16"/>
    </row>
    <row r="348" spans="1:13" ht="20.100000000000001" customHeight="1" x14ac:dyDescent="0.15">
      <c r="A348" s="3" t="str">
        <f>IF(AND(L348=客户对账单!$C$2,C348&gt;=客户对账单!$G$2,C348&lt;=客户对账单!$G$3),ROW(销售出库明细表!F348)&amp;"-","")</f>
        <v/>
      </c>
      <c r="B348" s="16"/>
      <c r="C348" s="16"/>
      <c r="D348" s="16"/>
      <c r="E348" s="18" t="str">
        <f>IF($D348&lt;&gt;"",VLOOKUP($D348,参数表!$A:$G,2,0),"")</f>
        <v/>
      </c>
      <c r="F348" s="18" t="str">
        <f>IF($D348&lt;&gt;"",VLOOKUP($D348,参数表!$A:$G,3,0),"")</f>
        <v/>
      </c>
      <c r="G348" s="18" t="str">
        <f>IF($D348&lt;&gt;"",VLOOKUP($D348,参数表!$A:$G,4,0),"")</f>
        <v/>
      </c>
      <c r="H348" s="16"/>
      <c r="I348" s="16"/>
      <c r="J348" s="18">
        <f t="shared" si="5"/>
        <v>0</v>
      </c>
      <c r="K348" s="16"/>
      <c r="L348" s="16"/>
      <c r="M348" s="16"/>
    </row>
    <row r="349" spans="1:13" ht="20.100000000000001" customHeight="1" x14ac:dyDescent="0.15">
      <c r="A349" s="3" t="str">
        <f>IF(AND(L349=客户对账单!$C$2,C349&gt;=客户对账单!$G$2,C349&lt;=客户对账单!$G$3),ROW(销售出库明细表!F349)&amp;"-","")</f>
        <v/>
      </c>
      <c r="B349" s="16"/>
      <c r="C349" s="16"/>
      <c r="D349" s="16"/>
      <c r="E349" s="18" t="str">
        <f>IF($D349&lt;&gt;"",VLOOKUP($D349,参数表!$A:$G,2,0),"")</f>
        <v/>
      </c>
      <c r="F349" s="18" t="str">
        <f>IF($D349&lt;&gt;"",VLOOKUP($D349,参数表!$A:$G,3,0),"")</f>
        <v/>
      </c>
      <c r="G349" s="18" t="str">
        <f>IF($D349&lt;&gt;"",VLOOKUP($D349,参数表!$A:$G,4,0),"")</f>
        <v/>
      </c>
      <c r="H349" s="16"/>
      <c r="I349" s="16"/>
      <c r="J349" s="18">
        <f t="shared" si="5"/>
        <v>0</v>
      </c>
      <c r="K349" s="16"/>
      <c r="L349" s="16"/>
      <c r="M349" s="16"/>
    </row>
    <row r="350" spans="1:13" ht="20.100000000000001" customHeight="1" x14ac:dyDescent="0.15">
      <c r="A350" s="3" t="str">
        <f>IF(AND(L350=客户对账单!$C$2,C350&gt;=客户对账单!$G$2,C350&lt;=客户对账单!$G$3),ROW(销售出库明细表!F350)&amp;"-","")</f>
        <v/>
      </c>
      <c r="B350" s="16"/>
      <c r="C350" s="16"/>
      <c r="D350" s="16"/>
      <c r="E350" s="18" t="str">
        <f>IF($D350&lt;&gt;"",VLOOKUP($D350,参数表!$A:$G,2,0),"")</f>
        <v/>
      </c>
      <c r="F350" s="18" t="str">
        <f>IF($D350&lt;&gt;"",VLOOKUP($D350,参数表!$A:$G,3,0),"")</f>
        <v/>
      </c>
      <c r="G350" s="18" t="str">
        <f>IF($D350&lt;&gt;"",VLOOKUP($D350,参数表!$A:$G,4,0),"")</f>
        <v/>
      </c>
      <c r="H350" s="16"/>
      <c r="I350" s="16"/>
      <c r="J350" s="18">
        <f t="shared" si="5"/>
        <v>0</v>
      </c>
      <c r="K350" s="16"/>
      <c r="L350" s="16"/>
      <c r="M350" s="16"/>
    </row>
    <row r="351" spans="1:13" ht="20.100000000000001" customHeight="1" x14ac:dyDescent="0.15">
      <c r="A351" s="3" t="str">
        <f>IF(AND(L351=客户对账单!$C$2,C351&gt;=客户对账单!$G$2,C351&lt;=客户对账单!$G$3),ROW(销售出库明细表!F351)&amp;"-","")</f>
        <v/>
      </c>
      <c r="B351" s="16"/>
      <c r="C351" s="16"/>
      <c r="D351" s="16"/>
      <c r="E351" s="18" t="str">
        <f>IF($D351&lt;&gt;"",VLOOKUP($D351,参数表!$A:$G,2,0),"")</f>
        <v/>
      </c>
      <c r="F351" s="18" t="str">
        <f>IF($D351&lt;&gt;"",VLOOKUP($D351,参数表!$A:$G,3,0),"")</f>
        <v/>
      </c>
      <c r="G351" s="18" t="str">
        <f>IF($D351&lt;&gt;"",VLOOKUP($D351,参数表!$A:$G,4,0),"")</f>
        <v/>
      </c>
      <c r="H351" s="16"/>
      <c r="I351" s="16"/>
      <c r="J351" s="18">
        <f t="shared" si="5"/>
        <v>0</v>
      </c>
      <c r="K351" s="16"/>
      <c r="L351" s="16"/>
      <c r="M351" s="16"/>
    </row>
    <row r="352" spans="1:13" ht="20.100000000000001" customHeight="1" x14ac:dyDescent="0.15">
      <c r="A352" s="3" t="str">
        <f>IF(AND(L352=客户对账单!$C$2,C352&gt;=客户对账单!$G$2,C352&lt;=客户对账单!$G$3),ROW(销售出库明细表!F352)&amp;"-","")</f>
        <v/>
      </c>
      <c r="B352" s="16"/>
      <c r="C352" s="16"/>
      <c r="D352" s="16"/>
      <c r="E352" s="18" t="str">
        <f>IF($D352&lt;&gt;"",VLOOKUP($D352,参数表!$A:$G,2,0),"")</f>
        <v/>
      </c>
      <c r="F352" s="18" t="str">
        <f>IF($D352&lt;&gt;"",VLOOKUP($D352,参数表!$A:$G,3,0),"")</f>
        <v/>
      </c>
      <c r="G352" s="18" t="str">
        <f>IF($D352&lt;&gt;"",VLOOKUP($D352,参数表!$A:$G,4,0),"")</f>
        <v/>
      </c>
      <c r="H352" s="16"/>
      <c r="I352" s="16"/>
      <c r="J352" s="18">
        <f t="shared" si="5"/>
        <v>0</v>
      </c>
      <c r="K352" s="16"/>
      <c r="L352" s="16"/>
      <c r="M352" s="16"/>
    </row>
    <row r="353" spans="1:13" ht="20.100000000000001" customHeight="1" x14ac:dyDescent="0.15">
      <c r="A353" s="3" t="str">
        <f>IF(AND(L353=客户对账单!$C$2,C353&gt;=客户对账单!$G$2,C353&lt;=客户对账单!$G$3),ROW(销售出库明细表!F353)&amp;"-","")</f>
        <v/>
      </c>
      <c r="B353" s="16"/>
      <c r="C353" s="16"/>
      <c r="D353" s="16"/>
      <c r="E353" s="18" t="str">
        <f>IF($D353&lt;&gt;"",VLOOKUP($D353,参数表!$A:$G,2,0),"")</f>
        <v/>
      </c>
      <c r="F353" s="18" t="str">
        <f>IF($D353&lt;&gt;"",VLOOKUP($D353,参数表!$A:$G,3,0),"")</f>
        <v/>
      </c>
      <c r="G353" s="18" t="str">
        <f>IF($D353&lt;&gt;"",VLOOKUP($D353,参数表!$A:$G,4,0),"")</f>
        <v/>
      </c>
      <c r="H353" s="16"/>
      <c r="I353" s="16"/>
      <c r="J353" s="18">
        <f t="shared" si="5"/>
        <v>0</v>
      </c>
      <c r="K353" s="16"/>
      <c r="L353" s="16"/>
      <c r="M353" s="16"/>
    </row>
    <row r="354" spans="1:13" ht="20.100000000000001" customHeight="1" x14ac:dyDescent="0.15">
      <c r="A354" s="3" t="str">
        <f>IF(AND(L354=客户对账单!$C$2,C354&gt;=客户对账单!$G$2,C354&lt;=客户对账单!$G$3),ROW(销售出库明细表!F354)&amp;"-","")</f>
        <v/>
      </c>
      <c r="B354" s="16"/>
      <c r="C354" s="16"/>
      <c r="D354" s="16"/>
      <c r="E354" s="18" t="str">
        <f>IF($D354&lt;&gt;"",VLOOKUP($D354,参数表!$A:$G,2,0),"")</f>
        <v/>
      </c>
      <c r="F354" s="18" t="str">
        <f>IF($D354&lt;&gt;"",VLOOKUP($D354,参数表!$A:$G,3,0),"")</f>
        <v/>
      </c>
      <c r="G354" s="18" t="str">
        <f>IF($D354&lt;&gt;"",VLOOKUP($D354,参数表!$A:$G,4,0),"")</f>
        <v/>
      </c>
      <c r="H354" s="16"/>
      <c r="I354" s="16"/>
      <c r="J354" s="18">
        <f t="shared" si="5"/>
        <v>0</v>
      </c>
      <c r="K354" s="16"/>
      <c r="L354" s="16"/>
      <c r="M354" s="16"/>
    </row>
    <row r="355" spans="1:13" ht="20.100000000000001" customHeight="1" x14ac:dyDescent="0.15">
      <c r="A355" s="3" t="str">
        <f>IF(AND(L355=客户对账单!$C$2,C355&gt;=客户对账单!$G$2,C355&lt;=客户对账单!$G$3),ROW(销售出库明细表!F355)&amp;"-","")</f>
        <v/>
      </c>
      <c r="B355" s="16"/>
      <c r="C355" s="16"/>
      <c r="D355" s="16"/>
      <c r="E355" s="18" t="str">
        <f>IF($D355&lt;&gt;"",VLOOKUP($D355,参数表!$A:$G,2,0),"")</f>
        <v/>
      </c>
      <c r="F355" s="18" t="str">
        <f>IF($D355&lt;&gt;"",VLOOKUP($D355,参数表!$A:$G,3,0),"")</f>
        <v/>
      </c>
      <c r="G355" s="18" t="str">
        <f>IF($D355&lt;&gt;"",VLOOKUP($D355,参数表!$A:$G,4,0),"")</f>
        <v/>
      </c>
      <c r="H355" s="16"/>
      <c r="I355" s="16"/>
      <c r="J355" s="18">
        <f t="shared" si="5"/>
        <v>0</v>
      </c>
      <c r="K355" s="16"/>
      <c r="L355" s="16"/>
      <c r="M355" s="16"/>
    </row>
    <row r="356" spans="1:13" ht="20.100000000000001" customHeight="1" x14ac:dyDescent="0.15">
      <c r="A356" s="3" t="str">
        <f>IF(AND(L356=客户对账单!$C$2,C356&gt;=客户对账单!$G$2,C356&lt;=客户对账单!$G$3),ROW(销售出库明细表!F356)&amp;"-","")</f>
        <v/>
      </c>
      <c r="B356" s="16"/>
      <c r="C356" s="16"/>
      <c r="D356" s="16"/>
      <c r="E356" s="18" t="str">
        <f>IF($D356&lt;&gt;"",VLOOKUP($D356,参数表!$A:$G,2,0),"")</f>
        <v/>
      </c>
      <c r="F356" s="18" t="str">
        <f>IF($D356&lt;&gt;"",VLOOKUP($D356,参数表!$A:$G,3,0),"")</f>
        <v/>
      </c>
      <c r="G356" s="18" t="str">
        <f>IF($D356&lt;&gt;"",VLOOKUP($D356,参数表!$A:$G,4,0),"")</f>
        <v/>
      </c>
      <c r="H356" s="16"/>
      <c r="I356" s="16"/>
      <c r="J356" s="18">
        <f t="shared" si="5"/>
        <v>0</v>
      </c>
      <c r="K356" s="16"/>
      <c r="L356" s="16"/>
      <c r="M356" s="16"/>
    </row>
    <row r="357" spans="1:13" ht="20.100000000000001" customHeight="1" x14ac:dyDescent="0.15">
      <c r="A357" s="3" t="str">
        <f>IF(AND(L357=客户对账单!$C$2,C357&gt;=客户对账单!$G$2,C357&lt;=客户对账单!$G$3),ROW(销售出库明细表!F357)&amp;"-","")</f>
        <v/>
      </c>
      <c r="B357" s="16"/>
      <c r="C357" s="16"/>
      <c r="D357" s="16"/>
      <c r="E357" s="18" t="str">
        <f>IF($D357&lt;&gt;"",VLOOKUP($D357,参数表!$A:$G,2,0),"")</f>
        <v/>
      </c>
      <c r="F357" s="18" t="str">
        <f>IF($D357&lt;&gt;"",VLOOKUP($D357,参数表!$A:$G,3,0),"")</f>
        <v/>
      </c>
      <c r="G357" s="18" t="str">
        <f>IF($D357&lt;&gt;"",VLOOKUP($D357,参数表!$A:$G,4,0),"")</f>
        <v/>
      </c>
      <c r="H357" s="16"/>
      <c r="I357" s="16"/>
      <c r="J357" s="18">
        <f t="shared" si="5"/>
        <v>0</v>
      </c>
      <c r="K357" s="16"/>
      <c r="L357" s="16"/>
      <c r="M357" s="16"/>
    </row>
    <row r="358" spans="1:13" ht="20.100000000000001" customHeight="1" x14ac:dyDescent="0.15">
      <c r="A358" s="3" t="str">
        <f>IF(AND(L358=客户对账单!$C$2,C358&gt;=客户对账单!$G$2,C358&lt;=客户对账单!$G$3),ROW(销售出库明细表!F358)&amp;"-","")</f>
        <v/>
      </c>
      <c r="B358" s="16"/>
      <c r="C358" s="16"/>
      <c r="D358" s="16"/>
      <c r="E358" s="18" t="str">
        <f>IF($D358&lt;&gt;"",VLOOKUP($D358,参数表!$A:$G,2,0),"")</f>
        <v/>
      </c>
      <c r="F358" s="18" t="str">
        <f>IF($D358&lt;&gt;"",VLOOKUP($D358,参数表!$A:$G,3,0),"")</f>
        <v/>
      </c>
      <c r="G358" s="18" t="str">
        <f>IF($D358&lt;&gt;"",VLOOKUP($D358,参数表!$A:$G,4,0),"")</f>
        <v/>
      </c>
      <c r="H358" s="16"/>
      <c r="I358" s="16"/>
      <c r="J358" s="18">
        <f t="shared" si="5"/>
        <v>0</v>
      </c>
      <c r="K358" s="16"/>
      <c r="L358" s="16"/>
      <c r="M358" s="16"/>
    </row>
    <row r="359" spans="1:13" ht="20.100000000000001" customHeight="1" x14ac:dyDescent="0.15">
      <c r="A359" s="3" t="str">
        <f>IF(AND(L359=客户对账单!$C$2,C359&gt;=客户对账单!$G$2,C359&lt;=客户对账单!$G$3),ROW(销售出库明细表!F359)&amp;"-","")</f>
        <v/>
      </c>
      <c r="B359" s="16"/>
      <c r="C359" s="16"/>
      <c r="D359" s="16"/>
      <c r="E359" s="18" t="str">
        <f>IF($D359&lt;&gt;"",VLOOKUP($D359,参数表!$A:$G,2,0),"")</f>
        <v/>
      </c>
      <c r="F359" s="18" t="str">
        <f>IF($D359&lt;&gt;"",VLOOKUP($D359,参数表!$A:$G,3,0),"")</f>
        <v/>
      </c>
      <c r="G359" s="18" t="str">
        <f>IF($D359&lt;&gt;"",VLOOKUP($D359,参数表!$A:$G,4,0),"")</f>
        <v/>
      </c>
      <c r="H359" s="16"/>
      <c r="I359" s="16"/>
      <c r="J359" s="18">
        <f t="shared" si="5"/>
        <v>0</v>
      </c>
      <c r="K359" s="16"/>
      <c r="L359" s="16"/>
      <c r="M359" s="16"/>
    </row>
    <row r="360" spans="1:13" ht="20.100000000000001" customHeight="1" x14ac:dyDescent="0.15">
      <c r="A360" s="3" t="str">
        <f>IF(AND(L360=客户对账单!$C$2,C360&gt;=客户对账单!$G$2,C360&lt;=客户对账单!$G$3),ROW(销售出库明细表!F360)&amp;"-","")</f>
        <v/>
      </c>
      <c r="B360" s="16"/>
      <c r="C360" s="16"/>
      <c r="D360" s="16"/>
      <c r="E360" s="18" t="str">
        <f>IF($D360&lt;&gt;"",VLOOKUP($D360,参数表!$A:$G,2,0),"")</f>
        <v/>
      </c>
      <c r="F360" s="18" t="str">
        <f>IF($D360&lt;&gt;"",VLOOKUP($D360,参数表!$A:$G,3,0),"")</f>
        <v/>
      </c>
      <c r="G360" s="18" t="str">
        <f>IF($D360&lt;&gt;"",VLOOKUP($D360,参数表!$A:$G,4,0),"")</f>
        <v/>
      </c>
      <c r="H360" s="16"/>
      <c r="I360" s="16"/>
      <c r="J360" s="18">
        <f t="shared" si="5"/>
        <v>0</v>
      </c>
      <c r="K360" s="16"/>
      <c r="L360" s="16"/>
      <c r="M360" s="16"/>
    </row>
    <row r="361" spans="1:13" ht="20.100000000000001" customHeight="1" x14ac:dyDescent="0.15">
      <c r="A361" s="3" t="str">
        <f>IF(AND(L361=客户对账单!$C$2,C361&gt;=客户对账单!$G$2,C361&lt;=客户对账单!$G$3),ROW(销售出库明细表!F361)&amp;"-","")</f>
        <v/>
      </c>
      <c r="B361" s="16"/>
      <c r="C361" s="16"/>
      <c r="D361" s="16"/>
      <c r="E361" s="18" t="str">
        <f>IF($D361&lt;&gt;"",VLOOKUP($D361,参数表!$A:$G,2,0),"")</f>
        <v/>
      </c>
      <c r="F361" s="18" t="str">
        <f>IF($D361&lt;&gt;"",VLOOKUP($D361,参数表!$A:$G,3,0),"")</f>
        <v/>
      </c>
      <c r="G361" s="18" t="str">
        <f>IF($D361&lt;&gt;"",VLOOKUP($D361,参数表!$A:$G,4,0),"")</f>
        <v/>
      </c>
      <c r="H361" s="16"/>
      <c r="I361" s="16"/>
      <c r="J361" s="18">
        <f t="shared" si="5"/>
        <v>0</v>
      </c>
      <c r="K361" s="16"/>
      <c r="L361" s="16"/>
      <c r="M361" s="16"/>
    </row>
    <row r="362" spans="1:13" ht="20.100000000000001" customHeight="1" x14ac:dyDescent="0.15">
      <c r="A362" s="3" t="str">
        <f>IF(AND(L362=客户对账单!$C$2,C362&gt;=客户对账单!$G$2,C362&lt;=客户对账单!$G$3),ROW(销售出库明细表!F362)&amp;"-","")</f>
        <v/>
      </c>
      <c r="B362" s="16"/>
      <c r="C362" s="16"/>
      <c r="D362" s="16"/>
      <c r="E362" s="18" t="str">
        <f>IF($D362&lt;&gt;"",VLOOKUP($D362,参数表!$A:$G,2,0),"")</f>
        <v/>
      </c>
      <c r="F362" s="18" t="str">
        <f>IF($D362&lt;&gt;"",VLOOKUP($D362,参数表!$A:$G,3,0),"")</f>
        <v/>
      </c>
      <c r="G362" s="18" t="str">
        <f>IF($D362&lt;&gt;"",VLOOKUP($D362,参数表!$A:$G,4,0),"")</f>
        <v/>
      </c>
      <c r="H362" s="16"/>
      <c r="I362" s="16"/>
      <c r="J362" s="18">
        <f t="shared" si="5"/>
        <v>0</v>
      </c>
      <c r="K362" s="16"/>
      <c r="L362" s="16"/>
      <c r="M362" s="16"/>
    </row>
    <row r="363" spans="1:13" ht="20.100000000000001" customHeight="1" x14ac:dyDescent="0.15">
      <c r="A363" s="3" t="str">
        <f>IF(AND(L363=客户对账单!$C$2,C363&gt;=客户对账单!$G$2,C363&lt;=客户对账单!$G$3),ROW(销售出库明细表!F363)&amp;"-","")</f>
        <v/>
      </c>
      <c r="B363" s="16"/>
      <c r="C363" s="16"/>
      <c r="D363" s="16"/>
      <c r="E363" s="18" t="str">
        <f>IF($D363&lt;&gt;"",VLOOKUP($D363,参数表!$A:$G,2,0),"")</f>
        <v/>
      </c>
      <c r="F363" s="18" t="str">
        <f>IF($D363&lt;&gt;"",VLOOKUP($D363,参数表!$A:$G,3,0),"")</f>
        <v/>
      </c>
      <c r="G363" s="18" t="str">
        <f>IF($D363&lt;&gt;"",VLOOKUP($D363,参数表!$A:$G,4,0),"")</f>
        <v/>
      </c>
      <c r="H363" s="16"/>
      <c r="I363" s="16"/>
      <c r="J363" s="18">
        <f t="shared" si="5"/>
        <v>0</v>
      </c>
      <c r="K363" s="16"/>
      <c r="L363" s="16"/>
      <c r="M363" s="16"/>
    </row>
    <row r="364" spans="1:13" ht="20.100000000000001" customHeight="1" x14ac:dyDescent="0.15">
      <c r="A364" s="3" t="str">
        <f>IF(AND(L364=客户对账单!$C$2,C364&gt;=客户对账单!$G$2,C364&lt;=客户对账单!$G$3),ROW(销售出库明细表!F364)&amp;"-","")</f>
        <v/>
      </c>
      <c r="B364" s="16"/>
      <c r="C364" s="16"/>
      <c r="D364" s="16"/>
      <c r="E364" s="18" t="str">
        <f>IF($D364&lt;&gt;"",VLOOKUP($D364,参数表!$A:$G,2,0),"")</f>
        <v/>
      </c>
      <c r="F364" s="18" t="str">
        <f>IF($D364&lt;&gt;"",VLOOKUP($D364,参数表!$A:$G,3,0),"")</f>
        <v/>
      </c>
      <c r="G364" s="18" t="str">
        <f>IF($D364&lt;&gt;"",VLOOKUP($D364,参数表!$A:$G,4,0),"")</f>
        <v/>
      </c>
      <c r="H364" s="16"/>
      <c r="I364" s="16"/>
      <c r="J364" s="18">
        <f t="shared" si="5"/>
        <v>0</v>
      </c>
      <c r="K364" s="16"/>
      <c r="L364" s="16"/>
      <c r="M364" s="16"/>
    </row>
    <row r="365" spans="1:13" ht="20.100000000000001" customHeight="1" x14ac:dyDescent="0.15">
      <c r="A365" s="3" t="str">
        <f>IF(AND(L365=客户对账单!$C$2,C365&gt;=客户对账单!$G$2,C365&lt;=客户对账单!$G$3),ROW(销售出库明细表!F365)&amp;"-","")</f>
        <v/>
      </c>
      <c r="B365" s="16"/>
      <c r="C365" s="16"/>
      <c r="D365" s="16"/>
      <c r="E365" s="18" t="str">
        <f>IF($D365&lt;&gt;"",VLOOKUP($D365,参数表!$A:$G,2,0),"")</f>
        <v/>
      </c>
      <c r="F365" s="18" t="str">
        <f>IF($D365&lt;&gt;"",VLOOKUP($D365,参数表!$A:$G,3,0),"")</f>
        <v/>
      </c>
      <c r="G365" s="18" t="str">
        <f>IF($D365&lt;&gt;"",VLOOKUP($D365,参数表!$A:$G,4,0),"")</f>
        <v/>
      </c>
      <c r="H365" s="16"/>
      <c r="I365" s="16"/>
      <c r="J365" s="18">
        <f t="shared" si="5"/>
        <v>0</v>
      </c>
      <c r="K365" s="16"/>
      <c r="L365" s="16"/>
      <c r="M365" s="16"/>
    </row>
    <row r="366" spans="1:13" ht="20.100000000000001" customHeight="1" x14ac:dyDescent="0.15">
      <c r="A366" s="3" t="str">
        <f>IF(AND(L366=客户对账单!$C$2,C366&gt;=客户对账单!$G$2,C366&lt;=客户对账单!$G$3),ROW(销售出库明细表!F366)&amp;"-","")</f>
        <v/>
      </c>
      <c r="B366" s="16"/>
      <c r="C366" s="16"/>
      <c r="D366" s="16"/>
      <c r="E366" s="18" t="str">
        <f>IF($D366&lt;&gt;"",VLOOKUP($D366,参数表!$A:$G,2,0),"")</f>
        <v/>
      </c>
      <c r="F366" s="18" t="str">
        <f>IF($D366&lt;&gt;"",VLOOKUP($D366,参数表!$A:$G,3,0),"")</f>
        <v/>
      </c>
      <c r="G366" s="18" t="str">
        <f>IF($D366&lt;&gt;"",VLOOKUP($D366,参数表!$A:$G,4,0),"")</f>
        <v/>
      </c>
      <c r="H366" s="16"/>
      <c r="I366" s="16"/>
      <c r="J366" s="18">
        <f t="shared" si="5"/>
        <v>0</v>
      </c>
      <c r="K366" s="16"/>
      <c r="L366" s="16"/>
      <c r="M366" s="16"/>
    </row>
    <row r="367" spans="1:13" ht="20.100000000000001" customHeight="1" x14ac:dyDescent="0.15">
      <c r="A367" s="3" t="str">
        <f>IF(AND(L367=客户对账单!$C$2,C367&gt;=客户对账单!$G$2,C367&lt;=客户对账单!$G$3),ROW(销售出库明细表!F367)&amp;"-","")</f>
        <v/>
      </c>
      <c r="B367" s="16"/>
      <c r="C367" s="16"/>
      <c r="D367" s="16"/>
      <c r="E367" s="18" t="str">
        <f>IF($D367&lt;&gt;"",VLOOKUP($D367,参数表!$A:$G,2,0),"")</f>
        <v/>
      </c>
      <c r="F367" s="18" t="str">
        <f>IF($D367&lt;&gt;"",VLOOKUP($D367,参数表!$A:$G,3,0),"")</f>
        <v/>
      </c>
      <c r="G367" s="18" t="str">
        <f>IF($D367&lt;&gt;"",VLOOKUP($D367,参数表!$A:$G,4,0),"")</f>
        <v/>
      </c>
      <c r="H367" s="16"/>
      <c r="I367" s="16"/>
      <c r="J367" s="18">
        <f t="shared" si="5"/>
        <v>0</v>
      </c>
      <c r="K367" s="16"/>
      <c r="L367" s="16"/>
      <c r="M367" s="16"/>
    </row>
    <row r="368" spans="1:13" ht="20.100000000000001" customHeight="1" x14ac:dyDescent="0.15">
      <c r="A368" s="3" t="str">
        <f>IF(AND(L368=客户对账单!$C$2,C368&gt;=客户对账单!$G$2,C368&lt;=客户对账单!$G$3),ROW(销售出库明细表!F368)&amp;"-","")</f>
        <v/>
      </c>
      <c r="B368" s="16"/>
      <c r="C368" s="16"/>
      <c r="D368" s="16"/>
      <c r="E368" s="18" t="str">
        <f>IF($D368&lt;&gt;"",VLOOKUP($D368,参数表!$A:$G,2,0),"")</f>
        <v/>
      </c>
      <c r="F368" s="18" t="str">
        <f>IF($D368&lt;&gt;"",VLOOKUP($D368,参数表!$A:$G,3,0),"")</f>
        <v/>
      </c>
      <c r="G368" s="18" t="str">
        <f>IF($D368&lt;&gt;"",VLOOKUP($D368,参数表!$A:$G,4,0),"")</f>
        <v/>
      </c>
      <c r="H368" s="16"/>
      <c r="I368" s="16"/>
      <c r="J368" s="18">
        <f t="shared" si="5"/>
        <v>0</v>
      </c>
      <c r="K368" s="16"/>
      <c r="L368" s="16"/>
      <c r="M368" s="16"/>
    </row>
    <row r="369" spans="1:13" ht="20.100000000000001" customHeight="1" x14ac:dyDescent="0.15">
      <c r="A369" s="3" t="str">
        <f>IF(AND(L369=客户对账单!$C$2,C369&gt;=客户对账单!$G$2,C369&lt;=客户对账单!$G$3),ROW(销售出库明细表!F369)&amp;"-","")</f>
        <v/>
      </c>
      <c r="B369" s="16"/>
      <c r="C369" s="16"/>
      <c r="D369" s="16"/>
      <c r="E369" s="18" t="str">
        <f>IF($D369&lt;&gt;"",VLOOKUP($D369,参数表!$A:$G,2,0),"")</f>
        <v/>
      </c>
      <c r="F369" s="18" t="str">
        <f>IF($D369&lt;&gt;"",VLOOKUP($D369,参数表!$A:$G,3,0),"")</f>
        <v/>
      </c>
      <c r="G369" s="18" t="str">
        <f>IF($D369&lt;&gt;"",VLOOKUP($D369,参数表!$A:$G,4,0),"")</f>
        <v/>
      </c>
      <c r="H369" s="16"/>
      <c r="I369" s="16"/>
      <c r="J369" s="18">
        <f t="shared" si="5"/>
        <v>0</v>
      </c>
      <c r="K369" s="16"/>
      <c r="L369" s="16"/>
      <c r="M369" s="16"/>
    </row>
    <row r="370" spans="1:13" ht="20.100000000000001" customHeight="1" x14ac:dyDescent="0.15">
      <c r="A370" s="3" t="str">
        <f>IF(AND(L370=客户对账单!$C$2,C370&gt;=客户对账单!$G$2,C370&lt;=客户对账单!$G$3),ROW(销售出库明细表!F370)&amp;"-","")</f>
        <v/>
      </c>
      <c r="B370" s="16"/>
      <c r="C370" s="16"/>
      <c r="D370" s="16"/>
      <c r="E370" s="18" t="str">
        <f>IF($D370&lt;&gt;"",VLOOKUP($D370,参数表!$A:$G,2,0),"")</f>
        <v/>
      </c>
      <c r="F370" s="18" t="str">
        <f>IF($D370&lt;&gt;"",VLOOKUP($D370,参数表!$A:$G,3,0),"")</f>
        <v/>
      </c>
      <c r="G370" s="18" t="str">
        <f>IF($D370&lt;&gt;"",VLOOKUP($D370,参数表!$A:$G,4,0),"")</f>
        <v/>
      </c>
      <c r="H370" s="16"/>
      <c r="I370" s="16"/>
      <c r="J370" s="18">
        <f t="shared" si="5"/>
        <v>0</v>
      </c>
      <c r="K370" s="16"/>
      <c r="L370" s="16"/>
      <c r="M370" s="16"/>
    </row>
    <row r="371" spans="1:13" ht="20.100000000000001" customHeight="1" x14ac:dyDescent="0.15">
      <c r="A371" s="3" t="str">
        <f>IF(AND(L371=客户对账单!$C$2,C371&gt;=客户对账单!$G$2,C371&lt;=客户对账单!$G$3),ROW(销售出库明细表!F371)&amp;"-","")</f>
        <v/>
      </c>
      <c r="B371" s="16"/>
      <c r="C371" s="16"/>
      <c r="D371" s="16"/>
      <c r="E371" s="18" t="str">
        <f>IF($D371&lt;&gt;"",VLOOKUP($D371,参数表!$A:$G,2,0),"")</f>
        <v/>
      </c>
      <c r="F371" s="18" t="str">
        <f>IF($D371&lt;&gt;"",VLOOKUP($D371,参数表!$A:$G,3,0),"")</f>
        <v/>
      </c>
      <c r="G371" s="18" t="str">
        <f>IF($D371&lt;&gt;"",VLOOKUP($D371,参数表!$A:$G,4,0),"")</f>
        <v/>
      </c>
      <c r="H371" s="16"/>
      <c r="I371" s="16"/>
      <c r="J371" s="18">
        <f t="shared" si="5"/>
        <v>0</v>
      </c>
      <c r="K371" s="16"/>
      <c r="L371" s="16"/>
      <c r="M371" s="16"/>
    </row>
    <row r="372" spans="1:13" ht="20.100000000000001" customHeight="1" x14ac:dyDescent="0.15">
      <c r="A372" s="3" t="str">
        <f>IF(AND(L372=客户对账单!$C$2,C372&gt;=客户对账单!$G$2,C372&lt;=客户对账单!$G$3),ROW(销售出库明细表!F372)&amp;"-","")</f>
        <v/>
      </c>
      <c r="B372" s="16"/>
      <c r="C372" s="16"/>
      <c r="D372" s="16"/>
      <c r="E372" s="18" t="str">
        <f>IF($D372&lt;&gt;"",VLOOKUP($D372,参数表!$A:$G,2,0),"")</f>
        <v/>
      </c>
      <c r="F372" s="18" t="str">
        <f>IF($D372&lt;&gt;"",VLOOKUP($D372,参数表!$A:$G,3,0),"")</f>
        <v/>
      </c>
      <c r="G372" s="18" t="str">
        <f>IF($D372&lt;&gt;"",VLOOKUP($D372,参数表!$A:$G,4,0),"")</f>
        <v/>
      </c>
      <c r="H372" s="16"/>
      <c r="I372" s="16"/>
      <c r="J372" s="18">
        <f t="shared" si="5"/>
        <v>0</v>
      </c>
      <c r="K372" s="16"/>
      <c r="L372" s="16"/>
      <c r="M372" s="16"/>
    </row>
    <row r="373" spans="1:13" ht="20.100000000000001" customHeight="1" x14ac:dyDescent="0.15">
      <c r="A373" s="3" t="str">
        <f>IF(AND(L373=客户对账单!$C$2,C373&gt;=客户对账单!$G$2,C373&lt;=客户对账单!$G$3),ROW(销售出库明细表!F373)&amp;"-","")</f>
        <v/>
      </c>
      <c r="B373" s="16"/>
      <c r="C373" s="16"/>
      <c r="D373" s="16"/>
      <c r="E373" s="18" t="str">
        <f>IF($D373&lt;&gt;"",VLOOKUP($D373,参数表!$A:$G,2,0),"")</f>
        <v/>
      </c>
      <c r="F373" s="18" t="str">
        <f>IF($D373&lt;&gt;"",VLOOKUP($D373,参数表!$A:$G,3,0),"")</f>
        <v/>
      </c>
      <c r="G373" s="18" t="str">
        <f>IF($D373&lt;&gt;"",VLOOKUP($D373,参数表!$A:$G,4,0),"")</f>
        <v/>
      </c>
      <c r="H373" s="16"/>
      <c r="I373" s="16"/>
      <c r="J373" s="18">
        <f t="shared" si="5"/>
        <v>0</v>
      </c>
      <c r="K373" s="16"/>
      <c r="L373" s="16"/>
      <c r="M373" s="16"/>
    </row>
    <row r="374" spans="1:13" ht="20.100000000000001" customHeight="1" x14ac:dyDescent="0.15">
      <c r="A374" s="3" t="str">
        <f>IF(AND(L374=客户对账单!$C$2,C374&gt;=客户对账单!$G$2,C374&lt;=客户对账单!$G$3),ROW(销售出库明细表!F374)&amp;"-","")</f>
        <v/>
      </c>
      <c r="B374" s="16"/>
      <c r="C374" s="16"/>
      <c r="D374" s="16"/>
      <c r="E374" s="18" t="str">
        <f>IF($D374&lt;&gt;"",VLOOKUP($D374,参数表!$A:$G,2,0),"")</f>
        <v/>
      </c>
      <c r="F374" s="18" t="str">
        <f>IF($D374&lt;&gt;"",VLOOKUP($D374,参数表!$A:$G,3,0),"")</f>
        <v/>
      </c>
      <c r="G374" s="18" t="str">
        <f>IF($D374&lt;&gt;"",VLOOKUP($D374,参数表!$A:$G,4,0),"")</f>
        <v/>
      </c>
      <c r="H374" s="16"/>
      <c r="I374" s="16"/>
      <c r="J374" s="18">
        <f t="shared" si="5"/>
        <v>0</v>
      </c>
      <c r="K374" s="16"/>
      <c r="L374" s="16"/>
      <c r="M374" s="16"/>
    </row>
    <row r="375" spans="1:13" ht="20.100000000000001" customHeight="1" x14ac:dyDescent="0.15">
      <c r="A375" s="3" t="str">
        <f>IF(AND(L375=客户对账单!$C$2,C375&gt;=客户对账单!$G$2,C375&lt;=客户对账单!$G$3),ROW(销售出库明细表!F375)&amp;"-","")</f>
        <v/>
      </c>
      <c r="B375" s="16"/>
      <c r="C375" s="16"/>
      <c r="D375" s="16"/>
      <c r="E375" s="18" t="str">
        <f>IF($D375&lt;&gt;"",VLOOKUP($D375,参数表!$A:$G,2,0),"")</f>
        <v/>
      </c>
      <c r="F375" s="18" t="str">
        <f>IF($D375&lt;&gt;"",VLOOKUP($D375,参数表!$A:$G,3,0),"")</f>
        <v/>
      </c>
      <c r="G375" s="18" t="str">
        <f>IF($D375&lt;&gt;"",VLOOKUP($D375,参数表!$A:$G,4,0),"")</f>
        <v/>
      </c>
      <c r="H375" s="16"/>
      <c r="I375" s="16"/>
      <c r="J375" s="18">
        <f t="shared" si="5"/>
        <v>0</v>
      </c>
      <c r="K375" s="16"/>
      <c r="L375" s="16"/>
      <c r="M375" s="16"/>
    </row>
    <row r="376" spans="1:13" ht="20.100000000000001" customHeight="1" x14ac:dyDescent="0.15">
      <c r="A376" s="3" t="str">
        <f>IF(AND(L376=客户对账单!$C$2,C376&gt;=客户对账单!$G$2,C376&lt;=客户对账单!$G$3),ROW(销售出库明细表!F376)&amp;"-","")</f>
        <v/>
      </c>
      <c r="B376" s="16"/>
      <c r="C376" s="16"/>
      <c r="D376" s="16"/>
      <c r="E376" s="18" t="str">
        <f>IF($D376&lt;&gt;"",VLOOKUP($D376,参数表!$A:$G,2,0),"")</f>
        <v/>
      </c>
      <c r="F376" s="18" t="str">
        <f>IF($D376&lt;&gt;"",VLOOKUP($D376,参数表!$A:$G,3,0),"")</f>
        <v/>
      </c>
      <c r="G376" s="18" t="str">
        <f>IF($D376&lt;&gt;"",VLOOKUP($D376,参数表!$A:$G,4,0),"")</f>
        <v/>
      </c>
      <c r="H376" s="16"/>
      <c r="I376" s="16"/>
      <c r="J376" s="18">
        <f t="shared" si="5"/>
        <v>0</v>
      </c>
      <c r="K376" s="16"/>
      <c r="L376" s="16"/>
      <c r="M376" s="16"/>
    </row>
    <row r="377" spans="1:13" ht="20.100000000000001" customHeight="1" x14ac:dyDescent="0.15">
      <c r="A377" s="3" t="str">
        <f>IF(AND(L377=客户对账单!$C$2,C377&gt;=客户对账单!$G$2,C377&lt;=客户对账单!$G$3),ROW(销售出库明细表!F377)&amp;"-","")</f>
        <v/>
      </c>
      <c r="B377" s="16"/>
      <c r="C377" s="16"/>
      <c r="D377" s="16"/>
      <c r="E377" s="18" t="str">
        <f>IF($D377&lt;&gt;"",VLOOKUP($D377,参数表!$A:$G,2,0),"")</f>
        <v/>
      </c>
      <c r="F377" s="18" t="str">
        <f>IF($D377&lt;&gt;"",VLOOKUP($D377,参数表!$A:$G,3,0),"")</f>
        <v/>
      </c>
      <c r="G377" s="18" t="str">
        <f>IF($D377&lt;&gt;"",VLOOKUP($D377,参数表!$A:$G,4,0),"")</f>
        <v/>
      </c>
      <c r="H377" s="16"/>
      <c r="I377" s="16"/>
      <c r="J377" s="18">
        <f t="shared" si="5"/>
        <v>0</v>
      </c>
      <c r="K377" s="16"/>
      <c r="L377" s="16"/>
      <c r="M377" s="16"/>
    </row>
    <row r="378" spans="1:13" ht="20.100000000000001" customHeight="1" x14ac:dyDescent="0.15">
      <c r="A378" s="3" t="str">
        <f>IF(AND(L378=客户对账单!$C$2,C378&gt;=客户对账单!$G$2,C378&lt;=客户对账单!$G$3),ROW(销售出库明细表!F378)&amp;"-","")</f>
        <v/>
      </c>
      <c r="B378" s="16"/>
      <c r="C378" s="16"/>
      <c r="D378" s="16"/>
      <c r="E378" s="18" t="str">
        <f>IF($D378&lt;&gt;"",VLOOKUP($D378,参数表!$A:$G,2,0),"")</f>
        <v/>
      </c>
      <c r="F378" s="18" t="str">
        <f>IF($D378&lt;&gt;"",VLOOKUP($D378,参数表!$A:$G,3,0),"")</f>
        <v/>
      </c>
      <c r="G378" s="18" t="str">
        <f>IF($D378&lt;&gt;"",VLOOKUP($D378,参数表!$A:$G,4,0),"")</f>
        <v/>
      </c>
      <c r="H378" s="16"/>
      <c r="I378" s="16"/>
      <c r="J378" s="18">
        <f t="shared" si="5"/>
        <v>0</v>
      </c>
      <c r="K378" s="16"/>
      <c r="L378" s="16"/>
      <c r="M378" s="16"/>
    </row>
    <row r="379" spans="1:13" ht="20.100000000000001" customHeight="1" x14ac:dyDescent="0.15">
      <c r="A379" s="3" t="str">
        <f>IF(AND(L379=客户对账单!$C$2,C379&gt;=客户对账单!$G$2,C379&lt;=客户对账单!$G$3),ROW(销售出库明细表!F379)&amp;"-","")</f>
        <v/>
      </c>
      <c r="B379" s="16"/>
      <c r="C379" s="16"/>
      <c r="D379" s="16"/>
      <c r="E379" s="18" t="str">
        <f>IF($D379&lt;&gt;"",VLOOKUP($D379,参数表!$A:$G,2,0),"")</f>
        <v/>
      </c>
      <c r="F379" s="18" t="str">
        <f>IF($D379&lt;&gt;"",VLOOKUP($D379,参数表!$A:$G,3,0),"")</f>
        <v/>
      </c>
      <c r="G379" s="18" t="str">
        <f>IF($D379&lt;&gt;"",VLOOKUP($D379,参数表!$A:$G,4,0),"")</f>
        <v/>
      </c>
      <c r="H379" s="16"/>
      <c r="I379" s="16"/>
      <c r="J379" s="18">
        <f t="shared" si="5"/>
        <v>0</v>
      </c>
      <c r="K379" s="16"/>
      <c r="L379" s="16"/>
      <c r="M379" s="16"/>
    </row>
    <row r="380" spans="1:13" ht="20.100000000000001" customHeight="1" x14ac:dyDescent="0.15">
      <c r="A380" s="3" t="str">
        <f>IF(AND(L380=客户对账单!$C$2,C380&gt;=客户对账单!$G$2,C380&lt;=客户对账单!$G$3),ROW(销售出库明细表!F380)&amp;"-","")</f>
        <v/>
      </c>
      <c r="B380" s="16"/>
      <c r="C380" s="16"/>
      <c r="D380" s="16"/>
      <c r="E380" s="18" t="str">
        <f>IF($D380&lt;&gt;"",VLOOKUP($D380,参数表!$A:$G,2,0),"")</f>
        <v/>
      </c>
      <c r="F380" s="18" t="str">
        <f>IF($D380&lt;&gt;"",VLOOKUP($D380,参数表!$A:$G,3,0),"")</f>
        <v/>
      </c>
      <c r="G380" s="18" t="str">
        <f>IF($D380&lt;&gt;"",VLOOKUP($D380,参数表!$A:$G,4,0),"")</f>
        <v/>
      </c>
      <c r="H380" s="16"/>
      <c r="I380" s="16"/>
      <c r="J380" s="18">
        <f t="shared" si="5"/>
        <v>0</v>
      </c>
      <c r="K380" s="16"/>
      <c r="L380" s="16"/>
      <c r="M380" s="16"/>
    </row>
    <row r="381" spans="1:13" ht="20.100000000000001" customHeight="1" x14ac:dyDescent="0.15">
      <c r="A381" s="3" t="str">
        <f>IF(AND(L381=客户对账单!$C$2,C381&gt;=客户对账单!$G$2,C381&lt;=客户对账单!$G$3),ROW(销售出库明细表!F381)&amp;"-","")</f>
        <v/>
      </c>
      <c r="B381" s="16"/>
      <c r="C381" s="16"/>
      <c r="D381" s="16"/>
      <c r="E381" s="18" t="str">
        <f>IF($D381&lt;&gt;"",VLOOKUP($D381,参数表!$A:$G,2,0),"")</f>
        <v/>
      </c>
      <c r="F381" s="18" t="str">
        <f>IF($D381&lt;&gt;"",VLOOKUP($D381,参数表!$A:$G,3,0),"")</f>
        <v/>
      </c>
      <c r="G381" s="18" t="str">
        <f>IF($D381&lt;&gt;"",VLOOKUP($D381,参数表!$A:$G,4,0),"")</f>
        <v/>
      </c>
      <c r="H381" s="16"/>
      <c r="I381" s="16"/>
      <c r="J381" s="18">
        <f t="shared" si="5"/>
        <v>0</v>
      </c>
      <c r="K381" s="16"/>
      <c r="L381" s="16"/>
      <c r="M381" s="16"/>
    </row>
    <row r="382" spans="1:13" ht="20.100000000000001" customHeight="1" x14ac:dyDescent="0.15">
      <c r="A382" s="3" t="str">
        <f>IF(AND(L382=客户对账单!$C$2,C382&gt;=客户对账单!$G$2,C382&lt;=客户对账单!$G$3),ROW(销售出库明细表!F382)&amp;"-","")</f>
        <v/>
      </c>
      <c r="B382" s="16"/>
      <c r="C382" s="16"/>
      <c r="D382" s="16"/>
      <c r="E382" s="18" t="str">
        <f>IF($D382&lt;&gt;"",VLOOKUP($D382,参数表!$A:$G,2,0),"")</f>
        <v/>
      </c>
      <c r="F382" s="18" t="str">
        <f>IF($D382&lt;&gt;"",VLOOKUP($D382,参数表!$A:$G,3,0),"")</f>
        <v/>
      </c>
      <c r="G382" s="18" t="str">
        <f>IF($D382&lt;&gt;"",VLOOKUP($D382,参数表!$A:$G,4,0),"")</f>
        <v/>
      </c>
      <c r="H382" s="16"/>
      <c r="I382" s="16"/>
      <c r="J382" s="18">
        <f t="shared" si="5"/>
        <v>0</v>
      </c>
      <c r="K382" s="16"/>
      <c r="L382" s="16"/>
      <c r="M382" s="16"/>
    </row>
    <row r="383" spans="1:13" ht="20.100000000000001" customHeight="1" x14ac:dyDescent="0.15">
      <c r="A383" s="3" t="str">
        <f>IF(AND(L383=客户对账单!$C$2,C383&gt;=客户对账单!$G$2,C383&lt;=客户对账单!$G$3),ROW(销售出库明细表!F383)&amp;"-","")</f>
        <v/>
      </c>
      <c r="B383" s="16"/>
      <c r="C383" s="16"/>
      <c r="D383" s="16"/>
      <c r="E383" s="18" t="str">
        <f>IF($D383&lt;&gt;"",VLOOKUP($D383,参数表!$A:$G,2,0),"")</f>
        <v/>
      </c>
      <c r="F383" s="18" t="str">
        <f>IF($D383&lt;&gt;"",VLOOKUP($D383,参数表!$A:$G,3,0),"")</f>
        <v/>
      </c>
      <c r="G383" s="18" t="str">
        <f>IF($D383&lt;&gt;"",VLOOKUP($D383,参数表!$A:$G,4,0),"")</f>
        <v/>
      </c>
      <c r="H383" s="16"/>
      <c r="I383" s="16"/>
      <c r="J383" s="18">
        <f t="shared" si="5"/>
        <v>0</v>
      </c>
      <c r="K383" s="16"/>
      <c r="L383" s="16"/>
      <c r="M383" s="16"/>
    </row>
    <row r="384" spans="1:13" ht="20.100000000000001" customHeight="1" x14ac:dyDescent="0.15">
      <c r="A384" s="3" t="str">
        <f>IF(AND(L384=客户对账单!$C$2,C384&gt;=客户对账单!$G$2,C384&lt;=客户对账单!$G$3),ROW(销售出库明细表!F384)&amp;"-","")</f>
        <v/>
      </c>
      <c r="B384" s="16"/>
      <c r="C384" s="16"/>
      <c r="D384" s="16"/>
      <c r="E384" s="18" t="str">
        <f>IF($D384&lt;&gt;"",VLOOKUP($D384,参数表!$A:$G,2,0),"")</f>
        <v/>
      </c>
      <c r="F384" s="18" t="str">
        <f>IF($D384&lt;&gt;"",VLOOKUP($D384,参数表!$A:$G,3,0),"")</f>
        <v/>
      </c>
      <c r="G384" s="18" t="str">
        <f>IF($D384&lt;&gt;"",VLOOKUP($D384,参数表!$A:$G,4,0),"")</f>
        <v/>
      </c>
      <c r="H384" s="16"/>
      <c r="I384" s="16"/>
      <c r="J384" s="18">
        <f t="shared" si="5"/>
        <v>0</v>
      </c>
      <c r="K384" s="16"/>
      <c r="L384" s="16"/>
      <c r="M384" s="16"/>
    </row>
    <row r="385" spans="1:13" ht="20.100000000000001" customHeight="1" x14ac:dyDescent="0.15">
      <c r="A385" s="3" t="str">
        <f>IF(AND(L385=客户对账单!$C$2,C385&gt;=客户对账单!$G$2,C385&lt;=客户对账单!$G$3),ROW(销售出库明细表!F385)&amp;"-","")</f>
        <v/>
      </c>
      <c r="B385" s="16"/>
      <c r="C385" s="16"/>
      <c r="D385" s="16"/>
      <c r="E385" s="18" t="str">
        <f>IF($D385&lt;&gt;"",VLOOKUP($D385,参数表!$A:$G,2,0),"")</f>
        <v/>
      </c>
      <c r="F385" s="18" t="str">
        <f>IF($D385&lt;&gt;"",VLOOKUP($D385,参数表!$A:$G,3,0),"")</f>
        <v/>
      </c>
      <c r="G385" s="18" t="str">
        <f>IF($D385&lt;&gt;"",VLOOKUP($D385,参数表!$A:$G,4,0),"")</f>
        <v/>
      </c>
      <c r="H385" s="16"/>
      <c r="I385" s="16"/>
      <c r="J385" s="18">
        <f t="shared" si="5"/>
        <v>0</v>
      </c>
      <c r="K385" s="16"/>
      <c r="L385" s="16"/>
      <c r="M385" s="16"/>
    </row>
    <row r="386" spans="1:13" ht="20.100000000000001" customHeight="1" x14ac:dyDescent="0.15">
      <c r="A386" s="3" t="str">
        <f>IF(AND(L386=客户对账单!$C$2,C386&gt;=客户对账单!$G$2,C386&lt;=客户对账单!$G$3),ROW(销售出库明细表!F386)&amp;"-","")</f>
        <v/>
      </c>
      <c r="B386" s="16"/>
      <c r="C386" s="16"/>
      <c r="D386" s="16"/>
      <c r="E386" s="18" t="str">
        <f>IF($D386&lt;&gt;"",VLOOKUP($D386,参数表!$A:$G,2,0),"")</f>
        <v/>
      </c>
      <c r="F386" s="18" t="str">
        <f>IF($D386&lt;&gt;"",VLOOKUP($D386,参数表!$A:$G,3,0),"")</f>
        <v/>
      </c>
      <c r="G386" s="18" t="str">
        <f>IF($D386&lt;&gt;"",VLOOKUP($D386,参数表!$A:$G,4,0),"")</f>
        <v/>
      </c>
      <c r="H386" s="16"/>
      <c r="I386" s="16"/>
      <c r="J386" s="18">
        <f t="shared" si="5"/>
        <v>0</v>
      </c>
      <c r="K386" s="16"/>
      <c r="L386" s="16"/>
      <c r="M386" s="16"/>
    </row>
    <row r="387" spans="1:13" ht="20.100000000000001" customHeight="1" x14ac:dyDescent="0.15">
      <c r="A387" s="3" t="str">
        <f>IF(AND(L387=客户对账单!$C$2,C387&gt;=客户对账单!$G$2,C387&lt;=客户对账单!$G$3),ROW(销售出库明细表!F387)&amp;"-","")</f>
        <v/>
      </c>
      <c r="B387" s="16"/>
      <c r="C387" s="16"/>
      <c r="D387" s="16"/>
      <c r="E387" s="18" t="str">
        <f>IF($D387&lt;&gt;"",VLOOKUP($D387,参数表!$A:$G,2,0),"")</f>
        <v/>
      </c>
      <c r="F387" s="18" t="str">
        <f>IF($D387&lt;&gt;"",VLOOKUP($D387,参数表!$A:$G,3,0),"")</f>
        <v/>
      </c>
      <c r="G387" s="18" t="str">
        <f>IF($D387&lt;&gt;"",VLOOKUP($D387,参数表!$A:$G,4,0),"")</f>
        <v/>
      </c>
      <c r="H387" s="16"/>
      <c r="I387" s="16"/>
      <c r="J387" s="18">
        <f t="shared" si="5"/>
        <v>0</v>
      </c>
      <c r="K387" s="16"/>
      <c r="L387" s="16"/>
      <c r="M387" s="16"/>
    </row>
    <row r="388" spans="1:13" ht="20.100000000000001" customHeight="1" x14ac:dyDescent="0.15">
      <c r="A388" s="3" t="str">
        <f>IF(AND(L388=客户对账单!$C$2,C388&gt;=客户对账单!$G$2,C388&lt;=客户对账单!$G$3),ROW(销售出库明细表!F388)&amp;"-","")</f>
        <v/>
      </c>
      <c r="B388" s="16"/>
      <c r="C388" s="16"/>
      <c r="D388" s="16"/>
      <c r="E388" s="18" t="str">
        <f>IF($D388&lt;&gt;"",VLOOKUP($D388,参数表!$A:$G,2,0),"")</f>
        <v/>
      </c>
      <c r="F388" s="18" t="str">
        <f>IF($D388&lt;&gt;"",VLOOKUP($D388,参数表!$A:$G,3,0),"")</f>
        <v/>
      </c>
      <c r="G388" s="18" t="str">
        <f>IF($D388&lt;&gt;"",VLOOKUP($D388,参数表!$A:$G,4,0),"")</f>
        <v/>
      </c>
      <c r="H388" s="16"/>
      <c r="I388" s="16"/>
      <c r="J388" s="18">
        <f t="shared" ref="J388:J451" si="6">H388*I388</f>
        <v>0</v>
      </c>
      <c r="K388" s="16"/>
      <c r="L388" s="16"/>
      <c r="M388" s="16"/>
    </row>
    <row r="389" spans="1:13" ht="20.100000000000001" customHeight="1" x14ac:dyDescent="0.15">
      <c r="A389" s="3" t="str">
        <f>IF(AND(L389=客户对账单!$C$2,C389&gt;=客户对账单!$G$2,C389&lt;=客户对账单!$G$3),ROW(销售出库明细表!F389)&amp;"-","")</f>
        <v/>
      </c>
      <c r="B389" s="16"/>
      <c r="C389" s="16"/>
      <c r="D389" s="16"/>
      <c r="E389" s="18" t="str">
        <f>IF($D389&lt;&gt;"",VLOOKUP($D389,参数表!$A:$G,2,0),"")</f>
        <v/>
      </c>
      <c r="F389" s="18" t="str">
        <f>IF($D389&lt;&gt;"",VLOOKUP($D389,参数表!$A:$G,3,0),"")</f>
        <v/>
      </c>
      <c r="G389" s="18" t="str">
        <f>IF($D389&lt;&gt;"",VLOOKUP($D389,参数表!$A:$G,4,0),"")</f>
        <v/>
      </c>
      <c r="H389" s="16"/>
      <c r="I389" s="16"/>
      <c r="J389" s="18">
        <f t="shared" si="6"/>
        <v>0</v>
      </c>
      <c r="K389" s="16"/>
      <c r="L389" s="16"/>
      <c r="M389" s="16"/>
    </row>
    <row r="390" spans="1:13" ht="20.100000000000001" customHeight="1" x14ac:dyDescent="0.15">
      <c r="A390" s="3" t="str">
        <f>IF(AND(L390=客户对账单!$C$2,C390&gt;=客户对账单!$G$2,C390&lt;=客户对账单!$G$3),ROW(销售出库明细表!F390)&amp;"-","")</f>
        <v/>
      </c>
      <c r="B390" s="16"/>
      <c r="C390" s="16"/>
      <c r="D390" s="16"/>
      <c r="E390" s="18" t="str">
        <f>IF($D390&lt;&gt;"",VLOOKUP($D390,参数表!$A:$G,2,0),"")</f>
        <v/>
      </c>
      <c r="F390" s="18" t="str">
        <f>IF($D390&lt;&gt;"",VLOOKUP($D390,参数表!$A:$G,3,0),"")</f>
        <v/>
      </c>
      <c r="G390" s="18" t="str">
        <f>IF($D390&lt;&gt;"",VLOOKUP($D390,参数表!$A:$G,4,0),"")</f>
        <v/>
      </c>
      <c r="H390" s="16"/>
      <c r="I390" s="16"/>
      <c r="J390" s="18">
        <f t="shared" si="6"/>
        <v>0</v>
      </c>
      <c r="K390" s="16"/>
      <c r="L390" s="16"/>
      <c r="M390" s="16"/>
    </row>
    <row r="391" spans="1:13" ht="20.100000000000001" customHeight="1" x14ac:dyDescent="0.15">
      <c r="A391" s="3" t="str">
        <f>IF(AND(L391=客户对账单!$C$2,C391&gt;=客户对账单!$G$2,C391&lt;=客户对账单!$G$3),ROW(销售出库明细表!F391)&amp;"-","")</f>
        <v/>
      </c>
      <c r="B391" s="16"/>
      <c r="C391" s="16"/>
      <c r="D391" s="16"/>
      <c r="E391" s="18" t="str">
        <f>IF($D391&lt;&gt;"",VLOOKUP($D391,参数表!$A:$G,2,0),"")</f>
        <v/>
      </c>
      <c r="F391" s="18" t="str">
        <f>IF($D391&lt;&gt;"",VLOOKUP($D391,参数表!$A:$G,3,0),"")</f>
        <v/>
      </c>
      <c r="G391" s="18" t="str">
        <f>IF($D391&lt;&gt;"",VLOOKUP($D391,参数表!$A:$G,4,0),"")</f>
        <v/>
      </c>
      <c r="H391" s="16"/>
      <c r="I391" s="16"/>
      <c r="J391" s="18">
        <f t="shared" si="6"/>
        <v>0</v>
      </c>
      <c r="K391" s="16"/>
      <c r="L391" s="16"/>
      <c r="M391" s="16"/>
    </row>
    <row r="392" spans="1:13" ht="20.100000000000001" customHeight="1" x14ac:dyDescent="0.15">
      <c r="A392" s="3" t="str">
        <f>IF(AND(L392=客户对账单!$C$2,C392&gt;=客户对账单!$G$2,C392&lt;=客户对账单!$G$3),ROW(销售出库明细表!F392)&amp;"-","")</f>
        <v/>
      </c>
      <c r="B392" s="16"/>
      <c r="C392" s="16"/>
      <c r="D392" s="16"/>
      <c r="E392" s="18" t="str">
        <f>IF($D392&lt;&gt;"",VLOOKUP($D392,参数表!$A:$G,2,0),"")</f>
        <v/>
      </c>
      <c r="F392" s="18" t="str">
        <f>IF($D392&lt;&gt;"",VLOOKUP($D392,参数表!$A:$G,3,0),"")</f>
        <v/>
      </c>
      <c r="G392" s="18" t="str">
        <f>IF($D392&lt;&gt;"",VLOOKUP($D392,参数表!$A:$G,4,0),"")</f>
        <v/>
      </c>
      <c r="H392" s="16"/>
      <c r="I392" s="16"/>
      <c r="J392" s="18">
        <f t="shared" si="6"/>
        <v>0</v>
      </c>
      <c r="K392" s="16"/>
      <c r="L392" s="16"/>
      <c r="M392" s="16"/>
    </row>
    <row r="393" spans="1:13" ht="20.100000000000001" customHeight="1" x14ac:dyDescent="0.15">
      <c r="A393" s="3" t="str">
        <f>IF(AND(L393=客户对账单!$C$2,C393&gt;=客户对账单!$G$2,C393&lt;=客户对账单!$G$3),ROW(销售出库明细表!F393)&amp;"-","")</f>
        <v/>
      </c>
      <c r="B393" s="16"/>
      <c r="C393" s="16"/>
      <c r="D393" s="16"/>
      <c r="E393" s="18" t="str">
        <f>IF($D393&lt;&gt;"",VLOOKUP($D393,参数表!$A:$G,2,0),"")</f>
        <v/>
      </c>
      <c r="F393" s="18" t="str">
        <f>IF($D393&lt;&gt;"",VLOOKUP($D393,参数表!$A:$G,3,0),"")</f>
        <v/>
      </c>
      <c r="G393" s="18" t="str">
        <f>IF($D393&lt;&gt;"",VLOOKUP($D393,参数表!$A:$G,4,0),"")</f>
        <v/>
      </c>
      <c r="H393" s="16"/>
      <c r="I393" s="16"/>
      <c r="J393" s="18">
        <f t="shared" si="6"/>
        <v>0</v>
      </c>
      <c r="K393" s="16"/>
      <c r="L393" s="16"/>
      <c r="M393" s="16"/>
    </row>
    <row r="394" spans="1:13" ht="20.100000000000001" customHeight="1" x14ac:dyDescent="0.15">
      <c r="A394" s="3" t="str">
        <f>IF(AND(L394=客户对账单!$C$2,C394&gt;=客户对账单!$G$2,C394&lt;=客户对账单!$G$3),ROW(销售出库明细表!F394)&amp;"-","")</f>
        <v/>
      </c>
      <c r="B394" s="16"/>
      <c r="C394" s="16"/>
      <c r="D394" s="16"/>
      <c r="E394" s="18" t="str">
        <f>IF($D394&lt;&gt;"",VLOOKUP($D394,参数表!$A:$G,2,0),"")</f>
        <v/>
      </c>
      <c r="F394" s="18" t="str">
        <f>IF($D394&lt;&gt;"",VLOOKUP($D394,参数表!$A:$G,3,0),"")</f>
        <v/>
      </c>
      <c r="G394" s="18" t="str">
        <f>IF($D394&lt;&gt;"",VLOOKUP($D394,参数表!$A:$G,4,0),"")</f>
        <v/>
      </c>
      <c r="H394" s="16"/>
      <c r="I394" s="16"/>
      <c r="J394" s="18">
        <f t="shared" si="6"/>
        <v>0</v>
      </c>
      <c r="K394" s="16"/>
      <c r="L394" s="16"/>
      <c r="M394" s="16"/>
    </row>
    <row r="395" spans="1:13" ht="20.100000000000001" customHeight="1" x14ac:dyDescent="0.15">
      <c r="A395" s="3" t="str">
        <f>IF(AND(L395=客户对账单!$C$2,C395&gt;=客户对账单!$G$2,C395&lt;=客户对账单!$G$3),ROW(销售出库明细表!F395)&amp;"-","")</f>
        <v/>
      </c>
      <c r="B395" s="16"/>
      <c r="C395" s="16"/>
      <c r="D395" s="16"/>
      <c r="E395" s="18" t="str">
        <f>IF($D395&lt;&gt;"",VLOOKUP($D395,参数表!$A:$G,2,0),"")</f>
        <v/>
      </c>
      <c r="F395" s="18" t="str">
        <f>IF($D395&lt;&gt;"",VLOOKUP($D395,参数表!$A:$G,3,0),"")</f>
        <v/>
      </c>
      <c r="G395" s="18" t="str">
        <f>IF($D395&lt;&gt;"",VLOOKUP($D395,参数表!$A:$G,4,0),"")</f>
        <v/>
      </c>
      <c r="H395" s="16"/>
      <c r="I395" s="16"/>
      <c r="J395" s="18">
        <f t="shared" si="6"/>
        <v>0</v>
      </c>
      <c r="K395" s="16"/>
      <c r="L395" s="16"/>
      <c r="M395" s="16"/>
    </row>
    <row r="396" spans="1:13" ht="20.100000000000001" customHeight="1" x14ac:dyDescent="0.15">
      <c r="A396" s="3" t="str">
        <f>IF(AND(L396=客户对账单!$C$2,C396&gt;=客户对账单!$G$2,C396&lt;=客户对账单!$G$3),ROW(销售出库明细表!F396)&amp;"-","")</f>
        <v/>
      </c>
      <c r="B396" s="16"/>
      <c r="C396" s="16"/>
      <c r="D396" s="16"/>
      <c r="E396" s="18" t="str">
        <f>IF($D396&lt;&gt;"",VLOOKUP($D396,参数表!$A:$G,2,0),"")</f>
        <v/>
      </c>
      <c r="F396" s="18" t="str">
        <f>IF($D396&lt;&gt;"",VLOOKUP($D396,参数表!$A:$G,3,0),"")</f>
        <v/>
      </c>
      <c r="G396" s="18" t="str">
        <f>IF($D396&lt;&gt;"",VLOOKUP($D396,参数表!$A:$G,4,0),"")</f>
        <v/>
      </c>
      <c r="H396" s="16"/>
      <c r="I396" s="16"/>
      <c r="J396" s="18">
        <f t="shared" si="6"/>
        <v>0</v>
      </c>
      <c r="K396" s="16"/>
      <c r="L396" s="16"/>
      <c r="M396" s="16"/>
    </row>
    <row r="397" spans="1:13" ht="20.100000000000001" customHeight="1" x14ac:dyDescent="0.15">
      <c r="A397" s="3" t="str">
        <f>IF(AND(L397=客户对账单!$C$2,C397&gt;=客户对账单!$G$2,C397&lt;=客户对账单!$G$3),ROW(销售出库明细表!F397)&amp;"-","")</f>
        <v/>
      </c>
      <c r="B397" s="16"/>
      <c r="C397" s="16"/>
      <c r="D397" s="16"/>
      <c r="E397" s="18" t="str">
        <f>IF($D397&lt;&gt;"",VLOOKUP($D397,参数表!$A:$G,2,0),"")</f>
        <v/>
      </c>
      <c r="F397" s="18" t="str">
        <f>IF($D397&lt;&gt;"",VLOOKUP($D397,参数表!$A:$G,3,0),"")</f>
        <v/>
      </c>
      <c r="G397" s="18" t="str">
        <f>IF($D397&lt;&gt;"",VLOOKUP($D397,参数表!$A:$G,4,0),"")</f>
        <v/>
      </c>
      <c r="H397" s="16"/>
      <c r="I397" s="16"/>
      <c r="J397" s="18">
        <f t="shared" si="6"/>
        <v>0</v>
      </c>
      <c r="K397" s="16"/>
      <c r="L397" s="16"/>
      <c r="M397" s="16"/>
    </row>
    <row r="398" spans="1:13" ht="20.100000000000001" customHeight="1" x14ac:dyDescent="0.15">
      <c r="A398" s="3" t="str">
        <f>IF(AND(L398=客户对账单!$C$2,C398&gt;=客户对账单!$G$2,C398&lt;=客户对账单!$G$3),ROW(销售出库明细表!F398)&amp;"-","")</f>
        <v/>
      </c>
      <c r="B398" s="16"/>
      <c r="C398" s="16"/>
      <c r="D398" s="16"/>
      <c r="E398" s="18" t="str">
        <f>IF($D398&lt;&gt;"",VLOOKUP($D398,参数表!$A:$G,2,0),"")</f>
        <v/>
      </c>
      <c r="F398" s="18" t="str">
        <f>IF($D398&lt;&gt;"",VLOOKUP($D398,参数表!$A:$G,3,0),"")</f>
        <v/>
      </c>
      <c r="G398" s="18" t="str">
        <f>IF($D398&lt;&gt;"",VLOOKUP($D398,参数表!$A:$G,4,0),"")</f>
        <v/>
      </c>
      <c r="H398" s="16"/>
      <c r="I398" s="16"/>
      <c r="J398" s="18">
        <f t="shared" si="6"/>
        <v>0</v>
      </c>
      <c r="K398" s="16"/>
      <c r="L398" s="16"/>
      <c r="M398" s="16"/>
    </row>
    <row r="399" spans="1:13" ht="20.100000000000001" customHeight="1" x14ac:dyDescent="0.15">
      <c r="A399" s="3" t="str">
        <f>IF(AND(L399=客户对账单!$C$2,C399&gt;=客户对账单!$G$2,C399&lt;=客户对账单!$G$3),ROW(销售出库明细表!F399)&amp;"-","")</f>
        <v/>
      </c>
      <c r="B399" s="16"/>
      <c r="C399" s="16"/>
      <c r="D399" s="16"/>
      <c r="E399" s="18" t="str">
        <f>IF($D399&lt;&gt;"",VLOOKUP($D399,参数表!$A:$G,2,0),"")</f>
        <v/>
      </c>
      <c r="F399" s="18" t="str">
        <f>IF($D399&lt;&gt;"",VLOOKUP($D399,参数表!$A:$G,3,0),"")</f>
        <v/>
      </c>
      <c r="G399" s="18" t="str">
        <f>IF($D399&lt;&gt;"",VLOOKUP($D399,参数表!$A:$G,4,0),"")</f>
        <v/>
      </c>
      <c r="H399" s="16"/>
      <c r="I399" s="16"/>
      <c r="J399" s="18">
        <f t="shared" si="6"/>
        <v>0</v>
      </c>
      <c r="K399" s="16"/>
      <c r="L399" s="16"/>
      <c r="M399" s="16"/>
    </row>
    <row r="400" spans="1:13" ht="20.100000000000001" customHeight="1" x14ac:dyDescent="0.15">
      <c r="A400" s="3" t="str">
        <f>IF(AND(L400=客户对账单!$C$2,C400&gt;=客户对账单!$G$2,C400&lt;=客户对账单!$G$3),ROW(销售出库明细表!F400)&amp;"-","")</f>
        <v/>
      </c>
      <c r="B400" s="16"/>
      <c r="C400" s="16"/>
      <c r="D400" s="16"/>
      <c r="E400" s="18" t="str">
        <f>IF($D400&lt;&gt;"",VLOOKUP($D400,参数表!$A:$G,2,0),"")</f>
        <v/>
      </c>
      <c r="F400" s="18" t="str">
        <f>IF($D400&lt;&gt;"",VLOOKUP($D400,参数表!$A:$G,3,0),"")</f>
        <v/>
      </c>
      <c r="G400" s="18" t="str">
        <f>IF($D400&lt;&gt;"",VLOOKUP($D400,参数表!$A:$G,4,0),"")</f>
        <v/>
      </c>
      <c r="H400" s="16"/>
      <c r="I400" s="16"/>
      <c r="J400" s="18">
        <f t="shared" si="6"/>
        <v>0</v>
      </c>
      <c r="K400" s="16"/>
      <c r="L400" s="16"/>
      <c r="M400" s="16"/>
    </row>
    <row r="401" spans="1:13" ht="20.100000000000001" customHeight="1" x14ac:dyDescent="0.15">
      <c r="A401" s="3" t="str">
        <f>IF(AND(L401=客户对账单!$C$2,C401&gt;=客户对账单!$G$2,C401&lt;=客户对账单!$G$3),ROW(销售出库明细表!F401)&amp;"-","")</f>
        <v/>
      </c>
      <c r="B401" s="16"/>
      <c r="C401" s="16"/>
      <c r="D401" s="16"/>
      <c r="E401" s="18" t="str">
        <f>IF($D401&lt;&gt;"",VLOOKUP($D401,参数表!$A:$G,2,0),"")</f>
        <v/>
      </c>
      <c r="F401" s="18" t="str">
        <f>IF($D401&lt;&gt;"",VLOOKUP($D401,参数表!$A:$G,3,0),"")</f>
        <v/>
      </c>
      <c r="G401" s="18" t="str">
        <f>IF($D401&lt;&gt;"",VLOOKUP($D401,参数表!$A:$G,4,0),"")</f>
        <v/>
      </c>
      <c r="H401" s="16"/>
      <c r="I401" s="16"/>
      <c r="J401" s="18">
        <f t="shared" si="6"/>
        <v>0</v>
      </c>
      <c r="K401" s="16"/>
      <c r="L401" s="16"/>
      <c r="M401" s="16"/>
    </row>
    <row r="402" spans="1:13" ht="20.100000000000001" customHeight="1" x14ac:dyDescent="0.15">
      <c r="A402" s="3" t="str">
        <f>IF(AND(L402=客户对账单!$C$2,C402&gt;=客户对账单!$G$2,C402&lt;=客户对账单!$G$3),ROW(销售出库明细表!F402)&amp;"-","")</f>
        <v/>
      </c>
      <c r="B402" s="16"/>
      <c r="C402" s="16"/>
      <c r="D402" s="16"/>
      <c r="E402" s="18" t="str">
        <f>IF($D402&lt;&gt;"",VLOOKUP($D402,参数表!$A:$G,2,0),"")</f>
        <v/>
      </c>
      <c r="F402" s="18" t="str">
        <f>IF($D402&lt;&gt;"",VLOOKUP($D402,参数表!$A:$G,3,0),"")</f>
        <v/>
      </c>
      <c r="G402" s="18" t="str">
        <f>IF($D402&lt;&gt;"",VLOOKUP($D402,参数表!$A:$G,4,0),"")</f>
        <v/>
      </c>
      <c r="H402" s="16"/>
      <c r="I402" s="16"/>
      <c r="J402" s="18">
        <f t="shared" si="6"/>
        <v>0</v>
      </c>
      <c r="K402" s="16"/>
      <c r="L402" s="16"/>
      <c r="M402" s="16"/>
    </row>
    <row r="403" spans="1:13" ht="20.100000000000001" customHeight="1" x14ac:dyDescent="0.15">
      <c r="A403" s="3" t="str">
        <f>IF(AND(L403=客户对账单!$C$2,C403&gt;=客户对账单!$G$2,C403&lt;=客户对账单!$G$3),ROW(销售出库明细表!F403)&amp;"-","")</f>
        <v/>
      </c>
      <c r="B403" s="16"/>
      <c r="C403" s="16"/>
      <c r="D403" s="16"/>
      <c r="E403" s="18" t="str">
        <f>IF($D403&lt;&gt;"",VLOOKUP($D403,参数表!$A:$G,2,0),"")</f>
        <v/>
      </c>
      <c r="F403" s="18" t="str">
        <f>IF($D403&lt;&gt;"",VLOOKUP($D403,参数表!$A:$G,3,0),"")</f>
        <v/>
      </c>
      <c r="G403" s="18" t="str">
        <f>IF($D403&lt;&gt;"",VLOOKUP($D403,参数表!$A:$G,4,0),"")</f>
        <v/>
      </c>
      <c r="H403" s="16"/>
      <c r="I403" s="16"/>
      <c r="J403" s="18">
        <f t="shared" si="6"/>
        <v>0</v>
      </c>
      <c r="K403" s="16"/>
      <c r="L403" s="16"/>
      <c r="M403" s="16"/>
    </row>
    <row r="404" spans="1:13" ht="20.100000000000001" customHeight="1" x14ac:dyDescent="0.15">
      <c r="A404" s="3" t="str">
        <f>IF(AND(L404=客户对账单!$C$2,C404&gt;=客户对账单!$G$2,C404&lt;=客户对账单!$G$3),ROW(销售出库明细表!F404)&amp;"-","")</f>
        <v/>
      </c>
      <c r="B404" s="16"/>
      <c r="C404" s="16"/>
      <c r="D404" s="16"/>
      <c r="E404" s="18" t="str">
        <f>IF($D404&lt;&gt;"",VLOOKUP($D404,参数表!$A:$G,2,0),"")</f>
        <v/>
      </c>
      <c r="F404" s="18" t="str">
        <f>IF($D404&lt;&gt;"",VLOOKUP($D404,参数表!$A:$G,3,0),"")</f>
        <v/>
      </c>
      <c r="G404" s="18" t="str">
        <f>IF($D404&lt;&gt;"",VLOOKUP($D404,参数表!$A:$G,4,0),"")</f>
        <v/>
      </c>
      <c r="H404" s="16"/>
      <c r="I404" s="16"/>
      <c r="J404" s="18">
        <f t="shared" si="6"/>
        <v>0</v>
      </c>
      <c r="K404" s="16"/>
      <c r="L404" s="16"/>
      <c r="M404" s="16"/>
    </row>
    <row r="405" spans="1:13" ht="20.100000000000001" customHeight="1" x14ac:dyDescent="0.15">
      <c r="A405" s="3" t="str">
        <f>IF(AND(L405=客户对账单!$C$2,C405&gt;=客户对账单!$G$2,C405&lt;=客户对账单!$G$3),ROW(销售出库明细表!F405)&amp;"-","")</f>
        <v/>
      </c>
      <c r="B405" s="16"/>
      <c r="C405" s="16"/>
      <c r="D405" s="16"/>
      <c r="E405" s="18" t="str">
        <f>IF($D405&lt;&gt;"",VLOOKUP($D405,参数表!$A:$G,2,0),"")</f>
        <v/>
      </c>
      <c r="F405" s="18" t="str">
        <f>IF($D405&lt;&gt;"",VLOOKUP($D405,参数表!$A:$G,3,0),"")</f>
        <v/>
      </c>
      <c r="G405" s="18" t="str">
        <f>IF($D405&lt;&gt;"",VLOOKUP($D405,参数表!$A:$G,4,0),"")</f>
        <v/>
      </c>
      <c r="H405" s="16"/>
      <c r="I405" s="16"/>
      <c r="J405" s="18">
        <f t="shared" si="6"/>
        <v>0</v>
      </c>
      <c r="K405" s="16"/>
      <c r="L405" s="16"/>
      <c r="M405" s="16"/>
    </row>
    <row r="406" spans="1:13" ht="20.100000000000001" customHeight="1" x14ac:dyDescent="0.15">
      <c r="A406" s="3" t="str">
        <f>IF(AND(L406=客户对账单!$C$2,C406&gt;=客户对账单!$G$2,C406&lt;=客户对账单!$G$3),ROW(销售出库明细表!F406)&amp;"-","")</f>
        <v/>
      </c>
      <c r="B406" s="16"/>
      <c r="C406" s="16"/>
      <c r="D406" s="16"/>
      <c r="E406" s="18" t="str">
        <f>IF($D406&lt;&gt;"",VLOOKUP($D406,参数表!$A:$G,2,0),"")</f>
        <v/>
      </c>
      <c r="F406" s="18" t="str">
        <f>IF($D406&lt;&gt;"",VLOOKUP($D406,参数表!$A:$G,3,0),"")</f>
        <v/>
      </c>
      <c r="G406" s="18" t="str">
        <f>IF($D406&lt;&gt;"",VLOOKUP($D406,参数表!$A:$G,4,0),"")</f>
        <v/>
      </c>
      <c r="H406" s="16"/>
      <c r="I406" s="16"/>
      <c r="J406" s="18">
        <f t="shared" si="6"/>
        <v>0</v>
      </c>
      <c r="K406" s="16"/>
      <c r="L406" s="16"/>
      <c r="M406" s="16"/>
    </row>
    <row r="407" spans="1:13" ht="20.100000000000001" customHeight="1" x14ac:dyDescent="0.15">
      <c r="A407" s="3" t="str">
        <f>IF(AND(L407=客户对账单!$C$2,C407&gt;=客户对账单!$G$2,C407&lt;=客户对账单!$G$3),ROW(销售出库明细表!F407)&amp;"-","")</f>
        <v/>
      </c>
      <c r="B407" s="16"/>
      <c r="C407" s="16"/>
      <c r="D407" s="16"/>
      <c r="E407" s="18" t="str">
        <f>IF($D407&lt;&gt;"",VLOOKUP($D407,参数表!$A:$G,2,0),"")</f>
        <v/>
      </c>
      <c r="F407" s="18" t="str">
        <f>IF($D407&lt;&gt;"",VLOOKUP($D407,参数表!$A:$G,3,0),"")</f>
        <v/>
      </c>
      <c r="G407" s="18" t="str">
        <f>IF($D407&lt;&gt;"",VLOOKUP($D407,参数表!$A:$G,4,0),"")</f>
        <v/>
      </c>
      <c r="H407" s="16"/>
      <c r="I407" s="16"/>
      <c r="J407" s="18">
        <f t="shared" si="6"/>
        <v>0</v>
      </c>
      <c r="K407" s="16"/>
      <c r="L407" s="16"/>
      <c r="M407" s="16"/>
    </row>
    <row r="408" spans="1:13" ht="20.100000000000001" customHeight="1" x14ac:dyDescent="0.15">
      <c r="A408" s="3" t="str">
        <f>IF(AND(L408=客户对账单!$C$2,C408&gt;=客户对账单!$G$2,C408&lt;=客户对账单!$G$3),ROW(销售出库明细表!F408)&amp;"-","")</f>
        <v/>
      </c>
      <c r="B408" s="16"/>
      <c r="C408" s="16"/>
      <c r="D408" s="16"/>
      <c r="E408" s="18" t="str">
        <f>IF($D408&lt;&gt;"",VLOOKUP($D408,参数表!$A:$G,2,0),"")</f>
        <v/>
      </c>
      <c r="F408" s="18" t="str">
        <f>IF($D408&lt;&gt;"",VLOOKUP($D408,参数表!$A:$G,3,0),"")</f>
        <v/>
      </c>
      <c r="G408" s="18" t="str">
        <f>IF($D408&lt;&gt;"",VLOOKUP($D408,参数表!$A:$G,4,0),"")</f>
        <v/>
      </c>
      <c r="H408" s="16"/>
      <c r="I408" s="16"/>
      <c r="J408" s="18">
        <f t="shared" si="6"/>
        <v>0</v>
      </c>
      <c r="K408" s="16"/>
      <c r="L408" s="16"/>
      <c r="M408" s="16"/>
    </row>
    <row r="409" spans="1:13" ht="20.100000000000001" customHeight="1" x14ac:dyDescent="0.15">
      <c r="A409" s="3" t="str">
        <f>IF(AND(L409=客户对账单!$C$2,C409&gt;=客户对账单!$G$2,C409&lt;=客户对账单!$G$3),ROW(销售出库明细表!F409)&amp;"-","")</f>
        <v/>
      </c>
      <c r="B409" s="16"/>
      <c r="C409" s="16"/>
      <c r="D409" s="16"/>
      <c r="E409" s="18" t="str">
        <f>IF($D409&lt;&gt;"",VLOOKUP($D409,参数表!$A:$G,2,0),"")</f>
        <v/>
      </c>
      <c r="F409" s="18" t="str">
        <f>IF($D409&lt;&gt;"",VLOOKUP($D409,参数表!$A:$G,3,0),"")</f>
        <v/>
      </c>
      <c r="G409" s="18" t="str">
        <f>IF($D409&lt;&gt;"",VLOOKUP($D409,参数表!$A:$G,4,0),"")</f>
        <v/>
      </c>
      <c r="H409" s="16"/>
      <c r="I409" s="16"/>
      <c r="J409" s="18">
        <f t="shared" si="6"/>
        <v>0</v>
      </c>
      <c r="K409" s="16"/>
      <c r="L409" s="16"/>
      <c r="M409" s="16"/>
    </row>
    <row r="410" spans="1:13" ht="20.100000000000001" customHeight="1" x14ac:dyDescent="0.15">
      <c r="A410" s="3" t="str">
        <f>IF(AND(L410=客户对账单!$C$2,C410&gt;=客户对账单!$G$2,C410&lt;=客户对账单!$G$3),ROW(销售出库明细表!F410)&amp;"-","")</f>
        <v/>
      </c>
      <c r="B410" s="16"/>
      <c r="C410" s="16"/>
      <c r="D410" s="16"/>
      <c r="E410" s="18" t="str">
        <f>IF($D410&lt;&gt;"",VLOOKUP($D410,参数表!$A:$G,2,0),"")</f>
        <v/>
      </c>
      <c r="F410" s="18" t="str">
        <f>IF($D410&lt;&gt;"",VLOOKUP($D410,参数表!$A:$G,3,0),"")</f>
        <v/>
      </c>
      <c r="G410" s="18" t="str">
        <f>IF($D410&lt;&gt;"",VLOOKUP($D410,参数表!$A:$G,4,0),"")</f>
        <v/>
      </c>
      <c r="H410" s="16"/>
      <c r="I410" s="16"/>
      <c r="J410" s="18">
        <f t="shared" si="6"/>
        <v>0</v>
      </c>
      <c r="K410" s="16"/>
      <c r="L410" s="16"/>
      <c r="M410" s="16"/>
    </row>
    <row r="411" spans="1:13" ht="20.100000000000001" customHeight="1" x14ac:dyDescent="0.15">
      <c r="A411" s="3" t="str">
        <f>IF(AND(L411=客户对账单!$C$2,C411&gt;=客户对账单!$G$2,C411&lt;=客户对账单!$G$3),ROW(销售出库明细表!F411)&amp;"-","")</f>
        <v/>
      </c>
      <c r="B411" s="16"/>
      <c r="C411" s="16"/>
      <c r="D411" s="16"/>
      <c r="E411" s="18" t="str">
        <f>IF($D411&lt;&gt;"",VLOOKUP($D411,参数表!$A:$G,2,0),"")</f>
        <v/>
      </c>
      <c r="F411" s="18" t="str">
        <f>IF($D411&lt;&gt;"",VLOOKUP($D411,参数表!$A:$G,3,0),"")</f>
        <v/>
      </c>
      <c r="G411" s="18" t="str">
        <f>IF($D411&lt;&gt;"",VLOOKUP($D411,参数表!$A:$G,4,0),"")</f>
        <v/>
      </c>
      <c r="H411" s="16"/>
      <c r="I411" s="16"/>
      <c r="J411" s="18">
        <f t="shared" si="6"/>
        <v>0</v>
      </c>
      <c r="K411" s="16"/>
      <c r="L411" s="16"/>
      <c r="M411" s="16"/>
    </row>
    <row r="412" spans="1:13" ht="20.100000000000001" customHeight="1" x14ac:dyDescent="0.15">
      <c r="A412" s="3" t="str">
        <f>IF(AND(L412=客户对账单!$C$2,C412&gt;=客户对账单!$G$2,C412&lt;=客户对账单!$G$3),ROW(销售出库明细表!F412)&amp;"-","")</f>
        <v/>
      </c>
      <c r="B412" s="16"/>
      <c r="C412" s="16"/>
      <c r="D412" s="16"/>
      <c r="E412" s="18" t="str">
        <f>IF($D412&lt;&gt;"",VLOOKUP($D412,参数表!$A:$G,2,0),"")</f>
        <v/>
      </c>
      <c r="F412" s="18" t="str">
        <f>IF($D412&lt;&gt;"",VLOOKUP($D412,参数表!$A:$G,3,0),"")</f>
        <v/>
      </c>
      <c r="G412" s="18" t="str">
        <f>IF($D412&lt;&gt;"",VLOOKUP($D412,参数表!$A:$G,4,0),"")</f>
        <v/>
      </c>
      <c r="H412" s="16"/>
      <c r="I412" s="16"/>
      <c r="J412" s="18">
        <f t="shared" si="6"/>
        <v>0</v>
      </c>
      <c r="K412" s="16"/>
      <c r="L412" s="16"/>
      <c r="M412" s="16"/>
    </row>
    <row r="413" spans="1:13" ht="20.100000000000001" customHeight="1" x14ac:dyDescent="0.15">
      <c r="A413" s="3" t="str">
        <f>IF(AND(L413=客户对账单!$C$2,C413&gt;=客户对账单!$G$2,C413&lt;=客户对账单!$G$3),ROW(销售出库明细表!F413)&amp;"-","")</f>
        <v/>
      </c>
      <c r="B413" s="16"/>
      <c r="C413" s="16"/>
      <c r="D413" s="16"/>
      <c r="E413" s="18" t="str">
        <f>IF($D413&lt;&gt;"",VLOOKUP($D413,参数表!$A:$G,2,0),"")</f>
        <v/>
      </c>
      <c r="F413" s="18" t="str">
        <f>IF($D413&lt;&gt;"",VLOOKUP($D413,参数表!$A:$G,3,0),"")</f>
        <v/>
      </c>
      <c r="G413" s="18" t="str">
        <f>IF($D413&lt;&gt;"",VLOOKUP($D413,参数表!$A:$G,4,0),"")</f>
        <v/>
      </c>
      <c r="H413" s="16"/>
      <c r="I413" s="16"/>
      <c r="J413" s="18">
        <f t="shared" si="6"/>
        <v>0</v>
      </c>
      <c r="K413" s="16"/>
      <c r="L413" s="16"/>
      <c r="M413" s="16"/>
    </row>
    <row r="414" spans="1:13" ht="20.100000000000001" customHeight="1" x14ac:dyDescent="0.15">
      <c r="A414" s="3" t="str">
        <f>IF(AND(L414=客户对账单!$C$2,C414&gt;=客户对账单!$G$2,C414&lt;=客户对账单!$G$3),ROW(销售出库明细表!F414)&amp;"-","")</f>
        <v/>
      </c>
      <c r="B414" s="16"/>
      <c r="C414" s="16"/>
      <c r="D414" s="16"/>
      <c r="E414" s="18" t="str">
        <f>IF($D414&lt;&gt;"",VLOOKUP($D414,参数表!$A:$G,2,0),"")</f>
        <v/>
      </c>
      <c r="F414" s="18" t="str">
        <f>IF($D414&lt;&gt;"",VLOOKUP($D414,参数表!$A:$G,3,0),"")</f>
        <v/>
      </c>
      <c r="G414" s="18" t="str">
        <f>IF($D414&lt;&gt;"",VLOOKUP($D414,参数表!$A:$G,4,0),"")</f>
        <v/>
      </c>
      <c r="H414" s="16"/>
      <c r="I414" s="16"/>
      <c r="J414" s="18">
        <f t="shared" si="6"/>
        <v>0</v>
      </c>
      <c r="K414" s="16"/>
      <c r="L414" s="16"/>
      <c r="M414" s="16"/>
    </row>
    <row r="415" spans="1:13" ht="20.100000000000001" customHeight="1" x14ac:dyDescent="0.15">
      <c r="A415" s="3" t="str">
        <f>IF(AND(L415=客户对账单!$C$2,C415&gt;=客户对账单!$G$2,C415&lt;=客户对账单!$G$3),ROW(销售出库明细表!F415)&amp;"-","")</f>
        <v/>
      </c>
      <c r="B415" s="16"/>
      <c r="C415" s="16"/>
      <c r="D415" s="16"/>
      <c r="E415" s="18" t="str">
        <f>IF($D415&lt;&gt;"",VLOOKUP($D415,参数表!$A:$G,2,0),"")</f>
        <v/>
      </c>
      <c r="F415" s="18" t="str">
        <f>IF($D415&lt;&gt;"",VLOOKUP($D415,参数表!$A:$G,3,0),"")</f>
        <v/>
      </c>
      <c r="G415" s="18" t="str">
        <f>IF($D415&lt;&gt;"",VLOOKUP($D415,参数表!$A:$G,4,0),"")</f>
        <v/>
      </c>
      <c r="H415" s="16"/>
      <c r="I415" s="16"/>
      <c r="J415" s="18">
        <f t="shared" si="6"/>
        <v>0</v>
      </c>
      <c r="K415" s="16"/>
      <c r="L415" s="16"/>
      <c r="M415" s="16"/>
    </row>
    <row r="416" spans="1:13" ht="20.100000000000001" customHeight="1" x14ac:dyDescent="0.15">
      <c r="A416" s="3" t="str">
        <f>IF(AND(L416=客户对账单!$C$2,C416&gt;=客户对账单!$G$2,C416&lt;=客户对账单!$G$3),ROW(销售出库明细表!F416)&amp;"-","")</f>
        <v/>
      </c>
      <c r="B416" s="16"/>
      <c r="C416" s="16"/>
      <c r="D416" s="16"/>
      <c r="E416" s="18" t="str">
        <f>IF($D416&lt;&gt;"",VLOOKUP($D416,参数表!$A:$G,2,0),"")</f>
        <v/>
      </c>
      <c r="F416" s="18" t="str">
        <f>IF($D416&lt;&gt;"",VLOOKUP($D416,参数表!$A:$G,3,0),"")</f>
        <v/>
      </c>
      <c r="G416" s="18" t="str">
        <f>IF($D416&lt;&gt;"",VLOOKUP($D416,参数表!$A:$G,4,0),"")</f>
        <v/>
      </c>
      <c r="H416" s="16"/>
      <c r="I416" s="16"/>
      <c r="J416" s="18">
        <f t="shared" si="6"/>
        <v>0</v>
      </c>
      <c r="K416" s="16"/>
      <c r="L416" s="16"/>
      <c r="M416" s="16"/>
    </row>
    <row r="417" spans="1:13" ht="20.100000000000001" customHeight="1" x14ac:dyDescent="0.15">
      <c r="A417" s="3" t="str">
        <f>IF(AND(L417=客户对账单!$C$2,C417&gt;=客户对账单!$G$2,C417&lt;=客户对账单!$G$3),ROW(销售出库明细表!F417)&amp;"-","")</f>
        <v/>
      </c>
      <c r="B417" s="16"/>
      <c r="C417" s="16"/>
      <c r="D417" s="16"/>
      <c r="E417" s="18" t="str">
        <f>IF($D417&lt;&gt;"",VLOOKUP($D417,参数表!$A:$G,2,0),"")</f>
        <v/>
      </c>
      <c r="F417" s="18" t="str">
        <f>IF($D417&lt;&gt;"",VLOOKUP($D417,参数表!$A:$G,3,0),"")</f>
        <v/>
      </c>
      <c r="G417" s="18" t="str">
        <f>IF($D417&lt;&gt;"",VLOOKUP($D417,参数表!$A:$G,4,0),"")</f>
        <v/>
      </c>
      <c r="H417" s="16"/>
      <c r="I417" s="16"/>
      <c r="J417" s="18">
        <f t="shared" si="6"/>
        <v>0</v>
      </c>
      <c r="K417" s="16"/>
      <c r="L417" s="16"/>
      <c r="M417" s="16"/>
    </row>
    <row r="418" spans="1:13" ht="20.100000000000001" customHeight="1" x14ac:dyDescent="0.15">
      <c r="A418" s="3" t="str">
        <f>IF(AND(L418=客户对账单!$C$2,C418&gt;=客户对账单!$G$2,C418&lt;=客户对账单!$G$3),ROW(销售出库明细表!F418)&amp;"-","")</f>
        <v/>
      </c>
      <c r="B418" s="16"/>
      <c r="C418" s="16"/>
      <c r="D418" s="16"/>
      <c r="E418" s="18" t="str">
        <f>IF($D418&lt;&gt;"",VLOOKUP($D418,参数表!$A:$G,2,0),"")</f>
        <v/>
      </c>
      <c r="F418" s="18" t="str">
        <f>IF($D418&lt;&gt;"",VLOOKUP($D418,参数表!$A:$G,3,0),"")</f>
        <v/>
      </c>
      <c r="G418" s="18" t="str">
        <f>IF($D418&lt;&gt;"",VLOOKUP($D418,参数表!$A:$G,4,0),"")</f>
        <v/>
      </c>
      <c r="H418" s="16"/>
      <c r="I418" s="16"/>
      <c r="J418" s="18">
        <f t="shared" si="6"/>
        <v>0</v>
      </c>
      <c r="K418" s="16"/>
      <c r="L418" s="16"/>
      <c r="M418" s="16"/>
    </row>
    <row r="419" spans="1:13" ht="20.100000000000001" customHeight="1" x14ac:dyDescent="0.15">
      <c r="A419" s="3" t="str">
        <f>IF(AND(L419=客户对账单!$C$2,C419&gt;=客户对账单!$G$2,C419&lt;=客户对账单!$G$3),ROW(销售出库明细表!F419)&amp;"-","")</f>
        <v/>
      </c>
      <c r="B419" s="16"/>
      <c r="C419" s="16"/>
      <c r="D419" s="16"/>
      <c r="E419" s="18" t="str">
        <f>IF($D419&lt;&gt;"",VLOOKUP($D419,参数表!$A:$G,2,0),"")</f>
        <v/>
      </c>
      <c r="F419" s="18" t="str">
        <f>IF($D419&lt;&gt;"",VLOOKUP($D419,参数表!$A:$G,3,0),"")</f>
        <v/>
      </c>
      <c r="G419" s="18" t="str">
        <f>IF($D419&lt;&gt;"",VLOOKUP($D419,参数表!$A:$G,4,0),"")</f>
        <v/>
      </c>
      <c r="H419" s="16"/>
      <c r="I419" s="16"/>
      <c r="J419" s="18">
        <f t="shared" si="6"/>
        <v>0</v>
      </c>
      <c r="K419" s="16"/>
      <c r="L419" s="16"/>
      <c r="M419" s="16"/>
    </row>
    <row r="420" spans="1:13" ht="20.100000000000001" customHeight="1" x14ac:dyDescent="0.15">
      <c r="A420" s="3" t="str">
        <f>IF(AND(L420=客户对账单!$C$2,C420&gt;=客户对账单!$G$2,C420&lt;=客户对账单!$G$3),ROW(销售出库明细表!F420)&amp;"-","")</f>
        <v/>
      </c>
      <c r="B420" s="16"/>
      <c r="C420" s="16"/>
      <c r="D420" s="16"/>
      <c r="E420" s="18" t="str">
        <f>IF($D420&lt;&gt;"",VLOOKUP($D420,参数表!$A:$G,2,0),"")</f>
        <v/>
      </c>
      <c r="F420" s="18" t="str">
        <f>IF($D420&lt;&gt;"",VLOOKUP($D420,参数表!$A:$G,3,0),"")</f>
        <v/>
      </c>
      <c r="G420" s="18" t="str">
        <f>IF($D420&lt;&gt;"",VLOOKUP($D420,参数表!$A:$G,4,0),"")</f>
        <v/>
      </c>
      <c r="H420" s="16"/>
      <c r="I420" s="16"/>
      <c r="J420" s="18">
        <f t="shared" si="6"/>
        <v>0</v>
      </c>
      <c r="K420" s="16"/>
      <c r="L420" s="16"/>
      <c r="M420" s="16"/>
    </row>
    <row r="421" spans="1:13" ht="20.100000000000001" customHeight="1" x14ac:dyDescent="0.15">
      <c r="A421" s="3" t="str">
        <f>IF(AND(L421=客户对账单!$C$2,C421&gt;=客户对账单!$G$2,C421&lt;=客户对账单!$G$3),ROW(销售出库明细表!F421)&amp;"-","")</f>
        <v/>
      </c>
      <c r="B421" s="16"/>
      <c r="C421" s="16"/>
      <c r="D421" s="16"/>
      <c r="E421" s="18" t="str">
        <f>IF($D421&lt;&gt;"",VLOOKUP($D421,参数表!$A:$G,2,0),"")</f>
        <v/>
      </c>
      <c r="F421" s="18" t="str">
        <f>IF($D421&lt;&gt;"",VLOOKUP($D421,参数表!$A:$G,3,0),"")</f>
        <v/>
      </c>
      <c r="G421" s="18" t="str">
        <f>IF($D421&lt;&gt;"",VLOOKUP($D421,参数表!$A:$G,4,0),"")</f>
        <v/>
      </c>
      <c r="H421" s="16"/>
      <c r="I421" s="16"/>
      <c r="J421" s="18">
        <f t="shared" si="6"/>
        <v>0</v>
      </c>
      <c r="K421" s="16"/>
      <c r="L421" s="16"/>
      <c r="M421" s="16"/>
    </row>
    <row r="422" spans="1:13" ht="20.100000000000001" customHeight="1" x14ac:dyDescent="0.15">
      <c r="A422" s="3" t="str">
        <f>IF(AND(L422=客户对账单!$C$2,C422&gt;=客户对账单!$G$2,C422&lt;=客户对账单!$G$3),ROW(销售出库明细表!F422)&amp;"-","")</f>
        <v/>
      </c>
      <c r="B422" s="16"/>
      <c r="C422" s="16"/>
      <c r="D422" s="16"/>
      <c r="E422" s="18" t="str">
        <f>IF($D422&lt;&gt;"",VLOOKUP($D422,参数表!$A:$G,2,0),"")</f>
        <v/>
      </c>
      <c r="F422" s="18" t="str">
        <f>IF($D422&lt;&gt;"",VLOOKUP($D422,参数表!$A:$G,3,0),"")</f>
        <v/>
      </c>
      <c r="G422" s="18" t="str">
        <f>IF($D422&lt;&gt;"",VLOOKUP($D422,参数表!$A:$G,4,0),"")</f>
        <v/>
      </c>
      <c r="H422" s="16"/>
      <c r="I422" s="16"/>
      <c r="J422" s="18">
        <f t="shared" si="6"/>
        <v>0</v>
      </c>
      <c r="K422" s="16"/>
      <c r="L422" s="16"/>
      <c r="M422" s="16"/>
    </row>
    <row r="423" spans="1:13" ht="20.100000000000001" customHeight="1" x14ac:dyDescent="0.15">
      <c r="A423" s="3" t="str">
        <f>IF(AND(L423=客户对账单!$C$2,C423&gt;=客户对账单!$G$2,C423&lt;=客户对账单!$G$3),ROW(销售出库明细表!F423)&amp;"-","")</f>
        <v/>
      </c>
      <c r="B423" s="16"/>
      <c r="C423" s="16"/>
      <c r="D423" s="16"/>
      <c r="E423" s="18" t="str">
        <f>IF($D423&lt;&gt;"",VLOOKUP($D423,参数表!$A:$G,2,0),"")</f>
        <v/>
      </c>
      <c r="F423" s="18" t="str">
        <f>IF($D423&lt;&gt;"",VLOOKUP($D423,参数表!$A:$G,3,0),"")</f>
        <v/>
      </c>
      <c r="G423" s="18" t="str">
        <f>IF($D423&lt;&gt;"",VLOOKUP($D423,参数表!$A:$G,4,0),"")</f>
        <v/>
      </c>
      <c r="H423" s="16"/>
      <c r="I423" s="16"/>
      <c r="J423" s="18">
        <f t="shared" si="6"/>
        <v>0</v>
      </c>
      <c r="K423" s="16"/>
      <c r="L423" s="16"/>
      <c r="M423" s="16"/>
    </row>
    <row r="424" spans="1:13" ht="20.100000000000001" customHeight="1" x14ac:dyDescent="0.15">
      <c r="A424" s="3" t="str">
        <f>IF(AND(L424=客户对账单!$C$2,C424&gt;=客户对账单!$G$2,C424&lt;=客户对账单!$G$3),ROW(销售出库明细表!F424)&amp;"-","")</f>
        <v/>
      </c>
      <c r="B424" s="16"/>
      <c r="C424" s="16"/>
      <c r="D424" s="16"/>
      <c r="E424" s="18" t="str">
        <f>IF($D424&lt;&gt;"",VLOOKUP($D424,参数表!$A:$G,2,0),"")</f>
        <v/>
      </c>
      <c r="F424" s="18" t="str">
        <f>IF($D424&lt;&gt;"",VLOOKUP($D424,参数表!$A:$G,3,0),"")</f>
        <v/>
      </c>
      <c r="G424" s="18" t="str">
        <f>IF($D424&lt;&gt;"",VLOOKUP($D424,参数表!$A:$G,4,0),"")</f>
        <v/>
      </c>
      <c r="H424" s="16"/>
      <c r="I424" s="16"/>
      <c r="J424" s="18">
        <f t="shared" si="6"/>
        <v>0</v>
      </c>
      <c r="K424" s="16"/>
      <c r="L424" s="16"/>
      <c r="M424" s="16"/>
    </row>
    <row r="425" spans="1:13" ht="20.100000000000001" customHeight="1" x14ac:dyDescent="0.15">
      <c r="A425" s="3" t="str">
        <f>IF(AND(L425=客户对账单!$C$2,C425&gt;=客户对账单!$G$2,C425&lt;=客户对账单!$G$3),ROW(销售出库明细表!F425)&amp;"-","")</f>
        <v/>
      </c>
      <c r="B425" s="16"/>
      <c r="C425" s="16"/>
      <c r="D425" s="16"/>
      <c r="E425" s="18" t="str">
        <f>IF($D425&lt;&gt;"",VLOOKUP($D425,参数表!$A:$G,2,0),"")</f>
        <v/>
      </c>
      <c r="F425" s="18" t="str">
        <f>IF($D425&lt;&gt;"",VLOOKUP($D425,参数表!$A:$G,3,0),"")</f>
        <v/>
      </c>
      <c r="G425" s="18" t="str">
        <f>IF($D425&lt;&gt;"",VLOOKUP($D425,参数表!$A:$G,4,0),"")</f>
        <v/>
      </c>
      <c r="H425" s="16"/>
      <c r="I425" s="16"/>
      <c r="J425" s="18">
        <f t="shared" si="6"/>
        <v>0</v>
      </c>
      <c r="K425" s="16"/>
      <c r="L425" s="16"/>
      <c r="M425" s="16"/>
    </row>
    <row r="426" spans="1:13" ht="20.100000000000001" customHeight="1" x14ac:dyDescent="0.15">
      <c r="A426" s="3" t="str">
        <f>IF(AND(L426=客户对账单!$C$2,C426&gt;=客户对账单!$G$2,C426&lt;=客户对账单!$G$3),ROW(销售出库明细表!F426)&amp;"-","")</f>
        <v/>
      </c>
      <c r="B426" s="16"/>
      <c r="C426" s="16"/>
      <c r="D426" s="16"/>
      <c r="E426" s="18" t="str">
        <f>IF($D426&lt;&gt;"",VLOOKUP($D426,参数表!$A:$G,2,0),"")</f>
        <v/>
      </c>
      <c r="F426" s="18" t="str">
        <f>IF($D426&lt;&gt;"",VLOOKUP($D426,参数表!$A:$G,3,0),"")</f>
        <v/>
      </c>
      <c r="G426" s="18" t="str">
        <f>IF($D426&lt;&gt;"",VLOOKUP($D426,参数表!$A:$G,4,0),"")</f>
        <v/>
      </c>
      <c r="H426" s="16"/>
      <c r="I426" s="16"/>
      <c r="J426" s="18">
        <f t="shared" si="6"/>
        <v>0</v>
      </c>
      <c r="K426" s="16"/>
      <c r="L426" s="16"/>
      <c r="M426" s="16"/>
    </row>
    <row r="427" spans="1:13" ht="20.100000000000001" customHeight="1" x14ac:dyDescent="0.15">
      <c r="A427" s="3" t="str">
        <f>IF(AND(L427=客户对账单!$C$2,C427&gt;=客户对账单!$G$2,C427&lt;=客户对账单!$G$3),ROW(销售出库明细表!F427)&amp;"-","")</f>
        <v/>
      </c>
      <c r="B427" s="16"/>
      <c r="C427" s="16"/>
      <c r="D427" s="16"/>
      <c r="E427" s="18" t="str">
        <f>IF($D427&lt;&gt;"",VLOOKUP($D427,参数表!$A:$G,2,0),"")</f>
        <v/>
      </c>
      <c r="F427" s="18" t="str">
        <f>IF($D427&lt;&gt;"",VLOOKUP($D427,参数表!$A:$G,3,0),"")</f>
        <v/>
      </c>
      <c r="G427" s="18" t="str">
        <f>IF($D427&lt;&gt;"",VLOOKUP($D427,参数表!$A:$G,4,0),"")</f>
        <v/>
      </c>
      <c r="H427" s="16"/>
      <c r="I427" s="16"/>
      <c r="J427" s="18">
        <f t="shared" si="6"/>
        <v>0</v>
      </c>
      <c r="K427" s="16"/>
      <c r="L427" s="16"/>
      <c r="M427" s="16"/>
    </row>
    <row r="428" spans="1:13" ht="20.100000000000001" customHeight="1" x14ac:dyDescent="0.15">
      <c r="A428" s="3" t="str">
        <f>IF(AND(L428=客户对账单!$C$2,C428&gt;=客户对账单!$G$2,C428&lt;=客户对账单!$G$3),ROW(销售出库明细表!F428)&amp;"-","")</f>
        <v/>
      </c>
      <c r="B428" s="16"/>
      <c r="C428" s="16"/>
      <c r="D428" s="16"/>
      <c r="E428" s="18" t="str">
        <f>IF($D428&lt;&gt;"",VLOOKUP($D428,参数表!$A:$G,2,0),"")</f>
        <v/>
      </c>
      <c r="F428" s="18" t="str">
        <f>IF($D428&lt;&gt;"",VLOOKUP($D428,参数表!$A:$G,3,0),"")</f>
        <v/>
      </c>
      <c r="G428" s="18" t="str">
        <f>IF($D428&lt;&gt;"",VLOOKUP($D428,参数表!$A:$G,4,0),"")</f>
        <v/>
      </c>
      <c r="H428" s="16"/>
      <c r="I428" s="16"/>
      <c r="J428" s="18">
        <f t="shared" si="6"/>
        <v>0</v>
      </c>
      <c r="K428" s="16"/>
      <c r="L428" s="16"/>
      <c r="M428" s="16"/>
    </row>
    <row r="429" spans="1:13" ht="20.100000000000001" customHeight="1" x14ac:dyDescent="0.15">
      <c r="A429" s="3" t="str">
        <f>IF(AND(L429=客户对账单!$C$2,C429&gt;=客户对账单!$G$2,C429&lt;=客户对账单!$G$3),ROW(销售出库明细表!F429)&amp;"-","")</f>
        <v/>
      </c>
      <c r="B429" s="16"/>
      <c r="C429" s="16"/>
      <c r="D429" s="16"/>
      <c r="E429" s="18" t="str">
        <f>IF($D429&lt;&gt;"",VLOOKUP($D429,参数表!$A:$G,2,0),"")</f>
        <v/>
      </c>
      <c r="F429" s="18" t="str">
        <f>IF($D429&lt;&gt;"",VLOOKUP($D429,参数表!$A:$G,3,0),"")</f>
        <v/>
      </c>
      <c r="G429" s="18" t="str">
        <f>IF($D429&lt;&gt;"",VLOOKUP($D429,参数表!$A:$G,4,0),"")</f>
        <v/>
      </c>
      <c r="H429" s="16"/>
      <c r="I429" s="16"/>
      <c r="J429" s="18">
        <f t="shared" si="6"/>
        <v>0</v>
      </c>
      <c r="K429" s="16"/>
      <c r="L429" s="16"/>
      <c r="M429" s="16"/>
    </row>
    <row r="430" spans="1:13" ht="20.100000000000001" customHeight="1" x14ac:dyDescent="0.15">
      <c r="A430" s="3" t="str">
        <f>IF(AND(L430=客户对账单!$C$2,C430&gt;=客户对账单!$G$2,C430&lt;=客户对账单!$G$3),ROW(销售出库明细表!F430)&amp;"-","")</f>
        <v/>
      </c>
      <c r="B430" s="16"/>
      <c r="C430" s="16"/>
      <c r="D430" s="16"/>
      <c r="E430" s="18" t="str">
        <f>IF($D430&lt;&gt;"",VLOOKUP($D430,参数表!$A:$G,2,0),"")</f>
        <v/>
      </c>
      <c r="F430" s="18" t="str">
        <f>IF($D430&lt;&gt;"",VLOOKUP($D430,参数表!$A:$G,3,0),"")</f>
        <v/>
      </c>
      <c r="G430" s="18" t="str">
        <f>IF($D430&lt;&gt;"",VLOOKUP($D430,参数表!$A:$G,4,0),"")</f>
        <v/>
      </c>
      <c r="H430" s="16"/>
      <c r="I430" s="16"/>
      <c r="J430" s="18">
        <f t="shared" si="6"/>
        <v>0</v>
      </c>
      <c r="K430" s="16"/>
      <c r="L430" s="16"/>
      <c r="M430" s="16"/>
    </row>
    <row r="431" spans="1:13" ht="20.100000000000001" customHeight="1" x14ac:dyDescent="0.15">
      <c r="A431" s="3" t="str">
        <f>IF(AND(L431=客户对账单!$C$2,C431&gt;=客户对账单!$G$2,C431&lt;=客户对账单!$G$3),ROW(销售出库明细表!F431)&amp;"-","")</f>
        <v/>
      </c>
      <c r="B431" s="16"/>
      <c r="C431" s="16"/>
      <c r="D431" s="16"/>
      <c r="E431" s="18" t="str">
        <f>IF($D431&lt;&gt;"",VLOOKUP($D431,参数表!$A:$G,2,0),"")</f>
        <v/>
      </c>
      <c r="F431" s="18" t="str">
        <f>IF($D431&lt;&gt;"",VLOOKUP($D431,参数表!$A:$G,3,0),"")</f>
        <v/>
      </c>
      <c r="G431" s="18" t="str">
        <f>IF($D431&lt;&gt;"",VLOOKUP($D431,参数表!$A:$G,4,0),"")</f>
        <v/>
      </c>
      <c r="H431" s="16"/>
      <c r="I431" s="16"/>
      <c r="J431" s="18">
        <f t="shared" si="6"/>
        <v>0</v>
      </c>
      <c r="K431" s="16"/>
      <c r="L431" s="16"/>
      <c r="M431" s="16"/>
    </row>
    <row r="432" spans="1:13" ht="20.100000000000001" customHeight="1" x14ac:dyDescent="0.15">
      <c r="A432" s="3" t="str">
        <f>IF(AND(L432=客户对账单!$C$2,C432&gt;=客户对账单!$G$2,C432&lt;=客户对账单!$G$3),ROW(销售出库明细表!F432)&amp;"-","")</f>
        <v/>
      </c>
      <c r="B432" s="16"/>
      <c r="C432" s="16"/>
      <c r="D432" s="16"/>
      <c r="E432" s="18" t="str">
        <f>IF($D432&lt;&gt;"",VLOOKUP($D432,参数表!$A:$G,2,0),"")</f>
        <v/>
      </c>
      <c r="F432" s="18" t="str">
        <f>IF($D432&lt;&gt;"",VLOOKUP($D432,参数表!$A:$G,3,0),"")</f>
        <v/>
      </c>
      <c r="G432" s="18" t="str">
        <f>IF($D432&lt;&gt;"",VLOOKUP($D432,参数表!$A:$G,4,0),"")</f>
        <v/>
      </c>
      <c r="H432" s="16"/>
      <c r="I432" s="16"/>
      <c r="J432" s="18">
        <f t="shared" si="6"/>
        <v>0</v>
      </c>
      <c r="K432" s="16"/>
      <c r="L432" s="16"/>
      <c r="M432" s="16"/>
    </row>
    <row r="433" spans="1:13" ht="20.100000000000001" customHeight="1" x14ac:dyDescent="0.15">
      <c r="A433" s="3" t="str">
        <f>IF(AND(L433=客户对账单!$C$2,C433&gt;=客户对账单!$G$2,C433&lt;=客户对账单!$G$3),ROW(销售出库明细表!F433)&amp;"-","")</f>
        <v/>
      </c>
      <c r="B433" s="16"/>
      <c r="C433" s="16"/>
      <c r="D433" s="16"/>
      <c r="E433" s="18" t="str">
        <f>IF($D433&lt;&gt;"",VLOOKUP($D433,参数表!$A:$G,2,0),"")</f>
        <v/>
      </c>
      <c r="F433" s="18" t="str">
        <f>IF($D433&lt;&gt;"",VLOOKUP($D433,参数表!$A:$G,3,0),"")</f>
        <v/>
      </c>
      <c r="G433" s="18" t="str">
        <f>IF($D433&lt;&gt;"",VLOOKUP($D433,参数表!$A:$G,4,0),"")</f>
        <v/>
      </c>
      <c r="H433" s="16"/>
      <c r="I433" s="16"/>
      <c r="J433" s="18">
        <f t="shared" si="6"/>
        <v>0</v>
      </c>
      <c r="K433" s="16"/>
      <c r="L433" s="16"/>
      <c r="M433" s="16"/>
    </row>
    <row r="434" spans="1:13" ht="20.100000000000001" customHeight="1" x14ac:dyDescent="0.15">
      <c r="A434" s="3" t="str">
        <f>IF(AND(L434=客户对账单!$C$2,C434&gt;=客户对账单!$G$2,C434&lt;=客户对账单!$G$3),ROW(销售出库明细表!F434)&amp;"-","")</f>
        <v/>
      </c>
      <c r="B434" s="16"/>
      <c r="C434" s="16"/>
      <c r="D434" s="16"/>
      <c r="E434" s="18" t="str">
        <f>IF($D434&lt;&gt;"",VLOOKUP($D434,参数表!$A:$G,2,0),"")</f>
        <v/>
      </c>
      <c r="F434" s="18" t="str">
        <f>IF($D434&lt;&gt;"",VLOOKUP($D434,参数表!$A:$G,3,0),"")</f>
        <v/>
      </c>
      <c r="G434" s="18" t="str">
        <f>IF($D434&lt;&gt;"",VLOOKUP($D434,参数表!$A:$G,4,0),"")</f>
        <v/>
      </c>
      <c r="H434" s="16"/>
      <c r="I434" s="16"/>
      <c r="J434" s="18">
        <f t="shared" si="6"/>
        <v>0</v>
      </c>
      <c r="K434" s="16"/>
      <c r="L434" s="16"/>
      <c r="M434" s="16"/>
    </row>
    <row r="435" spans="1:13" ht="20.100000000000001" customHeight="1" x14ac:dyDescent="0.15">
      <c r="A435" s="3" t="str">
        <f>IF(AND(L435=客户对账单!$C$2,C435&gt;=客户对账单!$G$2,C435&lt;=客户对账单!$G$3),ROW(销售出库明细表!F435)&amp;"-","")</f>
        <v/>
      </c>
      <c r="B435" s="16"/>
      <c r="C435" s="16"/>
      <c r="D435" s="16"/>
      <c r="E435" s="18" t="str">
        <f>IF($D435&lt;&gt;"",VLOOKUP($D435,参数表!$A:$G,2,0),"")</f>
        <v/>
      </c>
      <c r="F435" s="18" t="str">
        <f>IF($D435&lt;&gt;"",VLOOKUP($D435,参数表!$A:$G,3,0),"")</f>
        <v/>
      </c>
      <c r="G435" s="18" t="str">
        <f>IF($D435&lt;&gt;"",VLOOKUP($D435,参数表!$A:$G,4,0),"")</f>
        <v/>
      </c>
      <c r="H435" s="16"/>
      <c r="I435" s="16"/>
      <c r="J435" s="18">
        <f t="shared" si="6"/>
        <v>0</v>
      </c>
      <c r="K435" s="16"/>
      <c r="L435" s="16"/>
      <c r="M435" s="16"/>
    </row>
    <row r="436" spans="1:13" ht="20.100000000000001" customHeight="1" x14ac:dyDescent="0.15">
      <c r="A436" s="3" t="str">
        <f>IF(AND(L436=客户对账单!$C$2,C436&gt;=客户对账单!$G$2,C436&lt;=客户对账单!$G$3),ROW(销售出库明细表!F436)&amp;"-","")</f>
        <v/>
      </c>
      <c r="B436" s="16"/>
      <c r="C436" s="16"/>
      <c r="D436" s="16"/>
      <c r="E436" s="18" t="str">
        <f>IF($D436&lt;&gt;"",VLOOKUP($D436,参数表!$A:$G,2,0),"")</f>
        <v/>
      </c>
      <c r="F436" s="18" t="str">
        <f>IF($D436&lt;&gt;"",VLOOKUP($D436,参数表!$A:$G,3,0),"")</f>
        <v/>
      </c>
      <c r="G436" s="18" t="str">
        <f>IF($D436&lt;&gt;"",VLOOKUP($D436,参数表!$A:$G,4,0),"")</f>
        <v/>
      </c>
      <c r="H436" s="16"/>
      <c r="I436" s="16"/>
      <c r="J436" s="18">
        <f t="shared" si="6"/>
        <v>0</v>
      </c>
      <c r="K436" s="16"/>
      <c r="L436" s="16"/>
      <c r="M436" s="16"/>
    </row>
    <row r="437" spans="1:13" ht="20.100000000000001" customHeight="1" x14ac:dyDescent="0.15">
      <c r="A437" s="3" t="str">
        <f>IF(AND(L437=客户对账单!$C$2,C437&gt;=客户对账单!$G$2,C437&lt;=客户对账单!$G$3),ROW(销售出库明细表!F437)&amp;"-","")</f>
        <v/>
      </c>
      <c r="B437" s="16"/>
      <c r="C437" s="16"/>
      <c r="D437" s="16"/>
      <c r="E437" s="18" t="str">
        <f>IF($D437&lt;&gt;"",VLOOKUP($D437,参数表!$A:$G,2,0),"")</f>
        <v/>
      </c>
      <c r="F437" s="18" t="str">
        <f>IF($D437&lt;&gt;"",VLOOKUP($D437,参数表!$A:$G,3,0),"")</f>
        <v/>
      </c>
      <c r="G437" s="18" t="str">
        <f>IF($D437&lt;&gt;"",VLOOKUP($D437,参数表!$A:$G,4,0),"")</f>
        <v/>
      </c>
      <c r="H437" s="16"/>
      <c r="I437" s="16"/>
      <c r="J437" s="18">
        <f t="shared" si="6"/>
        <v>0</v>
      </c>
      <c r="K437" s="16"/>
      <c r="L437" s="16"/>
      <c r="M437" s="16"/>
    </row>
    <row r="438" spans="1:13" ht="20.100000000000001" customHeight="1" x14ac:dyDescent="0.15">
      <c r="A438" s="3" t="str">
        <f>IF(AND(L438=客户对账单!$C$2,C438&gt;=客户对账单!$G$2,C438&lt;=客户对账单!$G$3),ROW(销售出库明细表!F438)&amp;"-","")</f>
        <v/>
      </c>
      <c r="B438" s="16"/>
      <c r="C438" s="16"/>
      <c r="D438" s="16"/>
      <c r="E438" s="18" t="str">
        <f>IF($D438&lt;&gt;"",VLOOKUP($D438,参数表!$A:$G,2,0),"")</f>
        <v/>
      </c>
      <c r="F438" s="18" t="str">
        <f>IF($D438&lt;&gt;"",VLOOKUP($D438,参数表!$A:$G,3,0),"")</f>
        <v/>
      </c>
      <c r="G438" s="18" t="str">
        <f>IF($D438&lt;&gt;"",VLOOKUP($D438,参数表!$A:$G,4,0),"")</f>
        <v/>
      </c>
      <c r="H438" s="16"/>
      <c r="I438" s="16"/>
      <c r="J438" s="18">
        <f t="shared" si="6"/>
        <v>0</v>
      </c>
      <c r="K438" s="16"/>
      <c r="L438" s="16"/>
      <c r="M438" s="16"/>
    </row>
    <row r="439" spans="1:13" ht="20.100000000000001" customHeight="1" x14ac:dyDescent="0.15">
      <c r="A439" s="3" t="str">
        <f>IF(AND(L439=客户对账单!$C$2,C439&gt;=客户对账单!$G$2,C439&lt;=客户对账单!$G$3),ROW(销售出库明细表!F439)&amp;"-","")</f>
        <v/>
      </c>
      <c r="B439" s="16"/>
      <c r="C439" s="16"/>
      <c r="D439" s="16"/>
      <c r="E439" s="18" t="str">
        <f>IF($D439&lt;&gt;"",VLOOKUP($D439,参数表!$A:$G,2,0),"")</f>
        <v/>
      </c>
      <c r="F439" s="18" t="str">
        <f>IF($D439&lt;&gt;"",VLOOKUP($D439,参数表!$A:$G,3,0),"")</f>
        <v/>
      </c>
      <c r="G439" s="18" t="str">
        <f>IF($D439&lt;&gt;"",VLOOKUP($D439,参数表!$A:$G,4,0),"")</f>
        <v/>
      </c>
      <c r="H439" s="16"/>
      <c r="I439" s="16"/>
      <c r="J439" s="18">
        <f t="shared" si="6"/>
        <v>0</v>
      </c>
      <c r="K439" s="16"/>
      <c r="L439" s="16"/>
      <c r="M439" s="16"/>
    </row>
    <row r="440" spans="1:13" ht="20.100000000000001" customHeight="1" x14ac:dyDescent="0.15">
      <c r="A440" s="3" t="str">
        <f>IF(AND(L440=客户对账单!$C$2,C440&gt;=客户对账单!$G$2,C440&lt;=客户对账单!$G$3),ROW(销售出库明细表!F440)&amp;"-","")</f>
        <v/>
      </c>
      <c r="B440" s="16"/>
      <c r="C440" s="16"/>
      <c r="D440" s="16"/>
      <c r="E440" s="18" t="str">
        <f>IF($D440&lt;&gt;"",VLOOKUP($D440,参数表!$A:$G,2,0),"")</f>
        <v/>
      </c>
      <c r="F440" s="18" t="str">
        <f>IF($D440&lt;&gt;"",VLOOKUP($D440,参数表!$A:$G,3,0),"")</f>
        <v/>
      </c>
      <c r="G440" s="18" t="str">
        <f>IF($D440&lt;&gt;"",VLOOKUP($D440,参数表!$A:$G,4,0),"")</f>
        <v/>
      </c>
      <c r="H440" s="16"/>
      <c r="I440" s="16"/>
      <c r="J440" s="18">
        <f t="shared" si="6"/>
        <v>0</v>
      </c>
      <c r="K440" s="16"/>
      <c r="L440" s="16"/>
      <c r="M440" s="16"/>
    </row>
    <row r="441" spans="1:13" ht="20.100000000000001" customHeight="1" x14ac:dyDescent="0.15">
      <c r="A441" s="3" t="str">
        <f>IF(AND(L441=客户对账单!$C$2,C441&gt;=客户对账单!$G$2,C441&lt;=客户对账单!$G$3),ROW(销售出库明细表!F441)&amp;"-","")</f>
        <v/>
      </c>
      <c r="B441" s="16"/>
      <c r="C441" s="16"/>
      <c r="D441" s="16"/>
      <c r="E441" s="18" t="str">
        <f>IF($D441&lt;&gt;"",VLOOKUP($D441,参数表!$A:$G,2,0),"")</f>
        <v/>
      </c>
      <c r="F441" s="18" t="str">
        <f>IF($D441&lt;&gt;"",VLOOKUP($D441,参数表!$A:$G,3,0),"")</f>
        <v/>
      </c>
      <c r="G441" s="18" t="str">
        <f>IF($D441&lt;&gt;"",VLOOKUP($D441,参数表!$A:$G,4,0),"")</f>
        <v/>
      </c>
      <c r="H441" s="16"/>
      <c r="I441" s="16"/>
      <c r="J441" s="18">
        <f t="shared" si="6"/>
        <v>0</v>
      </c>
      <c r="K441" s="16"/>
      <c r="L441" s="16"/>
      <c r="M441" s="16"/>
    </row>
    <row r="442" spans="1:13" ht="20.100000000000001" customHeight="1" x14ac:dyDescent="0.15">
      <c r="A442" s="3" t="str">
        <f>IF(AND(L442=客户对账单!$C$2,C442&gt;=客户对账单!$G$2,C442&lt;=客户对账单!$G$3),ROW(销售出库明细表!F442)&amp;"-","")</f>
        <v/>
      </c>
      <c r="B442" s="16"/>
      <c r="C442" s="16"/>
      <c r="D442" s="16"/>
      <c r="E442" s="18" t="str">
        <f>IF($D442&lt;&gt;"",VLOOKUP($D442,参数表!$A:$G,2,0),"")</f>
        <v/>
      </c>
      <c r="F442" s="18" t="str">
        <f>IF($D442&lt;&gt;"",VLOOKUP($D442,参数表!$A:$G,3,0),"")</f>
        <v/>
      </c>
      <c r="G442" s="18" t="str">
        <f>IF($D442&lt;&gt;"",VLOOKUP($D442,参数表!$A:$G,4,0),"")</f>
        <v/>
      </c>
      <c r="H442" s="16"/>
      <c r="I442" s="16"/>
      <c r="J442" s="18">
        <f t="shared" si="6"/>
        <v>0</v>
      </c>
      <c r="K442" s="16"/>
      <c r="L442" s="16"/>
      <c r="M442" s="16"/>
    </row>
    <row r="443" spans="1:13" ht="20.100000000000001" customHeight="1" x14ac:dyDescent="0.15">
      <c r="A443" s="3" t="str">
        <f>IF(AND(L443=客户对账单!$C$2,C443&gt;=客户对账单!$G$2,C443&lt;=客户对账单!$G$3),ROW(销售出库明细表!F443)&amp;"-","")</f>
        <v/>
      </c>
      <c r="B443" s="16"/>
      <c r="C443" s="16"/>
      <c r="D443" s="16"/>
      <c r="E443" s="18" t="str">
        <f>IF($D443&lt;&gt;"",VLOOKUP($D443,参数表!$A:$G,2,0),"")</f>
        <v/>
      </c>
      <c r="F443" s="18" t="str">
        <f>IF($D443&lt;&gt;"",VLOOKUP($D443,参数表!$A:$G,3,0),"")</f>
        <v/>
      </c>
      <c r="G443" s="18" t="str">
        <f>IF($D443&lt;&gt;"",VLOOKUP($D443,参数表!$A:$G,4,0),"")</f>
        <v/>
      </c>
      <c r="H443" s="16"/>
      <c r="I443" s="16"/>
      <c r="J443" s="18">
        <f t="shared" si="6"/>
        <v>0</v>
      </c>
      <c r="K443" s="16"/>
      <c r="L443" s="16"/>
      <c r="M443" s="16"/>
    </row>
    <row r="444" spans="1:13" ht="20.100000000000001" customHeight="1" x14ac:dyDescent="0.15">
      <c r="A444" s="3" t="str">
        <f>IF(AND(L444=客户对账单!$C$2,C444&gt;=客户对账单!$G$2,C444&lt;=客户对账单!$G$3),ROW(销售出库明细表!F444)&amp;"-","")</f>
        <v/>
      </c>
      <c r="B444" s="16"/>
      <c r="C444" s="16"/>
      <c r="D444" s="16"/>
      <c r="E444" s="18" t="str">
        <f>IF($D444&lt;&gt;"",VLOOKUP($D444,参数表!$A:$G,2,0),"")</f>
        <v/>
      </c>
      <c r="F444" s="18" t="str">
        <f>IF($D444&lt;&gt;"",VLOOKUP($D444,参数表!$A:$G,3,0),"")</f>
        <v/>
      </c>
      <c r="G444" s="18" t="str">
        <f>IF($D444&lt;&gt;"",VLOOKUP($D444,参数表!$A:$G,4,0),"")</f>
        <v/>
      </c>
      <c r="H444" s="16"/>
      <c r="I444" s="16"/>
      <c r="J444" s="18">
        <f t="shared" si="6"/>
        <v>0</v>
      </c>
      <c r="K444" s="16"/>
      <c r="L444" s="16"/>
      <c r="M444" s="16"/>
    </row>
    <row r="445" spans="1:13" ht="20.100000000000001" customHeight="1" x14ac:dyDescent="0.15">
      <c r="A445" s="3" t="str">
        <f>IF(AND(L445=客户对账单!$C$2,C445&gt;=客户对账单!$G$2,C445&lt;=客户对账单!$G$3),ROW(销售出库明细表!F445)&amp;"-","")</f>
        <v/>
      </c>
      <c r="B445" s="16"/>
      <c r="C445" s="16"/>
      <c r="D445" s="16"/>
      <c r="E445" s="18" t="str">
        <f>IF($D445&lt;&gt;"",VLOOKUP($D445,参数表!$A:$G,2,0),"")</f>
        <v/>
      </c>
      <c r="F445" s="18" t="str">
        <f>IF($D445&lt;&gt;"",VLOOKUP($D445,参数表!$A:$G,3,0),"")</f>
        <v/>
      </c>
      <c r="G445" s="18" t="str">
        <f>IF($D445&lt;&gt;"",VLOOKUP($D445,参数表!$A:$G,4,0),"")</f>
        <v/>
      </c>
      <c r="H445" s="16"/>
      <c r="I445" s="16"/>
      <c r="J445" s="18">
        <f t="shared" si="6"/>
        <v>0</v>
      </c>
      <c r="K445" s="16"/>
      <c r="L445" s="16"/>
      <c r="M445" s="16"/>
    </row>
    <row r="446" spans="1:13" ht="20.100000000000001" customHeight="1" x14ac:dyDescent="0.15">
      <c r="A446" s="3" t="str">
        <f>IF(AND(L446=客户对账单!$C$2,C446&gt;=客户对账单!$G$2,C446&lt;=客户对账单!$G$3),ROW(销售出库明细表!F446)&amp;"-","")</f>
        <v/>
      </c>
      <c r="B446" s="16"/>
      <c r="C446" s="16"/>
      <c r="D446" s="16"/>
      <c r="E446" s="18" t="str">
        <f>IF($D446&lt;&gt;"",VLOOKUP($D446,参数表!$A:$G,2,0),"")</f>
        <v/>
      </c>
      <c r="F446" s="18" t="str">
        <f>IF($D446&lt;&gt;"",VLOOKUP($D446,参数表!$A:$G,3,0),"")</f>
        <v/>
      </c>
      <c r="G446" s="18" t="str">
        <f>IF($D446&lt;&gt;"",VLOOKUP($D446,参数表!$A:$G,4,0),"")</f>
        <v/>
      </c>
      <c r="H446" s="16"/>
      <c r="I446" s="16"/>
      <c r="J446" s="18">
        <f t="shared" si="6"/>
        <v>0</v>
      </c>
      <c r="K446" s="16"/>
      <c r="L446" s="16"/>
      <c r="M446" s="16"/>
    </row>
    <row r="447" spans="1:13" ht="20.100000000000001" customHeight="1" x14ac:dyDescent="0.15">
      <c r="A447" s="3" t="str">
        <f>IF(AND(L447=客户对账单!$C$2,C447&gt;=客户对账单!$G$2,C447&lt;=客户对账单!$G$3),ROW(销售出库明细表!F447)&amp;"-","")</f>
        <v/>
      </c>
      <c r="B447" s="16"/>
      <c r="C447" s="16"/>
      <c r="D447" s="16"/>
      <c r="E447" s="18" t="str">
        <f>IF($D447&lt;&gt;"",VLOOKUP($D447,参数表!$A:$G,2,0),"")</f>
        <v/>
      </c>
      <c r="F447" s="18" t="str">
        <f>IF($D447&lt;&gt;"",VLOOKUP($D447,参数表!$A:$G,3,0),"")</f>
        <v/>
      </c>
      <c r="G447" s="18" t="str">
        <f>IF($D447&lt;&gt;"",VLOOKUP($D447,参数表!$A:$G,4,0),"")</f>
        <v/>
      </c>
      <c r="H447" s="16"/>
      <c r="I447" s="16"/>
      <c r="J447" s="18">
        <f t="shared" si="6"/>
        <v>0</v>
      </c>
      <c r="K447" s="16"/>
      <c r="L447" s="16"/>
      <c r="M447" s="16"/>
    </row>
    <row r="448" spans="1:13" ht="20.100000000000001" customHeight="1" x14ac:dyDescent="0.15">
      <c r="A448" s="3" t="str">
        <f>IF(AND(L448=客户对账单!$C$2,C448&gt;=客户对账单!$G$2,C448&lt;=客户对账单!$G$3),ROW(销售出库明细表!F448)&amp;"-","")</f>
        <v/>
      </c>
      <c r="B448" s="16"/>
      <c r="C448" s="16"/>
      <c r="D448" s="16"/>
      <c r="E448" s="18" t="str">
        <f>IF($D448&lt;&gt;"",VLOOKUP($D448,参数表!$A:$G,2,0),"")</f>
        <v/>
      </c>
      <c r="F448" s="18" t="str">
        <f>IF($D448&lt;&gt;"",VLOOKUP($D448,参数表!$A:$G,3,0),"")</f>
        <v/>
      </c>
      <c r="G448" s="18" t="str">
        <f>IF($D448&lt;&gt;"",VLOOKUP($D448,参数表!$A:$G,4,0),"")</f>
        <v/>
      </c>
      <c r="H448" s="16"/>
      <c r="I448" s="16"/>
      <c r="J448" s="18">
        <f t="shared" si="6"/>
        <v>0</v>
      </c>
      <c r="K448" s="16"/>
      <c r="L448" s="16"/>
      <c r="M448" s="16"/>
    </row>
    <row r="449" spans="1:13" ht="20.100000000000001" customHeight="1" x14ac:dyDescent="0.15">
      <c r="A449" s="3" t="str">
        <f>IF(AND(L449=客户对账单!$C$2,C449&gt;=客户对账单!$G$2,C449&lt;=客户对账单!$G$3),ROW(销售出库明细表!F449)&amp;"-","")</f>
        <v/>
      </c>
      <c r="B449" s="16"/>
      <c r="C449" s="16"/>
      <c r="D449" s="16"/>
      <c r="E449" s="18" t="str">
        <f>IF($D449&lt;&gt;"",VLOOKUP($D449,参数表!$A:$G,2,0),"")</f>
        <v/>
      </c>
      <c r="F449" s="18" t="str">
        <f>IF($D449&lt;&gt;"",VLOOKUP($D449,参数表!$A:$G,3,0),"")</f>
        <v/>
      </c>
      <c r="G449" s="18" t="str">
        <f>IF($D449&lt;&gt;"",VLOOKUP($D449,参数表!$A:$G,4,0),"")</f>
        <v/>
      </c>
      <c r="H449" s="16"/>
      <c r="I449" s="16"/>
      <c r="J449" s="18">
        <f t="shared" si="6"/>
        <v>0</v>
      </c>
      <c r="K449" s="16"/>
      <c r="L449" s="16"/>
      <c r="M449" s="16"/>
    </row>
    <row r="450" spans="1:13" ht="20.100000000000001" customHeight="1" x14ac:dyDescent="0.15">
      <c r="A450" s="3" t="str">
        <f>IF(AND(L450=客户对账单!$C$2,C450&gt;=客户对账单!$G$2,C450&lt;=客户对账单!$G$3),ROW(销售出库明细表!F450)&amp;"-","")</f>
        <v/>
      </c>
      <c r="B450" s="16"/>
      <c r="C450" s="16"/>
      <c r="D450" s="16"/>
      <c r="E450" s="18" t="str">
        <f>IF($D450&lt;&gt;"",VLOOKUP($D450,参数表!$A:$G,2,0),"")</f>
        <v/>
      </c>
      <c r="F450" s="18" t="str">
        <f>IF($D450&lt;&gt;"",VLOOKUP($D450,参数表!$A:$G,3,0),"")</f>
        <v/>
      </c>
      <c r="G450" s="18" t="str">
        <f>IF($D450&lt;&gt;"",VLOOKUP($D450,参数表!$A:$G,4,0),"")</f>
        <v/>
      </c>
      <c r="H450" s="16"/>
      <c r="I450" s="16"/>
      <c r="J450" s="18">
        <f t="shared" si="6"/>
        <v>0</v>
      </c>
      <c r="K450" s="16"/>
      <c r="L450" s="16"/>
      <c r="M450" s="16"/>
    </row>
    <row r="451" spans="1:13" ht="20.100000000000001" customHeight="1" x14ac:dyDescent="0.15">
      <c r="A451" s="3" t="str">
        <f>IF(AND(L451=客户对账单!$C$2,C451&gt;=客户对账单!$G$2,C451&lt;=客户对账单!$G$3),ROW(销售出库明细表!F451)&amp;"-","")</f>
        <v/>
      </c>
      <c r="B451" s="16"/>
      <c r="C451" s="16"/>
      <c r="D451" s="16"/>
      <c r="E451" s="18" t="str">
        <f>IF($D451&lt;&gt;"",VLOOKUP($D451,参数表!$A:$G,2,0),"")</f>
        <v/>
      </c>
      <c r="F451" s="18" t="str">
        <f>IF($D451&lt;&gt;"",VLOOKUP($D451,参数表!$A:$G,3,0),"")</f>
        <v/>
      </c>
      <c r="G451" s="18" t="str">
        <f>IF($D451&lt;&gt;"",VLOOKUP($D451,参数表!$A:$G,4,0),"")</f>
        <v/>
      </c>
      <c r="H451" s="16"/>
      <c r="I451" s="16"/>
      <c r="J451" s="18">
        <f t="shared" si="6"/>
        <v>0</v>
      </c>
      <c r="K451" s="16"/>
      <c r="L451" s="16"/>
      <c r="M451" s="16"/>
    </row>
    <row r="452" spans="1:13" ht="20.100000000000001" customHeight="1" x14ac:dyDescent="0.15">
      <c r="A452" s="3" t="str">
        <f>IF(AND(L452=客户对账单!$C$2,C452&gt;=客户对账单!$G$2,C452&lt;=客户对账单!$G$3),ROW(销售出库明细表!F452)&amp;"-","")</f>
        <v/>
      </c>
      <c r="B452" s="16"/>
      <c r="C452" s="16"/>
      <c r="D452" s="16"/>
      <c r="E452" s="18" t="str">
        <f>IF($D452&lt;&gt;"",VLOOKUP($D452,参数表!$A:$G,2,0),"")</f>
        <v/>
      </c>
      <c r="F452" s="18" t="str">
        <f>IF($D452&lt;&gt;"",VLOOKUP($D452,参数表!$A:$G,3,0),"")</f>
        <v/>
      </c>
      <c r="G452" s="18" t="str">
        <f>IF($D452&lt;&gt;"",VLOOKUP($D452,参数表!$A:$G,4,0),"")</f>
        <v/>
      </c>
      <c r="H452" s="16"/>
      <c r="I452" s="16"/>
      <c r="J452" s="18">
        <f t="shared" ref="J452:J500" si="7">H452*I452</f>
        <v>0</v>
      </c>
      <c r="K452" s="16"/>
      <c r="L452" s="16"/>
      <c r="M452" s="16"/>
    </row>
    <row r="453" spans="1:13" ht="20.100000000000001" customHeight="1" x14ac:dyDescent="0.15">
      <c r="A453" s="3" t="str">
        <f>IF(AND(L453=客户对账单!$C$2,C453&gt;=客户对账单!$G$2,C453&lt;=客户对账单!$G$3),ROW(销售出库明细表!F453)&amp;"-","")</f>
        <v/>
      </c>
      <c r="B453" s="16"/>
      <c r="C453" s="16"/>
      <c r="D453" s="16"/>
      <c r="E453" s="18" t="str">
        <f>IF($D453&lt;&gt;"",VLOOKUP($D453,参数表!$A:$G,2,0),"")</f>
        <v/>
      </c>
      <c r="F453" s="18" t="str">
        <f>IF($D453&lt;&gt;"",VLOOKUP($D453,参数表!$A:$G,3,0),"")</f>
        <v/>
      </c>
      <c r="G453" s="18" t="str">
        <f>IF($D453&lt;&gt;"",VLOOKUP($D453,参数表!$A:$G,4,0),"")</f>
        <v/>
      </c>
      <c r="H453" s="16"/>
      <c r="I453" s="16"/>
      <c r="J453" s="18">
        <f t="shared" si="7"/>
        <v>0</v>
      </c>
      <c r="K453" s="16"/>
      <c r="L453" s="16"/>
      <c r="M453" s="16"/>
    </row>
    <row r="454" spans="1:13" ht="20.100000000000001" customHeight="1" x14ac:dyDescent="0.15">
      <c r="A454" s="3" t="str">
        <f>IF(AND(L454=客户对账单!$C$2,C454&gt;=客户对账单!$G$2,C454&lt;=客户对账单!$G$3),ROW(销售出库明细表!F454)&amp;"-","")</f>
        <v/>
      </c>
      <c r="B454" s="16"/>
      <c r="C454" s="16"/>
      <c r="D454" s="16"/>
      <c r="E454" s="18" t="str">
        <f>IF($D454&lt;&gt;"",VLOOKUP($D454,参数表!$A:$G,2,0),"")</f>
        <v/>
      </c>
      <c r="F454" s="18" t="str">
        <f>IF($D454&lt;&gt;"",VLOOKUP($D454,参数表!$A:$G,3,0),"")</f>
        <v/>
      </c>
      <c r="G454" s="18" t="str">
        <f>IF($D454&lt;&gt;"",VLOOKUP($D454,参数表!$A:$G,4,0),"")</f>
        <v/>
      </c>
      <c r="H454" s="16"/>
      <c r="I454" s="16"/>
      <c r="J454" s="18">
        <f t="shared" si="7"/>
        <v>0</v>
      </c>
      <c r="K454" s="16"/>
      <c r="L454" s="16"/>
      <c r="M454" s="16"/>
    </row>
    <row r="455" spans="1:13" ht="20.100000000000001" customHeight="1" x14ac:dyDescent="0.15">
      <c r="A455" s="3" t="str">
        <f>IF(AND(L455=客户对账单!$C$2,C455&gt;=客户对账单!$G$2,C455&lt;=客户对账单!$G$3),ROW(销售出库明细表!F455)&amp;"-","")</f>
        <v/>
      </c>
      <c r="B455" s="16"/>
      <c r="C455" s="16"/>
      <c r="D455" s="16"/>
      <c r="E455" s="18" t="str">
        <f>IF($D455&lt;&gt;"",VLOOKUP($D455,参数表!$A:$G,2,0),"")</f>
        <v/>
      </c>
      <c r="F455" s="18" t="str">
        <f>IF($D455&lt;&gt;"",VLOOKUP($D455,参数表!$A:$G,3,0),"")</f>
        <v/>
      </c>
      <c r="G455" s="18" t="str">
        <f>IF($D455&lt;&gt;"",VLOOKUP($D455,参数表!$A:$G,4,0),"")</f>
        <v/>
      </c>
      <c r="H455" s="16"/>
      <c r="I455" s="16"/>
      <c r="J455" s="18">
        <f t="shared" si="7"/>
        <v>0</v>
      </c>
      <c r="K455" s="16"/>
      <c r="L455" s="16"/>
      <c r="M455" s="16"/>
    </row>
    <row r="456" spans="1:13" ht="20.100000000000001" customHeight="1" x14ac:dyDescent="0.15">
      <c r="A456" s="3" t="str">
        <f>IF(AND(L456=客户对账单!$C$2,C456&gt;=客户对账单!$G$2,C456&lt;=客户对账单!$G$3),ROW(销售出库明细表!F456)&amp;"-","")</f>
        <v/>
      </c>
      <c r="B456" s="16"/>
      <c r="C456" s="16"/>
      <c r="D456" s="16"/>
      <c r="E456" s="18" t="str">
        <f>IF($D456&lt;&gt;"",VLOOKUP($D456,参数表!$A:$G,2,0),"")</f>
        <v/>
      </c>
      <c r="F456" s="18" t="str">
        <f>IF($D456&lt;&gt;"",VLOOKUP($D456,参数表!$A:$G,3,0),"")</f>
        <v/>
      </c>
      <c r="G456" s="18" t="str">
        <f>IF($D456&lt;&gt;"",VLOOKUP($D456,参数表!$A:$G,4,0),"")</f>
        <v/>
      </c>
      <c r="H456" s="16"/>
      <c r="I456" s="16"/>
      <c r="J456" s="18">
        <f t="shared" si="7"/>
        <v>0</v>
      </c>
      <c r="K456" s="16"/>
      <c r="L456" s="16"/>
      <c r="M456" s="16"/>
    </row>
    <row r="457" spans="1:13" ht="20.100000000000001" customHeight="1" x14ac:dyDescent="0.15">
      <c r="A457" s="3" t="str">
        <f>IF(AND(L457=客户对账单!$C$2,C457&gt;=客户对账单!$G$2,C457&lt;=客户对账单!$G$3),ROW(销售出库明细表!F457)&amp;"-","")</f>
        <v/>
      </c>
      <c r="B457" s="16"/>
      <c r="C457" s="16"/>
      <c r="D457" s="16"/>
      <c r="E457" s="18" t="str">
        <f>IF($D457&lt;&gt;"",VLOOKUP($D457,参数表!$A:$G,2,0),"")</f>
        <v/>
      </c>
      <c r="F457" s="18" t="str">
        <f>IF($D457&lt;&gt;"",VLOOKUP($D457,参数表!$A:$G,3,0),"")</f>
        <v/>
      </c>
      <c r="G457" s="18" t="str">
        <f>IF($D457&lt;&gt;"",VLOOKUP($D457,参数表!$A:$G,4,0),"")</f>
        <v/>
      </c>
      <c r="H457" s="16"/>
      <c r="I457" s="16"/>
      <c r="J457" s="18">
        <f t="shared" si="7"/>
        <v>0</v>
      </c>
      <c r="K457" s="16"/>
      <c r="L457" s="16"/>
      <c r="M457" s="16"/>
    </row>
    <row r="458" spans="1:13" ht="20.100000000000001" customHeight="1" x14ac:dyDescent="0.15">
      <c r="A458" s="3" t="str">
        <f>IF(AND(L458=客户对账单!$C$2,C458&gt;=客户对账单!$G$2,C458&lt;=客户对账单!$G$3),ROW(销售出库明细表!F458)&amp;"-","")</f>
        <v/>
      </c>
      <c r="B458" s="16"/>
      <c r="C458" s="16"/>
      <c r="D458" s="16"/>
      <c r="E458" s="18" t="str">
        <f>IF($D458&lt;&gt;"",VLOOKUP($D458,参数表!$A:$G,2,0),"")</f>
        <v/>
      </c>
      <c r="F458" s="18" t="str">
        <f>IF($D458&lt;&gt;"",VLOOKUP($D458,参数表!$A:$G,3,0),"")</f>
        <v/>
      </c>
      <c r="G458" s="18" t="str">
        <f>IF($D458&lt;&gt;"",VLOOKUP($D458,参数表!$A:$G,4,0),"")</f>
        <v/>
      </c>
      <c r="H458" s="16"/>
      <c r="I458" s="16"/>
      <c r="J458" s="18">
        <f t="shared" si="7"/>
        <v>0</v>
      </c>
      <c r="K458" s="16"/>
      <c r="L458" s="16"/>
      <c r="M458" s="16"/>
    </row>
    <row r="459" spans="1:13" ht="20.100000000000001" customHeight="1" x14ac:dyDescent="0.15">
      <c r="A459" s="3" t="str">
        <f>IF(AND(L459=客户对账单!$C$2,C459&gt;=客户对账单!$G$2,C459&lt;=客户对账单!$G$3),ROW(销售出库明细表!F459)&amp;"-","")</f>
        <v/>
      </c>
      <c r="B459" s="16"/>
      <c r="C459" s="16"/>
      <c r="D459" s="16"/>
      <c r="E459" s="18" t="str">
        <f>IF($D459&lt;&gt;"",VLOOKUP($D459,参数表!$A:$G,2,0),"")</f>
        <v/>
      </c>
      <c r="F459" s="18" t="str">
        <f>IF($D459&lt;&gt;"",VLOOKUP($D459,参数表!$A:$G,3,0),"")</f>
        <v/>
      </c>
      <c r="G459" s="18" t="str">
        <f>IF($D459&lt;&gt;"",VLOOKUP($D459,参数表!$A:$G,4,0),"")</f>
        <v/>
      </c>
      <c r="H459" s="16"/>
      <c r="I459" s="16"/>
      <c r="J459" s="18">
        <f t="shared" si="7"/>
        <v>0</v>
      </c>
      <c r="K459" s="16"/>
      <c r="L459" s="16"/>
      <c r="M459" s="16"/>
    </row>
    <row r="460" spans="1:13" ht="20.100000000000001" customHeight="1" x14ac:dyDescent="0.15">
      <c r="A460" s="3" t="str">
        <f>IF(AND(L460=客户对账单!$C$2,C460&gt;=客户对账单!$G$2,C460&lt;=客户对账单!$G$3),ROW(销售出库明细表!F460)&amp;"-","")</f>
        <v/>
      </c>
      <c r="B460" s="16"/>
      <c r="C460" s="16"/>
      <c r="D460" s="16"/>
      <c r="E460" s="18" t="str">
        <f>IF($D460&lt;&gt;"",VLOOKUP($D460,参数表!$A:$G,2,0),"")</f>
        <v/>
      </c>
      <c r="F460" s="18" t="str">
        <f>IF($D460&lt;&gt;"",VLOOKUP($D460,参数表!$A:$G,3,0),"")</f>
        <v/>
      </c>
      <c r="G460" s="18" t="str">
        <f>IF($D460&lt;&gt;"",VLOOKUP($D460,参数表!$A:$G,4,0),"")</f>
        <v/>
      </c>
      <c r="H460" s="16"/>
      <c r="I460" s="16"/>
      <c r="J460" s="18">
        <f t="shared" si="7"/>
        <v>0</v>
      </c>
      <c r="K460" s="16"/>
      <c r="L460" s="16"/>
      <c r="M460" s="16"/>
    </row>
    <row r="461" spans="1:13" ht="20.100000000000001" customHeight="1" x14ac:dyDescent="0.15">
      <c r="A461" s="3" t="str">
        <f>IF(AND(L461=客户对账单!$C$2,C461&gt;=客户对账单!$G$2,C461&lt;=客户对账单!$G$3),ROW(销售出库明细表!F461)&amp;"-","")</f>
        <v/>
      </c>
      <c r="B461" s="16"/>
      <c r="C461" s="16"/>
      <c r="D461" s="16"/>
      <c r="E461" s="18" t="str">
        <f>IF($D461&lt;&gt;"",VLOOKUP($D461,参数表!$A:$G,2,0),"")</f>
        <v/>
      </c>
      <c r="F461" s="18" t="str">
        <f>IF($D461&lt;&gt;"",VLOOKUP($D461,参数表!$A:$G,3,0),"")</f>
        <v/>
      </c>
      <c r="G461" s="18" t="str">
        <f>IF($D461&lt;&gt;"",VLOOKUP($D461,参数表!$A:$G,4,0),"")</f>
        <v/>
      </c>
      <c r="H461" s="16"/>
      <c r="I461" s="16"/>
      <c r="J461" s="18">
        <f t="shared" si="7"/>
        <v>0</v>
      </c>
      <c r="K461" s="16"/>
      <c r="L461" s="16"/>
      <c r="M461" s="16"/>
    </row>
    <row r="462" spans="1:13" ht="20.100000000000001" customHeight="1" x14ac:dyDescent="0.15">
      <c r="A462" s="3" t="str">
        <f>IF(AND(L462=客户对账单!$C$2,C462&gt;=客户对账单!$G$2,C462&lt;=客户对账单!$G$3),ROW(销售出库明细表!F462)&amp;"-","")</f>
        <v/>
      </c>
      <c r="B462" s="16"/>
      <c r="C462" s="16"/>
      <c r="D462" s="16"/>
      <c r="E462" s="18" t="str">
        <f>IF($D462&lt;&gt;"",VLOOKUP($D462,参数表!$A:$G,2,0),"")</f>
        <v/>
      </c>
      <c r="F462" s="18" t="str">
        <f>IF($D462&lt;&gt;"",VLOOKUP($D462,参数表!$A:$G,3,0),"")</f>
        <v/>
      </c>
      <c r="G462" s="18" t="str">
        <f>IF($D462&lt;&gt;"",VLOOKUP($D462,参数表!$A:$G,4,0),"")</f>
        <v/>
      </c>
      <c r="H462" s="16"/>
      <c r="I462" s="16"/>
      <c r="J462" s="18">
        <f t="shared" si="7"/>
        <v>0</v>
      </c>
      <c r="K462" s="16"/>
      <c r="L462" s="16"/>
      <c r="M462" s="16"/>
    </row>
    <row r="463" spans="1:13" ht="20.100000000000001" customHeight="1" x14ac:dyDescent="0.15">
      <c r="A463" s="3" t="str">
        <f>IF(AND(L463=客户对账单!$C$2,C463&gt;=客户对账单!$G$2,C463&lt;=客户对账单!$G$3),ROW(销售出库明细表!F463)&amp;"-","")</f>
        <v/>
      </c>
      <c r="B463" s="16"/>
      <c r="C463" s="16"/>
      <c r="D463" s="16"/>
      <c r="E463" s="18" t="str">
        <f>IF($D463&lt;&gt;"",VLOOKUP($D463,参数表!$A:$G,2,0),"")</f>
        <v/>
      </c>
      <c r="F463" s="18" t="str">
        <f>IF($D463&lt;&gt;"",VLOOKUP($D463,参数表!$A:$G,3,0),"")</f>
        <v/>
      </c>
      <c r="G463" s="18" t="str">
        <f>IF($D463&lt;&gt;"",VLOOKUP($D463,参数表!$A:$G,4,0),"")</f>
        <v/>
      </c>
      <c r="H463" s="16"/>
      <c r="I463" s="16"/>
      <c r="J463" s="18">
        <f t="shared" si="7"/>
        <v>0</v>
      </c>
      <c r="K463" s="16"/>
      <c r="L463" s="16"/>
      <c r="M463" s="16"/>
    </row>
    <row r="464" spans="1:13" ht="20.100000000000001" customHeight="1" x14ac:dyDescent="0.15">
      <c r="A464" s="3" t="str">
        <f>IF(AND(L464=客户对账单!$C$2,C464&gt;=客户对账单!$G$2,C464&lt;=客户对账单!$G$3),ROW(销售出库明细表!F464)&amp;"-","")</f>
        <v/>
      </c>
      <c r="B464" s="16"/>
      <c r="C464" s="16"/>
      <c r="D464" s="16"/>
      <c r="E464" s="18" t="str">
        <f>IF($D464&lt;&gt;"",VLOOKUP($D464,参数表!$A:$G,2,0),"")</f>
        <v/>
      </c>
      <c r="F464" s="18" t="str">
        <f>IF($D464&lt;&gt;"",VLOOKUP($D464,参数表!$A:$G,3,0),"")</f>
        <v/>
      </c>
      <c r="G464" s="18" t="str">
        <f>IF($D464&lt;&gt;"",VLOOKUP($D464,参数表!$A:$G,4,0),"")</f>
        <v/>
      </c>
      <c r="H464" s="16"/>
      <c r="I464" s="16"/>
      <c r="J464" s="18">
        <f t="shared" si="7"/>
        <v>0</v>
      </c>
      <c r="K464" s="16"/>
      <c r="L464" s="16"/>
      <c r="M464" s="16"/>
    </row>
    <row r="465" spans="1:13" ht="20.100000000000001" customHeight="1" x14ac:dyDescent="0.15">
      <c r="A465" s="3" t="str">
        <f>IF(AND(L465=客户对账单!$C$2,C465&gt;=客户对账单!$G$2,C465&lt;=客户对账单!$G$3),ROW(销售出库明细表!F465)&amp;"-","")</f>
        <v/>
      </c>
      <c r="B465" s="16"/>
      <c r="C465" s="16"/>
      <c r="D465" s="16"/>
      <c r="E465" s="18" t="str">
        <f>IF($D465&lt;&gt;"",VLOOKUP($D465,参数表!$A:$G,2,0),"")</f>
        <v/>
      </c>
      <c r="F465" s="18" t="str">
        <f>IF($D465&lt;&gt;"",VLOOKUP($D465,参数表!$A:$G,3,0),"")</f>
        <v/>
      </c>
      <c r="G465" s="18" t="str">
        <f>IF($D465&lt;&gt;"",VLOOKUP($D465,参数表!$A:$G,4,0),"")</f>
        <v/>
      </c>
      <c r="H465" s="16"/>
      <c r="I465" s="16"/>
      <c r="J465" s="18">
        <f t="shared" si="7"/>
        <v>0</v>
      </c>
      <c r="K465" s="16"/>
      <c r="L465" s="16"/>
      <c r="M465" s="16"/>
    </row>
    <row r="466" spans="1:13" ht="20.100000000000001" customHeight="1" x14ac:dyDescent="0.15">
      <c r="A466" s="3" t="str">
        <f>IF(AND(L466=客户对账单!$C$2,C466&gt;=客户对账单!$G$2,C466&lt;=客户对账单!$G$3),ROW(销售出库明细表!F466)&amp;"-","")</f>
        <v/>
      </c>
      <c r="B466" s="16"/>
      <c r="C466" s="16"/>
      <c r="D466" s="16"/>
      <c r="E466" s="18" t="str">
        <f>IF($D466&lt;&gt;"",VLOOKUP($D466,参数表!$A:$G,2,0),"")</f>
        <v/>
      </c>
      <c r="F466" s="18" t="str">
        <f>IF($D466&lt;&gt;"",VLOOKUP($D466,参数表!$A:$G,3,0),"")</f>
        <v/>
      </c>
      <c r="G466" s="18" t="str">
        <f>IF($D466&lt;&gt;"",VLOOKUP($D466,参数表!$A:$G,4,0),"")</f>
        <v/>
      </c>
      <c r="H466" s="16"/>
      <c r="I466" s="16"/>
      <c r="J466" s="18">
        <f t="shared" si="7"/>
        <v>0</v>
      </c>
      <c r="K466" s="16"/>
      <c r="L466" s="16"/>
      <c r="M466" s="16"/>
    </row>
    <row r="467" spans="1:13" ht="20.100000000000001" customHeight="1" x14ac:dyDescent="0.15">
      <c r="A467" s="3" t="str">
        <f>IF(AND(L467=客户对账单!$C$2,C467&gt;=客户对账单!$G$2,C467&lt;=客户对账单!$G$3),ROW(销售出库明细表!F467)&amp;"-","")</f>
        <v/>
      </c>
      <c r="B467" s="16"/>
      <c r="C467" s="16"/>
      <c r="D467" s="16"/>
      <c r="E467" s="18" t="str">
        <f>IF($D467&lt;&gt;"",VLOOKUP($D467,参数表!$A:$G,2,0),"")</f>
        <v/>
      </c>
      <c r="F467" s="18" t="str">
        <f>IF($D467&lt;&gt;"",VLOOKUP($D467,参数表!$A:$G,3,0),"")</f>
        <v/>
      </c>
      <c r="G467" s="18" t="str">
        <f>IF($D467&lt;&gt;"",VLOOKUP($D467,参数表!$A:$G,4,0),"")</f>
        <v/>
      </c>
      <c r="H467" s="16"/>
      <c r="I467" s="16"/>
      <c r="J467" s="18">
        <f t="shared" si="7"/>
        <v>0</v>
      </c>
      <c r="K467" s="16"/>
      <c r="L467" s="16"/>
      <c r="M467" s="16"/>
    </row>
    <row r="468" spans="1:13" ht="20.100000000000001" customHeight="1" x14ac:dyDescent="0.15">
      <c r="A468" s="3" t="str">
        <f>IF(AND(L468=客户对账单!$C$2,C468&gt;=客户对账单!$G$2,C468&lt;=客户对账单!$G$3),ROW(销售出库明细表!F468)&amp;"-","")</f>
        <v/>
      </c>
      <c r="B468" s="16"/>
      <c r="C468" s="16"/>
      <c r="D468" s="16"/>
      <c r="E468" s="18" t="str">
        <f>IF($D468&lt;&gt;"",VLOOKUP($D468,参数表!$A:$G,2,0),"")</f>
        <v/>
      </c>
      <c r="F468" s="18" t="str">
        <f>IF($D468&lt;&gt;"",VLOOKUP($D468,参数表!$A:$G,3,0),"")</f>
        <v/>
      </c>
      <c r="G468" s="18" t="str">
        <f>IF($D468&lt;&gt;"",VLOOKUP($D468,参数表!$A:$G,4,0),"")</f>
        <v/>
      </c>
      <c r="H468" s="16"/>
      <c r="I468" s="16"/>
      <c r="J468" s="18">
        <f t="shared" si="7"/>
        <v>0</v>
      </c>
      <c r="K468" s="16"/>
      <c r="L468" s="16"/>
      <c r="M468" s="16"/>
    </row>
    <row r="469" spans="1:13" ht="20.100000000000001" customHeight="1" x14ac:dyDescent="0.15">
      <c r="A469" s="3" t="str">
        <f>IF(AND(L469=客户对账单!$C$2,C469&gt;=客户对账单!$G$2,C469&lt;=客户对账单!$G$3),ROW(销售出库明细表!F469)&amp;"-","")</f>
        <v/>
      </c>
      <c r="B469" s="16"/>
      <c r="C469" s="16"/>
      <c r="D469" s="16"/>
      <c r="E469" s="18" t="str">
        <f>IF($D469&lt;&gt;"",VLOOKUP($D469,参数表!$A:$G,2,0),"")</f>
        <v/>
      </c>
      <c r="F469" s="18" t="str">
        <f>IF($D469&lt;&gt;"",VLOOKUP($D469,参数表!$A:$G,3,0),"")</f>
        <v/>
      </c>
      <c r="G469" s="18" t="str">
        <f>IF($D469&lt;&gt;"",VLOOKUP($D469,参数表!$A:$G,4,0),"")</f>
        <v/>
      </c>
      <c r="H469" s="16"/>
      <c r="I469" s="16"/>
      <c r="J469" s="18">
        <f t="shared" si="7"/>
        <v>0</v>
      </c>
      <c r="K469" s="16"/>
      <c r="L469" s="16"/>
      <c r="M469" s="16"/>
    </row>
    <row r="470" spans="1:13" ht="20.100000000000001" customHeight="1" x14ac:dyDescent="0.15">
      <c r="A470" s="3" t="str">
        <f>IF(AND(L470=客户对账单!$C$2,C470&gt;=客户对账单!$G$2,C470&lt;=客户对账单!$G$3),ROW(销售出库明细表!F470)&amp;"-","")</f>
        <v/>
      </c>
      <c r="B470" s="16"/>
      <c r="C470" s="16"/>
      <c r="D470" s="16"/>
      <c r="E470" s="18" t="str">
        <f>IF($D470&lt;&gt;"",VLOOKUP($D470,参数表!$A:$G,2,0),"")</f>
        <v/>
      </c>
      <c r="F470" s="18" t="str">
        <f>IF($D470&lt;&gt;"",VLOOKUP($D470,参数表!$A:$G,3,0),"")</f>
        <v/>
      </c>
      <c r="G470" s="18" t="str">
        <f>IF($D470&lt;&gt;"",VLOOKUP($D470,参数表!$A:$G,4,0),"")</f>
        <v/>
      </c>
      <c r="H470" s="16"/>
      <c r="I470" s="16"/>
      <c r="J470" s="18">
        <f t="shared" si="7"/>
        <v>0</v>
      </c>
      <c r="K470" s="16"/>
      <c r="L470" s="16"/>
      <c r="M470" s="16"/>
    </row>
    <row r="471" spans="1:13" ht="20.100000000000001" customHeight="1" x14ac:dyDescent="0.15">
      <c r="A471" s="3" t="str">
        <f>IF(AND(L471=客户对账单!$C$2,C471&gt;=客户对账单!$G$2,C471&lt;=客户对账单!$G$3),ROW(销售出库明细表!F471)&amp;"-","")</f>
        <v/>
      </c>
      <c r="B471" s="16"/>
      <c r="C471" s="16"/>
      <c r="D471" s="16"/>
      <c r="E471" s="18" t="str">
        <f>IF($D471&lt;&gt;"",VLOOKUP($D471,参数表!$A:$G,2,0),"")</f>
        <v/>
      </c>
      <c r="F471" s="18" t="str">
        <f>IF($D471&lt;&gt;"",VLOOKUP($D471,参数表!$A:$G,3,0),"")</f>
        <v/>
      </c>
      <c r="G471" s="18" t="str">
        <f>IF($D471&lt;&gt;"",VLOOKUP($D471,参数表!$A:$G,4,0),"")</f>
        <v/>
      </c>
      <c r="H471" s="16"/>
      <c r="I471" s="16"/>
      <c r="J471" s="18">
        <f t="shared" si="7"/>
        <v>0</v>
      </c>
      <c r="K471" s="16"/>
      <c r="L471" s="16"/>
      <c r="M471" s="16"/>
    </row>
    <row r="472" spans="1:13" ht="20.100000000000001" customHeight="1" x14ac:dyDescent="0.15">
      <c r="A472" s="3" t="str">
        <f>IF(AND(L472=客户对账单!$C$2,C472&gt;=客户对账单!$G$2,C472&lt;=客户对账单!$G$3),ROW(销售出库明细表!F472)&amp;"-","")</f>
        <v/>
      </c>
      <c r="B472" s="16"/>
      <c r="C472" s="16"/>
      <c r="D472" s="16"/>
      <c r="E472" s="18" t="str">
        <f>IF($D472&lt;&gt;"",VLOOKUP($D472,参数表!$A:$G,2,0),"")</f>
        <v/>
      </c>
      <c r="F472" s="18" t="str">
        <f>IF($D472&lt;&gt;"",VLOOKUP($D472,参数表!$A:$G,3,0),"")</f>
        <v/>
      </c>
      <c r="G472" s="18" t="str">
        <f>IF($D472&lt;&gt;"",VLOOKUP($D472,参数表!$A:$G,4,0),"")</f>
        <v/>
      </c>
      <c r="H472" s="16"/>
      <c r="I472" s="16"/>
      <c r="J472" s="18">
        <f t="shared" si="7"/>
        <v>0</v>
      </c>
      <c r="K472" s="16"/>
      <c r="L472" s="16"/>
      <c r="M472" s="16"/>
    </row>
    <row r="473" spans="1:13" ht="20.100000000000001" customHeight="1" x14ac:dyDescent="0.15">
      <c r="A473" s="3" t="str">
        <f>IF(AND(L473=客户对账单!$C$2,C473&gt;=客户对账单!$G$2,C473&lt;=客户对账单!$G$3),ROW(销售出库明细表!F473)&amp;"-","")</f>
        <v/>
      </c>
      <c r="B473" s="16"/>
      <c r="C473" s="16"/>
      <c r="D473" s="16"/>
      <c r="E473" s="18" t="str">
        <f>IF($D473&lt;&gt;"",VLOOKUP($D473,参数表!$A:$G,2,0),"")</f>
        <v/>
      </c>
      <c r="F473" s="18" t="str">
        <f>IF($D473&lt;&gt;"",VLOOKUP($D473,参数表!$A:$G,3,0),"")</f>
        <v/>
      </c>
      <c r="G473" s="18" t="str">
        <f>IF($D473&lt;&gt;"",VLOOKUP($D473,参数表!$A:$G,4,0),"")</f>
        <v/>
      </c>
      <c r="H473" s="16"/>
      <c r="I473" s="16"/>
      <c r="J473" s="18">
        <f t="shared" si="7"/>
        <v>0</v>
      </c>
      <c r="K473" s="16"/>
      <c r="L473" s="16"/>
      <c r="M473" s="16"/>
    </row>
    <row r="474" spans="1:13" ht="20.100000000000001" customHeight="1" x14ac:dyDescent="0.15">
      <c r="A474" s="3" t="str">
        <f>IF(AND(L474=客户对账单!$C$2,C474&gt;=客户对账单!$G$2,C474&lt;=客户对账单!$G$3),ROW(销售出库明细表!F474)&amp;"-","")</f>
        <v/>
      </c>
      <c r="B474" s="16"/>
      <c r="C474" s="16"/>
      <c r="D474" s="16"/>
      <c r="E474" s="18" t="str">
        <f>IF($D474&lt;&gt;"",VLOOKUP($D474,参数表!$A:$G,2,0),"")</f>
        <v/>
      </c>
      <c r="F474" s="18" t="str">
        <f>IF($D474&lt;&gt;"",VLOOKUP($D474,参数表!$A:$G,3,0),"")</f>
        <v/>
      </c>
      <c r="G474" s="18" t="str">
        <f>IF($D474&lt;&gt;"",VLOOKUP($D474,参数表!$A:$G,4,0),"")</f>
        <v/>
      </c>
      <c r="H474" s="16"/>
      <c r="I474" s="16"/>
      <c r="J474" s="18">
        <f t="shared" si="7"/>
        <v>0</v>
      </c>
      <c r="K474" s="16"/>
      <c r="L474" s="16"/>
      <c r="M474" s="16"/>
    </row>
    <row r="475" spans="1:13" ht="20.100000000000001" customHeight="1" x14ac:dyDescent="0.15">
      <c r="A475" s="3" t="str">
        <f>IF(AND(L475=客户对账单!$C$2,C475&gt;=客户对账单!$G$2,C475&lt;=客户对账单!$G$3),ROW(销售出库明细表!F475)&amp;"-","")</f>
        <v/>
      </c>
      <c r="B475" s="16"/>
      <c r="C475" s="16"/>
      <c r="D475" s="16"/>
      <c r="E475" s="18" t="str">
        <f>IF($D475&lt;&gt;"",VLOOKUP($D475,参数表!$A:$G,2,0),"")</f>
        <v/>
      </c>
      <c r="F475" s="18" t="str">
        <f>IF($D475&lt;&gt;"",VLOOKUP($D475,参数表!$A:$G,3,0),"")</f>
        <v/>
      </c>
      <c r="G475" s="18" t="str">
        <f>IF($D475&lt;&gt;"",VLOOKUP($D475,参数表!$A:$G,4,0),"")</f>
        <v/>
      </c>
      <c r="H475" s="16"/>
      <c r="I475" s="16"/>
      <c r="J475" s="18">
        <f t="shared" si="7"/>
        <v>0</v>
      </c>
      <c r="K475" s="16"/>
      <c r="L475" s="16"/>
      <c r="M475" s="16"/>
    </row>
    <row r="476" spans="1:13" ht="20.100000000000001" customHeight="1" x14ac:dyDescent="0.15">
      <c r="A476" s="3" t="str">
        <f>IF(AND(L476=客户对账单!$C$2,C476&gt;=客户对账单!$G$2,C476&lt;=客户对账单!$G$3),ROW(销售出库明细表!F476)&amp;"-","")</f>
        <v/>
      </c>
      <c r="B476" s="16"/>
      <c r="C476" s="16"/>
      <c r="D476" s="16"/>
      <c r="E476" s="18" t="str">
        <f>IF($D476&lt;&gt;"",VLOOKUP($D476,参数表!$A:$G,2,0),"")</f>
        <v/>
      </c>
      <c r="F476" s="18" t="str">
        <f>IF($D476&lt;&gt;"",VLOOKUP($D476,参数表!$A:$G,3,0),"")</f>
        <v/>
      </c>
      <c r="G476" s="18" t="str">
        <f>IF($D476&lt;&gt;"",VLOOKUP($D476,参数表!$A:$G,4,0),"")</f>
        <v/>
      </c>
      <c r="H476" s="16"/>
      <c r="I476" s="16"/>
      <c r="J476" s="18">
        <f t="shared" si="7"/>
        <v>0</v>
      </c>
      <c r="K476" s="16"/>
      <c r="L476" s="16"/>
      <c r="M476" s="16"/>
    </row>
    <row r="477" spans="1:13" ht="20.100000000000001" customHeight="1" x14ac:dyDescent="0.15">
      <c r="A477" s="3" t="str">
        <f>IF(AND(L477=客户对账单!$C$2,C477&gt;=客户对账单!$G$2,C477&lt;=客户对账单!$G$3),ROW(销售出库明细表!F477)&amp;"-","")</f>
        <v/>
      </c>
      <c r="B477" s="16"/>
      <c r="C477" s="16"/>
      <c r="D477" s="16"/>
      <c r="E477" s="18" t="str">
        <f>IF($D477&lt;&gt;"",VLOOKUP($D477,参数表!$A:$G,2,0),"")</f>
        <v/>
      </c>
      <c r="F477" s="18" t="str">
        <f>IF($D477&lt;&gt;"",VLOOKUP($D477,参数表!$A:$G,3,0),"")</f>
        <v/>
      </c>
      <c r="G477" s="18" t="str">
        <f>IF($D477&lt;&gt;"",VLOOKUP($D477,参数表!$A:$G,4,0),"")</f>
        <v/>
      </c>
      <c r="H477" s="16"/>
      <c r="I477" s="16"/>
      <c r="J477" s="18">
        <f t="shared" si="7"/>
        <v>0</v>
      </c>
      <c r="K477" s="16"/>
      <c r="L477" s="16"/>
      <c r="M477" s="16"/>
    </row>
    <row r="478" spans="1:13" ht="20.100000000000001" customHeight="1" x14ac:dyDescent="0.15">
      <c r="A478" s="3" t="str">
        <f>IF(AND(L478=客户对账单!$C$2,C478&gt;=客户对账单!$G$2,C478&lt;=客户对账单!$G$3),ROW(销售出库明细表!F478)&amp;"-","")</f>
        <v/>
      </c>
      <c r="B478" s="16"/>
      <c r="C478" s="16"/>
      <c r="D478" s="16"/>
      <c r="E478" s="18" t="str">
        <f>IF($D478&lt;&gt;"",VLOOKUP($D478,参数表!$A:$G,2,0),"")</f>
        <v/>
      </c>
      <c r="F478" s="18" t="str">
        <f>IF($D478&lt;&gt;"",VLOOKUP($D478,参数表!$A:$G,3,0),"")</f>
        <v/>
      </c>
      <c r="G478" s="18" t="str">
        <f>IF($D478&lt;&gt;"",VLOOKUP($D478,参数表!$A:$G,4,0),"")</f>
        <v/>
      </c>
      <c r="H478" s="16"/>
      <c r="I478" s="16"/>
      <c r="J478" s="18">
        <f t="shared" si="7"/>
        <v>0</v>
      </c>
      <c r="K478" s="16"/>
      <c r="L478" s="16"/>
      <c r="M478" s="16"/>
    </row>
    <row r="479" spans="1:13" ht="20.100000000000001" customHeight="1" x14ac:dyDescent="0.15">
      <c r="A479" s="3" t="str">
        <f>IF(AND(L479=客户对账单!$C$2,C479&gt;=客户对账单!$G$2,C479&lt;=客户对账单!$G$3),ROW(销售出库明细表!F479)&amp;"-","")</f>
        <v/>
      </c>
      <c r="B479" s="16"/>
      <c r="C479" s="16"/>
      <c r="D479" s="16"/>
      <c r="E479" s="18" t="str">
        <f>IF($D479&lt;&gt;"",VLOOKUP($D479,参数表!$A:$G,2,0),"")</f>
        <v/>
      </c>
      <c r="F479" s="18" t="str">
        <f>IF($D479&lt;&gt;"",VLOOKUP($D479,参数表!$A:$G,3,0),"")</f>
        <v/>
      </c>
      <c r="G479" s="18" t="str">
        <f>IF($D479&lt;&gt;"",VLOOKUP($D479,参数表!$A:$G,4,0),"")</f>
        <v/>
      </c>
      <c r="H479" s="16"/>
      <c r="I479" s="16"/>
      <c r="J479" s="18">
        <f t="shared" si="7"/>
        <v>0</v>
      </c>
      <c r="K479" s="16"/>
      <c r="L479" s="16"/>
      <c r="M479" s="16"/>
    </row>
    <row r="480" spans="1:13" ht="20.100000000000001" customHeight="1" x14ac:dyDescent="0.15">
      <c r="A480" s="3" t="str">
        <f>IF(AND(L480=客户对账单!$C$2,C480&gt;=客户对账单!$G$2,C480&lt;=客户对账单!$G$3),ROW(销售出库明细表!F480)&amp;"-","")</f>
        <v/>
      </c>
      <c r="B480" s="16"/>
      <c r="C480" s="16"/>
      <c r="D480" s="16"/>
      <c r="E480" s="18" t="str">
        <f>IF($D480&lt;&gt;"",VLOOKUP($D480,参数表!$A:$G,2,0),"")</f>
        <v/>
      </c>
      <c r="F480" s="18" t="str">
        <f>IF($D480&lt;&gt;"",VLOOKUP($D480,参数表!$A:$G,3,0),"")</f>
        <v/>
      </c>
      <c r="G480" s="18" t="str">
        <f>IF($D480&lt;&gt;"",VLOOKUP($D480,参数表!$A:$G,4,0),"")</f>
        <v/>
      </c>
      <c r="H480" s="16"/>
      <c r="I480" s="16"/>
      <c r="J480" s="18">
        <f t="shared" si="7"/>
        <v>0</v>
      </c>
      <c r="K480" s="16"/>
      <c r="L480" s="16"/>
      <c r="M480" s="16"/>
    </row>
    <row r="481" spans="1:13" ht="20.100000000000001" customHeight="1" x14ac:dyDescent="0.15">
      <c r="A481" s="3" t="str">
        <f>IF(AND(L481=客户对账单!$C$2,C481&gt;=客户对账单!$G$2,C481&lt;=客户对账单!$G$3),ROW(销售出库明细表!F481)&amp;"-","")</f>
        <v/>
      </c>
      <c r="B481" s="16"/>
      <c r="C481" s="16"/>
      <c r="D481" s="16"/>
      <c r="E481" s="18" t="str">
        <f>IF($D481&lt;&gt;"",VLOOKUP($D481,参数表!$A:$G,2,0),"")</f>
        <v/>
      </c>
      <c r="F481" s="18" t="str">
        <f>IF($D481&lt;&gt;"",VLOOKUP($D481,参数表!$A:$G,3,0),"")</f>
        <v/>
      </c>
      <c r="G481" s="18" t="str">
        <f>IF($D481&lt;&gt;"",VLOOKUP($D481,参数表!$A:$G,4,0),"")</f>
        <v/>
      </c>
      <c r="H481" s="16"/>
      <c r="I481" s="16"/>
      <c r="J481" s="18">
        <f t="shared" si="7"/>
        <v>0</v>
      </c>
      <c r="K481" s="16"/>
      <c r="L481" s="16"/>
      <c r="M481" s="16"/>
    </row>
    <row r="482" spans="1:13" ht="20.100000000000001" customHeight="1" x14ac:dyDescent="0.15">
      <c r="A482" s="3" t="str">
        <f>IF(AND(L482=客户对账单!$C$2,C482&gt;=客户对账单!$G$2,C482&lt;=客户对账单!$G$3),ROW(销售出库明细表!F482)&amp;"-","")</f>
        <v/>
      </c>
      <c r="B482" s="16"/>
      <c r="C482" s="16"/>
      <c r="D482" s="16"/>
      <c r="E482" s="18" t="str">
        <f>IF($D482&lt;&gt;"",VLOOKUP($D482,参数表!$A:$G,2,0),"")</f>
        <v/>
      </c>
      <c r="F482" s="18" t="str">
        <f>IF($D482&lt;&gt;"",VLOOKUP($D482,参数表!$A:$G,3,0),"")</f>
        <v/>
      </c>
      <c r="G482" s="18" t="str">
        <f>IF($D482&lt;&gt;"",VLOOKUP($D482,参数表!$A:$G,4,0),"")</f>
        <v/>
      </c>
      <c r="H482" s="16"/>
      <c r="I482" s="16"/>
      <c r="J482" s="18">
        <f t="shared" si="7"/>
        <v>0</v>
      </c>
      <c r="K482" s="16"/>
      <c r="L482" s="16"/>
      <c r="M482" s="16"/>
    </row>
    <row r="483" spans="1:13" ht="20.100000000000001" customHeight="1" x14ac:dyDescent="0.15">
      <c r="A483" s="3" t="str">
        <f>IF(AND(L483=客户对账单!$C$2,C483&gt;=客户对账单!$G$2,C483&lt;=客户对账单!$G$3),ROW(销售出库明细表!F483)&amp;"-","")</f>
        <v/>
      </c>
      <c r="B483" s="16"/>
      <c r="C483" s="16"/>
      <c r="D483" s="16"/>
      <c r="E483" s="18" t="str">
        <f>IF($D483&lt;&gt;"",VLOOKUP($D483,参数表!$A:$G,2,0),"")</f>
        <v/>
      </c>
      <c r="F483" s="18" t="str">
        <f>IF($D483&lt;&gt;"",VLOOKUP($D483,参数表!$A:$G,3,0),"")</f>
        <v/>
      </c>
      <c r="G483" s="18" t="str">
        <f>IF($D483&lt;&gt;"",VLOOKUP($D483,参数表!$A:$G,4,0),"")</f>
        <v/>
      </c>
      <c r="H483" s="16"/>
      <c r="I483" s="16"/>
      <c r="J483" s="18">
        <f t="shared" si="7"/>
        <v>0</v>
      </c>
      <c r="K483" s="16"/>
      <c r="L483" s="16"/>
      <c r="M483" s="16"/>
    </row>
    <row r="484" spans="1:13" ht="20.100000000000001" customHeight="1" x14ac:dyDescent="0.15">
      <c r="A484" s="3" t="str">
        <f>IF(AND(L484=客户对账单!$C$2,C484&gt;=客户对账单!$G$2,C484&lt;=客户对账单!$G$3),ROW(销售出库明细表!F484)&amp;"-","")</f>
        <v/>
      </c>
      <c r="B484" s="16"/>
      <c r="C484" s="16"/>
      <c r="D484" s="16"/>
      <c r="E484" s="18" t="str">
        <f>IF($D484&lt;&gt;"",VLOOKUP($D484,参数表!$A:$G,2,0),"")</f>
        <v/>
      </c>
      <c r="F484" s="18" t="str">
        <f>IF($D484&lt;&gt;"",VLOOKUP($D484,参数表!$A:$G,3,0),"")</f>
        <v/>
      </c>
      <c r="G484" s="18" t="str">
        <f>IF($D484&lt;&gt;"",VLOOKUP($D484,参数表!$A:$G,4,0),"")</f>
        <v/>
      </c>
      <c r="H484" s="16"/>
      <c r="I484" s="16"/>
      <c r="J484" s="18">
        <f t="shared" si="7"/>
        <v>0</v>
      </c>
      <c r="K484" s="16"/>
      <c r="L484" s="16"/>
      <c r="M484" s="16"/>
    </row>
    <row r="485" spans="1:13" ht="20.100000000000001" customHeight="1" x14ac:dyDescent="0.15">
      <c r="A485" s="3" t="str">
        <f>IF(AND(L485=客户对账单!$C$2,C485&gt;=客户对账单!$G$2,C485&lt;=客户对账单!$G$3),ROW(销售出库明细表!F485)&amp;"-","")</f>
        <v/>
      </c>
      <c r="B485" s="16"/>
      <c r="C485" s="16"/>
      <c r="D485" s="16"/>
      <c r="E485" s="18" t="str">
        <f>IF($D485&lt;&gt;"",VLOOKUP($D485,参数表!$A:$G,2,0),"")</f>
        <v/>
      </c>
      <c r="F485" s="18" t="str">
        <f>IF($D485&lt;&gt;"",VLOOKUP($D485,参数表!$A:$G,3,0),"")</f>
        <v/>
      </c>
      <c r="G485" s="18" t="str">
        <f>IF($D485&lt;&gt;"",VLOOKUP($D485,参数表!$A:$G,4,0),"")</f>
        <v/>
      </c>
      <c r="H485" s="16"/>
      <c r="I485" s="16"/>
      <c r="J485" s="18">
        <f t="shared" si="7"/>
        <v>0</v>
      </c>
      <c r="K485" s="16"/>
      <c r="L485" s="16"/>
      <c r="M485" s="16"/>
    </row>
    <row r="486" spans="1:13" ht="20.100000000000001" customHeight="1" x14ac:dyDescent="0.15">
      <c r="A486" s="3" t="str">
        <f>IF(AND(L486=客户对账单!$C$2,C486&gt;=客户对账单!$G$2,C486&lt;=客户对账单!$G$3),ROW(销售出库明细表!F486)&amp;"-","")</f>
        <v/>
      </c>
      <c r="B486" s="16"/>
      <c r="C486" s="16"/>
      <c r="D486" s="16"/>
      <c r="E486" s="18" t="str">
        <f>IF($D486&lt;&gt;"",VLOOKUP($D486,参数表!$A:$G,2,0),"")</f>
        <v/>
      </c>
      <c r="F486" s="18" t="str">
        <f>IF($D486&lt;&gt;"",VLOOKUP($D486,参数表!$A:$G,3,0),"")</f>
        <v/>
      </c>
      <c r="G486" s="18" t="str">
        <f>IF($D486&lt;&gt;"",VLOOKUP($D486,参数表!$A:$G,4,0),"")</f>
        <v/>
      </c>
      <c r="H486" s="16"/>
      <c r="I486" s="16"/>
      <c r="J486" s="18">
        <f t="shared" si="7"/>
        <v>0</v>
      </c>
      <c r="K486" s="16"/>
      <c r="L486" s="16"/>
      <c r="M486" s="16"/>
    </row>
    <row r="487" spans="1:13" ht="20.100000000000001" customHeight="1" x14ac:dyDescent="0.15">
      <c r="A487" s="3" t="str">
        <f>IF(AND(L487=客户对账单!$C$2,C487&gt;=客户对账单!$G$2,C487&lt;=客户对账单!$G$3),ROW(销售出库明细表!F487)&amp;"-","")</f>
        <v/>
      </c>
      <c r="B487" s="16"/>
      <c r="C487" s="16"/>
      <c r="D487" s="16"/>
      <c r="E487" s="18" t="str">
        <f>IF($D487&lt;&gt;"",VLOOKUP($D487,参数表!$A:$G,2,0),"")</f>
        <v/>
      </c>
      <c r="F487" s="18" t="str">
        <f>IF($D487&lt;&gt;"",VLOOKUP($D487,参数表!$A:$G,3,0),"")</f>
        <v/>
      </c>
      <c r="G487" s="18" t="str">
        <f>IF($D487&lt;&gt;"",VLOOKUP($D487,参数表!$A:$G,4,0),"")</f>
        <v/>
      </c>
      <c r="H487" s="16"/>
      <c r="I487" s="16"/>
      <c r="J487" s="18">
        <f t="shared" si="7"/>
        <v>0</v>
      </c>
      <c r="K487" s="16"/>
      <c r="L487" s="16"/>
      <c r="M487" s="16"/>
    </row>
    <row r="488" spans="1:13" ht="20.100000000000001" customHeight="1" x14ac:dyDescent="0.15">
      <c r="A488" s="3" t="str">
        <f>IF(AND(L488=客户对账单!$C$2,C488&gt;=客户对账单!$G$2,C488&lt;=客户对账单!$G$3),ROW(销售出库明细表!F488)&amp;"-","")</f>
        <v/>
      </c>
      <c r="B488" s="16"/>
      <c r="C488" s="16"/>
      <c r="D488" s="16"/>
      <c r="E488" s="18" t="str">
        <f>IF($D488&lt;&gt;"",VLOOKUP($D488,参数表!$A:$G,2,0),"")</f>
        <v/>
      </c>
      <c r="F488" s="18" t="str">
        <f>IF($D488&lt;&gt;"",VLOOKUP($D488,参数表!$A:$G,3,0),"")</f>
        <v/>
      </c>
      <c r="G488" s="18" t="str">
        <f>IF($D488&lt;&gt;"",VLOOKUP($D488,参数表!$A:$G,4,0),"")</f>
        <v/>
      </c>
      <c r="H488" s="16"/>
      <c r="I488" s="16"/>
      <c r="J488" s="18">
        <f t="shared" si="7"/>
        <v>0</v>
      </c>
      <c r="K488" s="16"/>
      <c r="L488" s="16"/>
      <c r="M488" s="16"/>
    </row>
    <row r="489" spans="1:13" ht="20.100000000000001" customHeight="1" x14ac:dyDescent="0.15">
      <c r="A489" s="3" t="str">
        <f>IF(AND(L489=客户对账单!$C$2,C489&gt;=客户对账单!$G$2,C489&lt;=客户对账单!$G$3),ROW(销售出库明细表!F489)&amp;"-","")</f>
        <v/>
      </c>
      <c r="B489" s="16"/>
      <c r="C489" s="16"/>
      <c r="D489" s="16"/>
      <c r="E489" s="18" t="str">
        <f>IF($D489&lt;&gt;"",VLOOKUP($D489,参数表!$A:$G,2,0),"")</f>
        <v/>
      </c>
      <c r="F489" s="18" t="str">
        <f>IF($D489&lt;&gt;"",VLOOKUP($D489,参数表!$A:$G,3,0),"")</f>
        <v/>
      </c>
      <c r="G489" s="18" t="str">
        <f>IF($D489&lt;&gt;"",VLOOKUP($D489,参数表!$A:$G,4,0),"")</f>
        <v/>
      </c>
      <c r="H489" s="16"/>
      <c r="I489" s="16"/>
      <c r="J489" s="18">
        <f t="shared" si="7"/>
        <v>0</v>
      </c>
      <c r="K489" s="16"/>
      <c r="L489" s="16"/>
      <c r="M489" s="16"/>
    </row>
    <row r="490" spans="1:13" ht="20.100000000000001" customHeight="1" x14ac:dyDescent="0.15">
      <c r="A490" s="3" t="str">
        <f>IF(AND(L490=客户对账单!$C$2,C490&gt;=客户对账单!$G$2,C490&lt;=客户对账单!$G$3),ROW(销售出库明细表!F490)&amp;"-","")</f>
        <v/>
      </c>
      <c r="B490" s="16"/>
      <c r="C490" s="16"/>
      <c r="D490" s="16"/>
      <c r="E490" s="18" t="str">
        <f>IF($D490&lt;&gt;"",VLOOKUP($D490,参数表!$A:$G,2,0),"")</f>
        <v/>
      </c>
      <c r="F490" s="18" t="str">
        <f>IF($D490&lt;&gt;"",VLOOKUP($D490,参数表!$A:$G,3,0),"")</f>
        <v/>
      </c>
      <c r="G490" s="18" t="str">
        <f>IF($D490&lt;&gt;"",VLOOKUP($D490,参数表!$A:$G,4,0),"")</f>
        <v/>
      </c>
      <c r="H490" s="16"/>
      <c r="I490" s="16"/>
      <c r="J490" s="18">
        <f t="shared" si="7"/>
        <v>0</v>
      </c>
      <c r="K490" s="16"/>
      <c r="L490" s="16"/>
      <c r="M490" s="16"/>
    </row>
    <row r="491" spans="1:13" ht="20.100000000000001" customHeight="1" x14ac:dyDescent="0.15">
      <c r="A491" s="3" t="str">
        <f>IF(AND(L491=客户对账单!$C$2,C491&gt;=客户对账单!$G$2,C491&lt;=客户对账单!$G$3),ROW(销售出库明细表!F491)&amp;"-","")</f>
        <v/>
      </c>
      <c r="B491" s="16"/>
      <c r="C491" s="16"/>
      <c r="D491" s="16"/>
      <c r="E491" s="18" t="str">
        <f>IF($D491&lt;&gt;"",VLOOKUP($D491,参数表!$A:$G,2,0),"")</f>
        <v/>
      </c>
      <c r="F491" s="18" t="str">
        <f>IF($D491&lt;&gt;"",VLOOKUP($D491,参数表!$A:$G,3,0),"")</f>
        <v/>
      </c>
      <c r="G491" s="18" t="str">
        <f>IF($D491&lt;&gt;"",VLOOKUP($D491,参数表!$A:$G,4,0),"")</f>
        <v/>
      </c>
      <c r="H491" s="16"/>
      <c r="I491" s="16"/>
      <c r="J491" s="18">
        <f t="shared" si="7"/>
        <v>0</v>
      </c>
      <c r="K491" s="16"/>
      <c r="L491" s="16"/>
      <c r="M491" s="16"/>
    </row>
    <row r="492" spans="1:13" ht="20.100000000000001" customHeight="1" x14ac:dyDescent="0.15">
      <c r="A492" s="3" t="str">
        <f>IF(AND(L492=客户对账单!$C$2,C492&gt;=客户对账单!$G$2,C492&lt;=客户对账单!$G$3),ROW(销售出库明细表!F492)&amp;"-","")</f>
        <v/>
      </c>
      <c r="B492" s="16"/>
      <c r="C492" s="16"/>
      <c r="D492" s="16"/>
      <c r="E492" s="18" t="str">
        <f>IF($D492&lt;&gt;"",VLOOKUP($D492,参数表!$A:$G,2,0),"")</f>
        <v/>
      </c>
      <c r="F492" s="18" t="str">
        <f>IF($D492&lt;&gt;"",VLOOKUP($D492,参数表!$A:$G,3,0),"")</f>
        <v/>
      </c>
      <c r="G492" s="18" t="str">
        <f>IF($D492&lt;&gt;"",VLOOKUP($D492,参数表!$A:$G,4,0),"")</f>
        <v/>
      </c>
      <c r="H492" s="16"/>
      <c r="I492" s="16"/>
      <c r="J492" s="18">
        <f t="shared" si="7"/>
        <v>0</v>
      </c>
      <c r="K492" s="16"/>
      <c r="L492" s="16"/>
      <c r="M492" s="16"/>
    </row>
    <row r="493" spans="1:13" ht="20.100000000000001" customHeight="1" x14ac:dyDescent="0.15">
      <c r="A493" s="3" t="str">
        <f>IF(AND(L493=客户对账单!$C$2,C493&gt;=客户对账单!$G$2,C493&lt;=客户对账单!$G$3),ROW(销售出库明细表!F493)&amp;"-","")</f>
        <v/>
      </c>
      <c r="B493" s="16"/>
      <c r="C493" s="16"/>
      <c r="D493" s="16"/>
      <c r="E493" s="18" t="str">
        <f>IF($D493&lt;&gt;"",VLOOKUP($D493,参数表!$A:$G,2,0),"")</f>
        <v/>
      </c>
      <c r="F493" s="18" t="str">
        <f>IF($D493&lt;&gt;"",VLOOKUP($D493,参数表!$A:$G,3,0),"")</f>
        <v/>
      </c>
      <c r="G493" s="18" t="str">
        <f>IF($D493&lt;&gt;"",VLOOKUP($D493,参数表!$A:$G,4,0),"")</f>
        <v/>
      </c>
      <c r="H493" s="16"/>
      <c r="I493" s="16"/>
      <c r="J493" s="18">
        <f t="shared" si="7"/>
        <v>0</v>
      </c>
      <c r="K493" s="16"/>
      <c r="L493" s="16"/>
      <c r="M493" s="16"/>
    </row>
    <row r="494" spans="1:13" ht="20.100000000000001" customHeight="1" x14ac:dyDescent="0.15">
      <c r="A494" s="3" t="str">
        <f>IF(AND(L494=客户对账单!$C$2,C494&gt;=客户对账单!$G$2,C494&lt;=客户对账单!$G$3),ROW(销售出库明细表!F494)&amp;"-","")</f>
        <v/>
      </c>
      <c r="B494" s="16"/>
      <c r="C494" s="16"/>
      <c r="D494" s="16"/>
      <c r="E494" s="18" t="str">
        <f>IF($D494&lt;&gt;"",VLOOKUP($D494,参数表!$A:$G,2,0),"")</f>
        <v/>
      </c>
      <c r="F494" s="18" t="str">
        <f>IF($D494&lt;&gt;"",VLOOKUP($D494,参数表!$A:$G,3,0),"")</f>
        <v/>
      </c>
      <c r="G494" s="18" t="str">
        <f>IF($D494&lt;&gt;"",VLOOKUP($D494,参数表!$A:$G,4,0),"")</f>
        <v/>
      </c>
      <c r="H494" s="16"/>
      <c r="I494" s="16"/>
      <c r="J494" s="18">
        <f t="shared" si="7"/>
        <v>0</v>
      </c>
      <c r="K494" s="16"/>
      <c r="L494" s="16"/>
      <c r="M494" s="16"/>
    </row>
    <row r="495" spans="1:13" ht="20.100000000000001" customHeight="1" x14ac:dyDescent="0.15">
      <c r="A495" s="3" t="str">
        <f>IF(AND(L495=客户对账单!$C$2,C495&gt;=客户对账单!$G$2,C495&lt;=客户对账单!$G$3),ROW(销售出库明细表!F495)&amp;"-","")</f>
        <v/>
      </c>
      <c r="B495" s="16"/>
      <c r="C495" s="16"/>
      <c r="D495" s="16"/>
      <c r="E495" s="18" t="str">
        <f>IF($D495&lt;&gt;"",VLOOKUP($D495,参数表!$A:$G,2,0),"")</f>
        <v/>
      </c>
      <c r="F495" s="18" t="str">
        <f>IF($D495&lt;&gt;"",VLOOKUP($D495,参数表!$A:$G,3,0),"")</f>
        <v/>
      </c>
      <c r="G495" s="18" t="str">
        <f>IF($D495&lt;&gt;"",VLOOKUP($D495,参数表!$A:$G,4,0),"")</f>
        <v/>
      </c>
      <c r="H495" s="16"/>
      <c r="I495" s="16"/>
      <c r="J495" s="18">
        <f t="shared" si="7"/>
        <v>0</v>
      </c>
      <c r="K495" s="16"/>
      <c r="L495" s="16"/>
      <c r="M495" s="16"/>
    </row>
    <row r="496" spans="1:13" ht="20.100000000000001" customHeight="1" x14ac:dyDescent="0.15">
      <c r="A496" s="3" t="str">
        <f>IF(AND(L496=客户对账单!$C$2,C496&gt;=客户对账单!$G$2,C496&lt;=客户对账单!$G$3),ROW(销售出库明细表!F496)&amp;"-","")</f>
        <v/>
      </c>
      <c r="B496" s="16"/>
      <c r="C496" s="16"/>
      <c r="D496" s="16"/>
      <c r="E496" s="18" t="str">
        <f>IF($D496&lt;&gt;"",VLOOKUP($D496,参数表!$A:$G,2,0),"")</f>
        <v/>
      </c>
      <c r="F496" s="18" t="str">
        <f>IF($D496&lt;&gt;"",VLOOKUP($D496,参数表!$A:$G,3,0),"")</f>
        <v/>
      </c>
      <c r="G496" s="18" t="str">
        <f>IF($D496&lt;&gt;"",VLOOKUP($D496,参数表!$A:$G,4,0),"")</f>
        <v/>
      </c>
      <c r="H496" s="16"/>
      <c r="I496" s="16"/>
      <c r="J496" s="18">
        <f t="shared" si="7"/>
        <v>0</v>
      </c>
      <c r="K496" s="16"/>
      <c r="L496" s="16"/>
      <c r="M496" s="16"/>
    </row>
    <row r="497" spans="1:13" ht="20.100000000000001" customHeight="1" x14ac:dyDescent="0.15">
      <c r="A497" s="3" t="str">
        <f>IF(AND(L497=客户对账单!$C$2,C497&gt;=客户对账单!$G$2,C497&lt;=客户对账单!$G$3),ROW(销售出库明细表!F497)&amp;"-","")</f>
        <v/>
      </c>
      <c r="B497" s="16"/>
      <c r="C497" s="16"/>
      <c r="D497" s="16"/>
      <c r="E497" s="18" t="str">
        <f>IF($D497&lt;&gt;"",VLOOKUP($D497,参数表!$A:$G,2,0),"")</f>
        <v/>
      </c>
      <c r="F497" s="18" t="str">
        <f>IF($D497&lt;&gt;"",VLOOKUP($D497,参数表!$A:$G,3,0),"")</f>
        <v/>
      </c>
      <c r="G497" s="18" t="str">
        <f>IF($D497&lt;&gt;"",VLOOKUP($D497,参数表!$A:$G,4,0),"")</f>
        <v/>
      </c>
      <c r="H497" s="16"/>
      <c r="I497" s="16"/>
      <c r="J497" s="18">
        <f t="shared" si="7"/>
        <v>0</v>
      </c>
      <c r="K497" s="16"/>
      <c r="L497" s="16"/>
      <c r="M497" s="16"/>
    </row>
    <row r="498" spans="1:13" ht="20.100000000000001" customHeight="1" x14ac:dyDescent="0.15">
      <c r="A498" s="3" t="str">
        <f>IF(AND(L498=客户对账单!$C$2,C498&gt;=客户对账单!$G$2,C498&lt;=客户对账单!$G$3),ROW(销售出库明细表!F498)&amp;"-","")</f>
        <v/>
      </c>
      <c r="B498" s="16"/>
      <c r="C498" s="16"/>
      <c r="D498" s="16"/>
      <c r="E498" s="18" t="str">
        <f>IF($D498&lt;&gt;"",VLOOKUP($D498,参数表!$A:$G,2,0),"")</f>
        <v/>
      </c>
      <c r="F498" s="18" t="str">
        <f>IF($D498&lt;&gt;"",VLOOKUP($D498,参数表!$A:$G,3,0),"")</f>
        <v/>
      </c>
      <c r="G498" s="18" t="str">
        <f>IF($D498&lt;&gt;"",VLOOKUP($D498,参数表!$A:$G,4,0),"")</f>
        <v/>
      </c>
      <c r="H498" s="16"/>
      <c r="I498" s="16"/>
      <c r="J498" s="18">
        <f t="shared" si="7"/>
        <v>0</v>
      </c>
      <c r="K498" s="16"/>
      <c r="L498" s="16"/>
      <c r="M498" s="16"/>
    </row>
    <row r="499" spans="1:13" ht="20.100000000000001" customHeight="1" x14ac:dyDescent="0.15">
      <c r="A499" s="3" t="str">
        <f>IF(AND(L499=客户对账单!$C$2,C499&gt;=客户对账单!$G$2,C499&lt;=客户对账单!$G$3),ROW(销售出库明细表!F499)&amp;"-","")</f>
        <v/>
      </c>
      <c r="B499" s="16"/>
      <c r="C499" s="16"/>
      <c r="D499" s="16"/>
      <c r="E499" s="18" t="str">
        <f>IF($D499&lt;&gt;"",VLOOKUP($D499,参数表!$A:$G,2,0),"")</f>
        <v/>
      </c>
      <c r="F499" s="18" t="str">
        <f>IF($D499&lt;&gt;"",VLOOKUP($D499,参数表!$A:$G,3,0),"")</f>
        <v/>
      </c>
      <c r="G499" s="18" t="str">
        <f>IF($D499&lt;&gt;"",VLOOKUP($D499,参数表!$A:$G,4,0),"")</f>
        <v/>
      </c>
      <c r="H499" s="16"/>
      <c r="I499" s="16"/>
      <c r="J499" s="18">
        <f t="shared" si="7"/>
        <v>0</v>
      </c>
      <c r="K499" s="16"/>
      <c r="L499" s="16"/>
      <c r="M499" s="16"/>
    </row>
    <row r="500" spans="1:13" ht="20.100000000000001" customHeight="1" x14ac:dyDescent="0.15">
      <c r="A500" s="3" t="str">
        <f>IF(AND(L500=客户对账单!$C$2,C500&gt;=客户对账单!$G$2,C500&lt;=客户对账单!$G$3),ROW(销售出库明细表!F500)&amp;"-","")</f>
        <v/>
      </c>
      <c r="B500" s="16"/>
      <c r="C500" s="16"/>
      <c r="D500" s="16"/>
      <c r="E500" s="18" t="str">
        <f>IF($D500&lt;&gt;"",VLOOKUP($D500,参数表!$A:$G,2,0),"")</f>
        <v/>
      </c>
      <c r="F500" s="18" t="str">
        <f>IF($D500&lt;&gt;"",VLOOKUP($D500,参数表!$A:$G,3,0),"")</f>
        <v/>
      </c>
      <c r="G500" s="18" t="str">
        <f>IF($D500&lt;&gt;"",VLOOKUP($D500,参数表!$A:$G,4,0),"")</f>
        <v/>
      </c>
      <c r="H500" s="16"/>
      <c r="I500" s="16"/>
      <c r="J500" s="18">
        <f t="shared" si="7"/>
        <v>0</v>
      </c>
      <c r="K500" s="16"/>
      <c r="L500" s="16"/>
      <c r="M500" s="16"/>
    </row>
  </sheetData>
  <mergeCells count="1">
    <mergeCell ref="B1:M1"/>
  </mergeCells>
  <phoneticPr fontId="3" type="noConversion"/>
  <pageMargins left="0.75" right="0.75" top="1" bottom="1" header="0.51180555555555596" footer="0.51180555555555596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01"/>
  <sheetViews>
    <sheetView workbookViewId="0">
      <selection activeCell="M11" sqref="M11"/>
    </sheetView>
  </sheetViews>
  <sheetFormatPr defaultColWidth="9" defaultRowHeight="16.5" x14ac:dyDescent="0.15"/>
  <cols>
    <col min="1" max="12" width="10.625" style="23" customWidth="1"/>
    <col min="13" max="13" width="10.625" style="3" customWidth="1"/>
    <col min="14" max="18" width="9" style="2"/>
    <col min="19" max="16384" width="9" style="3"/>
  </cols>
  <sheetData>
    <row r="1" spans="1:13" ht="29.1" customHeight="1" x14ac:dyDescent="0.15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8.95" customHeight="1" x14ac:dyDescent="0.15">
      <c r="A2" s="25" t="s">
        <v>14</v>
      </c>
      <c r="B2" s="25" t="s">
        <v>15</v>
      </c>
      <c r="C2" s="25" t="s">
        <v>16</v>
      </c>
      <c r="D2" s="25" t="s">
        <v>17</v>
      </c>
      <c r="E2" s="26" t="s">
        <v>51</v>
      </c>
      <c r="F2" s="27" t="s">
        <v>52</v>
      </c>
      <c r="G2" s="28"/>
      <c r="H2" s="29" t="s">
        <v>53</v>
      </c>
      <c r="I2" s="28"/>
      <c r="J2" s="30" t="s">
        <v>54</v>
      </c>
      <c r="K2" s="31" t="s">
        <v>55</v>
      </c>
      <c r="L2" s="26" t="s">
        <v>56</v>
      </c>
      <c r="M2" s="25" t="s">
        <v>57</v>
      </c>
    </row>
    <row r="3" spans="1:13" ht="18.95" customHeight="1" x14ac:dyDescent="0.15">
      <c r="A3" s="32"/>
      <c r="B3" s="32"/>
      <c r="C3" s="32"/>
      <c r="D3" s="32"/>
      <c r="E3" s="33"/>
      <c r="F3" s="34" t="s">
        <v>58</v>
      </c>
      <c r="G3" s="15" t="s">
        <v>59</v>
      </c>
      <c r="H3" s="15" t="s">
        <v>60</v>
      </c>
      <c r="I3" s="15" t="s">
        <v>61</v>
      </c>
      <c r="J3" s="30"/>
      <c r="K3" s="35"/>
      <c r="L3" s="33"/>
      <c r="M3" s="32"/>
    </row>
    <row r="4" spans="1:13" ht="20.100000000000001" customHeight="1" x14ac:dyDescent="0.15">
      <c r="A4" s="18" t="str">
        <f>IF(参数表!A3="","",参数表!A3)</f>
        <v>a1001</v>
      </c>
      <c r="B4" s="18" t="str">
        <f>IFERROR(VLOOKUP(A4,参数表!A:G,2,FALSE),"")</f>
        <v>物料1</v>
      </c>
      <c r="C4" s="18" t="str">
        <f>IF($A4&lt;&gt;"",VLOOKUP($A4,参数表!$A:$G,3,0),"")</f>
        <v>AA</v>
      </c>
      <c r="D4" s="18" t="str">
        <f>IF($A4&lt;&gt;"",VLOOKUP($A4,参数表!$A:$G,4,0),"")</f>
        <v>个</v>
      </c>
      <c r="E4" s="18">
        <f>IF($A4&lt;&gt;"",VLOOKUP($A4,参数表!$A:$G,5,0),"")</f>
        <v>10</v>
      </c>
      <c r="F4" s="18">
        <f>SUMIF(进货入库明细表!D:D,A4,进货入库明细表!H:H)</f>
        <v>100</v>
      </c>
      <c r="G4" s="18">
        <f>SUMIF(进货入库明细表!D:D,A4,进货入库明细表!J:J)</f>
        <v>5900</v>
      </c>
      <c r="H4" s="18">
        <f>SUMIF(销售出库明细表!D:D,A4,销售出库明细表!H:H)</f>
        <v>20</v>
      </c>
      <c r="I4" s="18">
        <f>SUMIF(销售出库明细表!D:D,A4,销售出库明细表!J:J)</f>
        <v>1980</v>
      </c>
      <c r="J4" s="18">
        <f>E4+F4-H4</f>
        <v>90</v>
      </c>
      <c r="K4" s="18">
        <f>IF($A4&lt;&gt;"",VLOOKUP($A4,参数表!$A:$G,6,0),"")</f>
        <v>100</v>
      </c>
      <c r="L4" s="18" t="str">
        <f t="shared" ref="L4:L9" si="0">IF(K4="","",IF(J4&lt;K4,"是","否"))</f>
        <v>是</v>
      </c>
      <c r="M4" s="36"/>
    </row>
    <row r="5" spans="1:13" ht="20.100000000000001" customHeight="1" x14ac:dyDescent="0.15">
      <c r="A5" s="18" t="str">
        <f>IF(参数表!A4="","",参数表!A4)</f>
        <v>a1002</v>
      </c>
      <c r="B5" s="18" t="str">
        <f>IFERROR(VLOOKUP(A5,参数表!A:G,2,FALSE),"")</f>
        <v>物料2</v>
      </c>
      <c r="C5" s="18" t="str">
        <f>IF($A5&lt;&gt;"",VLOOKUP($A5,参数表!$A:$G,3,0),"")</f>
        <v>BB</v>
      </c>
      <c r="D5" s="18" t="str">
        <f>IF($A5&lt;&gt;"",VLOOKUP($A5,参数表!$A:$G,4,0),"")</f>
        <v>支</v>
      </c>
      <c r="E5" s="18">
        <f>IF($A5&lt;&gt;"",VLOOKUP($A5,参数表!$A:$G,5,0),"")</f>
        <v>10</v>
      </c>
      <c r="F5" s="18">
        <f>SUMIF(进货入库明细表!D:D,A5,进货入库明细表!H:H)</f>
        <v>50</v>
      </c>
      <c r="G5" s="18">
        <f>SUMIF(进货入库明细表!D:D,A5,进货入库明细表!J:J)</f>
        <v>3000</v>
      </c>
      <c r="H5" s="18">
        <f>SUMIF(销售出库明细表!D:D,A5,销售出库明细表!H:H)</f>
        <v>15</v>
      </c>
      <c r="I5" s="18">
        <f>SUMIF(销售出库明细表!D:D,A5,销售出库明细表!J:J)</f>
        <v>1485</v>
      </c>
      <c r="J5" s="18">
        <f t="shared" ref="J5:J68" si="1">E5+F5-H5</f>
        <v>45</v>
      </c>
      <c r="K5" s="18">
        <f>IF($A5&lt;&gt;"",VLOOKUP($A5,参数表!$A:$G,6,0),"")</f>
        <v>20</v>
      </c>
      <c r="L5" s="18" t="str">
        <f t="shared" si="0"/>
        <v>否</v>
      </c>
      <c r="M5" s="36"/>
    </row>
    <row r="6" spans="1:13" ht="20.100000000000001" customHeight="1" x14ac:dyDescent="0.15">
      <c r="A6" s="18" t="str">
        <f>IF(参数表!A5="","",参数表!A5)</f>
        <v>a1003</v>
      </c>
      <c r="B6" s="18" t="str">
        <f>IFERROR(VLOOKUP(A6,参数表!A:G,2,FALSE),"")</f>
        <v>物料3</v>
      </c>
      <c r="C6" s="18" t="str">
        <f>IF($A6&lt;&gt;"",VLOOKUP($A6,参数表!$A:$G,3,0),"")</f>
        <v>CC</v>
      </c>
      <c r="D6" s="18" t="str">
        <f>IF($A6&lt;&gt;"",VLOOKUP($A6,参数表!$A:$G,4,0),"")</f>
        <v>袋</v>
      </c>
      <c r="E6" s="18">
        <f>IF($A6&lt;&gt;"",VLOOKUP($A6,参数表!$A:$G,5,0),"")</f>
        <v>10</v>
      </c>
      <c r="F6" s="18">
        <f>SUMIF(进货入库明细表!D:D,A6,进货入库明细表!H:H)</f>
        <v>36</v>
      </c>
      <c r="G6" s="18">
        <f>SUMIF(进货入库明细表!D:D,A6,进货入库明细表!J:J)</f>
        <v>3204</v>
      </c>
      <c r="H6" s="18">
        <f>SUMIF(销售出库明细表!D:D,A6,销售出库明细表!H:H)</f>
        <v>11</v>
      </c>
      <c r="I6" s="18">
        <f>SUMIF(销售出库明细表!D:D,A6,销售出库明细表!J:J)</f>
        <v>1199</v>
      </c>
      <c r="J6" s="18">
        <f t="shared" si="1"/>
        <v>35</v>
      </c>
      <c r="K6" s="18">
        <f>IF($A6&lt;&gt;"",VLOOKUP($A6,参数表!$A:$G,6,0),"")</f>
        <v>50</v>
      </c>
      <c r="L6" s="18" t="str">
        <f t="shared" si="0"/>
        <v>是</v>
      </c>
      <c r="M6" s="36"/>
    </row>
    <row r="7" spans="1:13" ht="20.100000000000001" customHeight="1" x14ac:dyDescent="0.15">
      <c r="A7" s="18" t="str">
        <f>IF(参数表!A6="","",参数表!A6)</f>
        <v>a1004</v>
      </c>
      <c r="B7" s="18" t="str">
        <f>IFERROR(VLOOKUP(A7,参数表!A:G,2,FALSE),"")</f>
        <v>物料4</v>
      </c>
      <c r="C7" s="18" t="str">
        <f>IF($A7&lt;&gt;"",VLOOKUP($A7,参数表!$A:$G,3,0),"")</f>
        <v>DD</v>
      </c>
      <c r="D7" s="18" t="str">
        <f>IF($A7&lt;&gt;"",VLOOKUP($A7,参数表!$A:$G,4,0),"")</f>
        <v>个</v>
      </c>
      <c r="E7" s="18">
        <f>IF($A7&lt;&gt;"",VLOOKUP($A7,参数表!$A:$G,5,0),"")</f>
        <v>20</v>
      </c>
      <c r="F7" s="18">
        <f>SUMIF(进货入库明细表!D:D,A7,进货入库明细表!H:H)</f>
        <v>23</v>
      </c>
      <c r="G7" s="18">
        <f>SUMIF(进货入库明细表!D:D,A7,进货入库明细表!J:J)</f>
        <v>1610</v>
      </c>
      <c r="H7" s="18">
        <f>SUMIF(销售出库明细表!D:D,A7,销售出库明细表!H:H)</f>
        <v>9</v>
      </c>
      <c r="I7" s="18">
        <f>SUMIF(销售出库明细表!D:D,A7,销售出库明细表!J:J)</f>
        <v>1161</v>
      </c>
      <c r="J7" s="18">
        <f t="shared" si="1"/>
        <v>34</v>
      </c>
      <c r="K7" s="18">
        <f>IF($A7&lt;&gt;"",VLOOKUP($A7,参数表!$A:$G,6,0),"")</f>
        <v>100</v>
      </c>
      <c r="L7" s="18" t="str">
        <f t="shared" si="0"/>
        <v>是</v>
      </c>
      <c r="M7" s="36"/>
    </row>
    <row r="8" spans="1:13" ht="20.100000000000001" customHeight="1" x14ac:dyDescent="0.15">
      <c r="A8" s="18" t="str">
        <f>IF(参数表!A7="","",参数表!A7)</f>
        <v>a1005</v>
      </c>
      <c r="B8" s="18" t="str">
        <f>IFERROR(VLOOKUP(A8,参数表!A:G,2,FALSE),"")</f>
        <v>物料5</v>
      </c>
      <c r="C8" s="18" t="str">
        <f>IF($A8&lt;&gt;"",VLOOKUP($A8,参数表!$A:$G,3,0),"")</f>
        <v>EE</v>
      </c>
      <c r="D8" s="18" t="str">
        <f>IF($A8&lt;&gt;"",VLOOKUP($A8,参数表!$A:$G,4,0),"")</f>
        <v>支</v>
      </c>
      <c r="E8" s="18">
        <f>IF($A8&lt;&gt;"",VLOOKUP($A8,参数表!$A:$G,5,0),"")</f>
        <v>20</v>
      </c>
      <c r="F8" s="18">
        <f>SUMIF(进货入库明细表!D:D,A8,进货入库明细表!H:H)</f>
        <v>12</v>
      </c>
      <c r="G8" s="18">
        <f>SUMIF(进货入库明细表!D:D,A8,进货入库明细表!J:J)</f>
        <v>1200</v>
      </c>
      <c r="H8" s="18">
        <f>SUMIF(销售出库明细表!D:D,A8,销售出库明细表!H:H)</f>
        <v>12</v>
      </c>
      <c r="I8" s="18">
        <f>SUMIF(销售出库明细表!D:D,A8,销售出库明细表!J:J)</f>
        <v>1668</v>
      </c>
      <c r="J8" s="18">
        <f t="shared" si="1"/>
        <v>20</v>
      </c>
      <c r="K8" s="18">
        <f>IF($A8&lt;&gt;"",VLOOKUP($A8,参数表!$A:$G,6,0),"")</f>
        <v>100</v>
      </c>
      <c r="L8" s="18" t="str">
        <f t="shared" si="0"/>
        <v>是</v>
      </c>
      <c r="M8" s="36"/>
    </row>
    <row r="9" spans="1:13" ht="20.100000000000001" customHeight="1" x14ac:dyDescent="0.15">
      <c r="A9" s="18" t="str">
        <f>IF(参数表!A8="","",参数表!A8)</f>
        <v/>
      </c>
      <c r="B9" s="18" t="str">
        <f>IFERROR(VLOOKUP(A9,参数表!A:G,2,FALSE),"")</f>
        <v/>
      </c>
      <c r="C9" s="18" t="str">
        <f>IF($A9&lt;&gt;"",VLOOKUP($A9,参数表!$A:$G,3,0),"")</f>
        <v/>
      </c>
      <c r="D9" s="18" t="str">
        <f>IF($A9&lt;&gt;"",VLOOKUP($A9,参数表!$A:$G,4,0),"")</f>
        <v/>
      </c>
      <c r="E9" s="18" t="str">
        <f>IF($A9&lt;&gt;"",VLOOKUP($A9,参数表!$A:$G,5,0),"")</f>
        <v/>
      </c>
      <c r="F9" s="18">
        <f>SUMIF(进货入库明细表!D:D,A9,进货入库明细表!H:H)</f>
        <v>0</v>
      </c>
      <c r="G9" s="18">
        <f>SUMIF(进货入库明细表!D:D,A9,进货入库明细表!J:J)</f>
        <v>0</v>
      </c>
      <c r="H9" s="18">
        <f>SUMIF(销售出库明细表!D:D,A9,销售出库明细表!H:H)</f>
        <v>0</v>
      </c>
      <c r="I9" s="18">
        <f>SUMIF(销售出库明细表!D:D,A9,销售出库明细表!J:J)</f>
        <v>0</v>
      </c>
      <c r="J9" s="18" t="e">
        <f t="shared" si="1"/>
        <v>#VALUE!</v>
      </c>
      <c r="K9" s="18" t="str">
        <f>IF($A9&lt;&gt;"",VLOOKUP($A9,参数表!$A:$G,6,0),"")</f>
        <v/>
      </c>
      <c r="L9" s="18" t="str">
        <f t="shared" si="0"/>
        <v/>
      </c>
      <c r="M9" s="36"/>
    </row>
    <row r="10" spans="1:13" ht="20.100000000000001" customHeight="1" x14ac:dyDescent="0.15">
      <c r="A10" s="18" t="str">
        <f>IF(参数表!A9="","",参数表!A9)</f>
        <v/>
      </c>
      <c r="B10" s="18" t="str">
        <f>IFERROR(VLOOKUP(A10,参数表!A:G,2,FALSE),"")</f>
        <v/>
      </c>
      <c r="C10" s="18" t="str">
        <f>IF($A10&lt;&gt;"",VLOOKUP($A10,参数表!$A:$G,3,0),"")</f>
        <v/>
      </c>
      <c r="D10" s="18" t="str">
        <f>IF($A10&lt;&gt;"",VLOOKUP($A10,参数表!$A:$G,4,0),"")</f>
        <v/>
      </c>
      <c r="E10" s="18" t="str">
        <f>IF($A10&lt;&gt;"",VLOOKUP($A10,参数表!$A:$G,5,0),"")</f>
        <v/>
      </c>
      <c r="F10" s="18">
        <f>SUMIF(进货入库明细表!D:D,A10,进货入库明细表!H:H)</f>
        <v>0</v>
      </c>
      <c r="G10" s="18">
        <f>SUMIF(进货入库明细表!D:D,A10,进货入库明细表!J:J)</f>
        <v>0</v>
      </c>
      <c r="H10" s="18">
        <f>SUMIF(销售出库明细表!D:D,A10,销售出库明细表!H:H)</f>
        <v>0</v>
      </c>
      <c r="I10" s="18">
        <f>SUMIF(销售出库明细表!D:D,A10,销售出库明细表!J:J)</f>
        <v>0</v>
      </c>
      <c r="J10" s="18" t="e">
        <f t="shared" si="1"/>
        <v>#VALUE!</v>
      </c>
      <c r="K10" s="18" t="str">
        <f>IF($A10&lt;&gt;"",VLOOKUP($A10,参数表!$A:$G,6,0),"")</f>
        <v/>
      </c>
      <c r="L10" s="18" t="str">
        <f t="shared" ref="L10:L73" si="2">IF(K10="","",IF(J10&lt;K10,"是","否"))</f>
        <v/>
      </c>
      <c r="M10" s="36"/>
    </row>
    <row r="11" spans="1:13" ht="20.100000000000001" customHeight="1" x14ac:dyDescent="0.15">
      <c r="A11" s="18" t="str">
        <f>IF(参数表!A10="","",参数表!A10)</f>
        <v/>
      </c>
      <c r="B11" s="18" t="str">
        <f>IFERROR(VLOOKUP(A11,参数表!A:G,2,FALSE),"")</f>
        <v/>
      </c>
      <c r="C11" s="18" t="str">
        <f>IF($A11&lt;&gt;"",VLOOKUP($A11,参数表!$A:$G,3,0),"")</f>
        <v/>
      </c>
      <c r="D11" s="18" t="str">
        <f>IF($A11&lt;&gt;"",VLOOKUP($A11,参数表!$A:$G,4,0),"")</f>
        <v/>
      </c>
      <c r="E11" s="18" t="str">
        <f>IF($A11&lt;&gt;"",VLOOKUP($A11,参数表!$A:$G,5,0),"")</f>
        <v/>
      </c>
      <c r="F11" s="18">
        <f>SUMIF(进货入库明细表!D:D,A11,进货入库明细表!H:H)</f>
        <v>0</v>
      </c>
      <c r="G11" s="18">
        <f>SUMIF(进货入库明细表!D:D,A11,进货入库明细表!J:J)</f>
        <v>0</v>
      </c>
      <c r="H11" s="18">
        <f>SUMIF(销售出库明细表!D:D,A11,销售出库明细表!H:H)</f>
        <v>0</v>
      </c>
      <c r="I11" s="18">
        <f>SUMIF(销售出库明细表!D:D,A11,销售出库明细表!J:J)</f>
        <v>0</v>
      </c>
      <c r="J11" s="18" t="e">
        <f t="shared" si="1"/>
        <v>#VALUE!</v>
      </c>
      <c r="K11" s="18" t="str">
        <f>IF($A11&lt;&gt;"",VLOOKUP($A11,参数表!$A:$G,6,0),"")</f>
        <v/>
      </c>
      <c r="L11" s="18" t="str">
        <f t="shared" si="2"/>
        <v/>
      </c>
      <c r="M11" s="36"/>
    </row>
    <row r="12" spans="1:13" ht="20.100000000000001" customHeight="1" x14ac:dyDescent="0.15">
      <c r="A12" s="18" t="str">
        <f>IF(参数表!A11="","",参数表!A11)</f>
        <v/>
      </c>
      <c r="B12" s="18" t="str">
        <f>IFERROR(VLOOKUP(A12,参数表!A:G,2,FALSE),"")</f>
        <v/>
      </c>
      <c r="C12" s="18" t="str">
        <f>IF($A12&lt;&gt;"",VLOOKUP($A12,参数表!$A:$G,3,0),"")</f>
        <v/>
      </c>
      <c r="D12" s="18" t="str">
        <f>IF($A12&lt;&gt;"",VLOOKUP($A12,参数表!$A:$G,4,0),"")</f>
        <v/>
      </c>
      <c r="E12" s="18" t="str">
        <f>IF($A12&lt;&gt;"",VLOOKUP($A12,参数表!$A:$G,5,0),"")</f>
        <v/>
      </c>
      <c r="F12" s="18">
        <f>SUMIF(进货入库明细表!D:D,A12,进货入库明细表!H:H)</f>
        <v>0</v>
      </c>
      <c r="G12" s="18">
        <f>SUMIF(进货入库明细表!D:D,A12,进货入库明细表!J:J)</f>
        <v>0</v>
      </c>
      <c r="H12" s="18">
        <f>SUMIF(销售出库明细表!D:D,A12,销售出库明细表!H:H)</f>
        <v>0</v>
      </c>
      <c r="I12" s="18">
        <f>SUMIF(销售出库明细表!D:D,A12,销售出库明细表!J:J)</f>
        <v>0</v>
      </c>
      <c r="J12" s="18" t="e">
        <f t="shared" si="1"/>
        <v>#VALUE!</v>
      </c>
      <c r="K12" s="18" t="str">
        <f>IF($A12&lt;&gt;"",VLOOKUP($A12,参数表!$A:$G,6,0),"")</f>
        <v/>
      </c>
      <c r="L12" s="18" t="str">
        <f t="shared" si="2"/>
        <v/>
      </c>
      <c r="M12" s="36"/>
    </row>
    <row r="13" spans="1:13" ht="20.100000000000001" customHeight="1" x14ac:dyDescent="0.15">
      <c r="A13" s="18" t="str">
        <f>IF(参数表!A12="","",参数表!A12)</f>
        <v/>
      </c>
      <c r="B13" s="18" t="str">
        <f>IFERROR(VLOOKUP(A13,参数表!A:G,2,FALSE),"")</f>
        <v/>
      </c>
      <c r="C13" s="18" t="str">
        <f>IF($A13&lt;&gt;"",VLOOKUP($A13,参数表!$A:$G,3,0),"")</f>
        <v/>
      </c>
      <c r="D13" s="18" t="str">
        <f>IF($A13&lt;&gt;"",VLOOKUP($A13,参数表!$A:$G,4,0),"")</f>
        <v/>
      </c>
      <c r="E13" s="18" t="str">
        <f>IF($A13&lt;&gt;"",VLOOKUP($A13,参数表!$A:$G,5,0),"")</f>
        <v/>
      </c>
      <c r="F13" s="18">
        <f>SUMIF(进货入库明细表!D:D,A13,进货入库明细表!H:H)</f>
        <v>0</v>
      </c>
      <c r="G13" s="18">
        <f>SUMIF(进货入库明细表!D:D,A13,进货入库明细表!J:J)</f>
        <v>0</v>
      </c>
      <c r="H13" s="18">
        <f>SUMIF(销售出库明细表!D:D,A13,销售出库明细表!H:H)</f>
        <v>0</v>
      </c>
      <c r="I13" s="18">
        <f>SUMIF(销售出库明细表!D:D,A13,销售出库明细表!J:J)</f>
        <v>0</v>
      </c>
      <c r="J13" s="18" t="e">
        <f t="shared" si="1"/>
        <v>#VALUE!</v>
      </c>
      <c r="K13" s="18" t="str">
        <f>IF($A13&lt;&gt;"",VLOOKUP($A13,参数表!$A:$G,6,0),"")</f>
        <v/>
      </c>
      <c r="L13" s="18" t="str">
        <f t="shared" si="2"/>
        <v/>
      </c>
      <c r="M13" s="36"/>
    </row>
    <row r="14" spans="1:13" ht="20.100000000000001" customHeight="1" x14ac:dyDescent="0.15">
      <c r="A14" s="18" t="str">
        <f>IF(参数表!A13="","",参数表!A13)</f>
        <v/>
      </c>
      <c r="B14" s="18" t="str">
        <f>IFERROR(VLOOKUP(A14,参数表!A:G,2,FALSE),"")</f>
        <v/>
      </c>
      <c r="C14" s="18" t="str">
        <f>IF($A14&lt;&gt;"",VLOOKUP($A14,参数表!$A:$G,3,0),"")</f>
        <v/>
      </c>
      <c r="D14" s="18" t="str">
        <f>IF($A14&lt;&gt;"",VLOOKUP($A14,参数表!$A:$G,4,0),"")</f>
        <v/>
      </c>
      <c r="E14" s="18" t="str">
        <f>IF($A14&lt;&gt;"",VLOOKUP($A14,参数表!$A:$G,5,0),"")</f>
        <v/>
      </c>
      <c r="F14" s="18">
        <f>SUMIF(进货入库明细表!D:D,A14,进货入库明细表!H:H)</f>
        <v>0</v>
      </c>
      <c r="G14" s="18">
        <f>SUMIF(进货入库明细表!D:D,A14,进货入库明细表!J:J)</f>
        <v>0</v>
      </c>
      <c r="H14" s="18">
        <f>SUMIF(销售出库明细表!D:D,A14,销售出库明细表!H:H)</f>
        <v>0</v>
      </c>
      <c r="I14" s="18">
        <f>SUMIF(销售出库明细表!D:D,A14,销售出库明细表!J:J)</f>
        <v>0</v>
      </c>
      <c r="J14" s="18" t="e">
        <f t="shared" si="1"/>
        <v>#VALUE!</v>
      </c>
      <c r="K14" s="18" t="str">
        <f>IF($A14&lt;&gt;"",VLOOKUP($A14,参数表!$A:$G,6,0),"")</f>
        <v/>
      </c>
      <c r="L14" s="18" t="str">
        <f t="shared" si="2"/>
        <v/>
      </c>
      <c r="M14" s="36"/>
    </row>
    <row r="15" spans="1:13" ht="20.100000000000001" customHeight="1" x14ac:dyDescent="0.15">
      <c r="A15" s="18" t="str">
        <f>IF(参数表!A14="","",参数表!A14)</f>
        <v/>
      </c>
      <c r="B15" s="18" t="str">
        <f>IFERROR(VLOOKUP(A15,参数表!A:G,2,FALSE),"")</f>
        <v/>
      </c>
      <c r="C15" s="18" t="str">
        <f>IF($A15&lt;&gt;"",VLOOKUP($A15,参数表!$A:$G,3,0),"")</f>
        <v/>
      </c>
      <c r="D15" s="18" t="str">
        <f>IF($A15&lt;&gt;"",VLOOKUP($A15,参数表!$A:$G,4,0),"")</f>
        <v/>
      </c>
      <c r="E15" s="18" t="str">
        <f>IF($A15&lt;&gt;"",VLOOKUP($A15,参数表!$A:$G,5,0),"")</f>
        <v/>
      </c>
      <c r="F15" s="18">
        <f>SUMIF(进货入库明细表!D:D,A15,进货入库明细表!H:H)</f>
        <v>0</v>
      </c>
      <c r="G15" s="18">
        <f>SUMIF(进货入库明细表!D:D,A15,进货入库明细表!J:J)</f>
        <v>0</v>
      </c>
      <c r="H15" s="18">
        <f>SUMIF(销售出库明细表!D:D,A15,销售出库明细表!H:H)</f>
        <v>0</v>
      </c>
      <c r="I15" s="18">
        <f>SUMIF(销售出库明细表!D:D,A15,销售出库明细表!J:J)</f>
        <v>0</v>
      </c>
      <c r="J15" s="18" t="e">
        <f t="shared" si="1"/>
        <v>#VALUE!</v>
      </c>
      <c r="K15" s="18" t="str">
        <f>IF($A15&lt;&gt;"",VLOOKUP($A15,参数表!$A:$G,6,0),"")</f>
        <v/>
      </c>
      <c r="L15" s="18" t="str">
        <f t="shared" si="2"/>
        <v/>
      </c>
      <c r="M15" s="36"/>
    </row>
    <row r="16" spans="1:13" ht="20.100000000000001" customHeight="1" x14ac:dyDescent="0.15">
      <c r="A16" s="18" t="str">
        <f>IF(参数表!A15="","",参数表!A15)</f>
        <v/>
      </c>
      <c r="B16" s="18" t="str">
        <f>IFERROR(VLOOKUP(A16,参数表!A:G,2,FALSE),"")</f>
        <v/>
      </c>
      <c r="C16" s="18" t="str">
        <f>IF($A16&lt;&gt;"",VLOOKUP($A16,参数表!$A:$G,3,0),"")</f>
        <v/>
      </c>
      <c r="D16" s="18" t="str">
        <f>IF($A16&lt;&gt;"",VLOOKUP($A16,参数表!$A:$G,4,0),"")</f>
        <v/>
      </c>
      <c r="E16" s="18" t="str">
        <f>IF($A16&lt;&gt;"",VLOOKUP($A16,参数表!$A:$G,5,0),"")</f>
        <v/>
      </c>
      <c r="F16" s="18">
        <f>SUMIF(进货入库明细表!D:D,A16,进货入库明细表!H:H)</f>
        <v>0</v>
      </c>
      <c r="G16" s="18">
        <f>SUMIF(进货入库明细表!D:D,A16,进货入库明细表!J:J)</f>
        <v>0</v>
      </c>
      <c r="H16" s="18">
        <f>SUMIF(销售出库明细表!D:D,A16,销售出库明细表!H:H)</f>
        <v>0</v>
      </c>
      <c r="I16" s="18">
        <f>SUMIF(销售出库明细表!D:D,A16,销售出库明细表!J:J)</f>
        <v>0</v>
      </c>
      <c r="J16" s="18" t="e">
        <f t="shared" si="1"/>
        <v>#VALUE!</v>
      </c>
      <c r="K16" s="18" t="str">
        <f>IF($A16&lt;&gt;"",VLOOKUP($A16,参数表!$A:$G,6,0),"")</f>
        <v/>
      </c>
      <c r="L16" s="18" t="str">
        <f t="shared" si="2"/>
        <v/>
      </c>
      <c r="M16" s="36"/>
    </row>
    <row r="17" spans="1:13" ht="20.100000000000001" customHeight="1" x14ac:dyDescent="0.15">
      <c r="A17" s="18" t="str">
        <f>IF(参数表!A16="","",参数表!A16)</f>
        <v/>
      </c>
      <c r="B17" s="18" t="str">
        <f>IFERROR(VLOOKUP(A17,参数表!A:G,2,FALSE),"")</f>
        <v/>
      </c>
      <c r="C17" s="18" t="str">
        <f>IF($A17&lt;&gt;"",VLOOKUP($A17,参数表!$A:$G,3,0),"")</f>
        <v/>
      </c>
      <c r="D17" s="18" t="str">
        <f>IF($A17&lt;&gt;"",VLOOKUP($A17,参数表!$A:$G,4,0),"")</f>
        <v/>
      </c>
      <c r="E17" s="18" t="str">
        <f>IF($A17&lt;&gt;"",VLOOKUP($A17,参数表!$A:$G,5,0),"")</f>
        <v/>
      </c>
      <c r="F17" s="18">
        <f>SUMIF(进货入库明细表!D:D,A17,进货入库明细表!H:H)</f>
        <v>0</v>
      </c>
      <c r="G17" s="18">
        <f>SUMIF(进货入库明细表!D:D,A17,进货入库明细表!J:J)</f>
        <v>0</v>
      </c>
      <c r="H17" s="18">
        <f>SUMIF(销售出库明细表!D:D,A17,销售出库明细表!H:H)</f>
        <v>0</v>
      </c>
      <c r="I17" s="18">
        <f>SUMIF(销售出库明细表!D:D,A17,销售出库明细表!J:J)</f>
        <v>0</v>
      </c>
      <c r="J17" s="18" t="e">
        <f t="shared" si="1"/>
        <v>#VALUE!</v>
      </c>
      <c r="K17" s="18" t="str">
        <f>IF($A17&lt;&gt;"",VLOOKUP($A17,参数表!$A:$G,6,0),"")</f>
        <v/>
      </c>
      <c r="L17" s="18" t="str">
        <f t="shared" si="2"/>
        <v/>
      </c>
      <c r="M17" s="36"/>
    </row>
    <row r="18" spans="1:13" ht="20.100000000000001" customHeight="1" x14ac:dyDescent="0.15">
      <c r="A18" s="18" t="str">
        <f>IF(参数表!A17="","",参数表!A17)</f>
        <v/>
      </c>
      <c r="B18" s="18" t="str">
        <f>IFERROR(VLOOKUP(A18,参数表!A:G,2,FALSE),"")</f>
        <v/>
      </c>
      <c r="C18" s="18" t="str">
        <f>IF($A18&lt;&gt;"",VLOOKUP($A18,参数表!$A:$G,3,0),"")</f>
        <v/>
      </c>
      <c r="D18" s="18" t="str">
        <f>IF($A18&lt;&gt;"",VLOOKUP($A18,参数表!$A:$G,4,0),"")</f>
        <v/>
      </c>
      <c r="E18" s="18" t="str">
        <f>IF($A18&lt;&gt;"",VLOOKUP($A18,参数表!$A:$G,5,0),"")</f>
        <v/>
      </c>
      <c r="F18" s="18">
        <f>SUMIF(进货入库明细表!D:D,A18,进货入库明细表!H:H)</f>
        <v>0</v>
      </c>
      <c r="G18" s="18">
        <f>SUMIF(进货入库明细表!D:D,A18,进货入库明细表!J:J)</f>
        <v>0</v>
      </c>
      <c r="H18" s="18">
        <f>SUMIF(销售出库明细表!D:D,A18,销售出库明细表!H:H)</f>
        <v>0</v>
      </c>
      <c r="I18" s="18">
        <f>SUMIF(销售出库明细表!D:D,A18,销售出库明细表!J:J)</f>
        <v>0</v>
      </c>
      <c r="J18" s="18" t="e">
        <f t="shared" si="1"/>
        <v>#VALUE!</v>
      </c>
      <c r="K18" s="18" t="str">
        <f>IF($A18&lt;&gt;"",VLOOKUP($A18,参数表!$A:$G,6,0),"")</f>
        <v/>
      </c>
      <c r="L18" s="18" t="str">
        <f t="shared" si="2"/>
        <v/>
      </c>
      <c r="M18" s="36"/>
    </row>
    <row r="19" spans="1:13" ht="20.100000000000001" customHeight="1" x14ac:dyDescent="0.15">
      <c r="A19" s="18" t="str">
        <f>IF(参数表!A18="","",参数表!A18)</f>
        <v/>
      </c>
      <c r="B19" s="18" t="str">
        <f>IFERROR(VLOOKUP(A19,参数表!A:G,2,FALSE),"")</f>
        <v/>
      </c>
      <c r="C19" s="18" t="str">
        <f>IF($A19&lt;&gt;"",VLOOKUP($A19,参数表!$A:$G,3,0),"")</f>
        <v/>
      </c>
      <c r="D19" s="18" t="str">
        <f>IF($A19&lt;&gt;"",VLOOKUP($A19,参数表!$A:$G,4,0),"")</f>
        <v/>
      </c>
      <c r="E19" s="18" t="str">
        <f>IF($A19&lt;&gt;"",VLOOKUP($A19,参数表!$A:$G,5,0),"")</f>
        <v/>
      </c>
      <c r="F19" s="18">
        <f>SUMIF(进货入库明细表!D:D,A19,进货入库明细表!H:H)</f>
        <v>0</v>
      </c>
      <c r="G19" s="18">
        <f>SUMIF(进货入库明细表!D:D,A19,进货入库明细表!J:J)</f>
        <v>0</v>
      </c>
      <c r="H19" s="18">
        <f>SUMIF(销售出库明细表!D:D,A19,销售出库明细表!H:H)</f>
        <v>0</v>
      </c>
      <c r="I19" s="18">
        <f>SUMIF(销售出库明细表!D:D,A19,销售出库明细表!J:J)</f>
        <v>0</v>
      </c>
      <c r="J19" s="18" t="e">
        <f t="shared" si="1"/>
        <v>#VALUE!</v>
      </c>
      <c r="K19" s="18" t="str">
        <f>IF($A19&lt;&gt;"",VLOOKUP($A19,参数表!$A:$G,6,0),"")</f>
        <v/>
      </c>
      <c r="L19" s="18" t="str">
        <f t="shared" si="2"/>
        <v/>
      </c>
      <c r="M19" s="36"/>
    </row>
    <row r="20" spans="1:13" ht="20.100000000000001" customHeight="1" x14ac:dyDescent="0.15">
      <c r="A20" s="18" t="str">
        <f>IF(参数表!A19="","",参数表!A19)</f>
        <v/>
      </c>
      <c r="B20" s="18" t="str">
        <f>IFERROR(VLOOKUP(A20,参数表!A:G,2,FALSE),"")</f>
        <v/>
      </c>
      <c r="C20" s="18" t="str">
        <f>IF($A20&lt;&gt;"",VLOOKUP($A20,参数表!$A:$G,3,0),"")</f>
        <v/>
      </c>
      <c r="D20" s="18" t="str">
        <f>IF($A20&lt;&gt;"",VLOOKUP($A20,参数表!$A:$G,4,0),"")</f>
        <v/>
      </c>
      <c r="E20" s="18" t="str">
        <f>IF($A20&lt;&gt;"",VLOOKUP($A20,参数表!$A:$G,5,0),"")</f>
        <v/>
      </c>
      <c r="F20" s="18">
        <f>SUMIF(进货入库明细表!D:D,A20,进货入库明细表!H:H)</f>
        <v>0</v>
      </c>
      <c r="G20" s="18">
        <f>SUMIF(进货入库明细表!D:D,A20,进货入库明细表!J:J)</f>
        <v>0</v>
      </c>
      <c r="H20" s="18">
        <f>SUMIF(销售出库明细表!D:D,A20,销售出库明细表!H:H)</f>
        <v>0</v>
      </c>
      <c r="I20" s="18">
        <f>SUMIF(销售出库明细表!D:D,A20,销售出库明细表!J:J)</f>
        <v>0</v>
      </c>
      <c r="J20" s="18" t="e">
        <f t="shared" si="1"/>
        <v>#VALUE!</v>
      </c>
      <c r="K20" s="18" t="str">
        <f>IF($A20&lt;&gt;"",VLOOKUP($A20,参数表!$A:$G,6,0),"")</f>
        <v/>
      </c>
      <c r="L20" s="18" t="str">
        <f t="shared" si="2"/>
        <v/>
      </c>
      <c r="M20" s="36"/>
    </row>
    <row r="21" spans="1:13" ht="20.100000000000001" customHeight="1" x14ac:dyDescent="0.15">
      <c r="A21" s="18" t="str">
        <f>IF(参数表!A20="","",参数表!A20)</f>
        <v/>
      </c>
      <c r="B21" s="18" t="str">
        <f>IFERROR(VLOOKUP(A21,参数表!A:G,2,FALSE),"")</f>
        <v/>
      </c>
      <c r="C21" s="18" t="str">
        <f>IF($A21&lt;&gt;"",VLOOKUP($A21,参数表!$A:$G,3,0),"")</f>
        <v/>
      </c>
      <c r="D21" s="18" t="str">
        <f>IF($A21&lt;&gt;"",VLOOKUP($A21,参数表!$A:$G,4,0),"")</f>
        <v/>
      </c>
      <c r="E21" s="18" t="str">
        <f>IF($A21&lt;&gt;"",VLOOKUP($A21,参数表!$A:$G,5,0),"")</f>
        <v/>
      </c>
      <c r="F21" s="18">
        <f>SUMIF(进货入库明细表!D:D,A21,进货入库明细表!H:H)</f>
        <v>0</v>
      </c>
      <c r="G21" s="18">
        <f>SUMIF(进货入库明细表!D:D,A21,进货入库明细表!J:J)</f>
        <v>0</v>
      </c>
      <c r="H21" s="18">
        <f>SUMIF(销售出库明细表!D:D,A21,销售出库明细表!H:H)</f>
        <v>0</v>
      </c>
      <c r="I21" s="18">
        <f>SUMIF(销售出库明细表!D:D,A21,销售出库明细表!J:J)</f>
        <v>0</v>
      </c>
      <c r="J21" s="18" t="e">
        <f t="shared" si="1"/>
        <v>#VALUE!</v>
      </c>
      <c r="K21" s="18" t="str">
        <f>IF($A21&lt;&gt;"",VLOOKUP($A21,参数表!$A:$G,6,0),"")</f>
        <v/>
      </c>
      <c r="L21" s="18" t="str">
        <f t="shared" si="2"/>
        <v/>
      </c>
      <c r="M21" s="36"/>
    </row>
    <row r="22" spans="1:13" ht="20.100000000000001" customHeight="1" x14ac:dyDescent="0.15">
      <c r="A22" s="18" t="str">
        <f>IF(参数表!A21="","",参数表!A21)</f>
        <v/>
      </c>
      <c r="B22" s="18" t="str">
        <f>IFERROR(VLOOKUP(A22,参数表!A:G,2,FALSE),"")</f>
        <v/>
      </c>
      <c r="C22" s="18" t="str">
        <f>IF($A22&lt;&gt;"",VLOOKUP($A22,参数表!$A:$G,3,0),"")</f>
        <v/>
      </c>
      <c r="D22" s="18" t="str">
        <f>IF($A22&lt;&gt;"",VLOOKUP($A22,参数表!$A:$G,4,0),"")</f>
        <v/>
      </c>
      <c r="E22" s="18" t="str">
        <f>IF($A22&lt;&gt;"",VLOOKUP($A22,参数表!$A:$G,5,0),"")</f>
        <v/>
      </c>
      <c r="F22" s="18">
        <f>SUMIF(进货入库明细表!D:D,A22,进货入库明细表!H:H)</f>
        <v>0</v>
      </c>
      <c r="G22" s="18">
        <f>SUMIF(进货入库明细表!D:D,A22,进货入库明细表!J:J)</f>
        <v>0</v>
      </c>
      <c r="H22" s="18">
        <f>SUMIF(销售出库明细表!D:D,A22,销售出库明细表!H:H)</f>
        <v>0</v>
      </c>
      <c r="I22" s="18">
        <f>SUMIF(销售出库明细表!D:D,A22,销售出库明细表!J:J)</f>
        <v>0</v>
      </c>
      <c r="J22" s="18" t="e">
        <f t="shared" si="1"/>
        <v>#VALUE!</v>
      </c>
      <c r="K22" s="18" t="str">
        <f>IF($A22&lt;&gt;"",VLOOKUP($A22,参数表!$A:$G,6,0),"")</f>
        <v/>
      </c>
      <c r="L22" s="18" t="str">
        <f t="shared" si="2"/>
        <v/>
      </c>
      <c r="M22" s="36"/>
    </row>
    <row r="23" spans="1:13" ht="20.100000000000001" customHeight="1" x14ac:dyDescent="0.15">
      <c r="A23" s="18" t="str">
        <f>IF(参数表!A22="","",参数表!A22)</f>
        <v/>
      </c>
      <c r="B23" s="18" t="str">
        <f>IFERROR(VLOOKUP(A23,参数表!A:G,2,FALSE),"")</f>
        <v/>
      </c>
      <c r="C23" s="18" t="str">
        <f>IF($A23&lt;&gt;"",VLOOKUP($A23,参数表!$A:$G,3,0),"")</f>
        <v/>
      </c>
      <c r="D23" s="18" t="str">
        <f>IF($A23&lt;&gt;"",VLOOKUP($A23,参数表!$A:$G,4,0),"")</f>
        <v/>
      </c>
      <c r="E23" s="18" t="str">
        <f>IF($A23&lt;&gt;"",VLOOKUP($A23,参数表!$A:$G,5,0),"")</f>
        <v/>
      </c>
      <c r="F23" s="18">
        <f>SUMIF(进货入库明细表!D:D,A23,进货入库明细表!H:H)</f>
        <v>0</v>
      </c>
      <c r="G23" s="18">
        <f>SUMIF(进货入库明细表!D:D,A23,进货入库明细表!J:J)</f>
        <v>0</v>
      </c>
      <c r="H23" s="18">
        <f>SUMIF(销售出库明细表!D:D,A23,销售出库明细表!H:H)</f>
        <v>0</v>
      </c>
      <c r="I23" s="18">
        <f>SUMIF(销售出库明细表!D:D,A23,销售出库明细表!J:J)</f>
        <v>0</v>
      </c>
      <c r="J23" s="18" t="e">
        <f t="shared" si="1"/>
        <v>#VALUE!</v>
      </c>
      <c r="K23" s="18" t="str">
        <f>IF($A23&lt;&gt;"",VLOOKUP($A23,参数表!$A:$G,6,0),"")</f>
        <v/>
      </c>
      <c r="L23" s="18" t="str">
        <f t="shared" si="2"/>
        <v/>
      </c>
      <c r="M23" s="36"/>
    </row>
    <row r="24" spans="1:13" ht="20.100000000000001" customHeight="1" x14ac:dyDescent="0.15">
      <c r="A24" s="18" t="str">
        <f>IF(参数表!A23="","",参数表!A23)</f>
        <v/>
      </c>
      <c r="B24" s="18" t="str">
        <f>IFERROR(VLOOKUP(A24,参数表!A:G,2,FALSE),"")</f>
        <v/>
      </c>
      <c r="C24" s="18" t="str">
        <f>IF($A24&lt;&gt;"",VLOOKUP($A24,参数表!$A:$G,3,0),"")</f>
        <v/>
      </c>
      <c r="D24" s="18" t="str">
        <f>IF($A24&lt;&gt;"",VLOOKUP($A24,参数表!$A:$G,4,0),"")</f>
        <v/>
      </c>
      <c r="E24" s="18" t="str">
        <f>IF($A24&lt;&gt;"",VLOOKUP($A24,参数表!$A:$G,5,0),"")</f>
        <v/>
      </c>
      <c r="F24" s="18">
        <f>SUMIF(进货入库明细表!D:D,A24,进货入库明细表!H:H)</f>
        <v>0</v>
      </c>
      <c r="G24" s="18">
        <f>SUMIF(进货入库明细表!D:D,A24,进货入库明细表!J:J)</f>
        <v>0</v>
      </c>
      <c r="H24" s="18">
        <f>SUMIF(销售出库明细表!D:D,A24,销售出库明细表!H:H)</f>
        <v>0</v>
      </c>
      <c r="I24" s="18">
        <f>SUMIF(销售出库明细表!D:D,A24,销售出库明细表!J:J)</f>
        <v>0</v>
      </c>
      <c r="J24" s="18" t="e">
        <f t="shared" si="1"/>
        <v>#VALUE!</v>
      </c>
      <c r="K24" s="18" t="str">
        <f>IF($A24&lt;&gt;"",VLOOKUP($A24,参数表!$A:$G,6,0),"")</f>
        <v/>
      </c>
      <c r="L24" s="18" t="str">
        <f t="shared" si="2"/>
        <v/>
      </c>
      <c r="M24" s="36"/>
    </row>
    <row r="25" spans="1:13" ht="20.100000000000001" customHeight="1" x14ac:dyDescent="0.15">
      <c r="A25" s="18" t="str">
        <f>IF(参数表!A24="","",参数表!A24)</f>
        <v/>
      </c>
      <c r="B25" s="18" t="str">
        <f>IFERROR(VLOOKUP(A25,参数表!A:G,2,FALSE),"")</f>
        <v/>
      </c>
      <c r="C25" s="18" t="str">
        <f>IF($A25&lt;&gt;"",VLOOKUP($A25,参数表!$A:$G,3,0),"")</f>
        <v/>
      </c>
      <c r="D25" s="18" t="str">
        <f>IF($A25&lt;&gt;"",VLOOKUP($A25,参数表!$A:$G,4,0),"")</f>
        <v/>
      </c>
      <c r="E25" s="18" t="str">
        <f>IF($A25&lt;&gt;"",VLOOKUP($A25,参数表!$A:$G,5,0),"")</f>
        <v/>
      </c>
      <c r="F25" s="18">
        <f>SUMIF(进货入库明细表!D:D,A25,进货入库明细表!H:H)</f>
        <v>0</v>
      </c>
      <c r="G25" s="18">
        <f>SUMIF(进货入库明细表!D:D,A25,进货入库明细表!J:J)</f>
        <v>0</v>
      </c>
      <c r="H25" s="18">
        <f>SUMIF(销售出库明细表!D:D,A25,销售出库明细表!H:H)</f>
        <v>0</v>
      </c>
      <c r="I25" s="18">
        <f>SUMIF(销售出库明细表!D:D,A25,销售出库明细表!J:J)</f>
        <v>0</v>
      </c>
      <c r="J25" s="18" t="e">
        <f t="shared" si="1"/>
        <v>#VALUE!</v>
      </c>
      <c r="K25" s="18" t="str">
        <f>IF($A25&lt;&gt;"",VLOOKUP($A25,参数表!$A:$G,6,0),"")</f>
        <v/>
      </c>
      <c r="L25" s="18" t="str">
        <f t="shared" si="2"/>
        <v/>
      </c>
      <c r="M25" s="36"/>
    </row>
    <row r="26" spans="1:13" ht="20.100000000000001" customHeight="1" x14ac:dyDescent="0.15">
      <c r="A26" s="18" t="str">
        <f>IF(参数表!A25="","",参数表!A25)</f>
        <v/>
      </c>
      <c r="B26" s="18" t="str">
        <f>IFERROR(VLOOKUP(A26,参数表!A:G,2,FALSE),"")</f>
        <v/>
      </c>
      <c r="C26" s="18" t="str">
        <f>IF($A26&lt;&gt;"",VLOOKUP($A26,参数表!$A:$G,3,0),"")</f>
        <v/>
      </c>
      <c r="D26" s="18" t="str">
        <f>IF($A26&lt;&gt;"",VLOOKUP($A26,参数表!$A:$G,4,0),"")</f>
        <v/>
      </c>
      <c r="E26" s="18" t="str">
        <f>IF($A26&lt;&gt;"",VLOOKUP($A26,参数表!$A:$G,5,0),"")</f>
        <v/>
      </c>
      <c r="F26" s="18">
        <f>SUMIF(进货入库明细表!D:D,A26,进货入库明细表!H:H)</f>
        <v>0</v>
      </c>
      <c r="G26" s="18">
        <f>SUMIF(进货入库明细表!D:D,A26,进货入库明细表!J:J)</f>
        <v>0</v>
      </c>
      <c r="H26" s="18">
        <f>SUMIF(销售出库明细表!D:D,A26,销售出库明细表!H:H)</f>
        <v>0</v>
      </c>
      <c r="I26" s="18">
        <f>SUMIF(销售出库明细表!D:D,A26,销售出库明细表!J:J)</f>
        <v>0</v>
      </c>
      <c r="J26" s="18" t="e">
        <f t="shared" si="1"/>
        <v>#VALUE!</v>
      </c>
      <c r="K26" s="18" t="str">
        <f>IF($A26&lt;&gt;"",VLOOKUP($A26,参数表!$A:$G,6,0),"")</f>
        <v/>
      </c>
      <c r="L26" s="18" t="str">
        <f t="shared" si="2"/>
        <v/>
      </c>
      <c r="M26" s="36"/>
    </row>
    <row r="27" spans="1:13" ht="20.100000000000001" customHeight="1" x14ac:dyDescent="0.15">
      <c r="A27" s="18" t="str">
        <f>IF(参数表!A26="","",参数表!A26)</f>
        <v/>
      </c>
      <c r="B27" s="18" t="str">
        <f>IFERROR(VLOOKUP(A27,参数表!A:G,2,FALSE),"")</f>
        <v/>
      </c>
      <c r="C27" s="18" t="str">
        <f>IF($A27&lt;&gt;"",VLOOKUP($A27,参数表!$A:$G,3,0),"")</f>
        <v/>
      </c>
      <c r="D27" s="18" t="str">
        <f>IF($A27&lt;&gt;"",VLOOKUP($A27,参数表!$A:$G,4,0),"")</f>
        <v/>
      </c>
      <c r="E27" s="18" t="str">
        <f>IF($A27&lt;&gt;"",VLOOKUP($A27,参数表!$A:$G,5,0),"")</f>
        <v/>
      </c>
      <c r="F27" s="18">
        <f>SUMIF(进货入库明细表!D:D,A27,进货入库明细表!H:H)</f>
        <v>0</v>
      </c>
      <c r="G27" s="18">
        <f>SUMIF(进货入库明细表!D:D,A27,进货入库明细表!J:J)</f>
        <v>0</v>
      </c>
      <c r="H27" s="18">
        <f>SUMIF(销售出库明细表!D:D,A27,销售出库明细表!H:H)</f>
        <v>0</v>
      </c>
      <c r="I27" s="18">
        <f>SUMIF(销售出库明细表!D:D,A27,销售出库明细表!J:J)</f>
        <v>0</v>
      </c>
      <c r="J27" s="18" t="e">
        <f t="shared" si="1"/>
        <v>#VALUE!</v>
      </c>
      <c r="K27" s="18" t="str">
        <f>IF($A27&lt;&gt;"",VLOOKUP($A27,参数表!$A:$G,6,0),"")</f>
        <v/>
      </c>
      <c r="L27" s="18" t="str">
        <f t="shared" si="2"/>
        <v/>
      </c>
      <c r="M27" s="36"/>
    </row>
    <row r="28" spans="1:13" ht="20.100000000000001" customHeight="1" x14ac:dyDescent="0.15">
      <c r="A28" s="18" t="str">
        <f>IF(参数表!A27="","",参数表!A27)</f>
        <v/>
      </c>
      <c r="B28" s="18" t="str">
        <f>IFERROR(VLOOKUP(A28,参数表!A:G,2,FALSE),"")</f>
        <v/>
      </c>
      <c r="C28" s="18" t="str">
        <f>IF($A28&lt;&gt;"",VLOOKUP($A28,参数表!$A:$G,3,0),"")</f>
        <v/>
      </c>
      <c r="D28" s="18" t="str">
        <f>IF($A28&lt;&gt;"",VLOOKUP($A28,参数表!$A:$G,4,0),"")</f>
        <v/>
      </c>
      <c r="E28" s="18" t="str">
        <f>IF($A28&lt;&gt;"",VLOOKUP($A28,参数表!$A:$G,5,0),"")</f>
        <v/>
      </c>
      <c r="F28" s="18">
        <f>SUMIF(进货入库明细表!D:D,A28,进货入库明细表!H:H)</f>
        <v>0</v>
      </c>
      <c r="G28" s="18">
        <f>SUMIF(进货入库明细表!D:D,A28,进货入库明细表!J:J)</f>
        <v>0</v>
      </c>
      <c r="H28" s="18">
        <f>SUMIF(销售出库明细表!D:D,A28,销售出库明细表!H:H)</f>
        <v>0</v>
      </c>
      <c r="I28" s="18">
        <f>SUMIF(销售出库明细表!D:D,A28,销售出库明细表!J:J)</f>
        <v>0</v>
      </c>
      <c r="J28" s="18" t="e">
        <f t="shared" si="1"/>
        <v>#VALUE!</v>
      </c>
      <c r="K28" s="18" t="str">
        <f>IF($A28&lt;&gt;"",VLOOKUP($A28,参数表!$A:$G,6,0),"")</f>
        <v/>
      </c>
      <c r="L28" s="18" t="str">
        <f t="shared" si="2"/>
        <v/>
      </c>
      <c r="M28" s="36"/>
    </row>
    <row r="29" spans="1:13" ht="20.100000000000001" customHeight="1" x14ac:dyDescent="0.15">
      <c r="A29" s="18" t="str">
        <f>IF(参数表!A28="","",参数表!A28)</f>
        <v/>
      </c>
      <c r="B29" s="18" t="str">
        <f>IFERROR(VLOOKUP(A29,参数表!A:G,2,FALSE),"")</f>
        <v/>
      </c>
      <c r="C29" s="18" t="str">
        <f>IF($A29&lt;&gt;"",VLOOKUP($A29,参数表!$A:$G,3,0),"")</f>
        <v/>
      </c>
      <c r="D29" s="18" t="str">
        <f>IF($A29&lt;&gt;"",VLOOKUP($A29,参数表!$A:$G,4,0),"")</f>
        <v/>
      </c>
      <c r="E29" s="18" t="str">
        <f>IF($A29&lt;&gt;"",VLOOKUP($A29,参数表!$A:$G,5,0),"")</f>
        <v/>
      </c>
      <c r="F29" s="18">
        <f>SUMIF(进货入库明细表!D:D,A29,进货入库明细表!H:H)</f>
        <v>0</v>
      </c>
      <c r="G29" s="18">
        <f>SUMIF(进货入库明细表!D:D,A29,进货入库明细表!J:J)</f>
        <v>0</v>
      </c>
      <c r="H29" s="18">
        <f>SUMIF(销售出库明细表!D:D,A29,销售出库明细表!H:H)</f>
        <v>0</v>
      </c>
      <c r="I29" s="18">
        <f>SUMIF(销售出库明细表!D:D,A29,销售出库明细表!J:J)</f>
        <v>0</v>
      </c>
      <c r="J29" s="18" t="e">
        <f t="shared" si="1"/>
        <v>#VALUE!</v>
      </c>
      <c r="K29" s="18" t="str">
        <f>IF($A29&lt;&gt;"",VLOOKUP($A29,参数表!$A:$G,6,0),"")</f>
        <v/>
      </c>
      <c r="L29" s="18" t="str">
        <f t="shared" si="2"/>
        <v/>
      </c>
      <c r="M29" s="36"/>
    </row>
    <row r="30" spans="1:13" ht="20.100000000000001" customHeight="1" x14ac:dyDescent="0.15">
      <c r="A30" s="18" t="str">
        <f>IF(参数表!A29="","",参数表!A29)</f>
        <v/>
      </c>
      <c r="B30" s="18" t="str">
        <f>IFERROR(VLOOKUP(A30,参数表!A:G,2,FALSE),"")</f>
        <v/>
      </c>
      <c r="C30" s="18" t="str">
        <f>IF($A30&lt;&gt;"",VLOOKUP($A30,参数表!$A:$G,3,0),"")</f>
        <v/>
      </c>
      <c r="D30" s="18" t="str">
        <f>IF($A30&lt;&gt;"",VLOOKUP($A30,参数表!$A:$G,4,0),"")</f>
        <v/>
      </c>
      <c r="E30" s="18" t="str">
        <f>IF($A30&lt;&gt;"",VLOOKUP($A30,参数表!$A:$G,5,0),"")</f>
        <v/>
      </c>
      <c r="F30" s="18">
        <f>SUMIF(进货入库明细表!D:D,A30,进货入库明细表!H:H)</f>
        <v>0</v>
      </c>
      <c r="G30" s="18">
        <f>SUMIF(进货入库明细表!D:D,A30,进货入库明细表!J:J)</f>
        <v>0</v>
      </c>
      <c r="H30" s="18">
        <f>SUMIF(销售出库明细表!D:D,A30,销售出库明细表!H:H)</f>
        <v>0</v>
      </c>
      <c r="I30" s="18">
        <f>SUMIF(销售出库明细表!D:D,A30,销售出库明细表!J:J)</f>
        <v>0</v>
      </c>
      <c r="J30" s="18" t="e">
        <f t="shared" si="1"/>
        <v>#VALUE!</v>
      </c>
      <c r="K30" s="18" t="str">
        <f>IF($A30&lt;&gt;"",VLOOKUP($A30,参数表!$A:$G,6,0),"")</f>
        <v/>
      </c>
      <c r="L30" s="18" t="str">
        <f t="shared" si="2"/>
        <v/>
      </c>
      <c r="M30" s="36"/>
    </row>
    <row r="31" spans="1:13" ht="20.100000000000001" customHeight="1" x14ac:dyDescent="0.15">
      <c r="A31" s="18" t="str">
        <f>IF(参数表!A30="","",参数表!A30)</f>
        <v/>
      </c>
      <c r="B31" s="18" t="str">
        <f>IFERROR(VLOOKUP(A31,参数表!A:G,2,FALSE),"")</f>
        <v/>
      </c>
      <c r="C31" s="18" t="str">
        <f>IF($A31&lt;&gt;"",VLOOKUP($A31,参数表!$A:$G,3,0),"")</f>
        <v/>
      </c>
      <c r="D31" s="18" t="str">
        <f>IF($A31&lt;&gt;"",VLOOKUP($A31,参数表!$A:$G,4,0),"")</f>
        <v/>
      </c>
      <c r="E31" s="18" t="str">
        <f>IF($A31&lt;&gt;"",VLOOKUP($A31,参数表!$A:$G,5,0),"")</f>
        <v/>
      </c>
      <c r="F31" s="18">
        <f>SUMIF(进货入库明细表!D:D,A31,进货入库明细表!H:H)</f>
        <v>0</v>
      </c>
      <c r="G31" s="18">
        <f>SUMIF(进货入库明细表!D:D,A31,进货入库明细表!J:J)</f>
        <v>0</v>
      </c>
      <c r="H31" s="18">
        <f>SUMIF(销售出库明细表!D:D,A31,销售出库明细表!H:H)</f>
        <v>0</v>
      </c>
      <c r="I31" s="18">
        <f>SUMIF(销售出库明细表!D:D,A31,销售出库明细表!J:J)</f>
        <v>0</v>
      </c>
      <c r="J31" s="18" t="e">
        <f t="shared" si="1"/>
        <v>#VALUE!</v>
      </c>
      <c r="K31" s="18" t="str">
        <f>IF($A31&lt;&gt;"",VLOOKUP($A31,参数表!$A:$G,6,0),"")</f>
        <v/>
      </c>
      <c r="L31" s="18" t="str">
        <f t="shared" si="2"/>
        <v/>
      </c>
      <c r="M31" s="36"/>
    </row>
    <row r="32" spans="1:13" ht="20.100000000000001" customHeight="1" x14ac:dyDescent="0.15">
      <c r="A32" s="18" t="str">
        <f>IF(参数表!A31="","",参数表!A31)</f>
        <v/>
      </c>
      <c r="B32" s="18" t="str">
        <f>IFERROR(VLOOKUP(A32,参数表!A:G,2,FALSE),"")</f>
        <v/>
      </c>
      <c r="C32" s="18" t="str">
        <f>IF($A32&lt;&gt;"",VLOOKUP($A32,参数表!$A:$G,3,0),"")</f>
        <v/>
      </c>
      <c r="D32" s="18" t="str">
        <f>IF($A32&lt;&gt;"",VLOOKUP($A32,参数表!$A:$G,4,0),"")</f>
        <v/>
      </c>
      <c r="E32" s="18" t="str">
        <f>IF($A32&lt;&gt;"",VLOOKUP($A32,参数表!$A:$G,5,0),"")</f>
        <v/>
      </c>
      <c r="F32" s="18">
        <f>SUMIF(进货入库明细表!D:D,A32,进货入库明细表!H:H)</f>
        <v>0</v>
      </c>
      <c r="G32" s="18">
        <f>SUMIF(进货入库明细表!D:D,A32,进货入库明细表!J:J)</f>
        <v>0</v>
      </c>
      <c r="H32" s="18">
        <f>SUMIF(销售出库明细表!D:D,A32,销售出库明细表!H:H)</f>
        <v>0</v>
      </c>
      <c r="I32" s="18">
        <f>SUMIF(销售出库明细表!D:D,A32,销售出库明细表!J:J)</f>
        <v>0</v>
      </c>
      <c r="J32" s="18" t="e">
        <f t="shared" si="1"/>
        <v>#VALUE!</v>
      </c>
      <c r="K32" s="18" t="str">
        <f>IF($A32&lt;&gt;"",VLOOKUP($A32,参数表!$A:$G,6,0),"")</f>
        <v/>
      </c>
      <c r="L32" s="18" t="str">
        <f t="shared" si="2"/>
        <v/>
      </c>
      <c r="M32" s="36"/>
    </row>
    <row r="33" spans="1:13" ht="20.100000000000001" customHeight="1" x14ac:dyDescent="0.15">
      <c r="A33" s="18" t="str">
        <f>IF(参数表!A32="","",参数表!A32)</f>
        <v/>
      </c>
      <c r="B33" s="18" t="str">
        <f>IFERROR(VLOOKUP(A33,参数表!A:G,2,FALSE),"")</f>
        <v/>
      </c>
      <c r="C33" s="18" t="str">
        <f>IF($A33&lt;&gt;"",VLOOKUP($A33,参数表!$A:$G,3,0),"")</f>
        <v/>
      </c>
      <c r="D33" s="18" t="str">
        <f>IF($A33&lt;&gt;"",VLOOKUP($A33,参数表!$A:$G,4,0),"")</f>
        <v/>
      </c>
      <c r="E33" s="18" t="str">
        <f>IF($A33&lt;&gt;"",VLOOKUP($A33,参数表!$A:$G,5,0),"")</f>
        <v/>
      </c>
      <c r="F33" s="18">
        <f>SUMIF(进货入库明细表!D:D,A33,进货入库明细表!H:H)</f>
        <v>0</v>
      </c>
      <c r="G33" s="18">
        <f>SUMIF(进货入库明细表!D:D,A33,进货入库明细表!J:J)</f>
        <v>0</v>
      </c>
      <c r="H33" s="18">
        <f>SUMIF(销售出库明细表!D:D,A33,销售出库明细表!H:H)</f>
        <v>0</v>
      </c>
      <c r="I33" s="18">
        <f>SUMIF(销售出库明细表!D:D,A33,销售出库明细表!J:J)</f>
        <v>0</v>
      </c>
      <c r="J33" s="18" t="e">
        <f t="shared" si="1"/>
        <v>#VALUE!</v>
      </c>
      <c r="K33" s="18" t="str">
        <f>IF($A33&lt;&gt;"",VLOOKUP($A33,参数表!$A:$G,6,0),"")</f>
        <v/>
      </c>
      <c r="L33" s="18" t="str">
        <f t="shared" si="2"/>
        <v/>
      </c>
      <c r="M33" s="36"/>
    </row>
    <row r="34" spans="1:13" ht="20.100000000000001" customHeight="1" x14ac:dyDescent="0.15">
      <c r="A34" s="18" t="str">
        <f>IF(参数表!A33="","",参数表!A33)</f>
        <v/>
      </c>
      <c r="B34" s="18" t="str">
        <f>IFERROR(VLOOKUP(A34,参数表!A:G,2,FALSE),"")</f>
        <v/>
      </c>
      <c r="C34" s="18" t="str">
        <f>IF($A34&lt;&gt;"",VLOOKUP($A34,参数表!$A:$G,3,0),"")</f>
        <v/>
      </c>
      <c r="D34" s="18" t="str">
        <f>IF($A34&lt;&gt;"",VLOOKUP($A34,参数表!$A:$G,4,0),"")</f>
        <v/>
      </c>
      <c r="E34" s="18" t="str">
        <f>IF($A34&lt;&gt;"",VLOOKUP($A34,参数表!$A:$G,5,0),"")</f>
        <v/>
      </c>
      <c r="F34" s="18">
        <f>SUMIF(进货入库明细表!D:D,A34,进货入库明细表!H:H)</f>
        <v>0</v>
      </c>
      <c r="G34" s="18">
        <f>SUMIF(进货入库明细表!D:D,A34,进货入库明细表!J:J)</f>
        <v>0</v>
      </c>
      <c r="H34" s="18">
        <f>SUMIF(销售出库明细表!D:D,A34,销售出库明细表!H:H)</f>
        <v>0</v>
      </c>
      <c r="I34" s="18">
        <f>SUMIF(销售出库明细表!D:D,A34,销售出库明细表!J:J)</f>
        <v>0</v>
      </c>
      <c r="J34" s="18" t="e">
        <f t="shared" si="1"/>
        <v>#VALUE!</v>
      </c>
      <c r="K34" s="18" t="str">
        <f>IF($A34&lt;&gt;"",VLOOKUP($A34,参数表!$A:$G,6,0),"")</f>
        <v/>
      </c>
      <c r="L34" s="18" t="str">
        <f t="shared" si="2"/>
        <v/>
      </c>
      <c r="M34" s="36"/>
    </row>
    <row r="35" spans="1:13" ht="20.100000000000001" customHeight="1" x14ac:dyDescent="0.15">
      <c r="A35" s="18" t="str">
        <f>IF(参数表!A34="","",参数表!A34)</f>
        <v/>
      </c>
      <c r="B35" s="18" t="str">
        <f>IFERROR(VLOOKUP(A35,参数表!A:G,2,FALSE),"")</f>
        <v/>
      </c>
      <c r="C35" s="18" t="str">
        <f>IF($A35&lt;&gt;"",VLOOKUP($A35,参数表!$A:$G,3,0),"")</f>
        <v/>
      </c>
      <c r="D35" s="18" t="str">
        <f>IF($A35&lt;&gt;"",VLOOKUP($A35,参数表!$A:$G,4,0),"")</f>
        <v/>
      </c>
      <c r="E35" s="18" t="str">
        <f>IF($A35&lt;&gt;"",VLOOKUP($A35,参数表!$A:$G,5,0),"")</f>
        <v/>
      </c>
      <c r="F35" s="18">
        <f>SUMIF(进货入库明细表!D:D,A35,进货入库明细表!H:H)</f>
        <v>0</v>
      </c>
      <c r="G35" s="18">
        <f>SUMIF(进货入库明细表!D:D,A35,进货入库明细表!J:J)</f>
        <v>0</v>
      </c>
      <c r="H35" s="18">
        <f>SUMIF(销售出库明细表!D:D,A35,销售出库明细表!H:H)</f>
        <v>0</v>
      </c>
      <c r="I35" s="18">
        <f>SUMIF(销售出库明细表!D:D,A35,销售出库明细表!J:J)</f>
        <v>0</v>
      </c>
      <c r="J35" s="18" t="e">
        <f t="shared" si="1"/>
        <v>#VALUE!</v>
      </c>
      <c r="K35" s="18" t="str">
        <f>IF($A35&lt;&gt;"",VLOOKUP($A35,参数表!$A:$G,6,0),"")</f>
        <v/>
      </c>
      <c r="L35" s="18" t="str">
        <f t="shared" si="2"/>
        <v/>
      </c>
      <c r="M35" s="36"/>
    </row>
    <row r="36" spans="1:13" ht="20.100000000000001" customHeight="1" x14ac:dyDescent="0.15">
      <c r="A36" s="18" t="str">
        <f>IF(参数表!A35="","",参数表!A35)</f>
        <v/>
      </c>
      <c r="B36" s="18" t="str">
        <f>IFERROR(VLOOKUP(A36,参数表!A:G,2,FALSE),"")</f>
        <v/>
      </c>
      <c r="C36" s="18" t="str">
        <f>IF($A36&lt;&gt;"",VLOOKUP($A36,参数表!$A:$G,3,0),"")</f>
        <v/>
      </c>
      <c r="D36" s="18" t="str">
        <f>IF($A36&lt;&gt;"",VLOOKUP($A36,参数表!$A:$G,4,0),"")</f>
        <v/>
      </c>
      <c r="E36" s="18" t="str">
        <f>IF($A36&lt;&gt;"",VLOOKUP($A36,参数表!$A:$G,5,0),"")</f>
        <v/>
      </c>
      <c r="F36" s="18">
        <f>SUMIF(进货入库明细表!D:D,A36,进货入库明细表!H:H)</f>
        <v>0</v>
      </c>
      <c r="G36" s="18">
        <f>SUMIF(进货入库明细表!D:D,A36,进货入库明细表!J:J)</f>
        <v>0</v>
      </c>
      <c r="H36" s="18">
        <f>SUMIF(销售出库明细表!D:D,A36,销售出库明细表!H:H)</f>
        <v>0</v>
      </c>
      <c r="I36" s="18">
        <f>SUMIF(销售出库明细表!D:D,A36,销售出库明细表!J:J)</f>
        <v>0</v>
      </c>
      <c r="J36" s="18" t="e">
        <f t="shared" si="1"/>
        <v>#VALUE!</v>
      </c>
      <c r="K36" s="18" t="str">
        <f>IF($A36&lt;&gt;"",VLOOKUP($A36,参数表!$A:$G,6,0),"")</f>
        <v/>
      </c>
      <c r="L36" s="18" t="str">
        <f t="shared" si="2"/>
        <v/>
      </c>
      <c r="M36" s="36"/>
    </row>
    <row r="37" spans="1:13" ht="20.100000000000001" customHeight="1" x14ac:dyDescent="0.15">
      <c r="A37" s="18" t="str">
        <f>IF(参数表!A36="","",参数表!A36)</f>
        <v/>
      </c>
      <c r="B37" s="18" t="str">
        <f>IFERROR(VLOOKUP(A37,参数表!A:G,2,FALSE),"")</f>
        <v/>
      </c>
      <c r="C37" s="18" t="str">
        <f>IF($A37&lt;&gt;"",VLOOKUP($A37,参数表!$A:$G,3,0),"")</f>
        <v/>
      </c>
      <c r="D37" s="18" t="str">
        <f>IF($A37&lt;&gt;"",VLOOKUP($A37,参数表!$A:$G,4,0),"")</f>
        <v/>
      </c>
      <c r="E37" s="18" t="str">
        <f>IF($A37&lt;&gt;"",VLOOKUP($A37,参数表!$A:$G,5,0),"")</f>
        <v/>
      </c>
      <c r="F37" s="18">
        <f>SUMIF(进货入库明细表!D:D,A37,进货入库明细表!H:H)</f>
        <v>0</v>
      </c>
      <c r="G37" s="18">
        <f>SUMIF(进货入库明细表!D:D,A37,进货入库明细表!J:J)</f>
        <v>0</v>
      </c>
      <c r="H37" s="18">
        <f>SUMIF(销售出库明细表!D:D,A37,销售出库明细表!H:H)</f>
        <v>0</v>
      </c>
      <c r="I37" s="18">
        <f>SUMIF(销售出库明细表!D:D,A37,销售出库明细表!J:J)</f>
        <v>0</v>
      </c>
      <c r="J37" s="18" t="e">
        <f t="shared" si="1"/>
        <v>#VALUE!</v>
      </c>
      <c r="K37" s="18" t="str">
        <f>IF($A37&lt;&gt;"",VLOOKUP($A37,参数表!$A:$G,6,0),"")</f>
        <v/>
      </c>
      <c r="L37" s="18" t="str">
        <f t="shared" si="2"/>
        <v/>
      </c>
      <c r="M37" s="36"/>
    </row>
    <row r="38" spans="1:13" ht="20.100000000000001" customHeight="1" x14ac:dyDescent="0.15">
      <c r="A38" s="18" t="str">
        <f>IF(参数表!A37="","",参数表!A37)</f>
        <v/>
      </c>
      <c r="B38" s="18" t="str">
        <f>IFERROR(VLOOKUP(A38,参数表!A:G,2,FALSE),"")</f>
        <v/>
      </c>
      <c r="C38" s="18" t="str">
        <f>IF($A38&lt;&gt;"",VLOOKUP($A38,参数表!$A:$G,3,0),"")</f>
        <v/>
      </c>
      <c r="D38" s="18" t="str">
        <f>IF($A38&lt;&gt;"",VLOOKUP($A38,参数表!$A:$G,4,0),"")</f>
        <v/>
      </c>
      <c r="E38" s="18" t="str">
        <f>IF($A38&lt;&gt;"",VLOOKUP($A38,参数表!$A:$G,5,0),"")</f>
        <v/>
      </c>
      <c r="F38" s="18">
        <f>SUMIF(进货入库明细表!D:D,A38,进货入库明细表!H:H)</f>
        <v>0</v>
      </c>
      <c r="G38" s="18">
        <f>SUMIF(进货入库明细表!D:D,A38,进货入库明细表!J:J)</f>
        <v>0</v>
      </c>
      <c r="H38" s="18">
        <f>SUMIF(销售出库明细表!D:D,A38,销售出库明细表!H:H)</f>
        <v>0</v>
      </c>
      <c r="I38" s="18">
        <f>SUMIF(销售出库明细表!D:D,A38,销售出库明细表!J:J)</f>
        <v>0</v>
      </c>
      <c r="J38" s="18" t="e">
        <f t="shared" si="1"/>
        <v>#VALUE!</v>
      </c>
      <c r="K38" s="18" t="str">
        <f>IF($A38&lt;&gt;"",VLOOKUP($A38,参数表!$A:$G,6,0),"")</f>
        <v/>
      </c>
      <c r="L38" s="18" t="str">
        <f t="shared" si="2"/>
        <v/>
      </c>
      <c r="M38" s="36"/>
    </row>
    <row r="39" spans="1:13" ht="20.100000000000001" customHeight="1" x14ac:dyDescent="0.15">
      <c r="A39" s="18" t="str">
        <f>IF(参数表!A38="","",参数表!A38)</f>
        <v/>
      </c>
      <c r="B39" s="18" t="str">
        <f>IFERROR(VLOOKUP(A39,参数表!A:G,2,FALSE),"")</f>
        <v/>
      </c>
      <c r="C39" s="18" t="str">
        <f>IF($A39&lt;&gt;"",VLOOKUP($A39,参数表!$A:$G,3,0),"")</f>
        <v/>
      </c>
      <c r="D39" s="18" t="str">
        <f>IF($A39&lt;&gt;"",VLOOKUP($A39,参数表!$A:$G,4,0),"")</f>
        <v/>
      </c>
      <c r="E39" s="18" t="str">
        <f>IF($A39&lt;&gt;"",VLOOKUP($A39,参数表!$A:$G,5,0),"")</f>
        <v/>
      </c>
      <c r="F39" s="18">
        <f>SUMIF(进货入库明细表!D:D,A39,进货入库明细表!H:H)</f>
        <v>0</v>
      </c>
      <c r="G39" s="18">
        <f>SUMIF(进货入库明细表!D:D,A39,进货入库明细表!J:J)</f>
        <v>0</v>
      </c>
      <c r="H39" s="18">
        <f>SUMIF(销售出库明细表!D:D,A39,销售出库明细表!H:H)</f>
        <v>0</v>
      </c>
      <c r="I39" s="18">
        <f>SUMIF(销售出库明细表!D:D,A39,销售出库明细表!J:J)</f>
        <v>0</v>
      </c>
      <c r="J39" s="18" t="e">
        <f t="shared" si="1"/>
        <v>#VALUE!</v>
      </c>
      <c r="K39" s="18" t="str">
        <f>IF($A39&lt;&gt;"",VLOOKUP($A39,参数表!$A:$G,6,0),"")</f>
        <v/>
      </c>
      <c r="L39" s="18" t="str">
        <f t="shared" si="2"/>
        <v/>
      </c>
      <c r="M39" s="36"/>
    </row>
    <row r="40" spans="1:13" ht="20.100000000000001" customHeight="1" x14ac:dyDescent="0.15">
      <c r="A40" s="18" t="str">
        <f>IF(参数表!A39="","",参数表!A39)</f>
        <v/>
      </c>
      <c r="B40" s="18" t="str">
        <f>IFERROR(VLOOKUP(A40,参数表!A:G,2,FALSE),"")</f>
        <v/>
      </c>
      <c r="C40" s="18" t="str">
        <f>IF($A40&lt;&gt;"",VLOOKUP($A40,参数表!$A:$G,3,0),"")</f>
        <v/>
      </c>
      <c r="D40" s="18" t="str">
        <f>IF($A40&lt;&gt;"",VLOOKUP($A40,参数表!$A:$G,4,0),"")</f>
        <v/>
      </c>
      <c r="E40" s="18" t="str">
        <f>IF($A40&lt;&gt;"",VLOOKUP($A40,参数表!$A:$G,5,0),"")</f>
        <v/>
      </c>
      <c r="F40" s="18">
        <f>SUMIF(进货入库明细表!D:D,A40,进货入库明细表!H:H)</f>
        <v>0</v>
      </c>
      <c r="G40" s="18">
        <f>SUMIF(进货入库明细表!D:D,A40,进货入库明细表!J:J)</f>
        <v>0</v>
      </c>
      <c r="H40" s="18">
        <f>SUMIF(销售出库明细表!D:D,A40,销售出库明细表!H:H)</f>
        <v>0</v>
      </c>
      <c r="I40" s="18">
        <f>SUMIF(销售出库明细表!D:D,A40,销售出库明细表!J:J)</f>
        <v>0</v>
      </c>
      <c r="J40" s="18" t="e">
        <f t="shared" si="1"/>
        <v>#VALUE!</v>
      </c>
      <c r="K40" s="18" t="str">
        <f>IF($A40&lt;&gt;"",VLOOKUP($A40,参数表!$A:$G,6,0),"")</f>
        <v/>
      </c>
      <c r="L40" s="18" t="str">
        <f t="shared" si="2"/>
        <v/>
      </c>
      <c r="M40" s="36"/>
    </row>
    <row r="41" spans="1:13" ht="20.100000000000001" customHeight="1" x14ac:dyDescent="0.15">
      <c r="A41" s="18" t="str">
        <f>IF(参数表!A40="","",参数表!A40)</f>
        <v/>
      </c>
      <c r="B41" s="18" t="str">
        <f>IFERROR(VLOOKUP(A41,参数表!A:G,2,FALSE),"")</f>
        <v/>
      </c>
      <c r="C41" s="18" t="str">
        <f>IF($A41&lt;&gt;"",VLOOKUP($A41,参数表!$A:$G,3,0),"")</f>
        <v/>
      </c>
      <c r="D41" s="18" t="str">
        <f>IF($A41&lt;&gt;"",VLOOKUP($A41,参数表!$A:$G,4,0),"")</f>
        <v/>
      </c>
      <c r="E41" s="18" t="str">
        <f>IF($A41&lt;&gt;"",VLOOKUP($A41,参数表!$A:$G,5,0),"")</f>
        <v/>
      </c>
      <c r="F41" s="18">
        <f>SUMIF(进货入库明细表!D:D,A41,进货入库明细表!H:H)</f>
        <v>0</v>
      </c>
      <c r="G41" s="18">
        <f>SUMIF(进货入库明细表!D:D,A41,进货入库明细表!J:J)</f>
        <v>0</v>
      </c>
      <c r="H41" s="18">
        <f>SUMIF(销售出库明细表!D:D,A41,销售出库明细表!H:H)</f>
        <v>0</v>
      </c>
      <c r="I41" s="18">
        <f>SUMIF(销售出库明细表!D:D,A41,销售出库明细表!J:J)</f>
        <v>0</v>
      </c>
      <c r="J41" s="18" t="e">
        <f t="shared" si="1"/>
        <v>#VALUE!</v>
      </c>
      <c r="K41" s="18" t="str">
        <f>IF($A41&lt;&gt;"",VLOOKUP($A41,参数表!$A:$G,6,0),"")</f>
        <v/>
      </c>
      <c r="L41" s="18" t="str">
        <f t="shared" si="2"/>
        <v/>
      </c>
      <c r="M41" s="36"/>
    </row>
    <row r="42" spans="1:13" ht="20.100000000000001" customHeight="1" x14ac:dyDescent="0.15">
      <c r="A42" s="18" t="str">
        <f>IF(参数表!A41="","",参数表!A41)</f>
        <v/>
      </c>
      <c r="B42" s="18" t="str">
        <f>IFERROR(VLOOKUP(A42,参数表!A:G,2,FALSE),"")</f>
        <v/>
      </c>
      <c r="C42" s="18" t="str">
        <f>IF($A42&lt;&gt;"",VLOOKUP($A42,参数表!$A:$G,3,0),"")</f>
        <v/>
      </c>
      <c r="D42" s="18" t="str">
        <f>IF($A42&lt;&gt;"",VLOOKUP($A42,参数表!$A:$G,4,0),"")</f>
        <v/>
      </c>
      <c r="E42" s="18" t="str">
        <f>IF($A42&lt;&gt;"",VLOOKUP($A42,参数表!$A:$G,5,0),"")</f>
        <v/>
      </c>
      <c r="F42" s="18">
        <f>SUMIF(进货入库明细表!D:D,A42,进货入库明细表!H:H)</f>
        <v>0</v>
      </c>
      <c r="G42" s="18">
        <f>SUMIF(进货入库明细表!D:D,A42,进货入库明细表!J:J)</f>
        <v>0</v>
      </c>
      <c r="H42" s="18">
        <f>SUMIF(销售出库明细表!D:D,A42,销售出库明细表!H:H)</f>
        <v>0</v>
      </c>
      <c r="I42" s="18">
        <f>SUMIF(销售出库明细表!D:D,A42,销售出库明细表!J:J)</f>
        <v>0</v>
      </c>
      <c r="J42" s="18" t="e">
        <f t="shared" si="1"/>
        <v>#VALUE!</v>
      </c>
      <c r="K42" s="18" t="str">
        <f>IF($A42&lt;&gt;"",VLOOKUP($A42,参数表!$A:$G,6,0),"")</f>
        <v/>
      </c>
      <c r="L42" s="18" t="str">
        <f t="shared" si="2"/>
        <v/>
      </c>
      <c r="M42" s="36"/>
    </row>
    <row r="43" spans="1:13" ht="20.100000000000001" customHeight="1" x14ac:dyDescent="0.15">
      <c r="A43" s="18" t="str">
        <f>IF(参数表!A42="","",参数表!A42)</f>
        <v/>
      </c>
      <c r="B43" s="18" t="str">
        <f>IFERROR(VLOOKUP(A43,参数表!A:G,2,FALSE),"")</f>
        <v/>
      </c>
      <c r="C43" s="18" t="str">
        <f>IF($A43&lt;&gt;"",VLOOKUP($A43,参数表!$A:$G,3,0),"")</f>
        <v/>
      </c>
      <c r="D43" s="18" t="str">
        <f>IF($A43&lt;&gt;"",VLOOKUP($A43,参数表!$A:$G,4,0),"")</f>
        <v/>
      </c>
      <c r="E43" s="18" t="str">
        <f>IF($A43&lt;&gt;"",VLOOKUP($A43,参数表!$A:$G,5,0),"")</f>
        <v/>
      </c>
      <c r="F43" s="18">
        <f>SUMIF(进货入库明细表!D:D,A43,进货入库明细表!H:H)</f>
        <v>0</v>
      </c>
      <c r="G43" s="18">
        <f>SUMIF(进货入库明细表!D:D,A43,进货入库明细表!J:J)</f>
        <v>0</v>
      </c>
      <c r="H43" s="18">
        <f>SUMIF(销售出库明细表!D:D,A43,销售出库明细表!H:H)</f>
        <v>0</v>
      </c>
      <c r="I43" s="18">
        <f>SUMIF(销售出库明细表!D:D,A43,销售出库明细表!J:J)</f>
        <v>0</v>
      </c>
      <c r="J43" s="18" t="e">
        <f t="shared" si="1"/>
        <v>#VALUE!</v>
      </c>
      <c r="K43" s="18" t="str">
        <f>IF($A43&lt;&gt;"",VLOOKUP($A43,参数表!$A:$G,6,0),"")</f>
        <v/>
      </c>
      <c r="L43" s="18" t="str">
        <f t="shared" si="2"/>
        <v/>
      </c>
      <c r="M43" s="36"/>
    </row>
    <row r="44" spans="1:13" ht="20.100000000000001" customHeight="1" x14ac:dyDescent="0.15">
      <c r="A44" s="18" t="str">
        <f>IF(参数表!A43="","",参数表!A43)</f>
        <v/>
      </c>
      <c r="B44" s="18" t="str">
        <f>IFERROR(VLOOKUP(A44,参数表!A:G,2,FALSE),"")</f>
        <v/>
      </c>
      <c r="C44" s="18" t="str">
        <f>IF($A44&lt;&gt;"",VLOOKUP($A44,参数表!$A:$G,3,0),"")</f>
        <v/>
      </c>
      <c r="D44" s="18" t="str">
        <f>IF($A44&lt;&gt;"",VLOOKUP($A44,参数表!$A:$G,4,0),"")</f>
        <v/>
      </c>
      <c r="E44" s="18" t="str">
        <f>IF($A44&lt;&gt;"",VLOOKUP($A44,参数表!$A:$G,5,0),"")</f>
        <v/>
      </c>
      <c r="F44" s="18">
        <f>SUMIF(进货入库明细表!D:D,A44,进货入库明细表!H:H)</f>
        <v>0</v>
      </c>
      <c r="G44" s="18">
        <f>SUMIF(进货入库明细表!D:D,A44,进货入库明细表!J:J)</f>
        <v>0</v>
      </c>
      <c r="H44" s="18">
        <f>SUMIF(销售出库明细表!D:D,A44,销售出库明细表!H:H)</f>
        <v>0</v>
      </c>
      <c r="I44" s="18">
        <f>SUMIF(销售出库明细表!D:D,A44,销售出库明细表!J:J)</f>
        <v>0</v>
      </c>
      <c r="J44" s="18" t="e">
        <f t="shared" si="1"/>
        <v>#VALUE!</v>
      </c>
      <c r="K44" s="18" t="str">
        <f>IF($A44&lt;&gt;"",VLOOKUP($A44,参数表!$A:$G,6,0),"")</f>
        <v/>
      </c>
      <c r="L44" s="18" t="str">
        <f t="shared" si="2"/>
        <v/>
      </c>
      <c r="M44" s="36"/>
    </row>
    <row r="45" spans="1:13" ht="20.100000000000001" customHeight="1" x14ac:dyDescent="0.15">
      <c r="A45" s="18" t="str">
        <f>IF(参数表!A44="","",参数表!A44)</f>
        <v/>
      </c>
      <c r="B45" s="18" t="str">
        <f>IFERROR(VLOOKUP(A45,参数表!A:G,2,FALSE),"")</f>
        <v/>
      </c>
      <c r="C45" s="18" t="str">
        <f>IF($A45&lt;&gt;"",VLOOKUP($A45,参数表!$A:$G,3,0),"")</f>
        <v/>
      </c>
      <c r="D45" s="18" t="str">
        <f>IF($A45&lt;&gt;"",VLOOKUP($A45,参数表!$A:$G,4,0),"")</f>
        <v/>
      </c>
      <c r="E45" s="18" t="str">
        <f>IF($A45&lt;&gt;"",VLOOKUP($A45,参数表!$A:$G,5,0),"")</f>
        <v/>
      </c>
      <c r="F45" s="18">
        <f>SUMIF(进货入库明细表!D:D,A45,进货入库明细表!H:H)</f>
        <v>0</v>
      </c>
      <c r="G45" s="18">
        <f>SUMIF(进货入库明细表!D:D,A45,进货入库明细表!J:J)</f>
        <v>0</v>
      </c>
      <c r="H45" s="18">
        <f>SUMIF(销售出库明细表!D:D,A45,销售出库明细表!H:H)</f>
        <v>0</v>
      </c>
      <c r="I45" s="18">
        <f>SUMIF(销售出库明细表!D:D,A45,销售出库明细表!J:J)</f>
        <v>0</v>
      </c>
      <c r="J45" s="18" t="e">
        <f t="shared" si="1"/>
        <v>#VALUE!</v>
      </c>
      <c r="K45" s="18" t="str">
        <f>IF($A45&lt;&gt;"",VLOOKUP($A45,参数表!$A:$G,6,0),"")</f>
        <v/>
      </c>
      <c r="L45" s="18" t="str">
        <f t="shared" si="2"/>
        <v/>
      </c>
      <c r="M45" s="36"/>
    </row>
    <row r="46" spans="1:13" ht="20.100000000000001" customHeight="1" x14ac:dyDescent="0.15">
      <c r="A46" s="18" t="str">
        <f>IF(参数表!A45="","",参数表!A45)</f>
        <v/>
      </c>
      <c r="B46" s="18" t="str">
        <f>IFERROR(VLOOKUP(A46,参数表!A:G,2,FALSE),"")</f>
        <v/>
      </c>
      <c r="C46" s="18" t="str">
        <f>IF($A46&lt;&gt;"",VLOOKUP($A46,参数表!$A:$G,3,0),"")</f>
        <v/>
      </c>
      <c r="D46" s="18" t="str">
        <f>IF($A46&lt;&gt;"",VLOOKUP($A46,参数表!$A:$G,4,0),"")</f>
        <v/>
      </c>
      <c r="E46" s="18" t="str">
        <f>IF($A46&lt;&gt;"",VLOOKUP($A46,参数表!$A:$G,5,0),"")</f>
        <v/>
      </c>
      <c r="F46" s="18">
        <f>SUMIF(进货入库明细表!D:D,A46,进货入库明细表!H:H)</f>
        <v>0</v>
      </c>
      <c r="G46" s="18">
        <f>SUMIF(进货入库明细表!D:D,A46,进货入库明细表!J:J)</f>
        <v>0</v>
      </c>
      <c r="H46" s="18">
        <f>SUMIF(销售出库明细表!D:D,A46,销售出库明细表!H:H)</f>
        <v>0</v>
      </c>
      <c r="I46" s="18">
        <f>SUMIF(销售出库明细表!D:D,A46,销售出库明细表!J:J)</f>
        <v>0</v>
      </c>
      <c r="J46" s="18" t="e">
        <f t="shared" si="1"/>
        <v>#VALUE!</v>
      </c>
      <c r="K46" s="18" t="str">
        <f>IF($A46&lt;&gt;"",VLOOKUP($A46,参数表!$A:$G,6,0),"")</f>
        <v/>
      </c>
      <c r="L46" s="18" t="str">
        <f t="shared" si="2"/>
        <v/>
      </c>
      <c r="M46" s="36"/>
    </row>
    <row r="47" spans="1:13" ht="20.100000000000001" customHeight="1" x14ac:dyDescent="0.15">
      <c r="A47" s="18" t="str">
        <f>IF(参数表!A46="","",参数表!A46)</f>
        <v/>
      </c>
      <c r="B47" s="18" t="str">
        <f>IFERROR(VLOOKUP(A47,参数表!A:G,2,FALSE),"")</f>
        <v/>
      </c>
      <c r="C47" s="18" t="str">
        <f>IF($A47&lt;&gt;"",VLOOKUP($A47,参数表!$A:$G,3,0),"")</f>
        <v/>
      </c>
      <c r="D47" s="18" t="str">
        <f>IF($A47&lt;&gt;"",VLOOKUP($A47,参数表!$A:$G,4,0),"")</f>
        <v/>
      </c>
      <c r="E47" s="18" t="str">
        <f>IF($A47&lt;&gt;"",VLOOKUP($A47,参数表!$A:$G,5,0),"")</f>
        <v/>
      </c>
      <c r="F47" s="18">
        <f>SUMIF(进货入库明细表!D:D,A47,进货入库明细表!H:H)</f>
        <v>0</v>
      </c>
      <c r="G47" s="18">
        <f>SUMIF(进货入库明细表!D:D,A47,进货入库明细表!J:J)</f>
        <v>0</v>
      </c>
      <c r="H47" s="18">
        <f>SUMIF(销售出库明细表!D:D,A47,销售出库明细表!H:H)</f>
        <v>0</v>
      </c>
      <c r="I47" s="18">
        <f>SUMIF(销售出库明细表!D:D,A47,销售出库明细表!J:J)</f>
        <v>0</v>
      </c>
      <c r="J47" s="18" t="e">
        <f t="shared" si="1"/>
        <v>#VALUE!</v>
      </c>
      <c r="K47" s="18" t="str">
        <f>IF($A47&lt;&gt;"",VLOOKUP($A47,参数表!$A:$G,6,0),"")</f>
        <v/>
      </c>
      <c r="L47" s="18" t="str">
        <f t="shared" si="2"/>
        <v/>
      </c>
      <c r="M47" s="36"/>
    </row>
    <row r="48" spans="1:13" ht="20.100000000000001" customHeight="1" x14ac:dyDescent="0.15">
      <c r="A48" s="18" t="str">
        <f>IF(参数表!A47="","",参数表!A47)</f>
        <v/>
      </c>
      <c r="B48" s="18" t="str">
        <f>IFERROR(VLOOKUP(A48,参数表!A:G,2,FALSE),"")</f>
        <v/>
      </c>
      <c r="C48" s="18" t="str">
        <f>IF($A48&lt;&gt;"",VLOOKUP($A48,参数表!$A:$G,3,0),"")</f>
        <v/>
      </c>
      <c r="D48" s="18" t="str">
        <f>IF($A48&lt;&gt;"",VLOOKUP($A48,参数表!$A:$G,4,0),"")</f>
        <v/>
      </c>
      <c r="E48" s="18" t="str">
        <f>IF($A48&lt;&gt;"",VLOOKUP($A48,参数表!$A:$G,5,0),"")</f>
        <v/>
      </c>
      <c r="F48" s="18">
        <f>SUMIF(进货入库明细表!D:D,A48,进货入库明细表!H:H)</f>
        <v>0</v>
      </c>
      <c r="G48" s="18">
        <f>SUMIF(进货入库明细表!D:D,A48,进货入库明细表!J:J)</f>
        <v>0</v>
      </c>
      <c r="H48" s="18">
        <f>SUMIF(销售出库明细表!D:D,A48,销售出库明细表!H:H)</f>
        <v>0</v>
      </c>
      <c r="I48" s="18">
        <f>SUMIF(销售出库明细表!D:D,A48,销售出库明细表!J:J)</f>
        <v>0</v>
      </c>
      <c r="J48" s="18" t="e">
        <f t="shared" si="1"/>
        <v>#VALUE!</v>
      </c>
      <c r="K48" s="18" t="str">
        <f>IF($A48&lt;&gt;"",VLOOKUP($A48,参数表!$A:$G,6,0),"")</f>
        <v/>
      </c>
      <c r="L48" s="18" t="str">
        <f t="shared" si="2"/>
        <v/>
      </c>
      <c r="M48" s="36"/>
    </row>
    <row r="49" spans="1:13" ht="20.100000000000001" customHeight="1" x14ac:dyDescent="0.15">
      <c r="A49" s="18" t="str">
        <f>IF(参数表!A48="","",参数表!A48)</f>
        <v/>
      </c>
      <c r="B49" s="18" t="str">
        <f>IFERROR(VLOOKUP(A49,参数表!A:G,2,FALSE),"")</f>
        <v/>
      </c>
      <c r="C49" s="18" t="str">
        <f>IF($A49&lt;&gt;"",VLOOKUP($A49,参数表!$A:$G,3,0),"")</f>
        <v/>
      </c>
      <c r="D49" s="18" t="str">
        <f>IF($A49&lt;&gt;"",VLOOKUP($A49,参数表!$A:$G,4,0),"")</f>
        <v/>
      </c>
      <c r="E49" s="18" t="str">
        <f>IF($A49&lt;&gt;"",VLOOKUP($A49,参数表!$A:$G,5,0),"")</f>
        <v/>
      </c>
      <c r="F49" s="18">
        <f>SUMIF(进货入库明细表!D:D,A49,进货入库明细表!H:H)</f>
        <v>0</v>
      </c>
      <c r="G49" s="18">
        <f>SUMIF(进货入库明细表!D:D,A49,进货入库明细表!J:J)</f>
        <v>0</v>
      </c>
      <c r="H49" s="18">
        <f>SUMIF(销售出库明细表!D:D,A49,销售出库明细表!H:H)</f>
        <v>0</v>
      </c>
      <c r="I49" s="18">
        <f>SUMIF(销售出库明细表!D:D,A49,销售出库明细表!J:J)</f>
        <v>0</v>
      </c>
      <c r="J49" s="18" t="e">
        <f t="shared" si="1"/>
        <v>#VALUE!</v>
      </c>
      <c r="K49" s="18" t="str">
        <f>IF($A49&lt;&gt;"",VLOOKUP($A49,参数表!$A:$G,6,0),"")</f>
        <v/>
      </c>
      <c r="L49" s="18" t="str">
        <f t="shared" si="2"/>
        <v/>
      </c>
      <c r="M49" s="36"/>
    </row>
    <row r="50" spans="1:13" ht="20.100000000000001" customHeight="1" x14ac:dyDescent="0.15">
      <c r="A50" s="18" t="str">
        <f>IF(参数表!A49="","",参数表!A49)</f>
        <v/>
      </c>
      <c r="B50" s="18" t="str">
        <f>IFERROR(VLOOKUP(A50,参数表!A:G,2,FALSE),"")</f>
        <v/>
      </c>
      <c r="C50" s="18" t="str">
        <f>IF($A50&lt;&gt;"",VLOOKUP($A50,参数表!$A:$G,3,0),"")</f>
        <v/>
      </c>
      <c r="D50" s="18" t="str">
        <f>IF($A50&lt;&gt;"",VLOOKUP($A50,参数表!$A:$G,4,0),"")</f>
        <v/>
      </c>
      <c r="E50" s="18" t="str">
        <f>IF($A50&lt;&gt;"",VLOOKUP($A50,参数表!$A:$G,5,0),"")</f>
        <v/>
      </c>
      <c r="F50" s="18">
        <f>SUMIF(进货入库明细表!D:D,A50,进货入库明细表!H:H)</f>
        <v>0</v>
      </c>
      <c r="G50" s="18">
        <f>SUMIF(进货入库明细表!D:D,A50,进货入库明细表!J:J)</f>
        <v>0</v>
      </c>
      <c r="H50" s="18">
        <f>SUMIF(销售出库明细表!D:D,A50,销售出库明细表!H:H)</f>
        <v>0</v>
      </c>
      <c r="I50" s="18">
        <f>SUMIF(销售出库明细表!D:D,A50,销售出库明细表!J:J)</f>
        <v>0</v>
      </c>
      <c r="J50" s="18" t="e">
        <f t="shared" si="1"/>
        <v>#VALUE!</v>
      </c>
      <c r="K50" s="18" t="str">
        <f>IF($A50&lt;&gt;"",VLOOKUP($A50,参数表!$A:$G,6,0),"")</f>
        <v/>
      </c>
      <c r="L50" s="18" t="str">
        <f t="shared" si="2"/>
        <v/>
      </c>
      <c r="M50" s="36"/>
    </row>
    <row r="51" spans="1:13" ht="20.100000000000001" customHeight="1" x14ac:dyDescent="0.15">
      <c r="A51" s="18" t="str">
        <f>IF(参数表!A50="","",参数表!A50)</f>
        <v/>
      </c>
      <c r="B51" s="18" t="str">
        <f>IFERROR(VLOOKUP(A51,参数表!A:G,2,FALSE),"")</f>
        <v/>
      </c>
      <c r="C51" s="18" t="str">
        <f>IF($A51&lt;&gt;"",VLOOKUP($A51,参数表!$A:$G,3,0),"")</f>
        <v/>
      </c>
      <c r="D51" s="18" t="str">
        <f>IF($A51&lt;&gt;"",VLOOKUP($A51,参数表!$A:$G,4,0),"")</f>
        <v/>
      </c>
      <c r="E51" s="18" t="str">
        <f>IF($A51&lt;&gt;"",VLOOKUP($A51,参数表!$A:$G,5,0),"")</f>
        <v/>
      </c>
      <c r="F51" s="18">
        <f>SUMIF(进货入库明细表!D:D,A51,进货入库明细表!H:H)</f>
        <v>0</v>
      </c>
      <c r="G51" s="18">
        <f>SUMIF(进货入库明细表!D:D,A51,进货入库明细表!J:J)</f>
        <v>0</v>
      </c>
      <c r="H51" s="18">
        <f>SUMIF(销售出库明细表!D:D,A51,销售出库明细表!H:H)</f>
        <v>0</v>
      </c>
      <c r="I51" s="18">
        <f>SUMIF(销售出库明细表!D:D,A51,销售出库明细表!J:J)</f>
        <v>0</v>
      </c>
      <c r="J51" s="18" t="e">
        <f t="shared" si="1"/>
        <v>#VALUE!</v>
      </c>
      <c r="K51" s="18" t="str">
        <f>IF($A51&lt;&gt;"",VLOOKUP($A51,参数表!$A:$G,6,0),"")</f>
        <v/>
      </c>
      <c r="L51" s="18" t="str">
        <f t="shared" si="2"/>
        <v/>
      </c>
      <c r="M51" s="36"/>
    </row>
    <row r="52" spans="1:13" ht="20.100000000000001" customHeight="1" x14ac:dyDescent="0.15">
      <c r="A52" s="18" t="str">
        <f>IF(参数表!A51="","",参数表!A51)</f>
        <v/>
      </c>
      <c r="B52" s="18" t="str">
        <f>IFERROR(VLOOKUP(A52,参数表!A:G,2,FALSE),"")</f>
        <v/>
      </c>
      <c r="C52" s="18" t="str">
        <f>IF($A52&lt;&gt;"",VLOOKUP($A52,参数表!$A:$G,3,0),"")</f>
        <v/>
      </c>
      <c r="D52" s="18" t="str">
        <f>IF($A52&lt;&gt;"",VLOOKUP($A52,参数表!$A:$G,4,0),"")</f>
        <v/>
      </c>
      <c r="E52" s="18" t="str">
        <f>IF($A52&lt;&gt;"",VLOOKUP($A52,参数表!$A:$G,5,0),"")</f>
        <v/>
      </c>
      <c r="F52" s="18">
        <f>SUMIF(进货入库明细表!D:D,A52,进货入库明细表!H:H)</f>
        <v>0</v>
      </c>
      <c r="G52" s="18">
        <f>SUMIF(进货入库明细表!D:D,A52,进货入库明细表!J:J)</f>
        <v>0</v>
      </c>
      <c r="H52" s="18">
        <f>SUMIF(销售出库明细表!D:D,A52,销售出库明细表!H:H)</f>
        <v>0</v>
      </c>
      <c r="I52" s="18">
        <f>SUMIF(销售出库明细表!D:D,A52,销售出库明细表!J:J)</f>
        <v>0</v>
      </c>
      <c r="J52" s="18" t="e">
        <f t="shared" si="1"/>
        <v>#VALUE!</v>
      </c>
      <c r="K52" s="18" t="str">
        <f>IF($A52&lt;&gt;"",VLOOKUP($A52,参数表!$A:$G,6,0),"")</f>
        <v/>
      </c>
      <c r="L52" s="18" t="str">
        <f t="shared" si="2"/>
        <v/>
      </c>
      <c r="M52" s="36"/>
    </row>
    <row r="53" spans="1:13" ht="20.100000000000001" customHeight="1" x14ac:dyDescent="0.15">
      <c r="A53" s="18" t="str">
        <f>IF(参数表!A52="","",参数表!A52)</f>
        <v/>
      </c>
      <c r="B53" s="18" t="str">
        <f>IFERROR(VLOOKUP(A53,参数表!A:G,2,FALSE),"")</f>
        <v/>
      </c>
      <c r="C53" s="18" t="str">
        <f>IF($A53&lt;&gt;"",VLOOKUP($A53,参数表!$A:$G,3,0),"")</f>
        <v/>
      </c>
      <c r="D53" s="18" t="str">
        <f>IF($A53&lt;&gt;"",VLOOKUP($A53,参数表!$A:$G,4,0),"")</f>
        <v/>
      </c>
      <c r="E53" s="18" t="str">
        <f>IF($A53&lt;&gt;"",VLOOKUP($A53,参数表!$A:$G,5,0),"")</f>
        <v/>
      </c>
      <c r="F53" s="18">
        <f>SUMIF(进货入库明细表!D:D,A53,进货入库明细表!H:H)</f>
        <v>0</v>
      </c>
      <c r="G53" s="18">
        <f>SUMIF(进货入库明细表!D:D,A53,进货入库明细表!J:J)</f>
        <v>0</v>
      </c>
      <c r="H53" s="18">
        <f>SUMIF(销售出库明细表!D:D,A53,销售出库明细表!H:H)</f>
        <v>0</v>
      </c>
      <c r="I53" s="18">
        <f>SUMIF(销售出库明细表!D:D,A53,销售出库明细表!J:J)</f>
        <v>0</v>
      </c>
      <c r="J53" s="18" t="e">
        <f t="shared" si="1"/>
        <v>#VALUE!</v>
      </c>
      <c r="K53" s="18" t="str">
        <f>IF($A53&lt;&gt;"",VLOOKUP($A53,参数表!$A:$G,6,0),"")</f>
        <v/>
      </c>
      <c r="L53" s="18" t="str">
        <f t="shared" si="2"/>
        <v/>
      </c>
      <c r="M53" s="36"/>
    </row>
    <row r="54" spans="1:13" ht="20.100000000000001" customHeight="1" x14ac:dyDescent="0.15">
      <c r="A54" s="18" t="str">
        <f>IF(参数表!A53="","",参数表!A53)</f>
        <v/>
      </c>
      <c r="B54" s="18" t="str">
        <f>IFERROR(VLOOKUP(A54,参数表!A:G,2,FALSE),"")</f>
        <v/>
      </c>
      <c r="C54" s="18" t="str">
        <f>IF($A54&lt;&gt;"",VLOOKUP($A54,参数表!$A:$G,3,0),"")</f>
        <v/>
      </c>
      <c r="D54" s="18" t="str">
        <f>IF($A54&lt;&gt;"",VLOOKUP($A54,参数表!$A:$G,4,0),"")</f>
        <v/>
      </c>
      <c r="E54" s="18" t="str">
        <f>IF($A54&lt;&gt;"",VLOOKUP($A54,参数表!$A:$G,5,0),"")</f>
        <v/>
      </c>
      <c r="F54" s="18">
        <f>SUMIF(进货入库明细表!D:D,A54,进货入库明细表!H:H)</f>
        <v>0</v>
      </c>
      <c r="G54" s="18">
        <f>SUMIF(进货入库明细表!D:D,A54,进货入库明细表!J:J)</f>
        <v>0</v>
      </c>
      <c r="H54" s="18">
        <f>SUMIF(销售出库明细表!D:D,A54,销售出库明细表!H:H)</f>
        <v>0</v>
      </c>
      <c r="I54" s="18">
        <f>SUMIF(销售出库明细表!D:D,A54,销售出库明细表!J:J)</f>
        <v>0</v>
      </c>
      <c r="J54" s="18" t="e">
        <f t="shared" si="1"/>
        <v>#VALUE!</v>
      </c>
      <c r="K54" s="18" t="str">
        <f>IF($A54&lt;&gt;"",VLOOKUP($A54,参数表!$A:$G,6,0),"")</f>
        <v/>
      </c>
      <c r="L54" s="18" t="str">
        <f t="shared" si="2"/>
        <v/>
      </c>
      <c r="M54" s="36"/>
    </row>
    <row r="55" spans="1:13" ht="20.100000000000001" customHeight="1" x14ac:dyDescent="0.15">
      <c r="A55" s="18" t="str">
        <f>IF(参数表!A54="","",参数表!A54)</f>
        <v/>
      </c>
      <c r="B55" s="18" t="str">
        <f>IFERROR(VLOOKUP(A55,参数表!A:G,2,FALSE),"")</f>
        <v/>
      </c>
      <c r="C55" s="18" t="str">
        <f>IF($A55&lt;&gt;"",VLOOKUP($A55,参数表!$A:$G,3,0),"")</f>
        <v/>
      </c>
      <c r="D55" s="18" t="str">
        <f>IF($A55&lt;&gt;"",VLOOKUP($A55,参数表!$A:$G,4,0),"")</f>
        <v/>
      </c>
      <c r="E55" s="18" t="str">
        <f>IF($A55&lt;&gt;"",VLOOKUP($A55,参数表!$A:$G,5,0),"")</f>
        <v/>
      </c>
      <c r="F55" s="18">
        <f>SUMIF(进货入库明细表!D:D,A55,进货入库明细表!H:H)</f>
        <v>0</v>
      </c>
      <c r="G55" s="18">
        <f>SUMIF(进货入库明细表!D:D,A55,进货入库明细表!J:J)</f>
        <v>0</v>
      </c>
      <c r="H55" s="18">
        <f>SUMIF(销售出库明细表!D:D,A55,销售出库明细表!H:H)</f>
        <v>0</v>
      </c>
      <c r="I55" s="18">
        <f>SUMIF(销售出库明细表!D:D,A55,销售出库明细表!J:J)</f>
        <v>0</v>
      </c>
      <c r="J55" s="18" t="e">
        <f t="shared" si="1"/>
        <v>#VALUE!</v>
      </c>
      <c r="K55" s="18" t="str">
        <f>IF($A55&lt;&gt;"",VLOOKUP($A55,参数表!$A:$G,6,0),"")</f>
        <v/>
      </c>
      <c r="L55" s="18" t="str">
        <f t="shared" si="2"/>
        <v/>
      </c>
      <c r="M55" s="36"/>
    </row>
    <row r="56" spans="1:13" ht="20.100000000000001" customHeight="1" x14ac:dyDescent="0.15">
      <c r="A56" s="18" t="str">
        <f>IF(参数表!A55="","",参数表!A55)</f>
        <v/>
      </c>
      <c r="B56" s="18" t="str">
        <f>IFERROR(VLOOKUP(A56,参数表!A:G,2,FALSE),"")</f>
        <v/>
      </c>
      <c r="C56" s="18" t="str">
        <f>IF($A56&lt;&gt;"",VLOOKUP($A56,参数表!$A:$G,3,0),"")</f>
        <v/>
      </c>
      <c r="D56" s="18" t="str">
        <f>IF($A56&lt;&gt;"",VLOOKUP($A56,参数表!$A:$G,4,0),"")</f>
        <v/>
      </c>
      <c r="E56" s="18" t="str">
        <f>IF($A56&lt;&gt;"",VLOOKUP($A56,参数表!$A:$G,5,0),"")</f>
        <v/>
      </c>
      <c r="F56" s="18">
        <f>SUMIF(进货入库明细表!D:D,A56,进货入库明细表!H:H)</f>
        <v>0</v>
      </c>
      <c r="G56" s="18">
        <f>SUMIF(进货入库明细表!D:D,A56,进货入库明细表!J:J)</f>
        <v>0</v>
      </c>
      <c r="H56" s="18">
        <f>SUMIF(销售出库明细表!D:D,A56,销售出库明细表!H:H)</f>
        <v>0</v>
      </c>
      <c r="I56" s="18">
        <f>SUMIF(销售出库明细表!D:D,A56,销售出库明细表!J:J)</f>
        <v>0</v>
      </c>
      <c r="J56" s="18" t="e">
        <f t="shared" si="1"/>
        <v>#VALUE!</v>
      </c>
      <c r="K56" s="18" t="str">
        <f>IF($A56&lt;&gt;"",VLOOKUP($A56,参数表!$A:$G,6,0),"")</f>
        <v/>
      </c>
      <c r="L56" s="18" t="str">
        <f t="shared" si="2"/>
        <v/>
      </c>
      <c r="M56" s="36"/>
    </row>
    <row r="57" spans="1:13" ht="20.100000000000001" customHeight="1" x14ac:dyDescent="0.15">
      <c r="A57" s="18" t="str">
        <f>IF(参数表!A56="","",参数表!A56)</f>
        <v/>
      </c>
      <c r="B57" s="18" t="str">
        <f>IFERROR(VLOOKUP(A57,参数表!A:G,2,FALSE),"")</f>
        <v/>
      </c>
      <c r="C57" s="18" t="str">
        <f>IF($A57&lt;&gt;"",VLOOKUP($A57,参数表!$A:$G,3,0),"")</f>
        <v/>
      </c>
      <c r="D57" s="18" t="str">
        <f>IF($A57&lt;&gt;"",VLOOKUP($A57,参数表!$A:$G,4,0),"")</f>
        <v/>
      </c>
      <c r="E57" s="18" t="str">
        <f>IF($A57&lt;&gt;"",VLOOKUP($A57,参数表!$A:$G,5,0),"")</f>
        <v/>
      </c>
      <c r="F57" s="18">
        <f>SUMIF(进货入库明细表!D:D,A57,进货入库明细表!H:H)</f>
        <v>0</v>
      </c>
      <c r="G57" s="18">
        <f>SUMIF(进货入库明细表!D:D,A57,进货入库明细表!J:J)</f>
        <v>0</v>
      </c>
      <c r="H57" s="18">
        <f>SUMIF(销售出库明细表!D:D,A57,销售出库明细表!H:H)</f>
        <v>0</v>
      </c>
      <c r="I57" s="18">
        <f>SUMIF(销售出库明细表!D:D,A57,销售出库明细表!J:J)</f>
        <v>0</v>
      </c>
      <c r="J57" s="18" t="e">
        <f t="shared" si="1"/>
        <v>#VALUE!</v>
      </c>
      <c r="K57" s="18" t="str">
        <f>IF($A57&lt;&gt;"",VLOOKUP($A57,参数表!$A:$G,6,0),"")</f>
        <v/>
      </c>
      <c r="L57" s="18" t="str">
        <f t="shared" si="2"/>
        <v/>
      </c>
      <c r="M57" s="36"/>
    </row>
    <row r="58" spans="1:13" ht="20.100000000000001" customHeight="1" x14ac:dyDescent="0.15">
      <c r="A58" s="18" t="str">
        <f>IF(参数表!A57="","",参数表!A57)</f>
        <v/>
      </c>
      <c r="B58" s="18" t="str">
        <f>IFERROR(VLOOKUP(A58,参数表!A:G,2,FALSE),"")</f>
        <v/>
      </c>
      <c r="C58" s="18" t="str">
        <f>IF($A58&lt;&gt;"",VLOOKUP($A58,参数表!$A:$G,3,0),"")</f>
        <v/>
      </c>
      <c r="D58" s="18" t="str">
        <f>IF($A58&lt;&gt;"",VLOOKUP($A58,参数表!$A:$G,4,0),"")</f>
        <v/>
      </c>
      <c r="E58" s="18" t="str">
        <f>IF($A58&lt;&gt;"",VLOOKUP($A58,参数表!$A:$G,5,0),"")</f>
        <v/>
      </c>
      <c r="F58" s="18">
        <f>SUMIF(进货入库明细表!D:D,A58,进货入库明细表!H:H)</f>
        <v>0</v>
      </c>
      <c r="G58" s="18">
        <f>SUMIF(进货入库明细表!D:D,A58,进货入库明细表!J:J)</f>
        <v>0</v>
      </c>
      <c r="H58" s="18">
        <f>SUMIF(销售出库明细表!D:D,A58,销售出库明细表!H:H)</f>
        <v>0</v>
      </c>
      <c r="I58" s="18">
        <f>SUMIF(销售出库明细表!D:D,A58,销售出库明细表!J:J)</f>
        <v>0</v>
      </c>
      <c r="J58" s="18" t="e">
        <f t="shared" si="1"/>
        <v>#VALUE!</v>
      </c>
      <c r="K58" s="18" t="str">
        <f>IF($A58&lt;&gt;"",VLOOKUP($A58,参数表!$A:$G,6,0),"")</f>
        <v/>
      </c>
      <c r="L58" s="18" t="str">
        <f t="shared" si="2"/>
        <v/>
      </c>
      <c r="M58" s="36"/>
    </row>
    <row r="59" spans="1:13" ht="20.100000000000001" customHeight="1" x14ac:dyDescent="0.15">
      <c r="A59" s="18" t="str">
        <f>IF(参数表!A58="","",参数表!A58)</f>
        <v/>
      </c>
      <c r="B59" s="18" t="str">
        <f>IFERROR(VLOOKUP(A59,参数表!A:G,2,FALSE),"")</f>
        <v/>
      </c>
      <c r="C59" s="18" t="str">
        <f>IF($A59&lt;&gt;"",VLOOKUP($A59,参数表!$A:$G,3,0),"")</f>
        <v/>
      </c>
      <c r="D59" s="18" t="str">
        <f>IF($A59&lt;&gt;"",VLOOKUP($A59,参数表!$A:$G,4,0),"")</f>
        <v/>
      </c>
      <c r="E59" s="18" t="str">
        <f>IF($A59&lt;&gt;"",VLOOKUP($A59,参数表!$A:$G,5,0),"")</f>
        <v/>
      </c>
      <c r="F59" s="18">
        <f>SUMIF(进货入库明细表!D:D,A59,进货入库明细表!H:H)</f>
        <v>0</v>
      </c>
      <c r="G59" s="18">
        <f>SUMIF(进货入库明细表!D:D,A59,进货入库明细表!J:J)</f>
        <v>0</v>
      </c>
      <c r="H59" s="18">
        <f>SUMIF(销售出库明细表!D:D,A59,销售出库明细表!H:H)</f>
        <v>0</v>
      </c>
      <c r="I59" s="18">
        <f>SUMIF(销售出库明细表!D:D,A59,销售出库明细表!J:J)</f>
        <v>0</v>
      </c>
      <c r="J59" s="18" t="e">
        <f t="shared" si="1"/>
        <v>#VALUE!</v>
      </c>
      <c r="K59" s="18" t="str">
        <f>IF($A59&lt;&gt;"",VLOOKUP($A59,参数表!$A:$G,6,0),"")</f>
        <v/>
      </c>
      <c r="L59" s="18" t="str">
        <f t="shared" si="2"/>
        <v/>
      </c>
      <c r="M59" s="36"/>
    </row>
    <row r="60" spans="1:13" ht="20.100000000000001" customHeight="1" x14ac:dyDescent="0.15">
      <c r="A60" s="18" t="str">
        <f>IF(参数表!A59="","",参数表!A59)</f>
        <v/>
      </c>
      <c r="B60" s="18" t="str">
        <f>IFERROR(VLOOKUP(A60,参数表!A:G,2,FALSE),"")</f>
        <v/>
      </c>
      <c r="C60" s="18" t="str">
        <f>IF($A60&lt;&gt;"",VLOOKUP($A60,参数表!$A:$G,3,0),"")</f>
        <v/>
      </c>
      <c r="D60" s="18" t="str">
        <f>IF($A60&lt;&gt;"",VLOOKUP($A60,参数表!$A:$G,4,0),"")</f>
        <v/>
      </c>
      <c r="E60" s="18" t="str">
        <f>IF($A60&lt;&gt;"",VLOOKUP($A60,参数表!$A:$G,5,0),"")</f>
        <v/>
      </c>
      <c r="F60" s="18">
        <f>SUMIF(进货入库明细表!D:D,A60,进货入库明细表!H:H)</f>
        <v>0</v>
      </c>
      <c r="G60" s="18">
        <f>SUMIF(进货入库明细表!D:D,A60,进货入库明细表!J:J)</f>
        <v>0</v>
      </c>
      <c r="H60" s="18">
        <f>SUMIF(销售出库明细表!D:D,A60,销售出库明细表!H:H)</f>
        <v>0</v>
      </c>
      <c r="I60" s="18">
        <f>SUMIF(销售出库明细表!D:D,A60,销售出库明细表!J:J)</f>
        <v>0</v>
      </c>
      <c r="J60" s="18" t="e">
        <f t="shared" si="1"/>
        <v>#VALUE!</v>
      </c>
      <c r="K60" s="18" t="str">
        <f>IF($A60&lt;&gt;"",VLOOKUP($A60,参数表!$A:$G,6,0),"")</f>
        <v/>
      </c>
      <c r="L60" s="18" t="str">
        <f t="shared" si="2"/>
        <v/>
      </c>
      <c r="M60" s="36"/>
    </row>
    <row r="61" spans="1:13" ht="20.100000000000001" customHeight="1" x14ac:dyDescent="0.15">
      <c r="A61" s="18" t="str">
        <f>IF(参数表!A60="","",参数表!A60)</f>
        <v/>
      </c>
      <c r="B61" s="18" t="str">
        <f>IFERROR(VLOOKUP(A61,参数表!A:G,2,FALSE),"")</f>
        <v/>
      </c>
      <c r="C61" s="18" t="str">
        <f>IF($A61&lt;&gt;"",VLOOKUP($A61,参数表!$A:$G,3,0),"")</f>
        <v/>
      </c>
      <c r="D61" s="18" t="str">
        <f>IF($A61&lt;&gt;"",VLOOKUP($A61,参数表!$A:$G,4,0),"")</f>
        <v/>
      </c>
      <c r="E61" s="18" t="str">
        <f>IF($A61&lt;&gt;"",VLOOKUP($A61,参数表!$A:$G,5,0),"")</f>
        <v/>
      </c>
      <c r="F61" s="18">
        <f>SUMIF(进货入库明细表!D:D,A61,进货入库明细表!H:H)</f>
        <v>0</v>
      </c>
      <c r="G61" s="18">
        <f>SUMIF(进货入库明细表!D:D,A61,进货入库明细表!J:J)</f>
        <v>0</v>
      </c>
      <c r="H61" s="18">
        <f>SUMIF(销售出库明细表!D:D,A61,销售出库明细表!H:H)</f>
        <v>0</v>
      </c>
      <c r="I61" s="18">
        <f>SUMIF(销售出库明细表!D:D,A61,销售出库明细表!J:J)</f>
        <v>0</v>
      </c>
      <c r="J61" s="18" t="e">
        <f t="shared" si="1"/>
        <v>#VALUE!</v>
      </c>
      <c r="K61" s="18" t="str">
        <f>IF($A61&lt;&gt;"",VLOOKUP($A61,参数表!$A:$G,6,0),"")</f>
        <v/>
      </c>
      <c r="L61" s="18" t="str">
        <f t="shared" si="2"/>
        <v/>
      </c>
      <c r="M61" s="36"/>
    </row>
    <row r="62" spans="1:13" ht="20.100000000000001" customHeight="1" x14ac:dyDescent="0.15">
      <c r="A62" s="18" t="str">
        <f>IF(参数表!A61="","",参数表!A61)</f>
        <v/>
      </c>
      <c r="B62" s="18" t="str">
        <f>IFERROR(VLOOKUP(A62,参数表!A:G,2,FALSE),"")</f>
        <v/>
      </c>
      <c r="C62" s="18" t="str">
        <f>IF($A62&lt;&gt;"",VLOOKUP($A62,参数表!$A:$G,3,0),"")</f>
        <v/>
      </c>
      <c r="D62" s="18" t="str">
        <f>IF($A62&lt;&gt;"",VLOOKUP($A62,参数表!$A:$G,4,0),"")</f>
        <v/>
      </c>
      <c r="E62" s="18" t="str">
        <f>IF($A62&lt;&gt;"",VLOOKUP($A62,参数表!$A:$G,5,0),"")</f>
        <v/>
      </c>
      <c r="F62" s="18">
        <f>SUMIF(进货入库明细表!D:D,A62,进货入库明细表!H:H)</f>
        <v>0</v>
      </c>
      <c r="G62" s="18">
        <f>SUMIF(进货入库明细表!D:D,A62,进货入库明细表!J:J)</f>
        <v>0</v>
      </c>
      <c r="H62" s="18">
        <f>SUMIF(销售出库明细表!D:D,A62,销售出库明细表!H:H)</f>
        <v>0</v>
      </c>
      <c r="I62" s="18">
        <f>SUMIF(销售出库明细表!D:D,A62,销售出库明细表!J:J)</f>
        <v>0</v>
      </c>
      <c r="J62" s="18" t="e">
        <f t="shared" si="1"/>
        <v>#VALUE!</v>
      </c>
      <c r="K62" s="18" t="str">
        <f>IF($A62&lt;&gt;"",VLOOKUP($A62,参数表!$A:$G,6,0),"")</f>
        <v/>
      </c>
      <c r="L62" s="18" t="str">
        <f t="shared" si="2"/>
        <v/>
      </c>
      <c r="M62" s="36"/>
    </row>
    <row r="63" spans="1:13" ht="20.100000000000001" customHeight="1" x14ac:dyDescent="0.15">
      <c r="A63" s="18" t="str">
        <f>IF(参数表!A62="","",参数表!A62)</f>
        <v/>
      </c>
      <c r="B63" s="18" t="str">
        <f>IFERROR(VLOOKUP(A63,参数表!A:G,2,FALSE),"")</f>
        <v/>
      </c>
      <c r="C63" s="18" t="str">
        <f>IF($A63&lt;&gt;"",VLOOKUP($A63,参数表!$A:$G,3,0),"")</f>
        <v/>
      </c>
      <c r="D63" s="18" t="str">
        <f>IF($A63&lt;&gt;"",VLOOKUP($A63,参数表!$A:$G,4,0),"")</f>
        <v/>
      </c>
      <c r="E63" s="18" t="str">
        <f>IF($A63&lt;&gt;"",VLOOKUP($A63,参数表!$A:$G,5,0),"")</f>
        <v/>
      </c>
      <c r="F63" s="18">
        <f>SUMIF(进货入库明细表!D:D,A63,进货入库明细表!H:H)</f>
        <v>0</v>
      </c>
      <c r="G63" s="18">
        <f>SUMIF(进货入库明细表!D:D,A63,进货入库明细表!J:J)</f>
        <v>0</v>
      </c>
      <c r="H63" s="18">
        <f>SUMIF(销售出库明细表!D:D,A63,销售出库明细表!H:H)</f>
        <v>0</v>
      </c>
      <c r="I63" s="18">
        <f>SUMIF(销售出库明细表!D:D,A63,销售出库明细表!J:J)</f>
        <v>0</v>
      </c>
      <c r="J63" s="18" t="e">
        <f t="shared" si="1"/>
        <v>#VALUE!</v>
      </c>
      <c r="K63" s="18" t="str">
        <f>IF($A63&lt;&gt;"",VLOOKUP($A63,参数表!$A:$G,6,0),"")</f>
        <v/>
      </c>
      <c r="L63" s="18" t="str">
        <f t="shared" si="2"/>
        <v/>
      </c>
      <c r="M63" s="36"/>
    </row>
    <row r="64" spans="1:13" ht="20.100000000000001" customHeight="1" x14ac:dyDescent="0.15">
      <c r="A64" s="18" t="str">
        <f>IF(参数表!A63="","",参数表!A63)</f>
        <v/>
      </c>
      <c r="B64" s="18" t="str">
        <f>IFERROR(VLOOKUP(A64,参数表!A:G,2,FALSE),"")</f>
        <v/>
      </c>
      <c r="C64" s="18" t="str">
        <f>IF($A64&lt;&gt;"",VLOOKUP($A64,参数表!$A:$G,3,0),"")</f>
        <v/>
      </c>
      <c r="D64" s="18" t="str">
        <f>IF($A64&lt;&gt;"",VLOOKUP($A64,参数表!$A:$G,4,0),"")</f>
        <v/>
      </c>
      <c r="E64" s="18" t="str">
        <f>IF($A64&lt;&gt;"",VLOOKUP($A64,参数表!$A:$G,5,0),"")</f>
        <v/>
      </c>
      <c r="F64" s="18">
        <f>SUMIF(进货入库明细表!D:D,A64,进货入库明细表!H:H)</f>
        <v>0</v>
      </c>
      <c r="G64" s="18">
        <f>SUMIF(进货入库明细表!D:D,A64,进货入库明细表!J:J)</f>
        <v>0</v>
      </c>
      <c r="H64" s="18">
        <f>SUMIF(销售出库明细表!D:D,A64,销售出库明细表!H:H)</f>
        <v>0</v>
      </c>
      <c r="I64" s="18">
        <f>SUMIF(销售出库明细表!D:D,A64,销售出库明细表!J:J)</f>
        <v>0</v>
      </c>
      <c r="J64" s="18" t="e">
        <f t="shared" si="1"/>
        <v>#VALUE!</v>
      </c>
      <c r="K64" s="18" t="str">
        <f>IF($A64&lt;&gt;"",VLOOKUP($A64,参数表!$A:$G,6,0),"")</f>
        <v/>
      </c>
      <c r="L64" s="18" t="str">
        <f t="shared" si="2"/>
        <v/>
      </c>
      <c r="M64" s="36"/>
    </row>
    <row r="65" spans="1:13" ht="20.100000000000001" customHeight="1" x14ac:dyDescent="0.15">
      <c r="A65" s="18" t="str">
        <f>IF(参数表!A64="","",参数表!A64)</f>
        <v/>
      </c>
      <c r="B65" s="18" t="str">
        <f>IFERROR(VLOOKUP(A65,参数表!A:G,2,FALSE),"")</f>
        <v/>
      </c>
      <c r="C65" s="18" t="str">
        <f>IF($A65&lt;&gt;"",VLOOKUP($A65,参数表!$A:$G,3,0),"")</f>
        <v/>
      </c>
      <c r="D65" s="18" t="str">
        <f>IF($A65&lt;&gt;"",VLOOKUP($A65,参数表!$A:$G,4,0),"")</f>
        <v/>
      </c>
      <c r="E65" s="18" t="str">
        <f>IF($A65&lt;&gt;"",VLOOKUP($A65,参数表!$A:$G,5,0),"")</f>
        <v/>
      </c>
      <c r="F65" s="18">
        <f>SUMIF(进货入库明细表!D:D,A65,进货入库明细表!H:H)</f>
        <v>0</v>
      </c>
      <c r="G65" s="18">
        <f>SUMIF(进货入库明细表!D:D,A65,进货入库明细表!J:J)</f>
        <v>0</v>
      </c>
      <c r="H65" s="18">
        <f>SUMIF(销售出库明细表!D:D,A65,销售出库明细表!H:H)</f>
        <v>0</v>
      </c>
      <c r="I65" s="18">
        <f>SUMIF(销售出库明细表!D:D,A65,销售出库明细表!J:J)</f>
        <v>0</v>
      </c>
      <c r="J65" s="18" t="e">
        <f t="shared" si="1"/>
        <v>#VALUE!</v>
      </c>
      <c r="K65" s="18" t="str">
        <f>IF($A65&lt;&gt;"",VLOOKUP($A65,参数表!$A:$G,6,0),"")</f>
        <v/>
      </c>
      <c r="L65" s="18" t="str">
        <f t="shared" si="2"/>
        <v/>
      </c>
      <c r="M65" s="36"/>
    </row>
    <row r="66" spans="1:13" ht="20.100000000000001" customHeight="1" x14ac:dyDescent="0.15">
      <c r="A66" s="18" t="str">
        <f>IF(参数表!A65="","",参数表!A65)</f>
        <v/>
      </c>
      <c r="B66" s="18" t="str">
        <f>IFERROR(VLOOKUP(A66,参数表!A:G,2,FALSE),"")</f>
        <v/>
      </c>
      <c r="C66" s="18" t="str">
        <f>IF($A66&lt;&gt;"",VLOOKUP($A66,参数表!$A:$G,3,0),"")</f>
        <v/>
      </c>
      <c r="D66" s="18" t="str">
        <f>IF($A66&lt;&gt;"",VLOOKUP($A66,参数表!$A:$G,4,0),"")</f>
        <v/>
      </c>
      <c r="E66" s="18" t="str">
        <f>IF($A66&lt;&gt;"",VLOOKUP($A66,参数表!$A:$G,5,0),"")</f>
        <v/>
      </c>
      <c r="F66" s="18">
        <f>SUMIF(进货入库明细表!D:D,A66,进货入库明细表!H:H)</f>
        <v>0</v>
      </c>
      <c r="G66" s="18">
        <f>SUMIF(进货入库明细表!D:D,A66,进货入库明细表!J:J)</f>
        <v>0</v>
      </c>
      <c r="H66" s="18">
        <f>SUMIF(销售出库明细表!D:D,A66,销售出库明细表!H:H)</f>
        <v>0</v>
      </c>
      <c r="I66" s="18">
        <f>SUMIF(销售出库明细表!D:D,A66,销售出库明细表!J:J)</f>
        <v>0</v>
      </c>
      <c r="J66" s="18" t="e">
        <f t="shared" si="1"/>
        <v>#VALUE!</v>
      </c>
      <c r="K66" s="18" t="str">
        <f>IF($A66&lt;&gt;"",VLOOKUP($A66,参数表!$A:$G,6,0),"")</f>
        <v/>
      </c>
      <c r="L66" s="18" t="str">
        <f t="shared" si="2"/>
        <v/>
      </c>
      <c r="M66" s="36"/>
    </row>
    <row r="67" spans="1:13" ht="20.100000000000001" customHeight="1" x14ac:dyDescent="0.15">
      <c r="A67" s="18" t="str">
        <f>IF(参数表!A66="","",参数表!A66)</f>
        <v/>
      </c>
      <c r="B67" s="18" t="str">
        <f>IFERROR(VLOOKUP(A67,参数表!A:G,2,FALSE),"")</f>
        <v/>
      </c>
      <c r="C67" s="18" t="str">
        <f>IF($A67&lt;&gt;"",VLOOKUP($A67,参数表!$A:$G,3,0),"")</f>
        <v/>
      </c>
      <c r="D67" s="18" t="str">
        <f>IF($A67&lt;&gt;"",VLOOKUP($A67,参数表!$A:$G,4,0),"")</f>
        <v/>
      </c>
      <c r="E67" s="18" t="str">
        <f>IF($A67&lt;&gt;"",VLOOKUP($A67,参数表!$A:$G,5,0),"")</f>
        <v/>
      </c>
      <c r="F67" s="18">
        <f>SUMIF(进货入库明细表!D:D,A67,进货入库明细表!H:H)</f>
        <v>0</v>
      </c>
      <c r="G67" s="18">
        <f>SUMIF(进货入库明细表!D:D,A67,进货入库明细表!J:J)</f>
        <v>0</v>
      </c>
      <c r="H67" s="18">
        <f>SUMIF(销售出库明细表!D:D,A67,销售出库明细表!H:H)</f>
        <v>0</v>
      </c>
      <c r="I67" s="18">
        <f>SUMIF(销售出库明细表!D:D,A67,销售出库明细表!J:J)</f>
        <v>0</v>
      </c>
      <c r="J67" s="18" t="e">
        <f t="shared" si="1"/>
        <v>#VALUE!</v>
      </c>
      <c r="K67" s="18" t="str">
        <f>IF($A67&lt;&gt;"",VLOOKUP($A67,参数表!$A:$G,6,0),"")</f>
        <v/>
      </c>
      <c r="L67" s="18" t="str">
        <f t="shared" si="2"/>
        <v/>
      </c>
      <c r="M67" s="36"/>
    </row>
    <row r="68" spans="1:13" ht="20.100000000000001" customHeight="1" x14ac:dyDescent="0.15">
      <c r="A68" s="18" t="str">
        <f>IF(参数表!A67="","",参数表!A67)</f>
        <v/>
      </c>
      <c r="B68" s="18" t="str">
        <f>IFERROR(VLOOKUP(A68,参数表!A:G,2,FALSE),"")</f>
        <v/>
      </c>
      <c r="C68" s="18" t="str">
        <f>IF($A68&lt;&gt;"",VLOOKUP($A68,参数表!$A:$G,3,0),"")</f>
        <v/>
      </c>
      <c r="D68" s="18" t="str">
        <f>IF($A68&lt;&gt;"",VLOOKUP($A68,参数表!$A:$G,4,0),"")</f>
        <v/>
      </c>
      <c r="E68" s="18" t="str">
        <f>IF($A68&lt;&gt;"",VLOOKUP($A68,参数表!$A:$G,5,0),"")</f>
        <v/>
      </c>
      <c r="F68" s="18">
        <f>SUMIF(进货入库明细表!D:D,A68,进货入库明细表!H:H)</f>
        <v>0</v>
      </c>
      <c r="G68" s="18">
        <f>SUMIF(进货入库明细表!D:D,A68,进货入库明细表!J:J)</f>
        <v>0</v>
      </c>
      <c r="H68" s="18">
        <f>SUMIF(销售出库明细表!D:D,A68,销售出库明细表!H:H)</f>
        <v>0</v>
      </c>
      <c r="I68" s="18">
        <f>SUMIF(销售出库明细表!D:D,A68,销售出库明细表!J:J)</f>
        <v>0</v>
      </c>
      <c r="J68" s="18" t="e">
        <f t="shared" si="1"/>
        <v>#VALUE!</v>
      </c>
      <c r="K68" s="18" t="str">
        <f>IF($A68&lt;&gt;"",VLOOKUP($A68,参数表!$A:$G,6,0),"")</f>
        <v/>
      </c>
      <c r="L68" s="18" t="str">
        <f t="shared" si="2"/>
        <v/>
      </c>
      <c r="M68" s="36"/>
    </row>
    <row r="69" spans="1:13" ht="20.100000000000001" customHeight="1" x14ac:dyDescent="0.15">
      <c r="A69" s="18" t="str">
        <f>IF(参数表!A68="","",参数表!A68)</f>
        <v/>
      </c>
      <c r="B69" s="18" t="str">
        <f>IFERROR(VLOOKUP(A69,参数表!A:G,2,FALSE),"")</f>
        <v/>
      </c>
      <c r="C69" s="18" t="str">
        <f>IF($A69&lt;&gt;"",VLOOKUP($A69,参数表!$A:$G,3,0),"")</f>
        <v/>
      </c>
      <c r="D69" s="18" t="str">
        <f>IF($A69&lt;&gt;"",VLOOKUP($A69,参数表!$A:$G,4,0),"")</f>
        <v/>
      </c>
      <c r="E69" s="18" t="str">
        <f>IF($A69&lt;&gt;"",VLOOKUP($A69,参数表!$A:$G,5,0),"")</f>
        <v/>
      </c>
      <c r="F69" s="18">
        <f>SUMIF(进货入库明细表!D:D,A69,进货入库明细表!H:H)</f>
        <v>0</v>
      </c>
      <c r="G69" s="18">
        <f>SUMIF(进货入库明细表!D:D,A69,进货入库明细表!J:J)</f>
        <v>0</v>
      </c>
      <c r="H69" s="18">
        <f>SUMIF(销售出库明细表!D:D,A69,销售出库明细表!H:H)</f>
        <v>0</v>
      </c>
      <c r="I69" s="18">
        <f>SUMIF(销售出库明细表!D:D,A69,销售出库明细表!J:J)</f>
        <v>0</v>
      </c>
      <c r="J69" s="18" t="e">
        <f t="shared" ref="J69:J132" si="3">E69+F69-H69</f>
        <v>#VALUE!</v>
      </c>
      <c r="K69" s="18" t="str">
        <f>IF($A69&lt;&gt;"",VLOOKUP($A69,参数表!$A:$G,6,0),"")</f>
        <v/>
      </c>
      <c r="L69" s="18" t="str">
        <f t="shared" si="2"/>
        <v/>
      </c>
      <c r="M69" s="36"/>
    </row>
    <row r="70" spans="1:13" ht="20.100000000000001" customHeight="1" x14ac:dyDescent="0.15">
      <c r="A70" s="18" t="str">
        <f>IF(参数表!A69="","",参数表!A69)</f>
        <v/>
      </c>
      <c r="B70" s="18" t="str">
        <f>IFERROR(VLOOKUP(A70,参数表!A:G,2,FALSE),"")</f>
        <v/>
      </c>
      <c r="C70" s="18" t="str">
        <f>IF($A70&lt;&gt;"",VLOOKUP($A70,参数表!$A:$G,3,0),"")</f>
        <v/>
      </c>
      <c r="D70" s="18" t="str">
        <f>IF($A70&lt;&gt;"",VLOOKUP($A70,参数表!$A:$G,4,0),"")</f>
        <v/>
      </c>
      <c r="E70" s="18" t="str">
        <f>IF($A70&lt;&gt;"",VLOOKUP($A70,参数表!$A:$G,5,0),"")</f>
        <v/>
      </c>
      <c r="F70" s="18">
        <f>SUMIF(进货入库明细表!D:D,A70,进货入库明细表!H:H)</f>
        <v>0</v>
      </c>
      <c r="G70" s="18">
        <f>SUMIF(进货入库明细表!D:D,A70,进货入库明细表!J:J)</f>
        <v>0</v>
      </c>
      <c r="H70" s="18">
        <f>SUMIF(销售出库明细表!D:D,A70,销售出库明细表!H:H)</f>
        <v>0</v>
      </c>
      <c r="I70" s="18">
        <f>SUMIF(销售出库明细表!D:D,A70,销售出库明细表!J:J)</f>
        <v>0</v>
      </c>
      <c r="J70" s="18" t="e">
        <f t="shared" si="3"/>
        <v>#VALUE!</v>
      </c>
      <c r="K70" s="18" t="str">
        <f>IF($A70&lt;&gt;"",VLOOKUP($A70,参数表!$A:$G,6,0),"")</f>
        <v/>
      </c>
      <c r="L70" s="18" t="str">
        <f t="shared" si="2"/>
        <v/>
      </c>
      <c r="M70" s="36"/>
    </row>
    <row r="71" spans="1:13" ht="20.100000000000001" customHeight="1" x14ac:dyDescent="0.15">
      <c r="A71" s="18" t="str">
        <f>IF(参数表!A70="","",参数表!A70)</f>
        <v/>
      </c>
      <c r="B71" s="18" t="str">
        <f>IFERROR(VLOOKUP(A71,参数表!A:G,2,FALSE),"")</f>
        <v/>
      </c>
      <c r="C71" s="18" t="str">
        <f>IF($A71&lt;&gt;"",VLOOKUP($A71,参数表!$A:$G,3,0),"")</f>
        <v/>
      </c>
      <c r="D71" s="18" t="str">
        <f>IF($A71&lt;&gt;"",VLOOKUP($A71,参数表!$A:$G,4,0),"")</f>
        <v/>
      </c>
      <c r="E71" s="18" t="str">
        <f>IF($A71&lt;&gt;"",VLOOKUP($A71,参数表!$A:$G,5,0),"")</f>
        <v/>
      </c>
      <c r="F71" s="18">
        <f>SUMIF(进货入库明细表!D:D,A71,进货入库明细表!H:H)</f>
        <v>0</v>
      </c>
      <c r="G71" s="18">
        <f>SUMIF(进货入库明细表!D:D,A71,进货入库明细表!J:J)</f>
        <v>0</v>
      </c>
      <c r="H71" s="18">
        <f>SUMIF(销售出库明细表!D:D,A71,销售出库明细表!H:H)</f>
        <v>0</v>
      </c>
      <c r="I71" s="18">
        <f>SUMIF(销售出库明细表!D:D,A71,销售出库明细表!J:J)</f>
        <v>0</v>
      </c>
      <c r="J71" s="18" t="e">
        <f t="shared" si="3"/>
        <v>#VALUE!</v>
      </c>
      <c r="K71" s="18" t="str">
        <f>IF($A71&lt;&gt;"",VLOOKUP($A71,参数表!$A:$G,6,0),"")</f>
        <v/>
      </c>
      <c r="L71" s="18" t="str">
        <f t="shared" si="2"/>
        <v/>
      </c>
      <c r="M71" s="36"/>
    </row>
    <row r="72" spans="1:13" ht="20.100000000000001" customHeight="1" x14ac:dyDescent="0.15">
      <c r="A72" s="18" t="str">
        <f>IF(参数表!A71="","",参数表!A71)</f>
        <v/>
      </c>
      <c r="B72" s="18" t="str">
        <f>IFERROR(VLOOKUP(A72,参数表!A:G,2,FALSE),"")</f>
        <v/>
      </c>
      <c r="C72" s="18" t="str">
        <f>IF($A72&lt;&gt;"",VLOOKUP($A72,参数表!$A:$G,3,0),"")</f>
        <v/>
      </c>
      <c r="D72" s="18" t="str">
        <f>IF($A72&lt;&gt;"",VLOOKUP($A72,参数表!$A:$G,4,0),"")</f>
        <v/>
      </c>
      <c r="E72" s="18" t="str">
        <f>IF($A72&lt;&gt;"",VLOOKUP($A72,参数表!$A:$G,5,0),"")</f>
        <v/>
      </c>
      <c r="F72" s="18">
        <f>SUMIF(进货入库明细表!D:D,A72,进货入库明细表!H:H)</f>
        <v>0</v>
      </c>
      <c r="G72" s="18">
        <f>SUMIF(进货入库明细表!D:D,A72,进货入库明细表!J:J)</f>
        <v>0</v>
      </c>
      <c r="H72" s="18">
        <f>SUMIF(销售出库明细表!D:D,A72,销售出库明细表!H:H)</f>
        <v>0</v>
      </c>
      <c r="I72" s="18">
        <f>SUMIF(销售出库明细表!D:D,A72,销售出库明细表!J:J)</f>
        <v>0</v>
      </c>
      <c r="J72" s="18" t="e">
        <f t="shared" si="3"/>
        <v>#VALUE!</v>
      </c>
      <c r="K72" s="18" t="str">
        <f>IF($A72&lt;&gt;"",VLOOKUP($A72,参数表!$A:$G,6,0),"")</f>
        <v/>
      </c>
      <c r="L72" s="18" t="str">
        <f t="shared" si="2"/>
        <v/>
      </c>
      <c r="M72" s="36"/>
    </row>
    <row r="73" spans="1:13" ht="20.100000000000001" customHeight="1" x14ac:dyDescent="0.15">
      <c r="A73" s="18" t="str">
        <f>IF(参数表!A72="","",参数表!A72)</f>
        <v/>
      </c>
      <c r="B73" s="18" t="str">
        <f>IFERROR(VLOOKUP(A73,参数表!A:G,2,FALSE),"")</f>
        <v/>
      </c>
      <c r="C73" s="18" t="str">
        <f>IF($A73&lt;&gt;"",VLOOKUP($A73,参数表!$A:$G,3,0),"")</f>
        <v/>
      </c>
      <c r="D73" s="18" t="str">
        <f>IF($A73&lt;&gt;"",VLOOKUP($A73,参数表!$A:$G,4,0),"")</f>
        <v/>
      </c>
      <c r="E73" s="18" t="str">
        <f>IF($A73&lt;&gt;"",VLOOKUP($A73,参数表!$A:$G,5,0),"")</f>
        <v/>
      </c>
      <c r="F73" s="18">
        <f>SUMIF(进货入库明细表!D:D,A73,进货入库明细表!H:H)</f>
        <v>0</v>
      </c>
      <c r="G73" s="18">
        <f>SUMIF(进货入库明细表!D:D,A73,进货入库明细表!J:J)</f>
        <v>0</v>
      </c>
      <c r="H73" s="18">
        <f>SUMIF(销售出库明细表!D:D,A73,销售出库明细表!H:H)</f>
        <v>0</v>
      </c>
      <c r="I73" s="18">
        <f>SUMIF(销售出库明细表!D:D,A73,销售出库明细表!J:J)</f>
        <v>0</v>
      </c>
      <c r="J73" s="18" t="e">
        <f t="shared" si="3"/>
        <v>#VALUE!</v>
      </c>
      <c r="K73" s="18" t="str">
        <f>IF($A73&lt;&gt;"",VLOOKUP($A73,参数表!$A:$G,6,0),"")</f>
        <v/>
      </c>
      <c r="L73" s="18" t="str">
        <f t="shared" si="2"/>
        <v/>
      </c>
      <c r="M73" s="36"/>
    </row>
    <row r="74" spans="1:13" ht="20.100000000000001" customHeight="1" x14ac:dyDescent="0.15">
      <c r="A74" s="18" t="str">
        <f>IF(参数表!A73="","",参数表!A73)</f>
        <v/>
      </c>
      <c r="B74" s="18" t="str">
        <f>IFERROR(VLOOKUP(A74,参数表!A:G,2,FALSE),"")</f>
        <v/>
      </c>
      <c r="C74" s="18" t="str">
        <f>IF($A74&lt;&gt;"",VLOOKUP($A74,参数表!$A:$G,3,0),"")</f>
        <v/>
      </c>
      <c r="D74" s="18" t="str">
        <f>IF($A74&lt;&gt;"",VLOOKUP($A74,参数表!$A:$G,4,0),"")</f>
        <v/>
      </c>
      <c r="E74" s="18" t="str">
        <f>IF($A74&lt;&gt;"",VLOOKUP($A74,参数表!$A:$G,5,0),"")</f>
        <v/>
      </c>
      <c r="F74" s="18">
        <f>SUMIF(进货入库明细表!D:D,A74,进货入库明细表!H:H)</f>
        <v>0</v>
      </c>
      <c r="G74" s="18">
        <f>SUMIF(进货入库明细表!D:D,A74,进货入库明细表!J:J)</f>
        <v>0</v>
      </c>
      <c r="H74" s="18">
        <f>SUMIF(销售出库明细表!D:D,A74,销售出库明细表!H:H)</f>
        <v>0</v>
      </c>
      <c r="I74" s="18">
        <f>SUMIF(销售出库明细表!D:D,A74,销售出库明细表!J:J)</f>
        <v>0</v>
      </c>
      <c r="J74" s="18" t="e">
        <f t="shared" si="3"/>
        <v>#VALUE!</v>
      </c>
      <c r="K74" s="18" t="str">
        <f>IF($A74&lt;&gt;"",VLOOKUP($A74,参数表!$A:$G,6,0),"")</f>
        <v/>
      </c>
      <c r="L74" s="18" t="str">
        <f t="shared" ref="L74:L137" si="4">IF(K74="","",IF(J74&lt;K74,"是","否"))</f>
        <v/>
      </c>
      <c r="M74" s="36"/>
    </row>
    <row r="75" spans="1:13" ht="20.100000000000001" customHeight="1" x14ac:dyDescent="0.15">
      <c r="A75" s="18" t="str">
        <f>IF(参数表!A74="","",参数表!A74)</f>
        <v/>
      </c>
      <c r="B75" s="18" t="str">
        <f>IFERROR(VLOOKUP(A75,参数表!A:G,2,FALSE),"")</f>
        <v/>
      </c>
      <c r="C75" s="18" t="str">
        <f>IF($A75&lt;&gt;"",VLOOKUP($A75,参数表!$A:$G,3,0),"")</f>
        <v/>
      </c>
      <c r="D75" s="18" t="str">
        <f>IF($A75&lt;&gt;"",VLOOKUP($A75,参数表!$A:$G,4,0),"")</f>
        <v/>
      </c>
      <c r="E75" s="18" t="str">
        <f>IF($A75&lt;&gt;"",VLOOKUP($A75,参数表!$A:$G,5,0),"")</f>
        <v/>
      </c>
      <c r="F75" s="18">
        <f>SUMIF(进货入库明细表!D:D,A75,进货入库明细表!H:H)</f>
        <v>0</v>
      </c>
      <c r="G75" s="18">
        <f>SUMIF(进货入库明细表!D:D,A75,进货入库明细表!J:J)</f>
        <v>0</v>
      </c>
      <c r="H75" s="18">
        <f>SUMIF(销售出库明细表!D:D,A75,销售出库明细表!H:H)</f>
        <v>0</v>
      </c>
      <c r="I75" s="18">
        <f>SUMIF(销售出库明细表!D:D,A75,销售出库明细表!J:J)</f>
        <v>0</v>
      </c>
      <c r="J75" s="18" t="e">
        <f t="shared" si="3"/>
        <v>#VALUE!</v>
      </c>
      <c r="K75" s="18" t="str">
        <f>IF($A75&lt;&gt;"",VLOOKUP($A75,参数表!$A:$G,6,0),"")</f>
        <v/>
      </c>
      <c r="L75" s="18" t="str">
        <f t="shared" si="4"/>
        <v/>
      </c>
      <c r="M75" s="36"/>
    </row>
    <row r="76" spans="1:13" ht="20.100000000000001" customHeight="1" x14ac:dyDescent="0.15">
      <c r="A76" s="18" t="str">
        <f>IF(参数表!A75="","",参数表!A75)</f>
        <v/>
      </c>
      <c r="B76" s="18" t="str">
        <f>IFERROR(VLOOKUP(A76,参数表!A:G,2,FALSE),"")</f>
        <v/>
      </c>
      <c r="C76" s="18" t="str">
        <f>IF($A76&lt;&gt;"",VLOOKUP($A76,参数表!$A:$G,3,0),"")</f>
        <v/>
      </c>
      <c r="D76" s="18" t="str">
        <f>IF($A76&lt;&gt;"",VLOOKUP($A76,参数表!$A:$G,4,0),"")</f>
        <v/>
      </c>
      <c r="E76" s="18" t="str">
        <f>IF($A76&lt;&gt;"",VLOOKUP($A76,参数表!$A:$G,5,0),"")</f>
        <v/>
      </c>
      <c r="F76" s="18">
        <f>SUMIF(进货入库明细表!D:D,A76,进货入库明细表!H:H)</f>
        <v>0</v>
      </c>
      <c r="G76" s="18">
        <f>SUMIF(进货入库明细表!D:D,A76,进货入库明细表!J:J)</f>
        <v>0</v>
      </c>
      <c r="H76" s="18">
        <f>SUMIF(销售出库明细表!D:D,A76,销售出库明细表!H:H)</f>
        <v>0</v>
      </c>
      <c r="I76" s="18">
        <f>SUMIF(销售出库明细表!D:D,A76,销售出库明细表!J:J)</f>
        <v>0</v>
      </c>
      <c r="J76" s="18" t="e">
        <f t="shared" si="3"/>
        <v>#VALUE!</v>
      </c>
      <c r="K76" s="18" t="str">
        <f>IF($A76&lt;&gt;"",VLOOKUP($A76,参数表!$A:$G,6,0),"")</f>
        <v/>
      </c>
      <c r="L76" s="18" t="str">
        <f t="shared" si="4"/>
        <v/>
      </c>
      <c r="M76" s="36"/>
    </row>
    <row r="77" spans="1:13" ht="20.100000000000001" customHeight="1" x14ac:dyDescent="0.15">
      <c r="A77" s="18" t="str">
        <f>IF(参数表!A76="","",参数表!A76)</f>
        <v/>
      </c>
      <c r="B77" s="18" t="str">
        <f>IFERROR(VLOOKUP(A77,参数表!A:G,2,FALSE),"")</f>
        <v/>
      </c>
      <c r="C77" s="18" t="str">
        <f>IF($A77&lt;&gt;"",VLOOKUP($A77,参数表!$A:$G,3,0),"")</f>
        <v/>
      </c>
      <c r="D77" s="18" t="str">
        <f>IF($A77&lt;&gt;"",VLOOKUP($A77,参数表!$A:$G,4,0),"")</f>
        <v/>
      </c>
      <c r="E77" s="18" t="str">
        <f>IF($A77&lt;&gt;"",VLOOKUP($A77,参数表!$A:$G,5,0),"")</f>
        <v/>
      </c>
      <c r="F77" s="18">
        <f>SUMIF(进货入库明细表!D:D,A77,进货入库明细表!H:H)</f>
        <v>0</v>
      </c>
      <c r="G77" s="18">
        <f>SUMIF(进货入库明细表!D:D,A77,进货入库明细表!J:J)</f>
        <v>0</v>
      </c>
      <c r="H77" s="18">
        <f>SUMIF(销售出库明细表!D:D,A77,销售出库明细表!H:H)</f>
        <v>0</v>
      </c>
      <c r="I77" s="18">
        <f>SUMIF(销售出库明细表!D:D,A77,销售出库明细表!J:J)</f>
        <v>0</v>
      </c>
      <c r="J77" s="18" t="e">
        <f t="shared" si="3"/>
        <v>#VALUE!</v>
      </c>
      <c r="K77" s="18" t="str">
        <f>IF($A77&lt;&gt;"",VLOOKUP($A77,参数表!$A:$G,6,0),"")</f>
        <v/>
      </c>
      <c r="L77" s="18" t="str">
        <f t="shared" si="4"/>
        <v/>
      </c>
      <c r="M77" s="36"/>
    </row>
    <row r="78" spans="1:13" ht="20.100000000000001" customHeight="1" x14ac:dyDescent="0.15">
      <c r="A78" s="18" t="str">
        <f>IF(参数表!A77="","",参数表!A77)</f>
        <v/>
      </c>
      <c r="B78" s="18" t="str">
        <f>IFERROR(VLOOKUP(A78,参数表!A:G,2,FALSE),"")</f>
        <v/>
      </c>
      <c r="C78" s="18" t="str">
        <f>IF($A78&lt;&gt;"",VLOOKUP($A78,参数表!$A:$G,3,0),"")</f>
        <v/>
      </c>
      <c r="D78" s="18" t="str">
        <f>IF($A78&lt;&gt;"",VLOOKUP($A78,参数表!$A:$G,4,0),"")</f>
        <v/>
      </c>
      <c r="E78" s="18" t="str">
        <f>IF($A78&lt;&gt;"",VLOOKUP($A78,参数表!$A:$G,5,0),"")</f>
        <v/>
      </c>
      <c r="F78" s="18">
        <f>SUMIF(进货入库明细表!D:D,A78,进货入库明细表!H:H)</f>
        <v>0</v>
      </c>
      <c r="G78" s="18">
        <f>SUMIF(进货入库明细表!D:D,A78,进货入库明细表!J:J)</f>
        <v>0</v>
      </c>
      <c r="H78" s="18">
        <f>SUMIF(销售出库明细表!D:D,A78,销售出库明细表!H:H)</f>
        <v>0</v>
      </c>
      <c r="I78" s="18">
        <f>SUMIF(销售出库明细表!D:D,A78,销售出库明细表!J:J)</f>
        <v>0</v>
      </c>
      <c r="J78" s="18" t="e">
        <f t="shared" si="3"/>
        <v>#VALUE!</v>
      </c>
      <c r="K78" s="18" t="str">
        <f>IF($A78&lt;&gt;"",VLOOKUP($A78,参数表!$A:$G,6,0),"")</f>
        <v/>
      </c>
      <c r="L78" s="18" t="str">
        <f t="shared" si="4"/>
        <v/>
      </c>
      <c r="M78" s="36"/>
    </row>
    <row r="79" spans="1:13" ht="20.100000000000001" customHeight="1" x14ac:dyDescent="0.15">
      <c r="A79" s="18" t="str">
        <f>IF(参数表!A78="","",参数表!A78)</f>
        <v/>
      </c>
      <c r="B79" s="18" t="str">
        <f>IFERROR(VLOOKUP(A79,参数表!A:G,2,FALSE),"")</f>
        <v/>
      </c>
      <c r="C79" s="18" t="str">
        <f>IF($A79&lt;&gt;"",VLOOKUP($A79,参数表!$A:$G,3,0),"")</f>
        <v/>
      </c>
      <c r="D79" s="18" t="str">
        <f>IF($A79&lt;&gt;"",VLOOKUP($A79,参数表!$A:$G,4,0),"")</f>
        <v/>
      </c>
      <c r="E79" s="18" t="str">
        <f>IF($A79&lt;&gt;"",VLOOKUP($A79,参数表!$A:$G,5,0),"")</f>
        <v/>
      </c>
      <c r="F79" s="18">
        <f>SUMIF(进货入库明细表!D:D,A79,进货入库明细表!H:H)</f>
        <v>0</v>
      </c>
      <c r="G79" s="18">
        <f>SUMIF(进货入库明细表!D:D,A79,进货入库明细表!J:J)</f>
        <v>0</v>
      </c>
      <c r="H79" s="18">
        <f>SUMIF(销售出库明细表!D:D,A79,销售出库明细表!H:H)</f>
        <v>0</v>
      </c>
      <c r="I79" s="18">
        <f>SUMIF(销售出库明细表!D:D,A79,销售出库明细表!J:J)</f>
        <v>0</v>
      </c>
      <c r="J79" s="18" t="e">
        <f t="shared" si="3"/>
        <v>#VALUE!</v>
      </c>
      <c r="K79" s="18" t="str">
        <f>IF($A79&lt;&gt;"",VLOOKUP($A79,参数表!$A:$G,6,0),"")</f>
        <v/>
      </c>
      <c r="L79" s="18" t="str">
        <f t="shared" si="4"/>
        <v/>
      </c>
      <c r="M79" s="36"/>
    </row>
    <row r="80" spans="1:13" ht="20.100000000000001" customHeight="1" x14ac:dyDescent="0.15">
      <c r="A80" s="18" t="str">
        <f>IF(参数表!A79="","",参数表!A79)</f>
        <v/>
      </c>
      <c r="B80" s="18" t="str">
        <f>IFERROR(VLOOKUP(A80,参数表!A:G,2,FALSE),"")</f>
        <v/>
      </c>
      <c r="C80" s="18" t="str">
        <f>IF($A80&lt;&gt;"",VLOOKUP($A80,参数表!$A:$G,3,0),"")</f>
        <v/>
      </c>
      <c r="D80" s="18" t="str">
        <f>IF($A80&lt;&gt;"",VLOOKUP($A80,参数表!$A:$G,4,0),"")</f>
        <v/>
      </c>
      <c r="E80" s="18" t="str">
        <f>IF($A80&lt;&gt;"",VLOOKUP($A80,参数表!$A:$G,5,0),"")</f>
        <v/>
      </c>
      <c r="F80" s="18">
        <f>SUMIF(进货入库明细表!D:D,A80,进货入库明细表!H:H)</f>
        <v>0</v>
      </c>
      <c r="G80" s="18">
        <f>SUMIF(进货入库明细表!D:D,A80,进货入库明细表!J:J)</f>
        <v>0</v>
      </c>
      <c r="H80" s="18">
        <f>SUMIF(销售出库明细表!D:D,A80,销售出库明细表!H:H)</f>
        <v>0</v>
      </c>
      <c r="I80" s="18">
        <f>SUMIF(销售出库明细表!D:D,A80,销售出库明细表!J:J)</f>
        <v>0</v>
      </c>
      <c r="J80" s="18" t="e">
        <f t="shared" si="3"/>
        <v>#VALUE!</v>
      </c>
      <c r="K80" s="18" t="str">
        <f>IF($A80&lt;&gt;"",VLOOKUP($A80,参数表!$A:$G,6,0),"")</f>
        <v/>
      </c>
      <c r="L80" s="18" t="str">
        <f t="shared" si="4"/>
        <v/>
      </c>
      <c r="M80" s="36"/>
    </row>
    <row r="81" spans="1:13" ht="20.100000000000001" customHeight="1" x14ac:dyDescent="0.15">
      <c r="A81" s="18" t="str">
        <f>IF(参数表!A80="","",参数表!A80)</f>
        <v/>
      </c>
      <c r="B81" s="18" t="str">
        <f>IFERROR(VLOOKUP(A81,参数表!A:G,2,FALSE),"")</f>
        <v/>
      </c>
      <c r="C81" s="18" t="str">
        <f>IF($A81&lt;&gt;"",VLOOKUP($A81,参数表!$A:$G,3,0),"")</f>
        <v/>
      </c>
      <c r="D81" s="18" t="str">
        <f>IF($A81&lt;&gt;"",VLOOKUP($A81,参数表!$A:$G,4,0),"")</f>
        <v/>
      </c>
      <c r="E81" s="18" t="str">
        <f>IF($A81&lt;&gt;"",VLOOKUP($A81,参数表!$A:$G,5,0),"")</f>
        <v/>
      </c>
      <c r="F81" s="18">
        <f>SUMIF(进货入库明细表!D:D,A81,进货入库明细表!H:H)</f>
        <v>0</v>
      </c>
      <c r="G81" s="18">
        <f>SUMIF(进货入库明细表!D:D,A81,进货入库明细表!J:J)</f>
        <v>0</v>
      </c>
      <c r="H81" s="18">
        <f>SUMIF(销售出库明细表!D:D,A81,销售出库明细表!H:H)</f>
        <v>0</v>
      </c>
      <c r="I81" s="18">
        <f>SUMIF(销售出库明细表!D:D,A81,销售出库明细表!J:J)</f>
        <v>0</v>
      </c>
      <c r="J81" s="18" t="e">
        <f t="shared" si="3"/>
        <v>#VALUE!</v>
      </c>
      <c r="K81" s="18" t="str">
        <f>IF($A81&lt;&gt;"",VLOOKUP($A81,参数表!$A:$G,6,0),"")</f>
        <v/>
      </c>
      <c r="L81" s="18" t="str">
        <f t="shared" si="4"/>
        <v/>
      </c>
      <c r="M81" s="36"/>
    </row>
    <row r="82" spans="1:13" ht="20.100000000000001" customHeight="1" x14ac:dyDescent="0.15">
      <c r="A82" s="18" t="str">
        <f>IF(参数表!A81="","",参数表!A81)</f>
        <v/>
      </c>
      <c r="B82" s="18" t="str">
        <f>IFERROR(VLOOKUP(A82,参数表!A:G,2,FALSE),"")</f>
        <v/>
      </c>
      <c r="C82" s="18" t="str">
        <f>IF($A82&lt;&gt;"",VLOOKUP($A82,参数表!$A:$G,3,0),"")</f>
        <v/>
      </c>
      <c r="D82" s="18" t="str">
        <f>IF($A82&lt;&gt;"",VLOOKUP($A82,参数表!$A:$G,4,0),"")</f>
        <v/>
      </c>
      <c r="E82" s="18" t="str">
        <f>IF($A82&lt;&gt;"",VLOOKUP($A82,参数表!$A:$G,5,0),"")</f>
        <v/>
      </c>
      <c r="F82" s="18">
        <f>SUMIF(进货入库明细表!D:D,A82,进货入库明细表!H:H)</f>
        <v>0</v>
      </c>
      <c r="G82" s="18">
        <f>SUMIF(进货入库明细表!D:D,A82,进货入库明细表!J:J)</f>
        <v>0</v>
      </c>
      <c r="H82" s="18">
        <f>SUMIF(销售出库明细表!D:D,A82,销售出库明细表!H:H)</f>
        <v>0</v>
      </c>
      <c r="I82" s="18">
        <f>SUMIF(销售出库明细表!D:D,A82,销售出库明细表!J:J)</f>
        <v>0</v>
      </c>
      <c r="J82" s="18" t="e">
        <f t="shared" si="3"/>
        <v>#VALUE!</v>
      </c>
      <c r="K82" s="18" t="str">
        <f>IF($A82&lt;&gt;"",VLOOKUP($A82,参数表!$A:$G,6,0),"")</f>
        <v/>
      </c>
      <c r="L82" s="18" t="str">
        <f t="shared" si="4"/>
        <v/>
      </c>
      <c r="M82" s="36"/>
    </row>
    <row r="83" spans="1:13" ht="20.100000000000001" customHeight="1" x14ac:dyDescent="0.15">
      <c r="A83" s="18" t="str">
        <f>IF(参数表!A82="","",参数表!A82)</f>
        <v/>
      </c>
      <c r="B83" s="18" t="str">
        <f>IFERROR(VLOOKUP(A83,参数表!A:G,2,FALSE),"")</f>
        <v/>
      </c>
      <c r="C83" s="18" t="str">
        <f>IF($A83&lt;&gt;"",VLOOKUP($A83,参数表!$A:$G,3,0),"")</f>
        <v/>
      </c>
      <c r="D83" s="18" t="str">
        <f>IF($A83&lt;&gt;"",VLOOKUP($A83,参数表!$A:$G,4,0),"")</f>
        <v/>
      </c>
      <c r="E83" s="18" t="str">
        <f>IF($A83&lt;&gt;"",VLOOKUP($A83,参数表!$A:$G,5,0),"")</f>
        <v/>
      </c>
      <c r="F83" s="18">
        <f>SUMIF(进货入库明细表!D:D,A83,进货入库明细表!H:H)</f>
        <v>0</v>
      </c>
      <c r="G83" s="18">
        <f>SUMIF(进货入库明细表!D:D,A83,进货入库明细表!J:J)</f>
        <v>0</v>
      </c>
      <c r="H83" s="18">
        <f>SUMIF(销售出库明细表!D:D,A83,销售出库明细表!H:H)</f>
        <v>0</v>
      </c>
      <c r="I83" s="18">
        <f>SUMIF(销售出库明细表!D:D,A83,销售出库明细表!J:J)</f>
        <v>0</v>
      </c>
      <c r="J83" s="18" t="e">
        <f t="shared" si="3"/>
        <v>#VALUE!</v>
      </c>
      <c r="K83" s="18" t="str">
        <f>IF($A83&lt;&gt;"",VLOOKUP($A83,参数表!$A:$G,6,0),"")</f>
        <v/>
      </c>
      <c r="L83" s="18" t="str">
        <f t="shared" si="4"/>
        <v/>
      </c>
      <c r="M83" s="36"/>
    </row>
    <row r="84" spans="1:13" ht="20.100000000000001" customHeight="1" x14ac:dyDescent="0.15">
      <c r="A84" s="18" t="str">
        <f>IF(参数表!A83="","",参数表!A83)</f>
        <v/>
      </c>
      <c r="B84" s="18" t="str">
        <f>IFERROR(VLOOKUP(A84,参数表!A:G,2,FALSE),"")</f>
        <v/>
      </c>
      <c r="C84" s="18" t="str">
        <f>IF($A84&lt;&gt;"",VLOOKUP($A84,参数表!$A:$G,3,0),"")</f>
        <v/>
      </c>
      <c r="D84" s="18" t="str">
        <f>IF($A84&lt;&gt;"",VLOOKUP($A84,参数表!$A:$G,4,0),"")</f>
        <v/>
      </c>
      <c r="E84" s="18" t="str">
        <f>IF($A84&lt;&gt;"",VLOOKUP($A84,参数表!$A:$G,5,0),"")</f>
        <v/>
      </c>
      <c r="F84" s="18">
        <f>SUMIF(进货入库明细表!D:D,A84,进货入库明细表!H:H)</f>
        <v>0</v>
      </c>
      <c r="G84" s="18">
        <f>SUMIF(进货入库明细表!D:D,A84,进货入库明细表!J:J)</f>
        <v>0</v>
      </c>
      <c r="H84" s="18">
        <f>SUMIF(销售出库明细表!D:D,A84,销售出库明细表!H:H)</f>
        <v>0</v>
      </c>
      <c r="I84" s="18">
        <f>SUMIF(销售出库明细表!D:D,A84,销售出库明细表!J:J)</f>
        <v>0</v>
      </c>
      <c r="J84" s="18" t="e">
        <f t="shared" si="3"/>
        <v>#VALUE!</v>
      </c>
      <c r="K84" s="18" t="str">
        <f>IF($A84&lt;&gt;"",VLOOKUP($A84,参数表!$A:$G,6,0),"")</f>
        <v/>
      </c>
      <c r="L84" s="18" t="str">
        <f t="shared" si="4"/>
        <v/>
      </c>
      <c r="M84" s="36"/>
    </row>
    <row r="85" spans="1:13" ht="20.100000000000001" customHeight="1" x14ac:dyDescent="0.15">
      <c r="A85" s="18" t="str">
        <f>IF(参数表!A84="","",参数表!A84)</f>
        <v/>
      </c>
      <c r="B85" s="18" t="str">
        <f>IFERROR(VLOOKUP(A85,参数表!A:G,2,FALSE),"")</f>
        <v/>
      </c>
      <c r="C85" s="18" t="str">
        <f>IF($A85&lt;&gt;"",VLOOKUP($A85,参数表!$A:$G,3,0),"")</f>
        <v/>
      </c>
      <c r="D85" s="18" t="str">
        <f>IF($A85&lt;&gt;"",VLOOKUP($A85,参数表!$A:$G,4,0),"")</f>
        <v/>
      </c>
      <c r="E85" s="18" t="str">
        <f>IF($A85&lt;&gt;"",VLOOKUP($A85,参数表!$A:$G,5,0),"")</f>
        <v/>
      </c>
      <c r="F85" s="18">
        <f>SUMIF(进货入库明细表!D:D,A85,进货入库明细表!H:H)</f>
        <v>0</v>
      </c>
      <c r="G85" s="18">
        <f>SUMIF(进货入库明细表!D:D,A85,进货入库明细表!J:J)</f>
        <v>0</v>
      </c>
      <c r="H85" s="18">
        <f>SUMIF(销售出库明细表!D:D,A85,销售出库明细表!H:H)</f>
        <v>0</v>
      </c>
      <c r="I85" s="18">
        <f>SUMIF(销售出库明细表!D:D,A85,销售出库明细表!J:J)</f>
        <v>0</v>
      </c>
      <c r="J85" s="18" t="e">
        <f t="shared" si="3"/>
        <v>#VALUE!</v>
      </c>
      <c r="K85" s="18" t="str">
        <f>IF($A85&lt;&gt;"",VLOOKUP($A85,参数表!$A:$G,6,0),"")</f>
        <v/>
      </c>
      <c r="L85" s="18" t="str">
        <f t="shared" si="4"/>
        <v/>
      </c>
      <c r="M85" s="36"/>
    </row>
    <row r="86" spans="1:13" ht="20.100000000000001" customHeight="1" x14ac:dyDescent="0.15">
      <c r="A86" s="18" t="str">
        <f>IF(参数表!A85="","",参数表!A85)</f>
        <v/>
      </c>
      <c r="B86" s="18" t="str">
        <f>IFERROR(VLOOKUP(A86,参数表!A:G,2,FALSE),"")</f>
        <v/>
      </c>
      <c r="C86" s="18" t="str">
        <f>IF($A86&lt;&gt;"",VLOOKUP($A86,参数表!$A:$G,3,0),"")</f>
        <v/>
      </c>
      <c r="D86" s="18" t="str">
        <f>IF($A86&lt;&gt;"",VLOOKUP($A86,参数表!$A:$G,4,0),"")</f>
        <v/>
      </c>
      <c r="E86" s="18" t="str">
        <f>IF($A86&lt;&gt;"",VLOOKUP($A86,参数表!$A:$G,5,0),"")</f>
        <v/>
      </c>
      <c r="F86" s="18">
        <f>SUMIF(进货入库明细表!D:D,A86,进货入库明细表!H:H)</f>
        <v>0</v>
      </c>
      <c r="G86" s="18">
        <f>SUMIF(进货入库明细表!D:D,A86,进货入库明细表!J:J)</f>
        <v>0</v>
      </c>
      <c r="H86" s="18">
        <f>SUMIF(销售出库明细表!D:D,A86,销售出库明细表!H:H)</f>
        <v>0</v>
      </c>
      <c r="I86" s="18">
        <f>SUMIF(销售出库明细表!D:D,A86,销售出库明细表!J:J)</f>
        <v>0</v>
      </c>
      <c r="J86" s="18" t="e">
        <f t="shared" si="3"/>
        <v>#VALUE!</v>
      </c>
      <c r="K86" s="18" t="str">
        <f>IF($A86&lt;&gt;"",VLOOKUP($A86,参数表!$A:$G,6,0),"")</f>
        <v/>
      </c>
      <c r="L86" s="18" t="str">
        <f t="shared" si="4"/>
        <v/>
      </c>
      <c r="M86" s="36"/>
    </row>
    <row r="87" spans="1:13" ht="20.100000000000001" customHeight="1" x14ac:dyDescent="0.15">
      <c r="A87" s="18" t="str">
        <f>IF(参数表!A86="","",参数表!A86)</f>
        <v/>
      </c>
      <c r="B87" s="18" t="str">
        <f>IFERROR(VLOOKUP(A87,参数表!A:G,2,FALSE),"")</f>
        <v/>
      </c>
      <c r="C87" s="18" t="str">
        <f>IF($A87&lt;&gt;"",VLOOKUP($A87,参数表!$A:$G,3,0),"")</f>
        <v/>
      </c>
      <c r="D87" s="18" t="str">
        <f>IF($A87&lt;&gt;"",VLOOKUP($A87,参数表!$A:$G,4,0),"")</f>
        <v/>
      </c>
      <c r="E87" s="18" t="str">
        <f>IF($A87&lt;&gt;"",VLOOKUP($A87,参数表!$A:$G,5,0),"")</f>
        <v/>
      </c>
      <c r="F87" s="18">
        <f>SUMIF(进货入库明细表!D:D,A87,进货入库明细表!H:H)</f>
        <v>0</v>
      </c>
      <c r="G87" s="18">
        <f>SUMIF(进货入库明细表!D:D,A87,进货入库明细表!J:J)</f>
        <v>0</v>
      </c>
      <c r="H87" s="18">
        <f>SUMIF(销售出库明细表!D:D,A87,销售出库明细表!H:H)</f>
        <v>0</v>
      </c>
      <c r="I87" s="18">
        <f>SUMIF(销售出库明细表!D:D,A87,销售出库明细表!J:J)</f>
        <v>0</v>
      </c>
      <c r="J87" s="18" t="e">
        <f t="shared" si="3"/>
        <v>#VALUE!</v>
      </c>
      <c r="K87" s="18" t="str">
        <f>IF($A87&lt;&gt;"",VLOOKUP($A87,参数表!$A:$G,6,0),"")</f>
        <v/>
      </c>
      <c r="L87" s="18" t="str">
        <f t="shared" si="4"/>
        <v/>
      </c>
      <c r="M87" s="36"/>
    </row>
    <row r="88" spans="1:13" ht="20.100000000000001" customHeight="1" x14ac:dyDescent="0.15">
      <c r="A88" s="18" t="str">
        <f>IF(参数表!A87="","",参数表!A87)</f>
        <v/>
      </c>
      <c r="B88" s="18" t="str">
        <f>IFERROR(VLOOKUP(A88,参数表!A:G,2,FALSE),"")</f>
        <v/>
      </c>
      <c r="C88" s="18" t="str">
        <f>IF($A88&lt;&gt;"",VLOOKUP($A88,参数表!$A:$G,3,0),"")</f>
        <v/>
      </c>
      <c r="D88" s="18" t="str">
        <f>IF($A88&lt;&gt;"",VLOOKUP($A88,参数表!$A:$G,4,0),"")</f>
        <v/>
      </c>
      <c r="E88" s="18" t="str">
        <f>IF($A88&lt;&gt;"",VLOOKUP($A88,参数表!$A:$G,5,0),"")</f>
        <v/>
      </c>
      <c r="F88" s="18">
        <f>SUMIF(进货入库明细表!D:D,A88,进货入库明细表!H:H)</f>
        <v>0</v>
      </c>
      <c r="G88" s="18">
        <f>SUMIF(进货入库明细表!D:D,A88,进货入库明细表!J:J)</f>
        <v>0</v>
      </c>
      <c r="H88" s="18">
        <f>SUMIF(销售出库明细表!D:D,A88,销售出库明细表!H:H)</f>
        <v>0</v>
      </c>
      <c r="I88" s="18">
        <f>SUMIF(销售出库明细表!D:D,A88,销售出库明细表!J:J)</f>
        <v>0</v>
      </c>
      <c r="J88" s="18" t="e">
        <f t="shared" si="3"/>
        <v>#VALUE!</v>
      </c>
      <c r="K88" s="18" t="str">
        <f>IF($A88&lt;&gt;"",VLOOKUP($A88,参数表!$A:$G,6,0),"")</f>
        <v/>
      </c>
      <c r="L88" s="18" t="str">
        <f t="shared" si="4"/>
        <v/>
      </c>
      <c r="M88" s="36"/>
    </row>
    <row r="89" spans="1:13" ht="20.100000000000001" customHeight="1" x14ac:dyDescent="0.15">
      <c r="A89" s="18" t="str">
        <f>IF(参数表!A88="","",参数表!A88)</f>
        <v/>
      </c>
      <c r="B89" s="18" t="str">
        <f>IFERROR(VLOOKUP(A89,参数表!A:G,2,FALSE),"")</f>
        <v/>
      </c>
      <c r="C89" s="18" t="str">
        <f>IF($A89&lt;&gt;"",VLOOKUP($A89,参数表!$A:$G,3,0),"")</f>
        <v/>
      </c>
      <c r="D89" s="18" t="str">
        <f>IF($A89&lt;&gt;"",VLOOKUP($A89,参数表!$A:$G,4,0),"")</f>
        <v/>
      </c>
      <c r="E89" s="18" t="str">
        <f>IF($A89&lt;&gt;"",VLOOKUP($A89,参数表!$A:$G,5,0),"")</f>
        <v/>
      </c>
      <c r="F89" s="18">
        <f>SUMIF(进货入库明细表!D:D,A89,进货入库明细表!H:H)</f>
        <v>0</v>
      </c>
      <c r="G89" s="18">
        <f>SUMIF(进货入库明细表!D:D,A89,进货入库明细表!J:J)</f>
        <v>0</v>
      </c>
      <c r="H89" s="18">
        <f>SUMIF(销售出库明细表!D:D,A89,销售出库明细表!H:H)</f>
        <v>0</v>
      </c>
      <c r="I89" s="18">
        <f>SUMIF(销售出库明细表!D:D,A89,销售出库明细表!J:J)</f>
        <v>0</v>
      </c>
      <c r="J89" s="18" t="e">
        <f t="shared" si="3"/>
        <v>#VALUE!</v>
      </c>
      <c r="K89" s="18" t="str">
        <f>IF($A89&lt;&gt;"",VLOOKUP($A89,参数表!$A:$G,6,0),"")</f>
        <v/>
      </c>
      <c r="L89" s="18" t="str">
        <f t="shared" si="4"/>
        <v/>
      </c>
      <c r="M89" s="36"/>
    </row>
    <row r="90" spans="1:13" ht="20.100000000000001" customHeight="1" x14ac:dyDescent="0.15">
      <c r="A90" s="18" t="str">
        <f>IF(参数表!A89="","",参数表!A89)</f>
        <v/>
      </c>
      <c r="B90" s="18" t="str">
        <f>IFERROR(VLOOKUP(A90,参数表!A:G,2,FALSE),"")</f>
        <v/>
      </c>
      <c r="C90" s="18" t="str">
        <f>IF($A90&lt;&gt;"",VLOOKUP($A90,参数表!$A:$G,3,0),"")</f>
        <v/>
      </c>
      <c r="D90" s="18" t="str">
        <f>IF($A90&lt;&gt;"",VLOOKUP($A90,参数表!$A:$G,4,0),"")</f>
        <v/>
      </c>
      <c r="E90" s="18" t="str">
        <f>IF($A90&lt;&gt;"",VLOOKUP($A90,参数表!$A:$G,5,0),"")</f>
        <v/>
      </c>
      <c r="F90" s="18">
        <f>SUMIF(进货入库明细表!D:D,A90,进货入库明细表!H:H)</f>
        <v>0</v>
      </c>
      <c r="G90" s="18">
        <f>SUMIF(进货入库明细表!D:D,A90,进货入库明细表!J:J)</f>
        <v>0</v>
      </c>
      <c r="H90" s="18">
        <f>SUMIF(销售出库明细表!D:D,A90,销售出库明细表!H:H)</f>
        <v>0</v>
      </c>
      <c r="I90" s="18">
        <f>SUMIF(销售出库明细表!D:D,A90,销售出库明细表!J:J)</f>
        <v>0</v>
      </c>
      <c r="J90" s="18" t="e">
        <f t="shared" si="3"/>
        <v>#VALUE!</v>
      </c>
      <c r="K90" s="18" t="str">
        <f>IF($A90&lt;&gt;"",VLOOKUP($A90,参数表!$A:$G,6,0),"")</f>
        <v/>
      </c>
      <c r="L90" s="18" t="str">
        <f t="shared" si="4"/>
        <v/>
      </c>
      <c r="M90" s="36"/>
    </row>
    <row r="91" spans="1:13" ht="20.100000000000001" customHeight="1" x14ac:dyDescent="0.15">
      <c r="A91" s="18" t="str">
        <f>IF(参数表!A90="","",参数表!A90)</f>
        <v/>
      </c>
      <c r="B91" s="18" t="str">
        <f>IFERROR(VLOOKUP(A91,参数表!A:G,2,FALSE),"")</f>
        <v/>
      </c>
      <c r="C91" s="18" t="str">
        <f>IF($A91&lt;&gt;"",VLOOKUP($A91,参数表!$A:$G,3,0),"")</f>
        <v/>
      </c>
      <c r="D91" s="18" t="str">
        <f>IF($A91&lt;&gt;"",VLOOKUP($A91,参数表!$A:$G,4,0),"")</f>
        <v/>
      </c>
      <c r="E91" s="18" t="str">
        <f>IF($A91&lt;&gt;"",VLOOKUP($A91,参数表!$A:$G,5,0),"")</f>
        <v/>
      </c>
      <c r="F91" s="18">
        <f>SUMIF(进货入库明细表!D:D,A91,进货入库明细表!H:H)</f>
        <v>0</v>
      </c>
      <c r="G91" s="18">
        <f>SUMIF(进货入库明细表!D:D,A91,进货入库明细表!J:J)</f>
        <v>0</v>
      </c>
      <c r="H91" s="18">
        <f>SUMIF(销售出库明细表!D:D,A91,销售出库明细表!H:H)</f>
        <v>0</v>
      </c>
      <c r="I91" s="18">
        <f>SUMIF(销售出库明细表!D:D,A91,销售出库明细表!J:J)</f>
        <v>0</v>
      </c>
      <c r="J91" s="18" t="e">
        <f t="shared" si="3"/>
        <v>#VALUE!</v>
      </c>
      <c r="K91" s="18" t="str">
        <f>IF($A91&lt;&gt;"",VLOOKUP($A91,参数表!$A:$G,6,0),"")</f>
        <v/>
      </c>
      <c r="L91" s="18" t="str">
        <f t="shared" si="4"/>
        <v/>
      </c>
      <c r="M91" s="36"/>
    </row>
    <row r="92" spans="1:13" ht="20.100000000000001" customHeight="1" x14ac:dyDescent="0.15">
      <c r="A92" s="18" t="str">
        <f>IF(参数表!A91="","",参数表!A91)</f>
        <v/>
      </c>
      <c r="B92" s="18" t="str">
        <f>IFERROR(VLOOKUP(A92,参数表!A:G,2,FALSE),"")</f>
        <v/>
      </c>
      <c r="C92" s="18" t="str">
        <f>IF($A92&lt;&gt;"",VLOOKUP($A92,参数表!$A:$G,3,0),"")</f>
        <v/>
      </c>
      <c r="D92" s="18" t="str">
        <f>IF($A92&lt;&gt;"",VLOOKUP($A92,参数表!$A:$G,4,0),"")</f>
        <v/>
      </c>
      <c r="E92" s="18" t="str">
        <f>IF($A92&lt;&gt;"",VLOOKUP($A92,参数表!$A:$G,5,0),"")</f>
        <v/>
      </c>
      <c r="F92" s="18">
        <f>SUMIF(进货入库明细表!D:D,A92,进货入库明细表!H:H)</f>
        <v>0</v>
      </c>
      <c r="G92" s="18">
        <f>SUMIF(进货入库明细表!D:D,A92,进货入库明细表!J:J)</f>
        <v>0</v>
      </c>
      <c r="H92" s="18">
        <f>SUMIF(销售出库明细表!D:D,A92,销售出库明细表!H:H)</f>
        <v>0</v>
      </c>
      <c r="I92" s="18">
        <f>SUMIF(销售出库明细表!D:D,A92,销售出库明细表!J:J)</f>
        <v>0</v>
      </c>
      <c r="J92" s="18" t="e">
        <f t="shared" si="3"/>
        <v>#VALUE!</v>
      </c>
      <c r="K92" s="18" t="str">
        <f>IF($A92&lt;&gt;"",VLOOKUP($A92,参数表!$A:$G,6,0),"")</f>
        <v/>
      </c>
      <c r="L92" s="18" t="str">
        <f t="shared" si="4"/>
        <v/>
      </c>
      <c r="M92" s="36"/>
    </row>
    <row r="93" spans="1:13" ht="20.100000000000001" customHeight="1" x14ac:dyDescent="0.15">
      <c r="A93" s="18" t="str">
        <f>IF(参数表!A92="","",参数表!A92)</f>
        <v/>
      </c>
      <c r="B93" s="18" t="str">
        <f>IFERROR(VLOOKUP(A93,参数表!A:G,2,FALSE),"")</f>
        <v/>
      </c>
      <c r="C93" s="18" t="str">
        <f>IF($A93&lt;&gt;"",VLOOKUP($A93,参数表!$A:$G,3,0),"")</f>
        <v/>
      </c>
      <c r="D93" s="18" t="str">
        <f>IF($A93&lt;&gt;"",VLOOKUP($A93,参数表!$A:$G,4,0),"")</f>
        <v/>
      </c>
      <c r="E93" s="18" t="str">
        <f>IF($A93&lt;&gt;"",VLOOKUP($A93,参数表!$A:$G,5,0),"")</f>
        <v/>
      </c>
      <c r="F93" s="18">
        <f>SUMIF(进货入库明细表!D:D,A93,进货入库明细表!H:H)</f>
        <v>0</v>
      </c>
      <c r="G93" s="18">
        <f>SUMIF(进货入库明细表!D:D,A93,进货入库明细表!J:J)</f>
        <v>0</v>
      </c>
      <c r="H93" s="18">
        <f>SUMIF(销售出库明细表!D:D,A93,销售出库明细表!H:H)</f>
        <v>0</v>
      </c>
      <c r="I93" s="18">
        <f>SUMIF(销售出库明细表!D:D,A93,销售出库明细表!J:J)</f>
        <v>0</v>
      </c>
      <c r="J93" s="18" t="e">
        <f t="shared" si="3"/>
        <v>#VALUE!</v>
      </c>
      <c r="K93" s="18" t="str">
        <f>IF($A93&lt;&gt;"",VLOOKUP($A93,参数表!$A:$G,6,0),"")</f>
        <v/>
      </c>
      <c r="L93" s="18" t="str">
        <f t="shared" si="4"/>
        <v/>
      </c>
      <c r="M93" s="36"/>
    </row>
    <row r="94" spans="1:13" ht="20.100000000000001" customHeight="1" x14ac:dyDescent="0.15">
      <c r="A94" s="18" t="str">
        <f>IF(参数表!A93="","",参数表!A93)</f>
        <v/>
      </c>
      <c r="B94" s="18" t="str">
        <f>IFERROR(VLOOKUP(A94,参数表!A:G,2,FALSE),"")</f>
        <v/>
      </c>
      <c r="C94" s="18" t="str">
        <f>IF($A94&lt;&gt;"",VLOOKUP($A94,参数表!$A:$G,3,0),"")</f>
        <v/>
      </c>
      <c r="D94" s="18" t="str">
        <f>IF($A94&lt;&gt;"",VLOOKUP($A94,参数表!$A:$G,4,0),"")</f>
        <v/>
      </c>
      <c r="E94" s="18" t="str">
        <f>IF($A94&lt;&gt;"",VLOOKUP($A94,参数表!$A:$G,5,0),"")</f>
        <v/>
      </c>
      <c r="F94" s="18">
        <f>SUMIF(进货入库明细表!D:D,A94,进货入库明细表!H:H)</f>
        <v>0</v>
      </c>
      <c r="G94" s="18">
        <f>SUMIF(进货入库明细表!D:D,A94,进货入库明细表!J:J)</f>
        <v>0</v>
      </c>
      <c r="H94" s="18">
        <f>SUMIF(销售出库明细表!D:D,A94,销售出库明细表!H:H)</f>
        <v>0</v>
      </c>
      <c r="I94" s="18">
        <f>SUMIF(销售出库明细表!D:D,A94,销售出库明细表!J:J)</f>
        <v>0</v>
      </c>
      <c r="J94" s="18" t="e">
        <f t="shared" si="3"/>
        <v>#VALUE!</v>
      </c>
      <c r="K94" s="18" t="str">
        <f>IF($A94&lt;&gt;"",VLOOKUP($A94,参数表!$A:$G,6,0),"")</f>
        <v/>
      </c>
      <c r="L94" s="18" t="str">
        <f t="shared" si="4"/>
        <v/>
      </c>
      <c r="M94" s="36"/>
    </row>
    <row r="95" spans="1:13" ht="20.100000000000001" customHeight="1" x14ac:dyDescent="0.15">
      <c r="A95" s="18" t="str">
        <f>IF(参数表!A94="","",参数表!A94)</f>
        <v/>
      </c>
      <c r="B95" s="18" t="str">
        <f>IFERROR(VLOOKUP(A95,参数表!A:G,2,FALSE),"")</f>
        <v/>
      </c>
      <c r="C95" s="18" t="str">
        <f>IF($A95&lt;&gt;"",VLOOKUP($A95,参数表!$A:$G,3,0),"")</f>
        <v/>
      </c>
      <c r="D95" s="18" t="str">
        <f>IF($A95&lt;&gt;"",VLOOKUP($A95,参数表!$A:$G,4,0),"")</f>
        <v/>
      </c>
      <c r="E95" s="18" t="str">
        <f>IF($A95&lt;&gt;"",VLOOKUP($A95,参数表!$A:$G,5,0),"")</f>
        <v/>
      </c>
      <c r="F95" s="18">
        <f>SUMIF(进货入库明细表!D:D,A95,进货入库明细表!H:H)</f>
        <v>0</v>
      </c>
      <c r="G95" s="18">
        <f>SUMIF(进货入库明细表!D:D,A95,进货入库明细表!J:J)</f>
        <v>0</v>
      </c>
      <c r="H95" s="18">
        <f>SUMIF(销售出库明细表!D:D,A95,销售出库明细表!H:H)</f>
        <v>0</v>
      </c>
      <c r="I95" s="18">
        <f>SUMIF(销售出库明细表!D:D,A95,销售出库明细表!J:J)</f>
        <v>0</v>
      </c>
      <c r="J95" s="18" t="e">
        <f t="shared" si="3"/>
        <v>#VALUE!</v>
      </c>
      <c r="K95" s="18" t="str">
        <f>IF($A95&lt;&gt;"",VLOOKUP($A95,参数表!$A:$G,6,0),"")</f>
        <v/>
      </c>
      <c r="L95" s="18" t="str">
        <f t="shared" si="4"/>
        <v/>
      </c>
      <c r="M95" s="36"/>
    </row>
    <row r="96" spans="1:13" ht="20.100000000000001" customHeight="1" x14ac:dyDescent="0.15">
      <c r="A96" s="18" t="str">
        <f>IF(参数表!A95="","",参数表!A95)</f>
        <v/>
      </c>
      <c r="B96" s="18" t="str">
        <f>IFERROR(VLOOKUP(A96,参数表!A:G,2,FALSE),"")</f>
        <v/>
      </c>
      <c r="C96" s="18" t="str">
        <f>IF($A96&lt;&gt;"",VLOOKUP($A96,参数表!$A:$G,3,0),"")</f>
        <v/>
      </c>
      <c r="D96" s="18" t="str">
        <f>IF($A96&lt;&gt;"",VLOOKUP($A96,参数表!$A:$G,4,0),"")</f>
        <v/>
      </c>
      <c r="E96" s="18" t="str">
        <f>IF($A96&lt;&gt;"",VLOOKUP($A96,参数表!$A:$G,5,0),"")</f>
        <v/>
      </c>
      <c r="F96" s="18">
        <f>SUMIF(进货入库明细表!D:D,A96,进货入库明细表!H:H)</f>
        <v>0</v>
      </c>
      <c r="G96" s="18">
        <f>SUMIF(进货入库明细表!D:D,A96,进货入库明细表!J:J)</f>
        <v>0</v>
      </c>
      <c r="H96" s="18">
        <f>SUMIF(销售出库明细表!D:D,A96,销售出库明细表!H:H)</f>
        <v>0</v>
      </c>
      <c r="I96" s="18">
        <f>SUMIF(销售出库明细表!D:D,A96,销售出库明细表!J:J)</f>
        <v>0</v>
      </c>
      <c r="J96" s="18" t="e">
        <f t="shared" si="3"/>
        <v>#VALUE!</v>
      </c>
      <c r="K96" s="18" t="str">
        <f>IF($A96&lt;&gt;"",VLOOKUP($A96,参数表!$A:$G,6,0),"")</f>
        <v/>
      </c>
      <c r="L96" s="18" t="str">
        <f t="shared" si="4"/>
        <v/>
      </c>
      <c r="M96" s="36"/>
    </row>
    <row r="97" spans="1:13" ht="20.100000000000001" customHeight="1" x14ac:dyDescent="0.15">
      <c r="A97" s="18" t="str">
        <f>IF(参数表!A96="","",参数表!A96)</f>
        <v/>
      </c>
      <c r="B97" s="18" t="str">
        <f>IFERROR(VLOOKUP(A97,参数表!A:G,2,FALSE),"")</f>
        <v/>
      </c>
      <c r="C97" s="18" t="str">
        <f>IF($A97&lt;&gt;"",VLOOKUP($A97,参数表!$A:$G,3,0),"")</f>
        <v/>
      </c>
      <c r="D97" s="18" t="str">
        <f>IF($A97&lt;&gt;"",VLOOKUP($A97,参数表!$A:$G,4,0),"")</f>
        <v/>
      </c>
      <c r="E97" s="18" t="str">
        <f>IF($A97&lt;&gt;"",VLOOKUP($A97,参数表!$A:$G,5,0),"")</f>
        <v/>
      </c>
      <c r="F97" s="18">
        <f>SUMIF(进货入库明细表!D:D,A97,进货入库明细表!H:H)</f>
        <v>0</v>
      </c>
      <c r="G97" s="18">
        <f>SUMIF(进货入库明细表!D:D,A97,进货入库明细表!J:J)</f>
        <v>0</v>
      </c>
      <c r="H97" s="18">
        <f>SUMIF(销售出库明细表!D:D,A97,销售出库明细表!H:H)</f>
        <v>0</v>
      </c>
      <c r="I97" s="18">
        <f>SUMIF(销售出库明细表!D:D,A97,销售出库明细表!J:J)</f>
        <v>0</v>
      </c>
      <c r="J97" s="18" t="e">
        <f t="shared" si="3"/>
        <v>#VALUE!</v>
      </c>
      <c r="K97" s="18" t="str">
        <f>IF($A97&lt;&gt;"",VLOOKUP($A97,参数表!$A:$G,6,0),"")</f>
        <v/>
      </c>
      <c r="L97" s="18" t="str">
        <f t="shared" si="4"/>
        <v/>
      </c>
      <c r="M97" s="36"/>
    </row>
    <row r="98" spans="1:13" ht="20.100000000000001" customHeight="1" x14ac:dyDescent="0.15">
      <c r="A98" s="18" t="str">
        <f>IF(参数表!A97="","",参数表!A97)</f>
        <v/>
      </c>
      <c r="B98" s="18" t="str">
        <f>IFERROR(VLOOKUP(A98,参数表!A:G,2,FALSE),"")</f>
        <v/>
      </c>
      <c r="C98" s="18" t="str">
        <f>IF($A98&lt;&gt;"",VLOOKUP($A98,参数表!$A:$G,3,0),"")</f>
        <v/>
      </c>
      <c r="D98" s="18" t="str">
        <f>IF($A98&lt;&gt;"",VLOOKUP($A98,参数表!$A:$G,4,0),"")</f>
        <v/>
      </c>
      <c r="E98" s="18" t="str">
        <f>IF($A98&lt;&gt;"",VLOOKUP($A98,参数表!$A:$G,5,0),"")</f>
        <v/>
      </c>
      <c r="F98" s="18">
        <f>SUMIF(进货入库明细表!D:D,A98,进货入库明细表!H:H)</f>
        <v>0</v>
      </c>
      <c r="G98" s="18">
        <f>SUMIF(进货入库明细表!D:D,A98,进货入库明细表!J:J)</f>
        <v>0</v>
      </c>
      <c r="H98" s="18">
        <f>SUMIF(销售出库明细表!D:D,A98,销售出库明细表!H:H)</f>
        <v>0</v>
      </c>
      <c r="I98" s="18">
        <f>SUMIF(销售出库明细表!D:D,A98,销售出库明细表!J:J)</f>
        <v>0</v>
      </c>
      <c r="J98" s="18" t="e">
        <f t="shared" si="3"/>
        <v>#VALUE!</v>
      </c>
      <c r="K98" s="18" t="str">
        <f>IF($A98&lt;&gt;"",VLOOKUP($A98,参数表!$A:$G,6,0),"")</f>
        <v/>
      </c>
      <c r="L98" s="18" t="str">
        <f t="shared" si="4"/>
        <v/>
      </c>
      <c r="M98" s="36"/>
    </row>
    <row r="99" spans="1:13" ht="20.100000000000001" customHeight="1" x14ac:dyDescent="0.15">
      <c r="A99" s="18" t="str">
        <f>IF(参数表!A98="","",参数表!A98)</f>
        <v/>
      </c>
      <c r="B99" s="18" t="str">
        <f>IFERROR(VLOOKUP(A99,参数表!A:G,2,FALSE),"")</f>
        <v/>
      </c>
      <c r="C99" s="18" t="str">
        <f>IF($A99&lt;&gt;"",VLOOKUP($A99,参数表!$A:$G,3,0),"")</f>
        <v/>
      </c>
      <c r="D99" s="18" t="str">
        <f>IF($A99&lt;&gt;"",VLOOKUP($A99,参数表!$A:$G,4,0),"")</f>
        <v/>
      </c>
      <c r="E99" s="18" t="str">
        <f>IF($A99&lt;&gt;"",VLOOKUP($A99,参数表!$A:$G,5,0),"")</f>
        <v/>
      </c>
      <c r="F99" s="18">
        <f>SUMIF(进货入库明细表!D:D,A99,进货入库明细表!H:H)</f>
        <v>0</v>
      </c>
      <c r="G99" s="18">
        <f>SUMIF(进货入库明细表!D:D,A99,进货入库明细表!J:J)</f>
        <v>0</v>
      </c>
      <c r="H99" s="18">
        <f>SUMIF(销售出库明细表!D:D,A99,销售出库明细表!H:H)</f>
        <v>0</v>
      </c>
      <c r="I99" s="18">
        <f>SUMIF(销售出库明细表!D:D,A99,销售出库明细表!J:J)</f>
        <v>0</v>
      </c>
      <c r="J99" s="18" t="e">
        <f t="shared" si="3"/>
        <v>#VALUE!</v>
      </c>
      <c r="K99" s="18" t="str">
        <f>IF($A99&lt;&gt;"",VLOOKUP($A99,参数表!$A:$G,6,0),"")</f>
        <v/>
      </c>
      <c r="L99" s="18" t="str">
        <f t="shared" si="4"/>
        <v/>
      </c>
      <c r="M99" s="36"/>
    </row>
    <row r="100" spans="1:13" ht="20.100000000000001" customHeight="1" x14ac:dyDescent="0.15">
      <c r="A100" s="18" t="str">
        <f>IF(参数表!A99="","",参数表!A99)</f>
        <v/>
      </c>
      <c r="B100" s="18" t="str">
        <f>IFERROR(VLOOKUP(A100,参数表!A:G,2,FALSE),"")</f>
        <v/>
      </c>
      <c r="C100" s="18" t="str">
        <f>IF($A100&lt;&gt;"",VLOOKUP($A100,参数表!$A:$G,3,0),"")</f>
        <v/>
      </c>
      <c r="D100" s="18" t="str">
        <f>IF($A100&lt;&gt;"",VLOOKUP($A100,参数表!$A:$G,4,0),"")</f>
        <v/>
      </c>
      <c r="E100" s="18" t="str">
        <f>IF($A100&lt;&gt;"",VLOOKUP($A100,参数表!$A:$G,5,0),"")</f>
        <v/>
      </c>
      <c r="F100" s="18">
        <f>SUMIF(进货入库明细表!D:D,A100,进货入库明细表!H:H)</f>
        <v>0</v>
      </c>
      <c r="G100" s="18">
        <f>SUMIF(进货入库明细表!D:D,A100,进货入库明细表!J:J)</f>
        <v>0</v>
      </c>
      <c r="H100" s="18">
        <f>SUMIF(销售出库明细表!D:D,A100,销售出库明细表!H:H)</f>
        <v>0</v>
      </c>
      <c r="I100" s="18">
        <f>SUMIF(销售出库明细表!D:D,A100,销售出库明细表!J:J)</f>
        <v>0</v>
      </c>
      <c r="J100" s="18" t="e">
        <f t="shared" si="3"/>
        <v>#VALUE!</v>
      </c>
      <c r="K100" s="18" t="str">
        <f>IF($A100&lt;&gt;"",VLOOKUP($A100,参数表!$A:$G,6,0),"")</f>
        <v/>
      </c>
      <c r="L100" s="18" t="str">
        <f t="shared" si="4"/>
        <v/>
      </c>
      <c r="M100" s="36"/>
    </row>
    <row r="101" spans="1:13" ht="20.100000000000001" customHeight="1" x14ac:dyDescent="0.15">
      <c r="A101" s="18" t="str">
        <f>IF(参数表!A100="","",参数表!A100)</f>
        <v>1</v>
      </c>
      <c r="B101" s="18">
        <f>IFERROR(VLOOKUP(A101,参数表!A:G,2,FALSE),"")</f>
        <v>0</v>
      </c>
      <c r="C101" s="18">
        <f>IF($A101&lt;&gt;"",VLOOKUP($A101,参数表!$A:$G,3,0),"")</f>
        <v>0</v>
      </c>
      <c r="D101" s="18">
        <f>IF($A101&lt;&gt;"",VLOOKUP($A101,参数表!$A:$G,4,0),"")</f>
        <v>0</v>
      </c>
      <c r="E101" s="18">
        <f>IF($A101&lt;&gt;"",VLOOKUP($A101,参数表!$A:$G,5,0),"")</f>
        <v>0</v>
      </c>
      <c r="F101" s="18">
        <f>SUMIF(进货入库明细表!D:D,A101,进货入库明细表!H:H)</f>
        <v>0</v>
      </c>
      <c r="G101" s="18">
        <f>SUMIF(进货入库明细表!D:D,A101,进货入库明细表!J:J)</f>
        <v>0</v>
      </c>
      <c r="H101" s="18">
        <f>SUMIF(销售出库明细表!D:D,A101,销售出库明细表!H:H)</f>
        <v>0</v>
      </c>
      <c r="I101" s="18">
        <f>SUMIF(销售出库明细表!D:D,A101,销售出库明细表!J:J)</f>
        <v>0</v>
      </c>
      <c r="J101" s="18">
        <f t="shared" si="3"/>
        <v>0</v>
      </c>
      <c r="K101" s="18">
        <f>IF($A101&lt;&gt;"",VLOOKUP($A101,参数表!$A:$G,6,0),"")</f>
        <v>0</v>
      </c>
      <c r="L101" s="18" t="str">
        <f t="shared" si="4"/>
        <v>否</v>
      </c>
      <c r="M101" s="36"/>
    </row>
    <row r="102" spans="1:13" ht="20.100000000000001" customHeight="1" x14ac:dyDescent="0.15">
      <c r="A102" s="18" t="str">
        <f>IF(参数表!A101="","",参数表!A101)</f>
        <v/>
      </c>
      <c r="B102" s="18" t="str">
        <f>IFERROR(VLOOKUP(A102,参数表!A:G,2,FALSE),"")</f>
        <v/>
      </c>
      <c r="C102" s="18" t="str">
        <f>IF($A102&lt;&gt;"",VLOOKUP($A102,参数表!$A:$G,3,0),"")</f>
        <v/>
      </c>
      <c r="D102" s="18" t="str">
        <f>IF($A102&lt;&gt;"",VLOOKUP($A102,参数表!$A:$G,4,0),"")</f>
        <v/>
      </c>
      <c r="E102" s="18" t="str">
        <f>IF($A102&lt;&gt;"",VLOOKUP($A102,参数表!$A:$G,5,0),"")</f>
        <v/>
      </c>
      <c r="F102" s="18">
        <f>SUMIF(进货入库明细表!D:D,A102,进货入库明细表!H:H)</f>
        <v>0</v>
      </c>
      <c r="G102" s="18">
        <f>SUMIF(进货入库明细表!D:D,A102,进货入库明细表!J:J)</f>
        <v>0</v>
      </c>
      <c r="H102" s="18">
        <f>SUMIF(销售出库明细表!D:D,A102,销售出库明细表!H:H)</f>
        <v>0</v>
      </c>
      <c r="I102" s="18">
        <f>SUMIF(销售出库明细表!D:D,A102,销售出库明细表!J:J)</f>
        <v>0</v>
      </c>
      <c r="J102" s="18" t="e">
        <f t="shared" si="3"/>
        <v>#VALUE!</v>
      </c>
      <c r="K102" s="18" t="str">
        <f>IF($A102&lt;&gt;"",VLOOKUP($A102,参数表!$A:$G,6,0),"")</f>
        <v/>
      </c>
      <c r="L102" s="18" t="str">
        <f t="shared" si="4"/>
        <v/>
      </c>
      <c r="M102" s="36"/>
    </row>
    <row r="103" spans="1:13" ht="20.100000000000001" customHeight="1" x14ac:dyDescent="0.15">
      <c r="A103" s="18" t="str">
        <f>IF(参数表!A102="","",参数表!A102)</f>
        <v/>
      </c>
      <c r="B103" s="18" t="str">
        <f>IFERROR(VLOOKUP(A103,参数表!A:G,2,FALSE),"")</f>
        <v/>
      </c>
      <c r="C103" s="18" t="str">
        <f>IF($A103&lt;&gt;"",VLOOKUP($A103,参数表!$A:$G,3,0),"")</f>
        <v/>
      </c>
      <c r="D103" s="18" t="str">
        <f>IF($A103&lt;&gt;"",VLOOKUP($A103,参数表!$A:$G,4,0),"")</f>
        <v/>
      </c>
      <c r="E103" s="18" t="str">
        <f>IF($A103&lt;&gt;"",VLOOKUP($A103,参数表!$A:$G,5,0),"")</f>
        <v/>
      </c>
      <c r="F103" s="18">
        <f>SUMIF(进货入库明细表!D:D,A103,进货入库明细表!H:H)</f>
        <v>0</v>
      </c>
      <c r="G103" s="18">
        <f>SUMIF(进货入库明细表!D:D,A103,进货入库明细表!J:J)</f>
        <v>0</v>
      </c>
      <c r="H103" s="18">
        <f>SUMIF(销售出库明细表!D:D,A103,销售出库明细表!H:H)</f>
        <v>0</v>
      </c>
      <c r="I103" s="18">
        <f>SUMIF(销售出库明细表!D:D,A103,销售出库明细表!J:J)</f>
        <v>0</v>
      </c>
      <c r="J103" s="18" t="e">
        <f t="shared" si="3"/>
        <v>#VALUE!</v>
      </c>
      <c r="K103" s="18" t="str">
        <f>IF($A103&lt;&gt;"",VLOOKUP($A103,参数表!$A:$G,6,0),"")</f>
        <v/>
      </c>
      <c r="L103" s="18" t="str">
        <f t="shared" si="4"/>
        <v/>
      </c>
      <c r="M103" s="36"/>
    </row>
    <row r="104" spans="1:13" ht="20.100000000000001" customHeight="1" x14ac:dyDescent="0.15">
      <c r="A104" s="18" t="str">
        <f>IF(参数表!A103="","",参数表!A103)</f>
        <v/>
      </c>
      <c r="B104" s="18" t="str">
        <f>IFERROR(VLOOKUP(A104,参数表!A:G,2,FALSE),"")</f>
        <v/>
      </c>
      <c r="C104" s="18" t="str">
        <f>IF($A104&lt;&gt;"",VLOOKUP($A104,参数表!$A:$G,3,0),"")</f>
        <v/>
      </c>
      <c r="D104" s="18" t="str">
        <f>IF($A104&lt;&gt;"",VLOOKUP($A104,参数表!$A:$G,4,0),"")</f>
        <v/>
      </c>
      <c r="E104" s="18" t="str">
        <f>IF($A104&lt;&gt;"",VLOOKUP($A104,参数表!$A:$G,5,0),"")</f>
        <v/>
      </c>
      <c r="F104" s="18">
        <f>SUMIF(进货入库明细表!D:D,A104,进货入库明细表!H:H)</f>
        <v>0</v>
      </c>
      <c r="G104" s="18">
        <f>SUMIF(进货入库明细表!D:D,A104,进货入库明细表!J:J)</f>
        <v>0</v>
      </c>
      <c r="H104" s="18">
        <f>SUMIF(销售出库明细表!D:D,A104,销售出库明细表!H:H)</f>
        <v>0</v>
      </c>
      <c r="I104" s="18">
        <f>SUMIF(销售出库明细表!D:D,A104,销售出库明细表!J:J)</f>
        <v>0</v>
      </c>
      <c r="J104" s="18" t="e">
        <f t="shared" si="3"/>
        <v>#VALUE!</v>
      </c>
      <c r="K104" s="18" t="str">
        <f>IF($A104&lt;&gt;"",VLOOKUP($A104,参数表!$A:$G,6,0),"")</f>
        <v/>
      </c>
      <c r="L104" s="18" t="str">
        <f t="shared" si="4"/>
        <v/>
      </c>
      <c r="M104" s="36"/>
    </row>
    <row r="105" spans="1:13" ht="20.100000000000001" customHeight="1" x14ac:dyDescent="0.15">
      <c r="A105" s="18" t="str">
        <f>IF(参数表!A104="","",参数表!A104)</f>
        <v/>
      </c>
      <c r="B105" s="18" t="str">
        <f>IFERROR(VLOOKUP(A105,参数表!A:G,2,FALSE),"")</f>
        <v/>
      </c>
      <c r="C105" s="18" t="str">
        <f>IF($A105&lt;&gt;"",VLOOKUP($A105,参数表!$A:$G,3,0),"")</f>
        <v/>
      </c>
      <c r="D105" s="18" t="str">
        <f>IF($A105&lt;&gt;"",VLOOKUP($A105,参数表!$A:$G,4,0),"")</f>
        <v/>
      </c>
      <c r="E105" s="18" t="str">
        <f>IF($A105&lt;&gt;"",VLOOKUP($A105,参数表!$A:$G,5,0),"")</f>
        <v/>
      </c>
      <c r="F105" s="18">
        <f>SUMIF(进货入库明细表!D:D,A105,进货入库明细表!H:H)</f>
        <v>0</v>
      </c>
      <c r="G105" s="18">
        <f>SUMIF(进货入库明细表!D:D,A105,进货入库明细表!J:J)</f>
        <v>0</v>
      </c>
      <c r="H105" s="18">
        <f>SUMIF(销售出库明细表!D:D,A105,销售出库明细表!H:H)</f>
        <v>0</v>
      </c>
      <c r="I105" s="18">
        <f>SUMIF(销售出库明细表!D:D,A105,销售出库明细表!J:J)</f>
        <v>0</v>
      </c>
      <c r="J105" s="18" t="e">
        <f t="shared" si="3"/>
        <v>#VALUE!</v>
      </c>
      <c r="K105" s="18" t="str">
        <f>IF($A105&lt;&gt;"",VLOOKUP($A105,参数表!$A:$G,6,0),"")</f>
        <v/>
      </c>
      <c r="L105" s="18" t="str">
        <f t="shared" si="4"/>
        <v/>
      </c>
      <c r="M105" s="36"/>
    </row>
    <row r="106" spans="1:13" ht="20.100000000000001" customHeight="1" x14ac:dyDescent="0.15">
      <c r="A106" s="18" t="str">
        <f>IF(参数表!A105="","",参数表!A105)</f>
        <v/>
      </c>
      <c r="B106" s="18" t="str">
        <f>IFERROR(VLOOKUP(A106,参数表!A:G,2,FALSE),"")</f>
        <v/>
      </c>
      <c r="C106" s="18" t="str">
        <f>IF($A106&lt;&gt;"",VLOOKUP($A106,参数表!$A:$G,3,0),"")</f>
        <v/>
      </c>
      <c r="D106" s="18" t="str">
        <f>IF($A106&lt;&gt;"",VLOOKUP($A106,参数表!$A:$G,4,0),"")</f>
        <v/>
      </c>
      <c r="E106" s="18" t="str">
        <f>IF($A106&lt;&gt;"",VLOOKUP($A106,参数表!$A:$G,5,0),"")</f>
        <v/>
      </c>
      <c r="F106" s="18">
        <f>SUMIF(进货入库明细表!D:D,A106,进货入库明细表!H:H)</f>
        <v>0</v>
      </c>
      <c r="G106" s="18">
        <f>SUMIF(进货入库明细表!D:D,A106,进货入库明细表!J:J)</f>
        <v>0</v>
      </c>
      <c r="H106" s="18">
        <f>SUMIF(销售出库明细表!D:D,A106,销售出库明细表!H:H)</f>
        <v>0</v>
      </c>
      <c r="I106" s="18">
        <f>SUMIF(销售出库明细表!D:D,A106,销售出库明细表!J:J)</f>
        <v>0</v>
      </c>
      <c r="J106" s="18" t="e">
        <f t="shared" si="3"/>
        <v>#VALUE!</v>
      </c>
      <c r="K106" s="18" t="str">
        <f>IF($A106&lt;&gt;"",VLOOKUP($A106,参数表!$A:$G,6,0),"")</f>
        <v/>
      </c>
      <c r="L106" s="18" t="str">
        <f t="shared" si="4"/>
        <v/>
      </c>
      <c r="M106" s="36"/>
    </row>
    <row r="107" spans="1:13" ht="20.100000000000001" customHeight="1" x14ac:dyDescent="0.15">
      <c r="A107" s="18" t="str">
        <f>IF(参数表!A106="","",参数表!A106)</f>
        <v/>
      </c>
      <c r="B107" s="18" t="str">
        <f>IFERROR(VLOOKUP(A107,参数表!A:G,2,FALSE),"")</f>
        <v/>
      </c>
      <c r="C107" s="18" t="str">
        <f>IF($A107&lt;&gt;"",VLOOKUP($A107,参数表!$A:$G,3,0),"")</f>
        <v/>
      </c>
      <c r="D107" s="18" t="str">
        <f>IF($A107&lt;&gt;"",VLOOKUP($A107,参数表!$A:$G,4,0),"")</f>
        <v/>
      </c>
      <c r="E107" s="18" t="str">
        <f>IF($A107&lt;&gt;"",VLOOKUP($A107,参数表!$A:$G,5,0),"")</f>
        <v/>
      </c>
      <c r="F107" s="18">
        <f>SUMIF(进货入库明细表!D:D,A107,进货入库明细表!H:H)</f>
        <v>0</v>
      </c>
      <c r="G107" s="18">
        <f>SUMIF(进货入库明细表!D:D,A107,进货入库明细表!J:J)</f>
        <v>0</v>
      </c>
      <c r="H107" s="18">
        <f>SUMIF(销售出库明细表!D:D,A107,销售出库明细表!H:H)</f>
        <v>0</v>
      </c>
      <c r="I107" s="18">
        <f>SUMIF(销售出库明细表!D:D,A107,销售出库明细表!J:J)</f>
        <v>0</v>
      </c>
      <c r="J107" s="18" t="e">
        <f t="shared" si="3"/>
        <v>#VALUE!</v>
      </c>
      <c r="K107" s="18" t="str">
        <f>IF($A107&lt;&gt;"",VLOOKUP($A107,参数表!$A:$G,6,0),"")</f>
        <v/>
      </c>
      <c r="L107" s="18" t="str">
        <f t="shared" si="4"/>
        <v/>
      </c>
      <c r="M107" s="36"/>
    </row>
    <row r="108" spans="1:13" ht="20.100000000000001" customHeight="1" x14ac:dyDescent="0.15">
      <c r="A108" s="18" t="str">
        <f>IF(参数表!A107="","",参数表!A107)</f>
        <v/>
      </c>
      <c r="B108" s="18" t="str">
        <f>IFERROR(VLOOKUP(A108,参数表!A:G,2,FALSE),"")</f>
        <v/>
      </c>
      <c r="C108" s="18" t="str">
        <f>IF($A108&lt;&gt;"",VLOOKUP($A108,参数表!$A:$G,3,0),"")</f>
        <v/>
      </c>
      <c r="D108" s="18" t="str">
        <f>IF($A108&lt;&gt;"",VLOOKUP($A108,参数表!$A:$G,4,0),"")</f>
        <v/>
      </c>
      <c r="E108" s="18" t="str">
        <f>IF($A108&lt;&gt;"",VLOOKUP($A108,参数表!$A:$G,5,0),"")</f>
        <v/>
      </c>
      <c r="F108" s="18">
        <f>SUMIF(进货入库明细表!D:D,A108,进货入库明细表!H:H)</f>
        <v>0</v>
      </c>
      <c r="G108" s="18">
        <f>SUMIF(进货入库明细表!D:D,A108,进货入库明细表!J:J)</f>
        <v>0</v>
      </c>
      <c r="H108" s="18">
        <f>SUMIF(销售出库明细表!D:D,A108,销售出库明细表!H:H)</f>
        <v>0</v>
      </c>
      <c r="I108" s="18">
        <f>SUMIF(销售出库明细表!D:D,A108,销售出库明细表!J:J)</f>
        <v>0</v>
      </c>
      <c r="J108" s="18" t="e">
        <f t="shared" si="3"/>
        <v>#VALUE!</v>
      </c>
      <c r="K108" s="18" t="str">
        <f>IF($A108&lt;&gt;"",VLOOKUP($A108,参数表!$A:$G,6,0),"")</f>
        <v/>
      </c>
      <c r="L108" s="18" t="str">
        <f t="shared" si="4"/>
        <v/>
      </c>
      <c r="M108" s="36"/>
    </row>
    <row r="109" spans="1:13" ht="20.100000000000001" customHeight="1" x14ac:dyDescent="0.15">
      <c r="A109" s="18" t="str">
        <f>IF(参数表!A108="","",参数表!A108)</f>
        <v/>
      </c>
      <c r="B109" s="18" t="str">
        <f>IFERROR(VLOOKUP(A109,参数表!A:G,2,FALSE),"")</f>
        <v/>
      </c>
      <c r="C109" s="18" t="str">
        <f>IF($A109&lt;&gt;"",VLOOKUP($A109,参数表!$A:$G,3,0),"")</f>
        <v/>
      </c>
      <c r="D109" s="18" t="str">
        <f>IF($A109&lt;&gt;"",VLOOKUP($A109,参数表!$A:$G,4,0),"")</f>
        <v/>
      </c>
      <c r="E109" s="18" t="str">
        <f>IF($A109&lt;&gt;"",VLOOKUP($A109,参数表!$A:$G,5,0),"")</f>
        <v/>
      </c>
      <c r="F109" s="18">
        <f>SUMIF(进货入库明细表!D:D,A109,进货入库明细表!H:H)</f>
        <v>0</v>
      </c>
      <c r="G109" s="18">
        <f>SUMIF(进货入库明细表!D:D,A109,进货入库明细表!J:J)</f>
        <v>0</v>
      </c>
      <c r="H109" s="18">
        <f>SUMIF(销售出库明细表!D:D,A109,销售出库明细表!H:H)</f>
        <v>0</v>
      </c>
      <c r="I109" s="18">
        <f>SUMIF(销售出库明细表!D:D,A109,销售出库明细表!J:J)</f>
        <v>0</v>
      </c>
      <c r="J109" s="18" t="e">
        <f t="shared" si="3"/>
        <v>#VALUE!</v>
      </c>
      <c r="K109" s="18" t="str">
        <f>IF($A109&lt;&gt;"",VLOOKUP($A109,参数表!$A:$G,6,0),"")</f>
        <v/>
      </c>
      <c r="L109" s="18" t="str">
        <f t="shared" si="4"/>
        <v/>
      </c>
      <c r="M109" s="36"/>
    </row>
    <row r="110" spans="1:13" ht="20.100000000000001" customHeight="1" x14ac:dyDescent="0.15">
      <c r="A110" s="18" t="str">
        <f>IF(参数表!A109="","",参数表!A109)</f>
        <v/>
      </c>
      <c r="B110" s="18" t="str">
        <f>IFERROR(VLOOKUP(A110,参数表!A:G,2,FALSE),"")</f>
        <v/>
      </c>
      <c r="C110" s="18" t="str">
        <f>IF($A110&lt;&gt;"",VLOOKUP($A110,参数表!$A:$G,3,0),"")</f>
        <v/>
      </c>
      <c r="D110" s="18" t="str">
        <f>IF($A110&lt;&gt;"",VLOOKUP($A110,参数表!$A:$G,4,0),"")</f>
        <v/>
      </c>
      <c r="E110" s="18" t="str">
        <f>IF($A110&lt;&gt;"",VLOOKUP($A110,参数表!$A:$G,5,0),"")</f>
        <v/>
      </c>
      <c r="F110" s="18">
        <f>SUMIF(进货入库明细表!D:D,A110,进货入库明细表!H:H)</f>
        <v>0</v>
      </c>
      <c r="G110" s="18">
        <f>SUMIF(进货入库明细表!D:D,A110,进货入库明细表!J:J)</f>
        <v>0</v>
      </c>
      <c r="H110" s="18">
        <f>SUMIF(销售出库明细表!D:D,A110,销售出库明细表!H:H)</f>
        <v>0</v>
      </c>
      <c r="I110" s="18">
        <f>SUMIF(销售出库明细表!D:D,A110,销售出库明细表!J:J)</f>
        <v>0</v>
      </c>
      <c r="J110" s="18" t="e">
        <f t="shared" si="3"/>
        <v>#VALUE!</v>
      </c>
      <c r="K110" s="18" t="str">
        <f>IF($A110&lt;&gt;"",VLOOKUP($A110,参数表!$A:$G,6,0),"")</f>
        <v/>
      </c>
      <c r="L110" s="18" t="str">
        <f t="shared" si="4"/>
        <v/>
      </c>
      <c r="M110" s="36"/>
    </row>
    <row r="111" spans="1:13" ht="20.100000000000001" customHeight="1" x14ac:dyDescent="0.15">
      <c r="A111" s="18" t="str">
        <f>IF(参数表!A110="","",参数表!A110)</f>
        <v/>
      </c>
      <c r="B111" s="18" t="str">
        <f>IFERROR(VLOOKUP(A111,参数表!A:G,2,FALSE),"")</f>
        <v/>
      </c>
      <c r="C111" s="18" t="str">
        <f>IF($A111&lt;&gt;"",VLOOKUP($A111,参数表!$A:$G,3,0),"")</f>
        <v/>
      </c>
      <c r="D111" s="18" t="str">
        <f>IF($A111&lt;&gt;"",VLOOKUP($A111,参数表!$A:$G,4,0),"")</f>
        <v/>
      </c>
      <c r="E111" s="18" t="str">
        <f>IF($A111&lt;&gt;"",VLOOKUP($A111,参数表!$A:$G,5,0),"")</f>
        <v/>
      </c>
      <c r="F111" s="18">
        <f>SUMIF(进货入库明细表!D:D,A111,进货入库明细表!H:H)</f>
        <v>0</v>
      </c>
      <c r="G111" s="18">
        <f>SUMIF(进货入库明细表!D:D,A111,进货入库明细表!J:J)</f>
        <v>0</v>
      </c>
      <c r="H111" s="18">
        <f>SUMIF(销售出库明细表!D:D,A111,销售出库明细表!H:H)</f>
        <v>0</v>
      </c>
      <c r="I111" s="18">
        <f>SUMIF(销售出库明细表!D:D,A111,销售出库明细表!J:J)</f>
        <v>0</v>
      </c>
      <c r="J111" s="18" t="e">
        <f t="shared" si="3"/>
        <v>#VALUE!</v>
      </c>
      <c r="K111" s="18" t="str">
        <f>IF($A111&lt;&gt;"",VLOOKUP($A111,参数表!$A:$G,6,0),"")</f>
        <v/>
      </c>
      <c r="L111" s="18" t="str">
        <f t="shared" si="4"/>
        <v/>
      </c>
      <c r="M111" s="36"/>
    </row>
    <row r="112" spans="1:13" ht="20.100000000000001" customHeight="1" x14ac:dyDescent="0.15">
      <c r="A112" s="18" t="str">
        <f>IF(参数表!A111="","",参数表!A111)</f>
        <v/>
      </c>
      <c r="B112" s="18" t="str">
        <f>IFERROR(VLOOKUP(A112,参数表!A:G,2,FALSE),"")</f>
        <v/>
      </c>
      <c r="C112" s="18" t="str">
        <f>IF($A112&lt;&gt;"",VLOOKUP($A112,参数表!$A:$G,3,0),"")</f>
        <v/>
      </c>
      <c r="D112" s="18" t="str">
        <f>IF($A112&lt;&gt;"",VLOOKUP($A112,参数表!$A:$G,4,0),"")</f>
        <v/>
      </c>
      <c r="E112" s="18" t="str">
        <f>IF($A112&lt;&gt;"",VLOOKUP($A112,参数表!$A:$G,5,0),"")</f>
        <v/>
      </c>
      <c r="F112" s="18">
        <f>SUMIF(进货入库明细表!D:D,A112,进货入库明细表!H:H)</f>
        <v>0</v>
      </c>
      <c r="G112" s="18">
        <f>SUMIF(进货入库明细表!D:D,A112,进货入库明细表!J:J)</f>
        <v>0</v>
      </c>
      <c r="H112" s="18">
        <f>SUMIF(销售出库明细表!D:D,A112,销售出库明细表!H:H)</f>
        <v>0</v>
      </c>
      <c r="I112" s="18">
        <f>SUMIF(销售出库明细表!D:D,A112,销售出库明细表!J:J)</f>
        <v>0</v>
      </c>
      <c r="J112" s="18" t="e">
        <f t="shared" si="3"/>
        <v>#VALUE!</v>
      </c>
      <c r="K112" s="18" t="str">
        <f>IF($A112&lt;&gt;"",VLOOKUP($A112,参数表!$A:$G,6,0),"")</f>
        <v/>
      </c>
      <c r="L112" s="18" t="str">
        <f t="shared" si="4"/>
        <v/>
      </c>
      <c r="M112" s="36"/>
    </row>
    <row r="113" spans="1:13" ht="20.100000000000001" customHeight="1" x14ac:dyDescent="0.15">
      <c r="A113" s="18" t="str">
        <f>IF(参数表!A112="","",参数表!A112)</f>
        <v/>
      </c>
      <c r="B113" s="18" t="str">
        <f>IFERROR(VLOOKUP(A113,参数表!A:G,2,FALSE),"")</f>
        <v/>
      </c>
      <c r="C113" s="18" t="str">
        <f>IF($A113&lt;&gt;"",VLOOKUP($A113,参数表!$A:$G,3,0),"")</f>
        <v/>
      </c>
      <c r="D113" s="18" t="str">
        <f>IF($A113&lt;&gt;"",VLOOKUP($A113,参数表!$A:$G,4,0),"")</f>
        <v/>
      </c>
      <c r="E113" s="18" t="str">
        <f>IF($A113&lt;&gt;"",VLOOKUP($A113,参数表!$A:$G,5,0),"")</f>
        <v/>
      </c>
      <c r="F113" s="18">
        <f>SUMIF(进货入库明细表!D:D,A113,进货入库明细表!H:H)</f>
        <v>0</v>
      </c>
      <c r="G113" s="18">
        <f>SUMIF(进货入库明细表!D:D,A113,进货入库明细表!J:J)</f>
        <v>0</v>
      </c>
      <c r="H113" s="18">
        <f>SUMIF(销售出库明细表!D:D,A113,销售出库明细表!H:H)</f>
        <v>0</v>
      </c>
      <c r="I113" s="18">
        <f>SUMIF(销售出库明细表!D:D,A113,销售出库明细表!J:J)</f>
        <v>0</v>
      </c>
      <c r="J113" s="18" t="e">
        <f t="shared" si="3"/>
        <v>#VALUE!</v>
      </c>
      <c r="K113" s="18" t="str">
        <f>IF($A113&lt;&gt;"",VLOOKUP($A113,参数表!$A:$G,6,0),"")</f>
        <v/>
      </c>
      <c r="L113" s="18" t="str">
        <f t="shared" si="4"/>
        <v/>
      </c>
      <c r="M113" s="36"/>
    </row>
    <row r="114" spans="1:13" ht="20.100000000000001" customHeight="1" x14ac:dyDescent="0.15">
      <c r="A114" s="18" t="str">
        <f>IF(参数表!A113="","",参数表!A113)</f>
        <v/>
      </c>
      <c r="B114" s="18" t="str">
        <f>IFERROR(VLOOKUP(A114,参数表!A:G,2,FALSE),"")</f>
        <v/>
      </c>
      <c r="C114" s="18" t="str">
        <f>IF($A114&lt;&gt;"",VLOOKUP($A114,参数表!$A:$G,3,0),"")</f>
        <v/>
      </c>
      <c r="D114" s="18" t="str">
        <f>IF($A114&lt;&gt;"",VLOOKUP($A114,参数表!$A:$G,4,0),"")</f>
        <v/>
      </c>
      <c r="E114" s="18" t="str">
        <f>IF($A114&lt;&gt;"",VLOOKUP($A114,参数表!$A:$G,5,0),"")</f>
        <v/>
      </c>
      <c r="F114" s="18">
        <f>SUMIF(进货入库明细表!D:D,A114,进货入库明细表!H:H)</f>
        <v>0</v>
      </c>
      <c r="G114" s="18">
        <f>SUMIF(进货入库明细表!D:D,A114,进货入库明细表!J:J)</f>
        <v>0</v>
      </c>
      <c r="H114" s="18">
        <f>SUMIF(销售出库明细表!D:D,A114,销售出库明细表!H:H)</f>
        <v>0</v>
      </c>
      <c r="I114" s="18">
        <f>SUMIF(销售出库明细表!D:D,A114,销售出库明细表!J:J)</f>
        <v>0</v>
      </c>
      <c r="J114" s="18" t="e">
        <f t="shared" si="3"/>
        <v>#VALUE!</v>
      </c>
      <c r="K114" s="18" t="str">
        <f>IF($A114&lt;&gt;"",VLOOKUP($A114,参数表!$A:$G,6,0),"")</f>
        <v/>
      </c>
      <c r="L114" s="18" t="str">
        <f t="shared" si="4"/>
        <v/>
      </c>
      <c r="M114" s="36"/>
    </row>
    <row r="115" spans="1:13" ht="20.100000000000001" customHeight="1" x14ac:dyDescent="0.15">
      <c r="A115" s="18" t="str">
        <f>IF(参数表!A114="","",参数表!A114)</f>
        <v/>
      </c>
      <c r="B115" s="18" t="str">
        <f>IFERROR(VLOOKUP(A115,参数表!A:G,2,FALSE),"")</f>
        <v/>
      </c>
      <c r="C115" s="18" t="str">
        <f>IF($A115&lt;&gt;"",VLOOKUP($A115,参数表!$A:$G,3,0),"")</f>
        <v/>
      </c>
      <c r="D115" s="18" t="str">
        <f>IF($A115&lt;&gt;"",VLOOKUP($A115,参数表!$A:$G,4,0),"")</f>
        <v/>
      </c>
      <c r="E115" s="18" t="str">
        <f>IF($A115&lt;&gt;"",VLOOKUP($A115,参数表!$A:$G,5,0),"")</f>
        <v/>
      </c>
      <c r="F115" s="18">
        <f>SUMIF(进货入库明细表!D:D,A115,进货入库明细表!H:H)</f>
        <v>0</v>
      </c>
      <c r="G115" s="18">
        <f>SUMIF(进货入库明细表!D:D,A115,进货入库明细表!J:J)</f>
        <v>0</v>
      </c>
      <c r="H115" s="18">
        <f>SUMIF(销售出库明细表!D:D,A115,销售出库明细表!H:H)</f>
        <v>0</v>
      </c>
      <c r="I115" s="18">
        <f>SUMIF(销售出库明细表!D:D,A115,销售出库明细表!J:J)</f>
        <v>0</v>
      </c>
      <c r="J115" s="18" t="e">
        <f t="shared" si="3"/>
        <v>#VALUE!</v>
      </c>
      <c r="K115" s="18" t="str">
        <f>IF($A115&lt;&gt;"",VLOOKUP($A115,参数表!$A:$G,6,0),"")</f>
        <v/>
      </c>
      <c r="L115" s="18" t="str">
        <f t="shared" si="4"/>
        <v/>
      </c>
      <c r="M115" s="36"/>
    </row>
    <row r="116" spans="1:13" ht="20.100000000000001" customHeight="1" x14ac:dyDescent="0.15">
      <c r="A116" s="18" t="str">
        <f>IF(参数表!A115="","",参数表!A115)</f>
        <v/>
      </c>
      <c r="B116" s="18" t="str">
        <f>IFERROR(VLOOKUP(A116,参数表!A:G,2,FALSE),"")</f>
        <v/>
      </c>
      <c r="C116" s="18" t="str">
        <f>IF($A116&lt;&gt;"",VLOOKUP($A116,参数表!$A:$G,3,0),"")</f>
        <v/>
      </c>
      <c r="D116" s="18" t="str">
        <f>IF($A116&lt;&gt;"",VLOOKUP($A116,参数表!$A:$G,4,0),"")</f>
        <v/>
      </c>
      <c r="E116" s="18" t="str">
        <f>IF($A116&lt;&gt;"",VLOOKUP($A116,参数表!$A:$G,5,0),"")</f>
        <v/>
      </c>
      <c r="F116" s="18">
        <f>SUMIF(进货入库明细表!D:D,A116,进货入库明细表!H:H)</f>
        <v>0</v>
      </c>
      <c r="G116" s="18">
        <f>SUMIF(进货入库明细表!D:D,A116,进货入库明细表!J:J)</f>
        <v>0</v>
      </c>
      <c r="H116" s="18">
        <f>SUMIF(销售出库明细表!D:D,A116,销售出库明细表!H:H)</f>
        <v>0</v>
      </c>
      <c r="I116" s="18">
        <f>SUMIF(销售出库明细表!D:D,A116,销售出库明细表!J:J)</f>
        <v>0</v>
      </c>
      <c r="J116" s="18" t="e">
        <f t="shared" si="3"/>
        <v>#VALUE!</v>
      </c>
      <c r="K116" s="18" t="str">
        <f>IF($A116&lt;&gt;"",VLOOKUP($A116,参数表!$A:$G,6,0),"")</f>
        <v/>
      </c>
      <c r="L116" s="18" t="str">
        <f t="shared" si="4"/>
        <v/>
      </c>
      <c r="M116" s="36"/>
    </row>
    <row r="117" spans="1:13" ht="20.100000000000001" customHeight="1" x14ac:dyDescent="0.15">
      <c r="A117" s="18" t="str">
        <f>IF(参数表!A116="","",参数表!A116)</f>
        <v/>
      </c>
      <c r="B117" s="18" t="str">
        <f>IFERROR(VLOOKUP(A117,参数表!A:G,2,FALSE),"")</f>
        <v/>
      </c>
      <c r="C117" s="18" t="str">
        <f>IF($A117&lt;&gt;"",VLOOKUP($A117,参数表!$A:$G,3,0),"")</f>
        <v/>
      </c>
      <c r="D117" s="18" t="str">
        <f>IF($A117&lt;&gt;"",VLOOKUP($A117,参数表!$A:$G,4,0),"")</f>
        <v/>
      </c>
      <c r="E117" s="18" t="str">
        <f>IF($A117&lt;&gt;"",VLOOKUP($A117,参数表!$A:$G,5,0),"")</f>
        <v/>
      </c>
      <c r="F117" s="18">
        <f>SUMIF(进货入库明细表!D:D,A117,进货入库明细表!H:H)</f>
        <v>0</v>
      </c>
      <c r="G117" s="18">
        <f>SUMIF(进货入库明细表!D:D,A117,进货入库明细表!J:J)</f>
        <v>0</v>
      </c>
      <c r="H117" s="18">
        <f>SUMIF(销售出库明细表!D:D,A117,销售出库明细表!H:H)</f>
        <v>0</v>
      </c>
      <c r="I117" s="18">
        <f>SUMIF(销售出库明细表!D:D,A117,销售出库明细表!J:J)</f>
        <v>0</v>
      </c>
      <c r="J117" s="18" t="e">
        <f t="shared" si="3"/>
        <v>#VALUE!</v>
      </c>
      <c r="K117" s="18" t="str">
        <f>IF($A117&lt;&gt;"",VLOOKUP($A117,参数表!$A:$G,6,0),"")</f>
        <v/>
      </c>
      <c r="L117" s="18" t="str">
        <f t="shared" si="4"/>
        <v/>
      </c>
      <c r="M117" s="36"/>
    </row>
    <row r="118" spans="1:13" ht="20.100000000000001" customHeight="1" x14ac:dyDescent="0.15">
      <c r="A118" s="18" t="str">
        <f>IF(参数表!A117="","",参数表!A117)</f>
        <v/>
      </c>
      <c r="B118" s="18" t="str">
        <f>IFERROR(VLOOKUP(A118,参数表!A:G,2,FALSE),"")</f>
        <v/>
      </c>
      <c r="C118" s="18" t="str">
        <f>IF($A118&lt;&gt;"",VLOOKUP($A118,参数表!$A:$G,3,0),"")</f>
        <v/>
      </c>
      <c r="D118" s="18" t="str">
        <f>IF($A118&lt;&gt;"",VLOOKUP($A118,参数表!$A:$G,4,0),"")</f>
        <v/>
      </c>
      <c r="E118" s="18" t="str">
        <f>IF($A118&lt;&gt;"",VLOOKUP($A118,参数表!$A:$G,5,0),"")</f>
        <v/>
      </c>
      <c r="F118" s="18">
        <f>SUMIF(进货入库明细表!D:D,A118,进货入库明细表!H:H)</f>
        <v>0</v>
      </c>
      <c r="G118" s="18">
        <f>SUMIF(进货入库明细表!D:D,A118,进货入库明细表!J:J)</f>
        <v>0</v>
      </c>
      <c r="H118" s="18">
        <f>SUMIF(销售出库明细表!D:D,A118,销售出库明细表!H:H)</f>
        <v>0</v>
      </c>
      <c r="I118" s="18">
        <f>SUMIF(销售出库明细表!D:D,A118,销售出库明细表!J:J)</f>
        <v>0</v>
      </c>
      <c r="J118" s="18" t="e">
        <f t="shared" si="3"/>
        <v>#VALUE!</v>
      </c>
      <c r="K118" s="18" t="str">
        <f>IF($A118&lt;&gt;"",VLOOKUP($A118,参数表!$A:$G,6,0),"")</f>
        <v/>
      </c>
      <c r="L118" s="18" t="str">
        <f t="shared" si="4"/>
        <v/>
      </c>
      <c r="M118" s="36"/>
    </row>
    <row r="119" spans="1:13" ht="20.100000000000001" customHeight="1" x14ac:dyDescent="0.15">
      <c r="A119" s="18" t="str">
        <f>IF(参数表!A118="","",参数表!A118)</f>
        <v/>
      </c>
      <c r="B119" s="18" t="str">
        <f>IFERROR(VLOOKUP(A119,参数表!A:G,2,FALSE),"")</f>
        <v/>
      </c>
      <c r="C119" s="18" t="str">
        <f>IF($A119&lt;&gt;"",VLOOKUP($A119,参数表!$A:$G,3,0),"")</f>
        <v/>
      </c>
      <c r="D119" s="18" t="str">
        <f>IF($A119&lt;&gt;"",VLOOKUP($A119,参数表!$A:$G,4,0),"")</f>
        <v/>
      </c>
      <c r="E119" s="18" t="str">
        <f>IF($A119&lt;&gt;"",VLOOKUP($A119,参数表!$A:$G,5,0),"")</f>
        <v/>
      </c>
      <c r="F119" s="18">
        <f>SUMIF(进货入库明细表!D:D,A119,进货入库明细表!H:H)</f>
        <v>0</v>
      </c>
      <c r="G119" s="18">
        <f>SUMIF(进货入库明细表!D:D,A119,进货入库明细表!J:J)</f>
        <v>0</v>
      </c>
      <c r="H119" s="18">
        <f>SUMIF(销售出库明细表!D:D,A119,销售出库明细表!H:H)</f>
        <v>0</v>
      </c>
      <c r="I119" s="18">
        <f>SUMIF(销售出库明细表!D:D,A119,销售出库明细表!J:J)</f>
        <v>0</v>
      </c>
      <c r="J119" s="18" t="e">
        <f t="shared" si="3"/>
        <v>#VALUE!</v>
      </c>
      <c r="K119" s="18" t="str">
        <f>IF($A119&lt;&gt;"",VLOOKUP($A119,参数表!$A:$G,6,0),"")</f>
        <v/>
      </c>
      <c r="L119" s="18" t="str">
        <f t="shared" si="4"/>
        <v/>
      </c>
      <c r="M119" s="36"/>
    </row>
    <row r="120" spans="1:13" ht="20.100000000000001" customHeight="1" x14ac:dyDescent="0.15">
      <c r="A120" s="18" t="str">
        <f>IF(参数表!A119="","",参数表!A119)</f>
        <v/>
      </c>
      <c r="B120" s="18" t="str">
        <f>IFERROR(VLOOKUP(A120,参数表!A:G,2,FALSE),"")</f>
        <v/>
      </c>
      <c r="C120" s="18" t="str">
        <f>IF($A120&lt;&gt;"",VLOOKUP($A120,参数表!$A:$G,3,0),"")</f>
        <v/>
      </c>
      <c r="D120" s="18" t="str">
        <f>IF($A120&lt;&gt;"",VLOOKUP($A120,参数表!$A:$G,4,0),"")</f>
        <v/>
      </c>
      <c r="E120" s="18" t="str">
        <f>IF($A120&lt;&gt;"",VLOOKUP($A120,参数表!$A:$G,5,0),"")</f>
        <v/>
      </c>
      <c r="F120" s="18">
        <f>SUMIF(进货入库明细表!D:D,A120,进货入库明细表!H:H)</f>
        <v>0</v>
      </c>
      <c r="G120" s="18">
        <f>SUMIF(进货入库明细表!D:D,A120,进货入库明细表!J:J)</f>
        <v>0</v>
      </c>
      <c r="H120" s="18">
        <f>SUMIF(销售出库明细表!D:D,A120,销售出库明细表!H:H)</f>
        <v>0</v>
      </c>
      <c r="I120" s="18">
        <f>SUMIF(销售出库明细表!D:D,A120,销售出库明细表!J:J)</f>
        <v>0</v>
      </c>
      <c r="J120" s="18" t="e">
        <f t="shared" si="3"/>
        <v>#VALUE!</v>
      </c>
      <c r="K120" s="18" t="str">
        <f>IF($A120&lt;&gt;"",VLOOKUP($A120,参数表!$A:$G,6,0),"")</f>
        <v/>
      </c>
      <c r="L120" s="18" t="str">
        <f t="shared" si="4"/>
        <v/>
      </c>
      <c r="M120" s="36"/>
    </row>
    <row r="121" spans="1:13" ht="20.100000000000001" customHeight="1" x14ac:dyDescent="0.15">
      <c r="A121" s="18" t="str">
        <f>IF(参数表!A120="","",参数表!A120)</f>
        <v/>
      </c>
      <c r="B121" s="18" t="str">
        <f>IFERROR(VLOOKUP(A121,参数表!A:G,2,FALSE),"")</f>
        <v/>
      </c>
      <c r="C121" s="18" t="str">
        <f>IF($A121&lt;&gt;"",VLOOKUP($A121,参数表!$A:$G,3,0),"")</f>
        <v/>
      </c>
      <c r="D121" s="18" t="str">
        <f>IF($A121&lt;&gt;"",VLOOKUP($A121,参数表!$A:$G,4,0),"")</f>
        <v/>
      </c>
      <c r="E121" s="18" t="str">
        <f>IF($A121&lt;&gt;"",VLOOKUP($A121,参数表!$A:$G,5,0),"")</f>
        <v/>
      </c>
      <c r="F121" s="18">
        <f>SUMIF(进货入库明细表!D:D,A121,进货入库明细表!H:H)</f>
        <v>0</v>
      </c>
      <c r="G121" s="18">
        <f>SUMIF(进货入库明细表!D:D,A121,进货入库明细表!J:J)</f>
        <v>0</v>
      </c>
      <c r="H121" s="18">
        <f>SUMIF(销售出库明细表!D:D,A121,销售出库明细表!H:H)</f>
        <v>0</v>
      </c>
      <c r="I121" s="18">
        <f>SUMIF(销售出库明细表!D:D,A121,销售出库明细表!J:J)</f>
        <v>0</v>
      </c>
      <c r="J121" s="18" t="e">
        <f t="shared" si="3"/>
        <v>#VALUE!</v>
      </c>
      <c r="K121" s="18" t="str">
        <f>IF($A121&lt;&gt;"",VLOOKUP($A121,参数表!$A:$G,6,0),"")</f>
        <v/>
      </c>
      <c r="L121" s="18" t="str">
        <f t="shared" si="4"/>
        <v/>
      </c>
      <c r="M121" s="36"/>
    </row>
    <row r="122" spans="1:13" ht="20.100000000000001" customHeight="1" x14ac:dyDescent="0.15">
      <c r="A122" s="18" t="str">
        <f>IF(参数表!A121="","",参数表!A121)</f>
        <v/>
      </c>
      <c r="B122" s="18" t="str">
        <f>IFERROR(VLOOKUP(A122,参数表!A:G,2,FALSE),"")</f>
        <v/>
      </c>
      <c r="C122" s="18" t="str">
        <f>IF($A122&lt;&gt;"",VLOOKUP($A122,参数表!$A:$G,3,0),"")</f>
        <v/>
      </c>
      <c r="D122" s="18" t="str">
        <f>IF($A122&lt;&gt;"",VLOOKUP($A122,参数表!$A:$G,4,0),"")</f>
        <v/>
      </c>
      <c r="E122" s="18" t="str">
        <f>IF($A122&lt;&gt;"",VLOOKUP($A122,参数表!$A:$G,5,0),"")</f>
        <v/>
      </c>
      <c r="F122" s="18">
        <f>SUMIF(进货入库明细表!D:D,A122,进货入库明细表!H:H)</f>
        <v>0</v>
      </c>
      <c r="G122" s="18">
        <f>SUMIF(进货入库明细表!D:D,A122,进货入库明细表!J:J)</f>
        <v>0</v>
      </c>
      <c r="H122" s="18">
        <f>SUMIF(销售出库明细表!D:D,A122,销售出库明细表!H:H)</f>
        <v>0</v>
      </c>
      <c r="I122" s="18">
        <f>SUMIF(销售出库明细表!D:D,A122,销售出库明细表!J:J)</f>
        <v>0</v>
      </c>
      <c r="J122" s="18" t="e">
        <f t="shared" si="3"/>
        <v>#VALUE!</v>
      </c>
      <c r="K122" s="18" t="str">
        <f>IF($A122&lt;&gt;"",VLOOKUP($A122,参数表!$A:$G,6,0),"")</f>
        <v/>
      </c>
      <c r="L122" s="18" t="str">
        <f t="shared" si="4"/>
        <v/>
      </c>
      <c r="M122" s="36"/>
    </row>
    <row r="123" spans="1:13" ht="20.100000000000001" customHeight="1" x14ac:dyDescent="0.15">
      <c r="A123" s="18" t="str">
        <f>IF(参数表!A122="","",参数表!A122)</f>
        <v/>
      </c>
      <c r="B123" s="18" t="str">
        <f>IFERROR(VLOOKUP(A123,参数表!A:G,2,FALSE),"")</f>
        <v/>
      </c>
      <c r="C123" s="18" t="str">
        <f>IF($A123&lt;&gt;"",VLOOKUP($A123,参数表!$A:$G,3,0),"")</f>
        <v/>
      </c>
      <c r="D123" s="18" t="str">
        <f>IF($A123&lt;&gt;"",VLOOKUP($A123,参数表!$A:$G,4,0),"")</f>
        <v/>
      </c>
      <c r="E123" s="18" t="str">
        <f>IF($A123&lt;&gt;"",VLOOKUP($A123,参数表!$A:$G,5,0),"")</f>
        <v/>
      </c>
      <c r="F123" s="18">
        <f>SUMIF(进货入库明细表!D:D,A123,进货入库明细表!H:H)</f>
        <v>0</v>
      </c>
      <c r="G123" s="18">
        <f>SUMIF(进货入库明细表!D:D,A123,进货入库明细表!J:J)</f>
        <v>0</v>
      </c>
      <c r="H123" s="18">
        <f>SUMIF(销售出库明细表!D:D,A123,销售出库明细表!H:H)</f>
        <v>0</v>
      </c>
      <c r="I123" s="18">
        <f>SUMIF(销售出库明细表!D:D,A123,销售出库明细表!J:J)</f>
        <v>0</v>
      </c>
      <c r="J123" s="18" t="e">
        <f t="shared" si="3"/>
        <v>#VALUE!</v>
      </c>
      <c r="K123" s="18" t="str">
        <f>IF($A123&lt;&gt;"",VLOOKUP($A123,参数表!$A:$G,6,0),"")</f>
        <v/>
      </c>
      <c r="L123" s="18" t="str">
        <f t="shared" si="4"/>
        <v/>
      </c>
      <c r="M123" s="36"/>
    </row>
    <row r="124" spans="1:13" ht="20.100000000000001" customHeight="1" x14ac:dyDescent="0.15">
      <c r="A124" s="18" t="str">
        <f>IF(参数表!A123="","",参数表!A123)</f>
        <v/>
      </c>
      <c r="B124" s="18" t="str">
        <f>IFERROR(VLOOKUP(A124,参数表!A:G,2,FALSE),"")</f>
        <v/>
      </c>
      <c r="C124" s="18" t="str">
        <f>IF($A124&lt;&gt;"",VLOOKUP($A124,参数表!$A:$G,3,0),"")</f>
        <v/>
      </c>
      <c r="D124" s="18" t="str">
        <f>IF($A124&lt;&gt;"",VLOOKUP($A124,参数表!$A:$G,4,0),"")</f>
        <v/>
      </c>
      <c r="E124" s="18" t="str">
        <f>IF($A124&lt;&gt;"",VLOOKUP($A124,参数表!$A:$G,5,0),"")</f>
        <v/>
      </c>
      <c r="F124" s="18">
        <f>SUMIF(进货入库明细表!D:D,A124,进货入库明细表!H:H)</f>
        <v>0</v>
      </c>
      <c r="G124" s="18">
        <f>SUMIF(进货入库明细表!D:D,A124,进货入库明细表!J:J)</f>
        <v>0</v>
      </c>
      <c r="H124" s="18">
        <f>SUMIF(销售出库明细表!D:D,A124,销售出库明细表!H:H)</f>
        <v>0</v>
      </c>
      <c r="I124" s="18">
        <f>SUMIF(销售出库明细表!D:D,A124,销售出库明细表!J:J)</f>
        <v>0</v>
      </c>
      <c r="J124" s="18" t="e">
        <f t="shared" si="3"/>
        <v>#VALUE!</v>
      </c>
      <c r="K124" s="18" t="str">
        <f>IF($A124&lt;&gt;"",VLOOKUP($A124,参数表!$A:$G,6,0),"")</f>
        <v/>
      </c>
      <c r="L124" s="18" t="str">
        <f t="shared" si="4"/>
        <v/>
      </c>
      <c r="M124" s="36"/>
    </row>
    <row r="125" spans="1:13" ht="20.100000000000001" customHeight="1" x14ac:dyDescent="0.15">
      <c r="A125" s="18" t="str">
        <f>IF(参数表!A124="","",参数表!A124)</f>
        <v/>
      </c>
      <c r="B125" s="18" t="str">
        <f>IFERROR(VLOOKUP(A125,参数表!A:G,2,FALSE),"")</f>
        <v/>
      </c>
      <c r="C125" s="18" t="str">
        <f>IF($A125&lt;&gt;"",VLOOKUP($A125,参数表!$A:$G,3,0),"")</f>
        <v/>
      </c>
      <c r="D125" s="18" t="str">
        <f>IF($A125&lt;&gt;"",VLOOKUP($A125,参数表!$A:$G,4,0),"")</f>
        <v/>
      </c>
      <c r="E125" s="18" t="str">
        <f>IF($A125&lt;&gt;"",VLOOKUP($A125,参数表!$A:$G,5,0),"")</f>
        <v/>
      </c>
      <c r="F125" s="18">
        <f>SUMIF(进货入库明细表!D:D,A125,进货入库明细表!H:H)</f>
        <v>0</v>
      </c>
      <c r="G125" s="18">
        <f>SUMIF(进货入库明细表!D:D,A125,进货入库明细表!J:J)</f>
        <v>0</v>
      </c>
      <c r="H125" s="18">
        <f>SUMIF(销售出库明细表!D:D,A125,销售出库明细表!H:H)</f>
        <v>0</v>
      </c>
      <c r="I125" s="18">
        <f>SUMIF(销售出库明细表!D:D,A125,销售出库明细表!J:J)</f>
        <v>0</v>
      </c>
      <c r="J125" s="18" t="e">
        <f t="shared" si="3"/>
        <v>#VALUE!</v>
      </c>
      <c r="K125" s="18" t="str">
        <f>IF($A125&lt;&gt;"",VLOOKUP($A125,参数表!$A:$G,6,0),"")</f>
        <v/>
      </c>
      <c r="L125" s="18" t="str">
        <f t="shared" si="4"/>
        <v/>
      </c>
      <c r="M125" s="36"/>
    </row>
    <row r="126" spans="1:13" ht="20.100000000000001" customHeight="1" x14ac:dyDescent="0.15">
      <c r="A126" s="18" t="str">
        <f>IF(参数表!A125="","",参数表!A125)</f>
        <v/>
      </c>
      <c r="B126" s="18" t="str">
        <f>IFERROR(VLOOKUP(A126,参数表!A:G,2,FALSE),"")</f>
        <v/>
      </c>
      <c r="C126" s="18" t="str">
        <f>IF($A126&lt;&gt;"",VLOOKUP($A126,参数表!$A:$G,3,0),"")</f>
        <v/>
      </c>
      <c r="D126" s="18" t="str">
        <f>IF($A126&lt;&gt;"",VLOOKUP($A126,参数表!$A:$G,4,0),"")</f>
        <v/>
      </c>
      <c r="E126" s="18" t="str">
        <f>IF($A126&lt;&gt;"",VLOOKUP($A126,参数表!$A:$G,5,0),"")</f>
        <v/>
      </c>
      <c r="F126" s="18">
        <f>SUMIF(进货入库明细表!D:D,A126,进货入库明细表!H:H)</f>
        <v>0</v>
      </c>
      <c r="G126" s="18">
        <f>SUMIF(进货入库明细表!D:D,A126,进货入库明细表!J:J)</f>
        <v>0</v>
      </c>
      <c r="H126" s="18">
        <f>SUMIF(销售出库明细表!D:D,A126,销售出库明细表!H:H)</f>
        <v>0</v>
      </c>
      <c r="I126" s="18">
        <f>SUMIF(销售出库明细表!D:D,A126,销售出库明细表!J:J)</f>
        <v>0</v>
      </c>
      <c r="J126" s="18" t="e">
        <f t="shared" si="3"/>
        <v>#VALUE!</v>
      </c>
      <c r="K126" s="18" t="str">
        <f>IF($A126&lt;&gt;"",VLOOKUP($A126,参数表!$A:$G,6,0),"")</f>
        <v/>
      </c>
      <c r="L126" s="18" t="str">
        <f t="shared" si="4"/>
        <v/>
      </c>
      <c r="M126" s="36"/>
    </row>
    <row r="127" spans="1:13" ht="20.100000000000001" customHeight="1" x14ac:dyDescent="0.15">
      <c r="A127" s="18" t="str">
        <f>IF(参数表!A126="","",参数表!A126)</f>
        <v/>
      </c>
      <c r="B127" s="18" t="str">
        <f>IFERROR(VLOOKUP(A127,参数表!A:G,2,FALSE),"")</f>
        <v/>
      </c>
      <c r="C127" s="18" t="str">
        <f>IF($A127&lt;&gt;"",VLOOKUP($A127,参数表!$A:$G,3,0),"")</f>
        <v/>
      </c>
      <c r="D127" s="18" t="str">
        <f>IF($A127&lt;&gt;"",VLOOKUP($A127,参数表!$A:$G,4,0),"")</f>
        <v/>
      </c>
      <c r="E127" s="18" t="str">
        <f>IF($A127&lt;&gt;"",VLOOKUP($A127,参数表!$A:$G,5,0),"")</f>
        <v/>
      </c>
      <c r="F127" s="18">
        <f>SUMIF(进货入库明细表!D:D,A127,进货入库明细表!H:H)</f>
        <v>0</v>
      </c>
      <c r="G127" s="18">
        <f>SUMIF(进货入库明细表!D:D,A127,进货入库明细表!J:J)</f>
        <v>0</v>
      </c>
      <c r="H127" s="18">
        <f>SUMIF(销售出库明细表!D:D,A127,销售出库明细表!H:H)</f>
        <v>0</v>
      </c>
      <c r="I127" s="18">
        <f>SUMIF(销售出库明细表!D:D,A127,销售出库明细表!J:J)</f>
        <v>0</v>
      </c>
      <c r="J127" s="18" t="e">
        <f t="shared" si="3"/>
        <v>#VALUE!</v>
      </c>
      <c r="K127" s="18" t="str">
        <f>IF($A127&lt;&gt;"",VLOOKUP($A127,参数表!$A:$G,6,0),"")</f>
        <v/>
      </c>
      <c r="L127" s="18" t="str">
        <f t="shared" si="4"/>
        <v/>
      </c>
      <c r="M127" s="36"/>
    </row>
    <row r="128" spans="1:13" ht="20.100000000000001" customHeight="1" x14ac:dyDescent="0.15">
      <c r="A128" s="18" t="str">
        <f>IF(参数表!A127="","",参数表!A127)</f>
        <v/>
      </c>
      <c r="B128" s="18" t="str">
        <f>IFERROR(VLOOKUP(A128,参数表!A:G,2,FALSE),"")</f>
        <v/>
      </c>
      <c r="C128" s="18" t="str">
        <f>IF($A128&lt;&gt;"",VLOOKUP($A128,参数表!$A:$G,3,0),"")</f>
        <v/>
      </c>
      <c r="D128" s="18" t="str">
        <f>IF($A128&lt;&gt;"",VLOOKUP($A128,参数表!$A:$G,4,0),"")</f>
        <v/>
      </c>
      <c r="E128" s="18" t="str">
        <f>IF($A128&lt;&gt;"",VLOOKUP($A128,参数表!$A:$G,5,0),"")</f>
        <v/>
      </c>
      <c r="F128" s="18">
        <f>SUMIF(进货入库明细表!D:D,A128,进货入库明细表!H:H)</f>
        <v>0</v>
      </c>
      <c r="G128" s="18">
        <f>SUMIF(进货入库明细表!D:D,A128,进货入库明细表!J:J)</f>
        <v>0</v>
      </c>
      <c r="H128" s="18">
        <f>SUMIF(销售出库明细表!D:D,A128,销售出库明细表!H:H)</f>
        <v>0</v>
      </c>
      <c r="I128" s="18">
        <f>SUMIF(销售出库明细表!D:D,A128,销售出库明细表!J:J)</f>
        <v>0</v>
      </c>
      <c r="J128" s="18" t="e">
        <f t="shared" si="3"/>
        <v>#VALUE!</v>
      </c>
      <c r="K128" s="18" t="str">
        <f>IF($A128&lt;&gt;"",VLOOKUP($A128,参数表!$A:$G,6,0),"")</f>
        <v/>
      </c>
      <c r="L128" s="18" t="str">
        <f t="shared" si="4"/>
        <v/>
      </c>
      <c r="M128" s="36"/>
    </row>
    <row r="129" spans="1:13" ht="20.100000000000001" customHeight="1" x14ac:dyDescent="0.15">
      <c r="A129" s="18" t="str">
        <f>IF(参数表!A128="","",参数表!A128)</f>
        <v/>
      </c>
      <c r="B129" s="18" t="str">
        <f>IFERROR(VLOOKUP(A129,参数表!A:G,2,FALSE),"")</f>
        <v/>
      </c>
      <c r="C129" s="18" t="str">
        <f>IF($A129&lt;&gt;"",VLOOKUP($A129,参数表!$A:$G,3,0),"")</f>
        <v/>
      </c>
      <c r="D129" s="18" t="str">
        <f>IF($A129&lt;&gt;"",VLOOKUP($A129,参数表!$A:$G,4,0),"")</f>
        <v/>
      </c>
      <c r="E129" s="18" t="str">
        <f>IF($A129&lt;&gt;"",VLOOKUP($A129,参数表!$A:$G,5,0),"")</f>
        <v/>
      </c>
      <c r="F129" s="18">
        <f>SUMIF(进货入库明细表!D:D,A129,进货入库明细表!H:H)</f>
        <v>0</v>
      </c>
      <c r="G129" s="18">
        <f>SUMIF(进货入库明细表!D:D,A129,进货入库明细表!J:J)</f>
        <v>0</v>
      </c>
      <c r="H129" s="18">
        <f>SUMIF(销售出库明细表!D:D,A129,销售出库明细表!H:H)</f>
        <v>0</v>
      </c>
      <c r="I129" s="18">
        <f>SUMIF(销售出库明细表!D:D,A129,销售出库明细表!J:J)</f>
        <v>0</v>
      </c>
      <c r="J129" s="18" t="e">
        <f t="shared" si="3"/>
        <v>#VALUE!</v>
      </c>
      <c r="K129" s="18" t="str">
        <f>IF($A129&lt;&gt;"",VLOOKUP($A129,参数表!$A:$G,6,0),"")</f>
        <v/>
      </c>
      <c r="L129" s="18" t="str">
        <f t="shared" si="4"/>
        <v/>
      </c>
      <c r="M129" s="36"/>
    </row>
    <row r="130" spans="1:13" ht="20.100000000000001" customHeight="1" x14ac:dyDescent="0.15">
      <c r="A130" s="18" t="str">
        <f>IF(参数表!A129="","",参数表!A129)</f>
        <v/>
      </c>
      <c r="B130" s="18" t="str">
        <f>IFERROR(VLOOKUP(A130,参数表!A:G,2,FALSE),"")</f>
        <v/>
      </c>
      <c r="C130" s="18" t="str">
        <f>IF($A130&lt;&gt;"",VLOOKUP($A130,参数表!$A:$G,3,0),"")</f>
        <v/>
      </c>
      <c r="D130" s="18" t="str">
        <f>IF($A130&lt;&gt;"",VLOOKUP($A130,参数表!$A:$G,4,0),"")</f>
        <v/>
      </c>
      <c r="E130" s="18" t="str">
        <f>IF($A130&lt;&gt;"",VLOOKUP($A130,参数表!$A:$G,5,0),"")</f>
        <v/>
      </c>
      <c r="F130" s="18">
        <f>SUMIF(进货入库明细表!D:D,A130,进货入库明细表!H:H)</f>
        <v>0</v>
      </c>
      <c r="G130" s="18">
        <f>SUMIF(进货入库明细表!D:D,A130,进货入库明细表!J:J)</f>
        <v>0</v>
      </c>
      <c r="H130" s="18">
        <f>SUMIF(销售出库明细表!D:D,A130,销售出库明细表!H:H)</f>
        <v>0</v>
      </c>
      <c r="I130" s="18">
        <f>SUMIF(销售出库明细表!D:D,A130,销售出库明细表!J:J)</f>
        <v>0</v>
      </c>
      <c r="J130" s="18" t="e">
        <f t="shared" si="3"/>
        <v>#VALUE!</v>
      </c>
      <c r="K130" s="18" t="str">
        <f>IF($A130&lt;&gt;"",VLOOKUP($A130,参数表!$A:$G,6,0),"")</f>
        <v/>
      </c>
      <c r="L130" s="18" t="str">
        <f t="shared" si="4"/>
        <v/>
      </c>
      <c r="M130" s="36"/>
    </row>
    <row r="131" spans="1:13" ht="20.100000000000001" customHeight="1" x14ac:dyDescent="0.15">
      <c r="A131" s="18" t="str">
        <f>IF(参数表!A130="","",参数表!A130)</f>
        <v/>
      </c>
      <c r="B131" s="18" t="str">
        <f>IFERROR(VLOOKUP(A131,参数表!A:G,2,FALSE),"")</f>
        <v/>
      </c>
      <c r="C131" s="18" t="str">
        <f>IF($A131&lt;&gt;"",VLOOKUP($A131,参数表!$A:$G,3,0),"")</f>
        <v/>
      </c>
      <c r="D131" s="18" t="str">
        <f>IF($A131&lt;&gt;"",VLOOKUP($A131,参数表!$A:$G,4,0),"")</f>
        <v/>
      </c>
      <c r="E131" s="18" t="str">
        <f>IF($A131&lt;&gt;"",VLOOKUP($A131,参数表!$A:$G,5,0),"")</f>
        <v/>
      </c>
      <c r="F131" s="18">
        <f>SUMIF(进货入库明细表!D:D,A131,进货入库明细表!H:H)</f>
        <v>0</v>
      </c>
      <c r="G131" s="18">
        <f>SUMIF(进货入库明细表!D:D,A131,进货入库明细表!J:J)</f>
        <v>0</v>
      </c>
      <c r="H131" s="18">
        <f>SUMIF(销售出库明细表!D:D,A131,销售出库明细表!H:H)</f>
        <v>0</v>
      </c>
      <c r="I131" s="18">
        <f>SUMIF(销售出库明细表!D:D,A131,销售出库明细表!J:J)</f>
        <v>0</v>
      </c>
      <c r="J131" s="18" t="e">
        <f t="shared" si="3"/>
        <v>#VALUE!</v>
      </c>
      <c r="K131" s="18" t="str">
        <f>IF($A131&lt;&gt;"",VLOOKUP($A131,参数表!$A:$G,6,0),"")</f>
        <v/>
      </c>
      <c r="L131" s="18" t="str">
        <f t="shared" si="4"/>
        <v/>
      </c>
      <c r="M131" s="36"/>
    </row>
    <row r="132" spans="1:13" ht="20.100000000000001" customHeight="1" x14ac:dyDescent="0.15">
      <c r="A132" s="18" t="str">
        <f>IF(参数表!A131="","",参数表!A131)</f>
        <v/>
      </c>
      <c r="B132" s="18" t="str">
        <f>IFERROR(VLOOKUP(A132,参数表!A:G,2,FALSE),"")</f>
        <v/>
      </c>
      <c r="C132" s="18" t="str">
        <f>IF($A132&lt;&gt;"",VLOOKUP($A132,参数表!$A:$G,3,0),"")</f>
        <v/>
      </c>
      <c r="D132" s="18" t="str">
        <f>IF($A132&lt;&gt;"",VLOOKUP($A132,参数表!$A:$G,4,0),"")</f>
        <v/>
      </c>
      <c r="E132" s="18" t="str">
        <f>IF($A132&lt;&gt;"",VLOOKUP($A132,参数表!$A:$G,5,0),"")</f>
        <v/>
      </c>
      <c r="F132" s="18">
        <f>SUMIF(进货入库明细表!D:D,A132,进货入库明细表!H:H)</f>
        <v>0</v>
      </c>
      <c r="G132" s="18">
        <f>SUMIF(进货入库明细表!D:D,A132,进货入库明细表!J:J)</f>
        <v>0</v>
      </c>
      <c r="H132" s="18">
        <f>SUMIF(销售出库明细表!D:D,A132,销售出库明细表!H:H)</f>
        <v>0</v>
      </c>
      <c r="I132" s="18">
        <f>SUMIF(销售出库明细表!D:D,A132,销售出库明细表!J:J)</f>
        <v>0</v>
      </c>
      <c r="J132" s="18" t="e">
        <f t="shared" si="3"/>
        <v>#VALUE!</v>
      </c>
      <c r="K132" s="18" t="str">
        <f>IF($A132&lt;&gt;"",VLOOKUP($A132,参数表!$A:$G,6,0),"")</f>
        <v/>
      </c>
      <c r="L132" s="18" t="str">
        <f t="shared" si="4"/>
        <v/>
      </c>
      <c r="M132" s="36"/>
    </row>
    <row r="133" spans="1:13" ht="20.100000000000001" customHeight="1" x14ac:dyDescent="0.15">
      <c r="A133" s="18" t="str">
        <f>IF(参数表!A132="","",参数表!A132)</f>
        <v/>
      </c>
      <c r="B133" s="18" t="str">
        <f>IFERROR(VLOOKUP(A133,参数表!A:G,2,FALSE),"")</f>
        <v/>
      </c>
      <c r="C133" s="18" t="str">
        <f>IF($A133&lt;&gt;"",VLOOKUP($A133,参数表!$A:$G,3,0),"")</f>
        <v/>
      </c>
      <c r="D133" s="18" t="str">
        <f>IF($A133&lt;&gt;"",VLOOKUP($A133,参数表!$A:$G,4,0),"")</f>
        <v/>
      </c>
      <c r="E133" s="18" t="str">
        <f>IF($A133&lt;&gt;"",VLOOKUP($A133,参数表!$A:$G,5,0),"")</f>
        <v/>
      </c>
      <c r="F133" s="18">
        <f>SUMIF(进货入库明细表!D:D,A133,进货入库明细表!H:H)</f>
        <v>0</v>
      </c>
      <c r="G133" s="18">
        <f>SUMIF(进货入库明细表!D:D,A133,进货入库明细表!J:J)</f>
        <v>0</v>
      </c>
      <c r="H133" s="18">
        <f>SUMIF(销售出库明细表!D:D,A133,销售出库明细表!H:H)</f>
        <v>0</v>
      </c>
      <c r="I133" s="18">
        <f>SUMIF(销售出库明细表!D:D,A133,销售出库明细表!J:J)</f>
        <v>0</v>
      </c>
      <c r="J133" s="18" t="e">
        <f t="shared" ref="J133:J196" si="5">E133+F133-H133</f>
        <v>#VALUE!</v>
      </c>
      <c r="K133" s="18" t="str">
        <f>IF($A133&lt;&gt;"",VLOOKUP($A133,参数表!$A:$G,6,0),"")</f>
        <v/>
      </c>
      <c r="L133" s="18" t="str">
        <f t="shared" si="4"/>
        <v/>
      </c>
      <c r="M133" s="36"/>
    </row>
    <row r="134" spans="1:13" ht="20.100000000000001" customHeight="1" x14ac:dyDescent="0.15">
      <c r="A134" s="18" t="str">
        <f>IF(参数表!A133="","",参数表!A133)</f>
        <v/>
      </c>
      <c r="B134" s="18" t="str">
        <f>IFERROR(VLOOKUP(A134,参数表!A:G,2,FALSE),"")</f>
        <v/>
      </c>
      <c r="C134" s="18" t="str">
        <f>IF($A134&lt;&gt;"",VLOOKUP($A134,参数表!$A:$G,3,0),"")</f>
        <v/>
      </c>
      <c r="D134" s="18" t="str">
        <f>IF($A134&lt;&gt;"",VLOOKUP($A134,参数表!$A:$G,4,0),"")</f>
        <v/>
      </c>
      <c r="E134" s="18" t="str">
        <f>IF($A134&lt;&gt;"",VLOOKUP($A134,参数表!$A:$G,5,0),"")</f>
        <v/>
      </c>
      <c r="F134" s="18">
        <f>SUMIF(进货入库明细表!D:D,A134,进货入库明细表!H:H)</f>
        <v>0</v>
      </c>
      <c r="G134" s="18">
        <f>SUMIF(进货入库明细表!D:D,A134,进货入库明细表!J:J)</f>
        <v>0</v>
      </c>
      <c r="H134" s="18">
        <f>SUMIF(销售出库明细表!D:D,A134,销售出库明细表!H:H)</f>
        <v>0</v>
      </c>
      <c r="I134" s="18">
        <f>SUMIF(销售出库明细表!D:D,A134,销售出库明细表!J:J)</f>
        <v>0</v>
      </c>
      <c r="J134" s="18" t="e">
        <f t="shared" si="5"/>
        <v>#VALUE!</v>
      </c>
      <c r="K134" s="18" t="str">
        <f>IF($A134&lt;&gt;"",VLOOKUP($A134,参数表!$A:$G,6,0),"")</f>
        <v/>
      </c>
      <c r="L134" s="18" t="str">
        <f t="shared" si="4"/>
        <v/>
      </c>
      <c r="M134" s="36"/>
    </row>
    <row r="135" spans="1:13" ht="20.100000000000001" customHeight="1" x14ac:dyDescent="0.15">
      <c r="A135" s="18" t="str">
        <f>IF(参数表!A134="","",参数表!A134)</f>
        <v/>
      </c>
      <c r="B135" s="18" t="str">
        <f>IFERROR(VLOOKUP(A135,参数表!A:G,2,FALSE),"")</f>
        <v/>
      </c>
      <c r="C135" s="18" t="str">
        <f>IF($A135&lt;&gt;"",VLOOKUP($A135,参数表!$A:$G,3,0),"")</f>
        <v/>
      </c>
      <c r="D135" s="18" t="str">
        <f>IF($A135&lt;&gt;"",VLOOKUP($A135,参数表!$A:$G,4,0),"")</f>
        <v/>
      </c>
      <c r="E135" s="18" t="str">
        <f>IF($A135&lt;&gt;"",VLOOKUP($A135,参数表!$A:$G,5,0),"")</f>
        <v/>
      </c>
      <c r="F135" s="18">
        <f>SUMIF(进货入库明细表!D:D,A135,进货入库明细表!H:H)</f>
        <v>0</v>
      </c>
      <c r="G135" s="18">
        <f>SUMIF(进货入库明细表!D:D,A135,进货入库明细表!J:J)</f>
        <v>0</v>
      </c>
      <c r="H135" s="18">
        <f>SUMIF(销售出库明细表!D:D,A135,销售出库明细表!H:H)</f>
        <v>0</v>
      </c>
      <c r="I135" s="18">
        <f>SUMIF(销售出库明细表!D:D,A135,销售出库明细表!J:J)</f>
        <v>0</v>
      </c>
      <c r="J135" s="18" t="e">
        <f t="shared" si="5"/>
        <v>#VALUE!</v>
      </c>
      <c r="K135" s="18" t="str">
        <f>IF($A135&lt;&gt;"",VLOOKUP($A135,参数表!$A:$G,6,0),"")</f>
        <v/>
      </c>
      <c r="L135" s="18" t="str">
        <f t="shared" si="4"/>
        <v/>
      </c>
      <c r="M135" s="36"/>
    </row>
    <row r="136" spans="1:13" ht="20.100000000000001" customHeight="1" x14ac:dyDescent="0.15">
      <c r="A136" s="18" t="str">
        <f>IF(参数表!A135="","",参数表!A135)</f>
        <v/>
      </c>
      <c r="B136" s="18" t="str">
        <f>IFERROR(VLOOKUP(A136,参数表!A:G,2,FALSE),"")</f>
        <v/>
      </c>
      <c r="C136" s="18" t="str">
        <f>IF($A136&lt;&gt;"",VLOOKUP($A136,参数表!$A:$G,3,0),"")</f>
        <v/>
      </c>
      <c r="D136" s="18" t="str">
        <f>IF($A136&lt;&gt;"",VLOOKUP($A136,参数表!$A:$G,4,0),"")</f>
        <v/>
      </c>
      <c r="E136" s="18" t="str">
        <f>IF($A136&lt;&gt;"",VLOOKUP($A136,参数表!$A:$G,5,0),"")</f>
        <v/>
      </c>
      <c r="F136" s="18">
        <f>SUMIF(进货入库明细表!D:D,A136,进货入库明细表!H:H)</f>
        <v>0</v>
      </c>
      <c r="G136" s="18">
        <f>SUMIF(进货入库明细表!D:D,A136,进货入库明细表!J:J)</f>
        <v>0</v>
      </c>
      <c r="H136" s="18">
        <f>SUMIF(销售出库明细表!D:D,A136,销售出库明细表!H:H)</f>
        <v>0</v>
      </c>
      <c r="I136" s="18">
        <f>SUMIF(销售出库明细表!D:D,A136,销售出库明细表!J:J)</f>
        <v>0</v>
      </c>
      <c r="J136" s="18" t="e">
        <f t="shared" si="5"/>
        <v>#VALUE!</v>
      </c>
      <c r="K136" s="18" t="str">
        <f>IF($A136&lt;&gt;"",VLOOKUP($A136,参数表!$A:$G,6,0),"")</f>
        <v/>
      </c>
      <c r="L136" s="18" t="str">
        <f t="shared" si="4"/>
        <v/>
      </c>
      <c r="M136" s="36"/>
    </row>
    <row r="137" spans="1:13" ht="20.100000000000001" customHeight="1" x14ac:dyDescent="0.15">
      <c r="A137" s="18" t="str">
        <f>IF(参数表!A136="","",参数表!A136)</f>
        <v/>
      </c>
      <c r="B137" s="18" t="str">
        <f>IFERROR(VLOOKUP(A137,参数表!A:G,2,FALSE),"")</f>
        <v/>
      </c>
      <c r="C137" s="18" t="str">
        <f>IF($A137&lt;&gt;"",VLOOKUP($A137,参数表!$A:$G,3,0),"")</f>
        <v/>
      </c>
      <c r="D137" s="18" t="str">
        <f>IF($A137&lt;&gt;"",VLOOKUP($A137,参数表!$A:$G,4,0),"")</f>
        <v/>
      </c>
      <c r="E137" s="18" t="str">
        <f>IF($A137&lt;&gt;"",VLOOKUP($A137,参数表!$A:$G,5,0),"")</f>
        <v/>
      </c>
      <c r="F137" s="18">
        <f>SUMIF(进货入库明细表!D:D,A137,进货入库明细表!H:H)</f>
        <v>0</v>
      </c>
      <c r="G137" s="18">
        <f>SUMIF(进货入库明细表!D:D,A137,进货入库明细表!J:J)</f>
        <v>0</v>
      </c>
      <c r="H137" s="18">
        <f>SUMIF(销售出库明细表!D:D,A137,销售出库明细表!H:H)</f>
        <v>0</v>
      </c>
      <c r="I137" s="18">
        <f>SUMIF(销售出库明细表!D:D,A137,销售出库明细表!J:J)</f>
        <v>0</v>
      </c>
      <c r="J137" s="18" t="e">
        <f t="shared" si="5"/>
        <v>#VALUE!</v>
      </c>
      <c r="K137" s="18" t="str">
        <f>IF($A137&lt;&gt;"",VLOOKUP($A137,参数表!$A:$G,6,0),"")</f>
        <v/>
      </c>
      <c r="L137" s="18" t="str">
        <f t="shared" si="4"/>
        <v/>
      </c>
      <c r="M137" s="36"/>
    </row>
    <row r="138" spans="1:13" ht="20.100000000000001" customHeight="1" x14ac:dyDescent="0.15">
      <c r="A138" s="18" t="str">
        <f>IF(参数表!A137="","",参数表!A137)</f>
        <v/>
      </c>
      <c r="B138" s="18" t="str">
        <f>IFERROR(VLOOKUP(A138,参数表!A:G,2,FALSE),"")</f>
        <v/>
      </c>
      <c r="C138" s="18" t="str">
        <f>IF($A138&lt;&gt;"",VLOOKUP($A138,参数表!$A:$G,3,0),"")</f>
        <v/>
      </c>
      <c r="D138" s="18" t="str">
        <f>IF($A138&lt;&gt;"",VLOOKUP($A138,参数表!$A:$G,4,0),"")</f>
        <v/>
      </c>
      <c r="E138" s="18" t="str">
        <f>IF($A138&lt;&gt;"",VLOOKUP($A138,参数表!$A:$G,5,0),"")</f>
        <v/>
      </c>
      <c r="F138" s="18">
        <f>SUMIF(进货入库明细表!D:D,A138,进货入库明细表!H:H)</f>
        <v>0</v>
      </c>
      <c r="G138" s="18">
        <f>SUMIF(进货入库明细表!D:D,A138,进货入库明细表!J:J)</f>
        <v>0</v>
      </c>
      <c r="H138" s="18">
        <f>SUMIF(销售出库明细表!D:D,A138,销售出库明细表!H:H)</f>
        <v>0</v>
      </c>
      <c r="I138" s="18">
        <f>SUMIF(销售出库明细表!D:D,A138,销售出库明细表!J:J)</f>
        <v>0</v>
      </c>
      <c r="J138" s="18" t="e">
        <f t="shared" si="5"/>
        <v>#VALUE!</v>
      </c>
      <c r="K138" s="18" t="str">
        <f>IF($A138&lt;&gt;"",VLOOKUP($A138,参数表!$A:$G,6,0),"")</f>
        <v/>
      </c>
      <c r="L138" s="18" t="str">
        <f t="shared" ref="L138:L201" si="6">IF(K138="","",IF(J138&lt;K138,"是","否"))</f>
        <v/>
      </c>
      <c r="M138" s="36"/>
    </row>
    <row r="139" spans="1:13" ht="20.100000000000001" customHeight="1" x14ac:dyDescent="0.15">
      <c r="A139" s="18" t="str">
        <f>IF(参数表!A138="","",参数表!A138)</f>
        <v/>
      </c>
      <c r="B139" s="18" t="str">
        <f>IFERROR(VLOOKUP(A139,参数表!A:G,2,FALSE),"")</f>
        <v/>
      </c>
      <c r="C139" s="18" t="str">
        <f>IF($A139&lt;&gt;"",VLOOKUP($A139,参数表!$A:$G,3,0),"")</f>
        <v/>
      </c>
      <c r="D139" s="18" t="str">
        <f>IF($A139&lt;&gt;"",VLOOKUP($A139,参数表!$A:$G,4,0),"")</f>
        <v/>
      </c>
      <c r="E139" s="18" t="str">
        <f>IF($A139&lt;&gt;"",VLOOKUP($A139,参数表!$A:$G,5,0),"")</f>
        <v/>
      </c>
      <c r="F139" s="18">
        <f>SUMIF(进货入库明细表!D:D,A139,进货入库明细表!H:H)</f>
        <v>0</v>
      </c>
      <c r="G139" s="18">
        <f>SUMIF(进货入库明细表!D:D,A139,进货入库明细表!J:J)</f>
        <v>0</v>
      </c>
      <c r="H139" s="18">
        <f>SUMIF(销售出库明细表!D:D,A139,销售出库明细表!H:H)</f>
        <v>0</v>
      </c>
      <c r="I139" s="18">
        <f>SUMIF(销售出库明细表!D:D,A139,销售出库明细表!J:J)</f>
        <v>0</v>
      </c>
      <c r="J139" s="18" t="e">
        <f t="shared" si="5"/>
        <v>#VALUE!</v>
      </c>
      <c r="K139" s="18" t="str">
        <f>IF($A139&lt;&gt;"",VLOOKUP($A139,参数表!$A:$G,6,0),"")</f>
        <v/>
      </c>
      <c r="L139" s="18" t="str">
        <f t="shared" si="6"/>
        <v/>
      </c>
      <c r="M139" s="36"/>
    </row>
    <row r="140" spans="1:13" ht="20.100000000000001" customHeight="1" x14ac:dyDescent="0.15">
      <c r="A140" s="18" t="str">
        <f>IF(参数表!A139="","",参数表!A139)</f>
        <v/>
      </c>
      <c r="B140" s="18" t="str">
        <f>IFERROR(VLOOKUP(A140,参数表!A:G,2,FALSE),"")</f>
        <v/>
      </c>
      <c r="C140" s="18" t="str">
        <f>IF($A140&lt;&gt;"",VLOOKUP($A140,参数表!$A:$G,3,0),"")</f>
        <v/>
      </c>
      <c r="D140" s="18" t="str">
        <f>IF($A140&lt;&gt;"",VLOOKUP($A140,参数表!$A:$G,4,0),"")</f>
        <v/>
      </c>
      <c r="E140" s="18" t="str">
        <f>IF($A140&lt;&gt;"",VLOOKUP($A140,参数表!$A:$G,5,0),"")</f>
        <v/>
      </c>
      <c r="F140" s="18">
        <f>SUMIF(进货入库明细表!D:D,A140,进货入库明细表!H:H)</f>
        <v>0</v>
      </c>
      <c r="G140" s="18">
        <f>SUMIF(进货入库明细表!D:D,A140,进货入库明细表!J:J)</f>
        <v>0</v>
      </c>
      <c r="H140" s="18">
        <f>SUMIF(销售出库明细表!D:D,A140,销售出库明细表!H:H)</f>
        <v>0</v>
      </c>
      <c r="I140" s="18">
        <f>SUMIF(销售出库明细表!D:D,A140,销售出库明细表!J:J)</f>
        <v>0</v>
      </c>
      <c r="J140" s="18" t="e">
        <f t="shared" si="5"/>
        <v>#VALUE!</v>
      </c>
      <c r="K140" s="18" t="str">
        <f>IF($A140&lt;&gt;"",VLOOKUP($A140,参数表!$A:$G,6,0),"")</f>
        <v/>
      </c>
      <c r="L140" s="18" t="str">
        <f t="shared" si="6"/>
        <v/>
      </c>
      <c r="M140" s="36"/>
    </row>
    <row r="141" spans="1:13" ht="20.100000000000001" customHeight="1" x14ac:dyDescent="0.15">
      <c r="A141" s="18" t="str">
        <f>IF(参数表!A140="","",参数表!A140)</f>
        <v/>
      </c>
      <c r="B141" s="18" t="str">
        <f>IFERROR(VLOOKUP(A141,参数表!A:G,2,FALSE),"")</f>
        <v/>
      </c>
      <c r="C141" s="18" t="str">
        <f>IF($A141&lt;&gt;"",VLOOKUP($A141,参数表!$A:$G,3,0),"")</f>
        <v/>
      </c>
      <c r="D141" s="18" t="str">
        <f>IF($A141&lt;&gt;"",VLOOKUP($A141,参数表!$A:$G,4,0),"")</f>
        <v/>
      </c>
      <c r="E141" s="18" t="str">
        <f>IF($A141&lt;&gt;"",VLOOKUP($A141,参数表!$A:$G,5,0),"")</f>
        <v/>
      </c>
      <c r="F141" s="18">
        <f>SUMIF(进货入库明细表!D:D,A141,进货入库明细表!H:H)</f>
        <v>0</v>
      </c>
      <c r="G141" s="18">
        <f>SUMIF(进货入库明细表!D:D,A141,进货入库明细表!J:J)</f>
        <v>0</v>
      </c>
      <c r="H141" s="18">
        <f>SUMIF(销售出库明细表!D:D,A141,销售出库明细表!H:H)</f>
        <v>0</v>
      </c>
      <c r="I141" s="18">
        <f>SUMIF(销售出库明细表!D:D,A141,销售出库明细表!J:J)</f>
        <v>0</v>
      </c>
      <c r="J141" s="18" t="e">
        <f t="shared" si="5"/>
        <v>#VALUE!</v>
      </c>
      <c r="K141" s="18" t="str">
        <f>IF($A141&lt;&gt;"",VLOOKUP($A141,参数表!$A:$G,6,0),"")</f>
        <v/>
      </c>
      <c r="L141" s="18" t="str">
        <f t="shared" si="6"/>
        <v/>
      </c>
      <c r="M141" s="36"/>
    </row>
    <row r="142" spans="1:13" ht="20.100000000000001" customHeight="1" x14ac:dyDescent="0.15">
      <c r="A142" s="18" t="str">
        <f>IF(参数表!A141="","",参数表!A141)</f>
        <v/>
      </c>
      <c r="B142" s="18" t="str">
        <f>IFERROR(VLOOKUP(A142,参数表!A:G,2,FALSE),"")</f>
        <v/>
      </c>
      <c r="C142" s="18" t="str">
        <f>IF($A142&lt;&gt;"",VLOOKUP($A142,参数表!$A:$G,3,0),"")</f>
        <v/>
      </c>
      <c r="D142" s="18" t="str">
        <f>IF($A142&lt;&gt;"",VLOOKUP($A142,参数表!$A:$G,4,0),"")</f>
        <v/>
      </c>
      <c r="E142" s="18" t="str">
        <f>IF($A142&lt;&gt;"",VLOOKUP($A142,参数表!$A:$G,5,0),"")</f>
        <v/>
      </c>
      <c r="F142" s="18">
        <f>SUMIF(进货入库明细表!D:D,A142,进货入库明细表!H:H)</f>
        <v>0</v>
      </c>
      <c r="G142" s="18">
        <f>SUMIF(进货入库明细表!D:D,A142,进货入库明细表!J:J)</f>
        <v>0</v>
      </c>
      <c r="H142" s="18">
        <f>SUMIF(销售出库明细表!D:D,A142,销售出库明细表!H:H)</f>
        <v>0</v>
      </c>
      <c r="I142" s="18">
        <f>SUMIF(销售出库明细表!D:D,A142,销售出库明细表!J:J)</f>
        <v>0</v>
      </c>
      <c r="J142" s="18" t="e">
        <f t="shared" si="5"/>
        <v>#VALUE!</v>
      </c>
      <c r="K142" s="18" t="str">
        <f>IF($A142&lt;&gt;"",VLOOKUP($A142,参数表!$A:$G,6,0),"")</f>
        <v/>
      </c>
      <c r="L142" s="18" t="str">
        <f t="shared" si="6"/>
        <v/>
      </c>
      <c r="M142" s="36"/>
    </row>
    <row r="143" spans="1:13" ht="20.100000000000001" customHeight="1" x14ac:dyDescent="0.15">
      <c r="A143" s="18" t="str">
        <f>IF(参数表!A142="","",参数表!A142)</f>
        <v/>
      </c>
      <c r="B143" s="18" t="str">
        <f>IFERROR(VLOOKUP(A143,参数表!A:G,2,FALSE),"")</f>
        <v/>
      </c>
      <c r="C143" s="18" t="str">
        <f>IF($A143&lt;&gt;"",VLOOKUP($A143,参数表!$A:$G,3,0),"")</f>
        <v/>
      </c>
      <c r="D143" s="18" t="str">
        <f>IF($A143&lt;&gt;"",VLOOKUP($A143,参数表!$A:$G,4,0),"")</f>
        <v/>
      </c>
      <c r="E143" s="18" t="str">
        <f>IF($A143&lt;&gt;"",VLOOKUP($A143,参数表!$A:$G,5,0),"")</f>
        <v/>
      </c>
      <c r="F143" s="18">
        <f>SUMIF(进货入库明细表!D:D,A143,进货入库明细表!H:H)</f>
        <v>0</v>
      </c>
      <c r="G143" s="18">
        <f>SUMIF(进货入库明细表!D:D,A143,进货入库明细表!J:J)</f>
        <v>0</v>
      </c>
      <c r="H143" s="18">
        <f>SUMIF(销售出库明细表!D:D,A143,销售出库明细表!H:H)</f>
        <v>0</v>
      </c>
      <c r="I143" s="18">
        <f>SUMIF(销售出库明细表!D:D,A143,销售出库明细表!J:J)</f>
        <v>0</v>
      </c>
      <c r="J143" s="18" t="e">
        <f t="shared" si="5"/>
        <v>#VALUE!</v>
      </c>
      <c r="K143" s="18" t="str">
        <f>IF($A143&lt;&gt;"",VLOOKUP($A143,参数表!$A:$G,6,0),"")</f>
        <v/>
      </c>
      <c r="L143" s="18" t="str">
        <f t="shared" si="6"/>
        <v/>
      </c>
      <c r="M143" s="36"/>
    </row>
    <row r="144" spans="1:13" ht="20.100000000000001" customHeight="1" x14ac:dyDescent="0.15">
      <c r="A144" s="18" t="str">
        <f>IF(参数表!A143="","",参数表!A143)</f>
        <v/>
      </c>
      <c r="B144" s="18" t="str">
        <f>IFERROR(VLOOKUP(A144,参数表!A:G,2,FALSE),"")</f>
        <v/>
      </c>
      <c r="C144" s="18" t="str">
        <f>IF($A144&lt;&gt;"",VLOOKUP($A144,参数表!$A:$G,3,0),"")</f>
        <v/>
      </c>
      <c r="D144" s="18" t="str">
        <f>IF($A144&lt;&gt;"",VLOOKUP($A144,参数表!$A:$G,4,0),"")</f>
        <v/>
      </c>
      <c r="E144" s="18" t="str">
        <f>IF($A144&lt;&gt;"",VLOOKUP($A144,参数表!$A:$G,5,0),"")</f>
        <v/>
      </c>
      <c r="F144" s="18">
        <f>SUMIF(进货入库明细表!D:D,A144,进货入库明细表!H:H)</f>
        <v>0</v>
      </c>
      <c r="G144" s="18">
        <f>SUMIF(进货入库明细表!D:D,A144,进货入库明细表!J:J)</f>
        <v>0</v>
      </c>
      <c r="H144" s="18">
        <f>SUMIF(销售出库明细表!D:D,A144,销售出库明细表!H:H)</f>
        <v>0</v>
      </c>
      <c r="I144" s="18">
        <f>SUMIF(销售出库明细表!D:D,A144,销售出库明细表!J:J)</f>
        <v>0</v>
      </c>
      <c r="J144" s="18" t="e">
        <f t="shared" si="5"/>
        <v>#VALUE!</v>
      </c>
      <c r="K144" s="18" t="str">
        <f>IF($A144&lt;&gt;"",VLOOKUP($A144,参数表!$A:$G,6,0),"")</f>
        <v/>
      </c>
      <c r="L144" s="18" t="str">
        <f t="shared" si="6"/>
        <v/>
      </c>
      <c r="M144" s="36"/>
    </row>
    <row r="145" spans="1:13" ht="20.100000000000001" customHeight="1" x14ac:dyDescent="0.15">
      <c r="A145" s="18" t="str">
        <f>IF(参数表!A144="","",参数表!A144)</f>
        <v/>
      </c>
      <c r="B145" s="18" t="str">
        <f>IFERROR(VLOOKUP(A145,参数表!A:G,2,FALSE),"")</f>
        <v/>
      </c>
      <c r="C145" s="18" t="str">
        <f>IF($A145&lt;&gt;"",VLOOKUP($A145,参数表!$A:$G,3,0),"")</f>
        <v/>
      </c>
      <c r="D145" s="18" t="str">
        <f>IF($A145&lt;&gt;"",VLOOKUP($A145,参数表!$A:$G,4,0),"")</f>
        <v/>
      </c>
      <c r="E145" s="18" t="str">
        <f>IF($A145&lt;&gt;"",VLOOKUP($A145,参数表!$A:$G,5,0),"")</f>
        <v/>
      </c>
      <c r="F145" s="18">
        <f>SUMIF(进货入库明细表!D:D,A145,进货入库明细表!H:H)</f>
        <v>0</v>
      </c>
      <c r="G145" s="18">
        <f>SUMIF(进货入库明细表!D:D,A145,进货入库明细表!J:J)</f>
        <v>0</v>
      </c>
      <c r="H145" s="18">
        <f>SUMIF(销售出库明细表!D:D,A145,销售出库明细表!H:H)</f>
        <v>0</v>
      </c>
      <c r="I145" s="18">
        <f>SUMIF(销售出库明细表!D:D,A145,销售出库明细表!J:J)</f>
        <v>0</v>
      </c>
      <c r="J145" s="18" t="e">
        <f t="shared" si="5"/>
        <v>#VALUE!</v>
      </c>
      <c r="K145" s="18" t="str">
        <f>IF($A145&lt;&gt;"",VLOOKUP($A145,参数表!$A:$G,6,0),"")</f>
        <v/>
      </c>
      <c r="L145" s="18" t="str">
        <f t="shared" si="6"/>
        <v/>
      </c>
      <c r="M145" s="36"/>
    </row>
    <row r="146" spans="1:13" ht="20.100000000000001" customHeight="1" x14ac:dyDescent="0.15">
      <c r="A146" s="18" t="str">
        <f>IF(参数表!A145="","",参数表!A145)</f>
        <v/>
      </c>
      <c r="B146" s="18" t="str">
        <f>IFERROR(VLOOKUP(A146,参数表!A:G,2,FALSE),"")</f>
        <v/>
      </c>
      <c r="C146" s="18" t="str">
        <f>IF($A146&lt;&gt;"",VLOOKUP($A146,参数表!$A:$G,3,0),"")</f>
        <v/>
      </c>
      <c r="D146" s="18" t="str">
        <f>IF($A146&lt;&gt;"",VLOOKUP($A146,参数表!$A:$G,4,0),"")</f>
        <v/>
      </c>
      <c r="E146" s="18" t="str">
        <f>IF($A146&lt;&gt;"",VLOOKUP($A146,参数表!$A:$G,5,0),"")</f>
        <v/>
      </c>
      <c r="F146" s="18">
        <f>SUMIF(进货入库明细表!D:D,A146,进货入库明细表!H:H)</f>
        <v>0</v>
      </c>
      <c r="G146" s="18">
        <f>SUMIF(进货入库明细表!D:D,A146,进货入库明细表!J:J)</f>
        <v>0</v>
      </c>
      <c r="H146" s="18">
        <f>SUMIF(销售出库明细表!D:D,A146,销售出库明细表!H:H)</f>
        <v>0</v>
      </c>
      <c r="I146" s="18">
        <f>SUMIF(销售出库明细表!D:D,A146,销售出库明细表!J:J)</f>
        <v>0</v>
      </c>
      <c r="J146" s="18" t="e">
        <f t="shared" si="5"/>
        <v>#VALUE!</v>
      </c>
      <c r="K146" s="18" t="str">
        <f>IF($A146&lt;&gt;"",VLOOKUP($A146,参数表!$A:$G,6,0),"")</f>
        <v/>
      </c>
      <c r="L146" s="18" t="str">
        <f t="shared" si="6"/>
        <v/>
      </c>
      <c r="M146" s="36"/>
    </row>
    <row r="147" spans="1:13" ht="20.100000000000001" customHeight="1" x14ac:dyDescent="0.15">
      <c r="A147" s="18" t="str">
        <f>IF(参数表!A146="","",参数表!A146)</f>
        <v/>
      </c>
      <c r="B147" s="18" t="str">
        <f>IFERROR(VLOOKUP(A147,参数表!A:G,2,FALSE),"")</f>
        <v/>
      </c>
      <c r="C147" s="18" t="str">
        <f>IF($A147&lt;&gt;"",VLOOKUP($A147,参数表!$A:$G,3,0),"")</f>
        <v/>
      </c>
      <c r="D147" s="18" t="str">
        <f>IF($A147&lt;&gt;"",VLOOKUP($A147,参数表!$A:$G,4,0),"")</f>
        <v/>
      </c>
      <c r="E147" s="18" t="str">
        <f>IF($A147&lt;&gt;"",VLOOKUP($A147,参数表!$A:$G,5,0),"")</f>
        <v/>
      </c>
      <c r="F147" s="18">
        <f>SUMIF(进货入库明细表!D:D,A147,进货入库明细表!H:H)</f>
        <v>0</v>
      </c>
      <c r="G147" s="18">
        <f>SUMIF(进货入库明细表!D:D,A147,进货入库明细表!J:J)</f>
        <v>0</v>
      </c>
      <c r="H147" s="18">
        <f>SUMIF(销售出库明细表!D:D,A147,销售出库明细表!H:H)</f>
        <v>0</v>
      </c>
      <c r="I147" s="18">
        <f>SUMIF(销售出库明细表!D:D,A147,销售出库明细表!J:J)</f>
        <v>0</v>
      </c>
      <c r="J147" s="18" t="e">
        <f t="shared" si="5"/>
        <v>#VALUE!</v>
      </c>
      <c r="K147" s="18" t="str">
        <f>IF($A147&lt;&gt;"",VLOOKUP($A147,参数表!$A:$G,6,0),"")</f>
        <v/>
      </c>
      <c r="L147" s="18" t="str">
        <f t="shared" si="6"/>
        <v/>
      </c>
      <c r="M147" s="36"/>
    </row>
    <row r="148" spans="1:13" ht="20.100000000000001" customHeight="1" x14ac:dyDescent="0.15">
      <c r="A148" s="18" t="str">
        <f>IF(参数表!A147="","",参数表!A147)</f>
        <v/>
      </c>
      <c r="B148" s="18" t="str">
        <f>IFERROR(VLOOKUP(A148,参数表!A:G,2,FALSE),"")</f>
        <v/>
      </c>
      <c r="C148" s="18" t="str">
        <f>IF($A148&lt;&gt;"",VLOOKUP($A148,参数表!$A:$G,3,0),"")</f>
        <v/>
      </c>
      <c r="D148" s="18" t="str">
        <f>IF($A148&lt;&gt;"",VLOOKUP($A148,参数表!$A:$G,4,0),"")</f>
        <v/>
      </c>
      <c r="E148" s="18" t="str">
        <f>IF($A148&lt;&gt;"",VLOOKUP($A148,参数表!$A:$G,5,0),"")</f>
        <v/>
      </c>
      <c r="F148" s="18">
        <f>SUMIF(进货入库明细表!D:D,A148,进货入库明细表!H:H)</f>
        <v>0</v>
      </c>
      <c r="G148" s="18">
        <f>SUMIF(进货入库明细表!D:D,A148,进货入库明细表!J:J)</f>
        <v>0</v>
      </c>
      <c r="H148" s="18">
        <f>SUMIF(销售出库明细表!D:D,A148,销售出库明细表!H:H)</f>
        <v>0</v>
      </c>
      <c r="I148" s="18">
        <f>SUMIF(销售出库明细表!D:D,A148,销售出库明细表!J:J)</f>
        <v>0</v>
      </c>
      <c r="J148" s="18" t="e">
        <f t="shared" si="5"/>
        <v>#VALUE!</v>
      </c>
      <c r="K148" s="18" t="str">
        <f>IF($A148&lt;&gt;"",VLOOKUP($A148,参数表!$A:$G,6,0),"")</f>
        <v/>
      </c>
      <c r="L148" s="18" t="str">
        <f t="shared" si="6"/>
        <v/>
      </c>
      <c r="M148" s="36"/>
    </row>
    <row r="149" spans="1:13" ht="20.100000000000001" customHeight="1" x14ac:dyDescent="0.15">
      <c r="A149" s="18" t="str">
        <f>IF(参数表!A148="","",参数表!A148)</f>
        <v/>
      </c>
      <c r="B149" s="18" t="str">
        <f>IFERROR(VLOOKUP(A149,参数表!A:G,2,FALSE),"")</f>
        <v/>
      </c>
      <c r="C149" s="18" t="str">
        <f>IF($A149&lt;&gt;"",VLOOKUP($A149,参数表!$A:$G,3,0),"")</f>
        <v/>
      </c>
      <c r="D149" s="18" t="str">
        <f>IF($A149&lt;&gt;"",VLOOKUP($A149,参数表!$A:$G,4,0),"")</f>
        <v/>
      </c>
      <c r="E149" s="18" t="str">
        <f>IF($A149&lt;&gt;"",VLOOKUP($A149,参数表!$A:$G,5,0),"")</f>
        <v/>
      </c>
      <c r="F149" s="18">
        <f>SUMIF(进货入库明细表!D:D,A149,进货入库明细表!H:H)</f>
        <v>0</v>
      </c>
      <c r="G149" s="18">
        <f>SUMIF(进货入库明细表!D:D,A149,进货入库明细表!J:J)</f>
        <v>0</v>
      </c>
      <c r="H149" s="18">
        <f>SUMIF(销售出库明细表!D:D,A149,销售出库明细表!H:H)</f>
        <v>0</v>
      </c>
      <c r="I149" s="18">
        <f>SUMIF(销售出库明细表!D:D,A149,销售出库明细表!J:J)</f>
        <v>0</v>
      </c>
      <c r="J149" s="18" t="e">
        <f t="shared" si="5"/>
        <v>#VALUE!</v>
      </c>
      <c r="K149" s="18" t="str">
        <f>IF($A149&lt;&gt;"",VLOOKUP($A149,参数表!$A:$G,6,0),"")</f>
        <v/>
      </c>
      <c r="L149" s="18" t="str">
        <f t="shared" si="6"/>
        <v/>
      </c>
      <c r="M149" s="36"/>
    </row>
    <row r="150" spans="1:13" ht="20.100000000000001" customHeight="1" x14ac:dyDescent="0.15">
      <c r="A150" s="18" t="str">
        <f>IF(参数表!A149="","",参数表!A149)</f>
        <v/>
      </c>
      <c r="B150" s="18" t="str">
        <f>IFERROR(VLOOKUP(A150,参数表!A:G,2,FALSE),"")</f>
        <v/>
      </c>
      <c r="C150" s="18" t="str">
        <f>IF($A150&lt;&gt;"",VLOOKUP($A150,参数表!$A:$G,3,0),"")</f>
        <v/>
      </c>
      <c r="D150" s="18" t="str">
        <f>IF($A150&lt;&gt;"",VLOOKUP($A150,参数表!$A:$G,4,0),"")</f>
        <v/>
      </c>
      <c r="E150" s="18" t="str">
        <f>IF($A150&lt;&gt;"",VLOOKUP($A150,参数表!$A:$G,5,0),"")</f>
        <v/>
      </c>
      <c r="F150" s="18">
        <f>SUMIF(进货入库明细表!D:D,A150,进货入库明细表!H:H)</f>
        <v>0</v>
      </c>
      <c r="G150" s="18">
        <f>SUMIF(进货入库明细表!D:D,A150,进货入库明细表!J:J)</f>
        <v>0</v>
      </c>
      <c r="H150" s="18">
        <f>SUMIF(销售出库明细表!D:D,A150,销售出库明细表!H:H)</f>
        <v>0</v>
      </c>
      <c r="I150" s="18">
        <f>SUMIF(销售出库明细表!D:D,A150,销售出库明细表!J:J)</f>
        <v>0</v>
      </c>
      <c r="J150" s="18" t="e">
        <f t="shared" si="5"/>
        <v>#VALUE!</v>
      </c>
      <c r="K150" s="18" t="str">
        <f>IF($A150&lt;&gt;"",VLOOKUP($A150,参数表!$A:$G,6,0),"")</f>
        <v/>
      </c>
      <c r="L150" s="18" t="str">
        <f t="shared" si="6"/>
        <v/>
      </c>
      <c r="M150" s="36"/>
    </row>
    <row r="151" spans="1:13" ht="20.100000000000001" customHeight="1" x14ac:dyDescent="0.15">
      <c r="A151" s="18" t="str">
        <f>IF(参数表!A150="","",参数表!A150)</f>
        <v/>
      </c>
      <c r="B151" s="18" t="str">
        <f>IFERROR(VLOOKUP(A151,参数表!A:G,2,FALSE),"")</f>
        <v/>
      </c>
      <c r="C151" s="18" t="str">
        <f>IF($A151&lt;&gt;"",VLOOKUP($A151,参数表!$A:$G,3,0),"")</f>
        <v/>
      </c>
      <c r="D151" s="18" t="str">
        <f>IF($A151&lt;&gt;"",VLOOKUP($A151,参数表!$A:$G,4,0),"")</f>
        <v/>
      </c>
      <c r="E151" s="18" t="str">
        <f>IF($A151&lt;&gt;"",VLOOKUP($A151,参数表!$A:$G,5,0),"")</f>
        <v/>
      </c>
      <c r="F151" s="18">
        <f>SUMIF(进货入库明细表!D:D,A151,进货入库明细表!H:H)</f>
        <v>0</v>
      </c>
      <c r="G151" s="18">
        <f>SUMIF(进货入库明细表!D:D,A151,进货入库明细表!J:J)</f>
        <v>0</v>
      </c>
      <c r="H151" s="18">
        <f>SUMIF(销售出库明细表!D:D,A151,销售出库明细表!H:H)</f>
        <v>0</v>
      </c>
      <c r="I151" s="18">
        <f>SUMIF(销售出库明细表!D:D,A151,销售出库明细表!J:J)</f>
        <v>0</v>
      </c>
      <c r="J151" s="18" t="e">
        <f t="shared" si="5"/>
        <v>#VALUE!</v>
      </c>
      <c r="K151" s="18" t="str">
        <f>IF($A151&lt;&gt;"",VLOOKUP($A151,参数表!$A:$G,6,0),"")</f>
        <v/>
      </c>
      <c r="L151" s="18" t="str">
        <f t="shared" si="6"/>
        <v/>
      </c>
      <c r="M151" s="36"/>
    </row>
    <row r="152" spans="1:13" ht="20.100000000000001" customHeight="1" x14ac:dyDescent="0.15">
      <c r="A152" s="18" t="str">
        <f>IF(参数表!A151="","",参数表!A151)</f>
        <v/>
      </c>
      <c r="B152" s="18" t="str">
        <f>IFERROR(VLOOKUP(A152,参数表!A:G,2,FALSE),"")</f>
        <v/>
      </c>
      <c r="C152" s="18" t="str">
        <f>IF($A152&lt;&gt;"",VLOOKUP($A152,参数表!$A:$G,3,0),"")</f>
        <v/>
      </c>
      <c r="D152" s="18" t="str">
        <f>IF($A152&lt;&gt;"",VLOOKUP($A152,参数表!$A:$G,4,0),"")</f>
        <v/>
      </c>
      <c r="E152" s="18" t="str">
        <f>IF($A152&lt;&gt;"",VLOOKUP($A152,参数表!$A:$G,5,0),"")</f>
        <v/>
      </c>
      <c r="F152" s="18">
        <f>SUMIF(进货入库明细表!D:D,A152,进货入库明细表!H:H)</f>
        <v>0</v>
      </c>
      <c r="G152" s="18">
        <f>SUMIF(进货入库明细表!D:D,A152,进货入库明细表!J:J)</f>
        <v>0</v>
      </c>
      <c r="H152" s="18">
        <f>SUMIF(销售出库明细表!D:D,A152,销售出库明细表!H:H)</f>
        <v>0</v>
      </c>
      <c r="I152" s="18">
        <f>SUMIF(销售出库明细表!D:D,A152,销售出库明细表!J:J)</f>
        <v>0</v>
      </c>
      <c r="J152" s="18" t="e">
        <f t="shared" si="5"/>
        <v>#VALUE!</v>
      </c>
      <c r="K152" s="18" t="str">
        <f>IF($A152&lt;&gt;"",VLOOKUP($A152,参数表!$A:$G,6,0),"")</f>
        <v/>
      </c>
      <c r="L152" s="18" t="str">
        <f t="shared" si="6"/>
        <v/>
      </c>
      <c r="M152" s="36"/>
    </row>
    <row r="153" spans="1:13" ht="20.100000000000001" customHeight="1" x14ac:dyDescent="0.15">
      <c r="A153" s="18" t="str">
        <f>IF(参数表!A152="","",参数表!A152)</f>
        <v/>
      </c>
      <c r="B153" s="18" t="str">
        <f>IFERROR(VLOOKUP(A153,参数表!A:G,2,FALSE),"")</f>
        <v/>
      </c>
      <c r="C153" s="18" t="str">
        <f>IF($A153&lt;&gt;"",VLOOKUP($A153,参数表!$A:$G,3,0),"")</f>
        <v/>
      </c>
      <c r="D153" s="18" t="str">
        <f>IF($A153&lt;&gt;"",VLOOKUP($A153,参数表!$A:$G,4,0),"")</f>
        <v/>
      </c>
      <c r="E153" s="18" t="str">
        <f>IF($A153&lt;&gt;"",VLOOKUP($A153,参数表!$A:$G,5,0),"")</f>
        <v/>
      </c>
      <c r="F153" s="18">
        <f>SUMIF(进货入库明细表!D:D,A153,进货入库明细表!H:H)</f>
        <v>0</v>
      </c>
      <c r="G153" s="18">
        <f>SUMIF(进货入库明细表!D:D,A153,进货入库明细表!J:J)</f>
        <v>0</v>
      </c>
      <c r="H153" s="18">
        <f>SUMIF(销售出库明细表!D:D,A153,销售出库明细表!H:H)</f>
        <v>0</v>
      </c>
      <c r="I153" s="18">
        <f>SUMIF(销售出库明细表!D:D,A153,销售出库明细表!J:J)</f>
        <v>0</v>
      </c>
      <c r="J153" s="18" t="e">
        <f t="shared" si="5"/>
        <v>#VALUE!</v>
      </c>
      <c r="K153" s="18" t="str">
        <f>IF($A153&lt;&gt;"",VLOOKUP($A153,参数表!$A:$G,6,0),"")</f>
        <v/>
      </c>
      <c r="L153" s="18" t="str">
        <f t="shared" si="6"/>
        <v/>
      </c>
      <c r="M153" s="36"/>
    </row>
    <row r="154" spans="1:13" ht="20.100000000000001" customHeight="1" x14ac:dyDescent="0.15">
      <c r="A154" s="18" t="str">
        <f>IF(参数表!A153="","",参数表!A153)</f>
        <v/>
      </c>
      <c r="B154" s="18" t="str">
        <f>IFERROR(VLOOKUP(A154,参数表!A:G,2,FALSE),"")</f>
        <v/>
      </c>
      <c r="C154" s="18" t="str">
        <f>IF($A154&lt;&gt;"",VLOOKUP($A154,参数表!$A:$G,3,0),"")</f>
        <v/>
      </c>
      <c r="D154" s="18" t="str">
        <f>IF($A154&lt;&gt;"",VLOOKUP($A154,参数表!$A:$G,4,0),"")</f>
        <v/>
      </c>
      <c r="E154" s="18" t="str">
        <f>IF($A154&lt;&gt;"",VLOOKUP($A154,参数表!$A:$G,5,0),"")</f>
        <v/>
      </c>
      <c r="F154" s="18">
        <f>SUMIF(进货入库明细表!D:D,A154,进货入库明细表!H:H)</f>
        <v>0</v>
      </c>
      <c r="G154" s="18">
        <f>SUMIF(进货入库明细表!D:D,A154,进货入库明细表!J:J)</f>
        <v>0</v>
      </c>
      <c r="H154" s="18">
        <f>SUMIF(销售出库明细表!D:D,A154,销售出库明细表!H:H)</f>
        <v>0</v>
      </c>
      <c r="I154" s="18">
        <f>SUMIF(销售出库明细表!D:D,A154,销售出库明细表!J:J)</f>
        <v>0</v>
      </c>
      <c r="J154" s="18" t="e">
        <f t="shared" si="5"/>
        <v>#VALUE!</v>
      </c>
      <c r="K154" s="18" t="str">
        <f>IF($A154&lt;&gt;"",VLOOKUP($A154,参数表!$A:$G,6,0),"")</f>
        <v/>
      </c>
      <c r="L154" s="18" t="str">
        <f t="shared" si="6"/>
        <v/>
      </c>
      <c r="M154" s="36"/>
    </row>
    <row r="155" spans="1:13" ht="20.100000000000001" customHeight="1" x14ac:dyDescent="0.15">
      <c r="A155" s="18" t="str">
        <f>IF(参数表!A154="","",参数表!A154)</f>
        <v/>
      </c>
      <c r="B155" s="18" t="str">
        <f>IFERROR(VLOOKUP(A155,参数表!A:G,2,FALSE),"")</f>
        <v/>
      </c>
      <c r="C155" s="18" t="str">
        <f>IF($A155&lt;&gt;"",VLOOKUP($A155,参数表!$A:$G,3,0),"")</f>
        <v/>
      </c>
      <c r="D155" s="18" t="str">
        <f>IF($A155&lt;&gt;"",VLOOKUP($A155,参数表!$A:$G,4,0),"")</f>
        <v/>
      </c>
      <c r="E155" s="18" t="str">
        <f>IF($A155&lt;&gt;"",VLOOKUP($A155,参数表!$A:$G,5,0),"")</f>
        <v/>
      </c>
      <c r="F155" s="18">
        <f>SUMIF(进货入库明细表!D:D,A155,进货入库明细表!H:H)</f>
        <v>0</v>
      </c>
      <c r="G155" s="18">
        <f>SUMIF(进货入库明细表!D:D,A155,进货入库明细表!J:J)</f>
        <v>0</v>
      </c>
      <c r="H155" s="18">
        <f>SUMIF(销售出库明细表!D:D,A155,销售出库明细表!H:H)</f>
        <v>0</v>
      </c>
      <c r="I155" s="18">
        <f>SUMIF(销售出库明细表!D:D,A155,销售出库明细表!J:J)</f>
        <v>0</v>
      </c>
      <c r="J155" s="18" t="e">
        <f t="shared" si="5"/>
        <v>#VALUE!</v>
      </c>
      <c r="K155" s="18" t="str">
        <f>IF($A155&lt;&gt;"",VLOOKUP($A155,参数表!$A:$G,6,0),"")</f>
        <v/>
      </c>
      <c r="L155" s="18" t="str">
        <f t="shared" si="6"/>
        <v/>
      </c>
      <c r="M155" s="36"/>
    </row>
    <row r="156" spans="1:13" ht="20.100000000000001" customHeight="1" x14ac:dyDescent="0.15">
      <c r="A156" s="18" t="str">
        <f>IF(参数表!A155="","",参数表!A155)</f>
        <v/>
      </c>
      <c r="B156" s="18" t="str">
        <f>IFERROR(VLOOKUP(A156,参数表!A:G,2,FALSE),"")</f>
        <v/>
      </c>
      <c r="C156" s="18" t="str">
        <f>IF($A156&lt;&gt;"",VLOOKUP($A156,参数表!$A:$G,3,0),"")</f>
        <v/>
      </c>
      <c r="D156" s="18" t="str">
        <f>IF($A156&lt;&gt;"",VLOOKUP($A156,参数表!$A:$G,4,0),"")</f>
        <v/>
      </c>
      <c r="E156" s="18" t="str">
        <f>IF($A156&lt;&gt;"",VLOOKUP($A156,参数表!$A:$G,5,0),"")</f>
        <v/>
      </c>
      <c r="F156" s="18">
        <f>SUMIF(进货入库明细表!D:D,A156,进货入库明细表!H:H)</f>
        <v>0</v>
      </c>
      <c r="G156" s="18">
        <f>SUMIF(进货入库明细表!D:D,A156,进货入库明细表!J:J)</f>
        <v>0</v>
      </c>
      <c r="H156" s="18">
        <f>SUMIF(销售出库明细表!D:D,A156,销售出库明细表!H:H)</f>
        <v>0</v>
      </c>
      <c r="I156" s="18">
        <f>SUMIF(销售出库明细表!D:D,A156,销售出库明细表!J:J)</f>
        <v>0</v>
      </c>
      <c r="J156" s="18" t="e">
        <f t="shared" si="5"/>
        <v>#VALUE!</v>
      </c>
      <c r="K156" s="18" t="str">
        <f>IF($A156&lt;&gt;"",VLOOKUP($A156,参数表!$A:$G,6,0),"")</f>
        <v/>
      </c>
      <c r="L156" s="18" t="str">
        <f t="shared" si="6"/>
        <v/>
      </c>
      <c r="M156" s="36"/>
    </row>
    <row r="157" spans="1:13" ht="20.100000000000001" customHeight="1" x14ac:dyDescent="0.15">
      <c r="A157" s="18" t="str">
        <f>IF(参数表!A156="","",参数表!A156)</f>
        <v/>
      </c>
      <c r="B157" s="18" t="str">
        <f>IFERROR(VLOOKUP(A157,参数表!A:G,2,FALSE),"")</f>
        <v/>
      </c>
      <c r="C157" s="18" t="str">
        <f>IF($A157&lt;&gt;"",VLOOKUP($A157,参数表!$A:$G,3,0),"")</f>
        <v/>
      </c>
      <c r="D157" s="18" t="str">
        <f>IF($A157&lt;&gt;"",VLOOKUP($A157,参数表!$A:$G,4,0),"")</f>
        <v/>
      </c>
      <c r="E157" s="18" t="str">
        <f>IF($A157&lt;&gt;"",VLOOKUP($A157,参数表!$A:$G,5,0),"")</f>
        <v/>
      </c>
      <c r="F157" s="18">
        <f>SUMIF(进货入库明细表!D:D,A157,进货入库明细表!H:H)</f>
        <v>0</v>
      </c>
      <c r="G157" s="18">
        <f>SUMIF(进货入库明细表!D:D,A157,进货入库明细表!J:J)</f>
        <v>0</v>
      </c>
      <c r="H157" s="18">
        <f>SUMIF(销售出库明细表!D:D,A157,销售出库明细表!H:H)</f>
        <v>0</v>
      </c>
      <c r="I157" s="18">
        <f>SUMIF(销售出库明细表!D:D,A157,销售出库明细表!J:J)</f>
        <v>0</v>
      </c>
      <c r="J157" s="18" t="e">
        <f t="shared" si="5"/>
        <v>#VALUE!</v>
      </c>
      <c r="K157" s="18" t="str">
        <f>IF($A157&lt;&gt;"",VLOOKUP($A157,参数表!$A:$G,6,0),"")</f>
        <v/>
      </c>
      <c r="L157" s="18" t="str">
        <f t="shared" si="6"/>
        <v/>
      </c>
      <c r="M157" s="36"/>
    </row>
    <row r="158" spans="1:13" ht="20.100000000000001" customHeight="1" x14ac:dyDescent="0.15">
      <c r="A158" s="18" t="str">
        <f>IF(参数表!A157="","",参数表!A157)</f>
        <v/>
      </c>
      <c r="B158" s="18" t="str">
        <f>IFERROR(VLOOKUP(A158,参数表!A:G,2,FALSE),"")</f>
        <v/>
      </c>
      <c r="C158" s="18" t="str">
        <f>IF($A158&lt;&gt;"",VLOOKUP($A158,参数表!$A:$G,3,0),"")</f>
        <v/>
      </c>
      <c r="D158" s="18" t="str">
        <f>IF($A158&lt;&gt;"",VLOOKUP($A158,参数表!$A:$G,4,0),"")</f>
        <v/>
      </c>
      <c r="E158" s="18" t="str">
        <f>IF($A158&lt;&gt;"",VLOOKUP($A158,参数表!$A:$G,5,0),"")</f>
        <v/>
      </c>
      <c r="F158" s="18">
        <f>SUMIF(进货入库明细表!D:D,A158,进货入库明细表!H:H)</f>
        <v>0</v>
      </c>
      <c r="G158" s="18">
        <f>SUMIF(进货入库明细表!D:D,A158,进货入库明细表!J:J)</f>
        <v>0</v>
      </c>
      <c r="H158" s="18">
        <f>SUMIF(销售出库明细表!D:D,A158,销售出库明细表!H:H)</f>
        <v>0</v>
      </c>
      <c r="I158" s="18">
        <f>SUMIF(销售出库明细表!D:D,A158,销售出库明细表!J:J)</f>
        <v>0</v>
      </c>
      <c r="J158" s="18" t="e">
        <f t="shared" si="5"/>
        <v>#VALUE!</v>
      </c>
      <c r="K158" s="18" t="str">
        <f>IF($A158&lt;&gt;"",VLOOKUP($A158,参数表!$A:$G,6,0),"")</f>
        <v/>
      </c>
      <c r="L158" s="18" t="str">
        <f t="shared" si="6"/>
        <v/>
      </c>
      <c r="M158" s="36"/>
    </row>
    <row r="159" spans="1:13" ht="20.100000000000001" customHeight="1" x14ac:dyDescent="0.15">
      <c r="A159" s="18" t="str">
        <f>IF(参数表!A158="","",参数表!A158)</f>
        <v/>
      </c>
      <c r="B159" s="18" t="str">
        <f>IFERROR(VLOOKUP(A159,参数表!A:G,2,FALSE),"")</f>
        <v/>
      </c>
      <c r="C159" s="18" t="str">
        <f>IF($A159&lt;&gt;"",VLOOKUP($A159,参数表!$A:$G,3,0),"")</f>
        <v/>
      </c>
      <c r="D159" s="18" t="str">
        <f>IF($A159&lt;&gt;"",VLOOKUP($A159,参数表!$A:$G,4,0),"")</f>
        <v/>
      </c>
      <c r="E159" s="18" t="str">
        <f>IF($A159&lt;&gt;"",VLOOKUP($A159,参数表!$A:$G,5,0),"")</f>
        <v/>
      </c>
      <c r="F159" s="18">
        <f>SUMIF(进货入库明细表!D:D,A159,进货入库明细表!H:H)</f>
        <v>0</v>
      </c>
      <c r="G159" s="18">
        <f>SUMIF(进货入库明细表!D:D,A159,进货入库明细表!J:J)</f>
        <v>0</v>
      </c>
      <c r="H159" s="18">
        <f>SUMIF(销售出库明细表!D:D,A159,销售出库明细表!H:H)</f>
        <v>0</v>
      </c>
      <c r="I159" s="18">
        <f>SUMIF(销售出库明细表!D:D,A159,销售出库明细表!J:J)</f>
        <v>0</v>
      </c>
      <c r="J159" s="18" t="e">
        <f t="shared" si="5"/>
        <v>#VALUE!</v>
      </c>
      <c r="K159" s="18" t="str">
        <f>IF($A159&lt;&gt;"",VLOOKUP($A159,参数表!$A:$G,6,0),"")</f>
        <v/>
      </c>
      <c r="L159" s="18" t="str">
        <f t="shared" si="6"/>
        <v/>
      </c>
      <c r="M159" s="36"/>
    </row>
    <row r="160" spans="1:13" ht="20.100000000000001" customHeight="1" x14ac:dyDescent="0.15">
      <c r="A160" s="18" t="str">
        <f>IF(参数表!A159="","",参数表!A159)</f>
        <v/>
      </c>
      <c r="B160" s="18" t="str">
        <f>IFERROR(VLOOKUP(A160,参数表!A:G,2,FALSE),"")</f>
        <v/>
      </c>
      <c r="C160" s="18" t="str">
        <f>IF($A160&lt;&gt;"",VLOOKUP($A160,参数表!$A:$G,3,0),"")</f>
        <v/>
      </c>
      <c r="D160" s="18" t="str">
        <f>IF($A160&lt;&gt;"",VLOOKUP($A160,参数表!$A:$G,4,0),"")</f>
        <v/>
      </c>
      <c r="E160" s="18" t="str">
        <f>IF($A160&lt;&gt;"",VLOOKUP($A160,参数表!$A:$G,5,0),"")</f>
        <v/>
      </c>
      <c r="F160" s="18">
        <f>SUMIF(进货入库明细表!D:D,A160,进货入库明细表!H:H)</f>
        <v>0</v>
      </c>
      <c r="G160" s="18">
        <f>SUMIF(进货入库明细表!D:D,A160,进货入库明细表!J:J)</f>
        <v>0</v>
      </c>
      <c r="H160" s="18">
        <f>SUMIF(销售出库明细表!D:D,A160,销售出库明细表!H:H)</f>
        <v>0</v>
      </c>
      <c r="I160" s="18">
        <f>SUMIF(销售出库明细表!D:D,A160,销售出库明细表!J:J)</f>
        <v>0</v>
      </c>
      <c r="J160" s="18" t="e">
        <f t="shared" si="5"/>
        <v>#VALUE!</v>
      </c>
      <c r="K160" s="18" t="str">
        <f>IF($A160&lt;&gt;"",VLOOKUP($A160,参数表!$A:$G,6,0),"")</f>
        <v/>
      </c>
      <c r="L160" s="18" t="str">
        <f t="shared" si="6"/>
        <v/>
      </c>
      <c r="M160" s="36"/>
    </row>
    <row r="161" spans="1:13" ht="20.100000000000001" customHeight="1" x14ac:dyDescent="0.15">
      <c r="A161" s="18" t="str">
        <f>IF(参数表!A160="","",参数表!A160)</f>
        <v/>
      </c>
      <c r="B161" s="18" t="str">
        <f>IFERROR(VLOOKUP(A161,参数表!A:G,2,FALSE),"")</f>
        <v/>
      </c>
      <c r="C161" s="18" t="str">
        <f>IF($A161&lt;&gt;"",VLOOKUP($A161,参数表!$A:$G,3,0),"")</f>
        <v/>
      </c>
      <c r="D161" s="18" t="str">
        <f>IF($A161&lt;&gt;"",VLOOKUP($A161,参数表!$A:$G,4,0),"")</f>
        <v/>
      </c>
      <c r="E161" s="18" t="str">
        <f>IF($A161&lt;&gt;"",VLOOKUP($A161,参数表!$A:$G,5,0),"")</f>
        <v/>
      </c>
      <c r="F161" s="18">
        <f>SUMIF(进货入库明细表!D:D,A161,进货入库明细表!H:H)</f>
        <v>0</v>
      </c>
      <c r="G161" s="18">
        <f>SUMIF(进货入库明细表!D:D,A161,进货入库明细表!J:J)</f>
        <v>0</v>
      </c>
      <c r="H161" s="18">
        <f>SUMIF(销售出库明细表!D:D,A161,销售出库明细表!H:H)</f>
        <v>0</v>
      </c>
      <c r="I161" s="18">
        <f>SUMIF(销售出库明细表!D:D,A161,销售出库明细表!J:J)</f>
        <v>0</v>
      </c>
      <c r="J161" s="18" t="e">
        <f t="shared" si="5"/>
        <v>#VALUE!</v>
      </c>
      <c r="K161" s="18" t="str">
        <f>IF($A161&lt;&gt;"",VLOOKUP($A161,参数表!$A:$G,6,0),"")</f>
        <v/>
      </c>
      <c r="L161" s="18" t="str">
        <f t="shared" si="6"/>
        <v/>
      </c>
      <c r="M161" s="36"/>
    </row>
    <row r="162" spans="1:13" ht="20.100000000000001" customHeight="1" x14ac:dyDescent="0.15">
      <c r="A162" s="18" t="str">
        <f>IF(参数表!A161="","",参数表!A161)</f>
        <v/>
      </c>
      <c r="B162" s="18" t="str">
        <f>IFERROR(VLOOKUP(A162,参数表!A:G,2,FALSE),"")</f>
        <v/>
      </c>
      <c r="C162" s="18" t="str">
        <f>IF($A162&lt;&gt;"",VLOOKUP($A162,参数表!$A:$G,3,0),"")</f>
        <v/>
      </c>
      <c r="D162" s="18" t="str">
        <f>IF($A162&lt;&gt;"",VLOOKUP($A162,参数表!$A:$G,4,0),"")</f>
        <v/>
      </c>
      <c r="E162" s="18" t="str">
        <f>IF($A162&lt;&gt;"",VLOOKUP($A162,参数表!$A:$G,5,0),"")</f>
        <v/>
      </c>
      <c r="F162" s="18">
        <f>SUMIF(进货入库明细表!D:D,A162,进货入库明细表!H:H)</f>
        <v>0</v>
      </c>
      <c r="G162" s="18">
        <f>SUMIF(进货入库明细表!D:D,A162,进货入库明细表!J:J)</f>
        <v>0</v>
      </c>
      <c r="H162" s="18">
        <f>SUMIF(销售出库明细表!D:D,A162,销售出库明细表!H:H)</f>
        <v>0</v>
      </c>
      <c r="I162" s="18">
        <f>SUMIF(销售出库明细表!D:D,A162,销售出库明细表!J:J)</f>
        <v>0</v>
      </c>
      <c r="J162" s="18" t="e">
        <f t="shared" si="5"/>
        <v>#VALUE!</v>
      </c>
      <c r="K162" s="18" t="str">
        <f>IF($A162&lt;&gt;"",VLOOKUP($A162,参数表!$A:$G,6,0),"")</f>
        <v/>
      </c>
      <c r="L162" s="18" t="str">
        <f t="shared" si="6"/>
        <v/>
      </c>
      <c r="M162" s="36"/>
    </row>
    <row r="163" spans="1:13" ht="20.100000000000001" customHeight="1" x14ac:dyDescent="0.15">
      <c r="A163" s="18" t="str">
        <f>IF(参数表!A162="","",参数表!A162)</f>
        <v/>
      </c>
      <c r="B163" s="18" t="str">
        <f>IFERROR(VLOOKUP(A163,参数表!A:G,2,FALSE),"")</f>
        <v/>
      </c>
      <c r="C163" s="18" t="str">
        <f>IF($A163&lt;&gt;"",VLOOKUP($A163,参数表!$A:$G,3,0),"")</f>
        <v/>
      </c>
      <c r="D163" s="18" t="str">
        <f>IF($A163&lt;&gt;"",VLOOKUP($A163,参数表!$A:$G,4,0),"")</f>
        <v/>
      </c>
      <c r="E163" s="18" t="str">
        <f>IF($A163&lt;&gt;"",VLOOKUP($A163,参数表!$A:$G,5,0),"")</f>
        <v/>
      </c>
      <c r="F163" s="18">
        <f>SUMIF(进货入库明细表!D:D,A163,进货入库明细表!H:H)</f>
        <v>0</v>
      </c>
      <c r="G163" s="18">
        <f>SUMIF(进货入库明细表!D:D,A163,进货入库明细表!J:J)</f>
        <v>0</v>
      </c>
      <c r="H163" s="18">
        <f>SUMIF(销售出库明细表!D:D,A163,销售出库明细表!H:H)</f>
        <v>0</v>
      </c>
      <c r="I163" s="18">
        <f>SUMIF(销售出库明细表!D:D,A163,销售出库明细表!J:J)</f>
        <v>0</v>
      </c>
      <c r="J163" s="18" t="e">
        <f t="shared" si="5"/>
        <v>#VALUE!</v>
      </c>
      <c r="K163" s="18" t="str">
        <f>IF($A163&lt;&gt;"",VLOOKUP($A163,参数表!$A:$G,6,0),"")</f>
        <v/>
      </c>
      <c r="L163" s="18" t="str">
        <f t="shared" si="6"/>
        <v/>
      </c>
      <c r="M163" s="36"/>
    </row>
    <row r="164" spans="1:13" ht="20.100000000000001" customHeight="1" x14ac:dyDescent="0.15">
      <c r="A164" s="18" t="str">
        <f>IF(参数表!A163="","",参数表!A163)</f>
        <v/>
      </c>
      <c r="B164" s="18" t="str">
        <f>IFERROR(VLOOKUP(A164,参数表!A:G,2,FALSE),"")</f>
        <v/>
      </c>
      <c r="C164" s="18" t="str">
        <f>IF($A164&lt;&gt;"",VLOOKUP($A164,参数表!$A:$G,3,0),"")</f>
        <v/>
      </c>
      <c r="D164" s="18" t="str">
        <f>IF($A164&lt;&gt;"",VLOOKUP($A164,参数表!$A:$G,4,0),"")</f>
        <v/>
      </c>
      <c r="E164" s="18" t="str">
        <f>IF($A164&lt;&gt;"",VLOOKUP($A164,参数表!$A:$G,5,0),"")</f>
        <v/>
      </c>
      <c r="F164" s="18">
        <f>SUMIF(进货入库明细表!D:D,A164,进货入库明细表!H:H)</f>
        <v>0</v>
      </c>
      <c r="G164" s="18">
        <f>SUMIF(进货入库明细表!D:D,A164,进货入库明细表!J:J)</f>
        <v>0</v>
      </c>
      <c r="H164" s="18">
        <f>SUMIF(销售出库明细表!D:D,A164,销售出库明细表!H:H)</f>
        <v>0</v>
      </c>
      <c r="I164" s="18">
        <f>SUMIF(销售出库明细表!D:D,A164,销售出库明细表!J:J)</f>
        <v>0</v>
      </c>
      <c r="J164" s="18" t="e">
        <f t="shared" si="5"/>
        <v>#VALUE!</v>
      </c>
      <c r="K164" s="18" t="str">
        <f>IF($A164&lt;&gt;"",VLOOKUP($A164,参数表!$A:$G,6,0),"")</f>
        <v/>
      </c>
      <c r="L164" s="18" t="str">
        <f t="shared" si="6"/>
        <v/>
      </c>
      <c r="M164" s="36"/>
    </row>
    <row r="165" spans="1:13" ht="20.100000000000001" customHeight="1" x14ac:dyDescent="0.15">
      <c r="A165" s="18" t="str">
        <f>IF(参数表!A164="","",参数表!A164)</f>
        <v/>
      </c>
      <c r="B165" s="18" t="str">
        <f>IFERROR(VLOOKUP(A165,参数表!A:G,2,FALSE),"")</f>
        <v/>
      </c>
      <c r="C165" s="18" t="str">
        <f>IF($A165&lt;&gt;"",VLOOKUP($A165,参数表!$A:$G,3,0),"")</f>
        <v/>
      </c>
      <c r="D165" s="18" t="str">
        <f>IF($A165&lt;&gt;"",VLOOKUP($A165,参数表!$A:$G,4,0),"")</f>
        <v/>
      </c>
      <c r="E165" s="18" t="str">
        <f>IF($A165&lt;&gt;"",VLOOKUP($A165,参数表!$A:$G,5,0),"")</f>
        <v/>
      </c>
      <c r="F165" s="18">
        <f>SUMIF(进货入库明细表!D:D,A165,进货入库明细表!H:H)</f>
        <v>0</v>
      </c>
      <c r="G165" s="18">
        <f>SUMIF(进货入库明细表!D:D,A165,进货入库明细表!J:J)</f>
        <v>0</v>
      </c>
      <c r="H165" s="18">
        <f>SUMIF(销售出库明细表!D:D,A165,销售出库明细表!H:H)</f>
        <v>0</v>
      </c>
      <c r="I165" s="18">
        <f>SUMIF(销售出库明细表!D:D,A165,销售出库明细表!J:J)</f>
        <v>0</v>
      </c>
      <c r="J165" s="18" t="e">
        <f t="shared" si="5"/>
        <v>#VALUE!</v>
      </c>
      <c r="K165" s="18" t="str">
        <f>IF($A165&lt;&gt;"",VLOOKUP($A165,参数表!$A:$G,6,0),"")</f>
        <v/>
      </c>
      <c r="L165" s="18" t="str">
        <f t="shared" si="6"/>
        <v/>
      </c>
      <c r="M165" s="36"/>
    </row>
    <row r="166" spans="1:13" ht="20.100000000000001" customHeight="1" x14ac:dyDescent="0.15">
      <c r="A166" s="18" t="str">
        <f>IF(参数表!A165="","",参数表!A165)</f>
        <v/>
      </c>
      <c r="B166" s="18" t="str">
        <f>IFERROR(VLOOKUP(A166,参数表!A:G,2,FALSE),"")</f>
        <v/>
      </c>
      <c r="C166" s="18" t="str">
        <f>IF($A166&lt;&gt;"",VLOOKUP($A166,参数表!$A:$G,3,0),"")</f>
        <v/>
      </c>
      <c r="D166" s="18" t="str">
        <f>IF($A166&lt;&gt;"",VLOOKUP($A166,参数表!$A:$G,4,0),"")</f>
        <v/>
      </c>
      <c r="E166" s="18" t="str">
        <f>IF($A166&lt;&gt;"",VLOOKUP($A166,参数表!$A:$G,5,0),"")</f>
        <v/>
      </c>
      <c r="F166" s="18">
        <f>SUMIF(进货入库明细表!D:D,A166,进货入库明细表!H:H)</f>
        <v>0</v>
      </c>
      <c r="G166" s="18">
        <f>SUMIF(进货入库明细表!D:D,A166,进货入库明细表!J:J)</f>
        <v>0</v>
      </c>
      <c r="H166" s="18">
        <f>SUMIF(销售出库明细表!D:D,A166,销售出库明细表!H:H)</f>
        <v>0</v>
      </c>
      <c r="I166" s="18">
        <f>SUMIF(销售出库明细表!D:D,A166,销售出库明细表!J:J)</f>
        <v>0</v>
      </c>
      <c r="J166" s="18" t="e">
        <f t="shared" si="5"/>
        <v>#VALUE!</v>
      </c>
      <c r="K166" s="18" t="str">
        <f>IF($A166&lt;&gt;"",VLOOKUP($A166,参数表!$A:$G,6,0),"")</f>
        <v/>
      </c>
      <c r="L166" s="18" t="str">
        <f t="shared" si="6"/>
        <v/>
      </c>
      <c r="M166" s="36"/>
    </row>
    <row r="167" spans="1:13" ht="20.100000000000001" customHeight="1" x14ac:dyDescent="0.15">
      <c r="A167" s="18" t="str">
        <f>IF(参数表!A166="","",参数表!A166)</f>
        <v/>
      </c>
      <c r="B167" s="18" t="str">
        <f>IFERROR(VLOOKUP(A167,参数表!A:G,2,FALSE),"")</f>
        <v/>
      </c>
      <c r="C167" s="18" t="str">
        <f>IF($A167&lt;&gt;"",VLOOKUP($A167,参数表!$A:$G,3,0),"")</f>
        <v/>
      </c>
      <c r="D167" s="18" t="str">
        <f>IF($A167&lt;&gt;"",VLOOKUP($A167,参数表!$A:$G,4,0),"")</f>
        <v/>
      </c>
      <c r="E167" s="18" t="str">
        <f>IF($A167&lt;&gt;"",VLOOKUP($A167,参数表!$A:$G,5,0),"")</f>
        <v/>
      </c>
      <c r="F167" s="18">
        <f>SUMIF(进货入库明细表!D:D,A167,进货入库明细表!H:H)</f>
        <v>0</v>
      </c>
      <c r="G167" s="18">
        <f>SUMIF(进货入库明细表!D:D,A167,进货入库明细表!J:J)</f>
        <v>0</v>
      </c>
      <c r="H167" s="18">
        <f>SUMIF(销售出库明细表!D:D,A167,销售出库明细表!H:H)</f>
        <v>0</v>
      </c>
      <c r="I167" s="18">
        <f>SUMIF(销售出库明细表!D:D,A167,销售出库明细表!J:J)</f>
        <v>0</v>
      </c>
      <c r="J167" s="18" t="e">
        <f t="shared" si="5"/>
        <v>#VALUE!</v>
      </c>
      <c r="K167" s="18" t="str">
        <f>IF($A167&lt;&gt;"",VLOOKUP($A167,参数表!$A:$G,6,0),"")</f>
        <v/>
      </c>
      <c r="L167" s="18" t="str">
        <f t="shared" si="6"/>
        <v/>
      </c>
      <c r="M167" s="36"/>
    </row>
    <row r="168" spans="1:13" ht="20.100000000000001" customHeight="1" x14ac:dyDescent="0.15">
      <c r="A168" s="18" t="str">
        <f>IF(参数表!A167="","",参数表!A167)</f>
        <v/>
      </c>
      <c r="B168" s="18" t="str">
        <f>IFERROR(VLOOKUP(A168,参数表!A:G,2,FALSE),"")</f>
        <v/>
      </c>
      <c r="C168" s="18" t="str">
        <f>IF($A168&lt;&gt;"",VLOOKUP($A168,参数表!$A:$G,3,0),"")</f>
        <v/>
      </c>
      <c r="D168" s="18" t="str">
        <f>IF($A168&lt;&gt;"",VLOOKUP($A168,参数表!$A:$G,4,0),"")</f>
        <v/>
      </c>
      <c r="E168" s="18" t="str">
        <f>IF($A168&lt;&gt;"",VLOOKUP($A168,参数表!$A:$G,5,0),"")</f>
        <v/>
      </c>
      <c r="F168" s="18">
        <f>SUMIF(进货入库明细表!D:D,A168,进货入库明细表!H:H)</f>
        <v>0</v>
      </c>
      <c r="G168" s="18">
        <f>SUMIF(进货入库明细表!D:D,A168,进货入库明细表!J:J)</f>
        <v>0</v>
      </c>
      <c r="H168" s="18">
        <f>SUMIF(销售出库明细表!D:D,A168,销售出库明细表!H:H)</f>
        <v>0</v>
      </c>
      <c r="I168" s="18">
        <f>SUMIF(销售出库明细表!D:D,A168,销售出库明细表!J:J)</f>
        <v>0</v>
      </c>
      <c r="J168" s="18" t="e">
        <f t="shared" si="5"/>
        <v>#VALUE!</v>
      </c>
      <c r="K168" s="18" t="str">
        <f>IF($A168&lt;&gt;"",VLOOKUP($A168,参数表!$A:$G,6,0),"")</f>
        <v/>
      </c>
      <c r="L168" s="18" t="str">
        <f t="shared" si="6"/>
        <v/>
      </c>
      <c r="M168" s="36"/>
    </row>
    <row r="169" spans="1:13" ht="20.100000000000001" customHeight="1" x14ac:dyDescent="0.15">
      <c r="A169" s="18" t="str">
        <f>IF(参数表!A168="","",参数表!A168)</f>
        <v/>
      </c>
      <c r="B169" s="18" t="str">
        <f>IFERROR(VLOOKUP(A169,参数表!A:G,2,FALSE),"")</f>
        <v/>
      </c>
      <c r="C169" s="18" t="str">
        <f>IF($A169&lt;&gt;"",VLOOKUP($A169,参数表!$A:$G,3,0),"")</f>
        <v/>
      </c>
      <c r="D169" s="18" t="str">
        <f>IF($A169&lt;&gt;"",VLOOKUP($A169,参数表!$A:$G,4,0),"")</f>
        <v/>
      </c>
      <c r="E169" s="18" t="str">
        <f>IF($A169&lt;&gt;"",VLOOKUP($A169,参数表!$A:$G,5,0),"")</f>
        <v/>
      </c>
      <c r="F169" s="18">
        <f>SUMIF(进货入库明细表!D:D,A169,进货入库明细表!H:H)</f>
        <v>0</v>
      </c>
      <c r="G169" s="18">
        <f>SUMIF(进货入库明细表!D:D,A169,进货入库明细表!J:J)</f>
        <v>0</v>
      </c>
      <c r="H169" s="18">
        <f>SUMIF(销售出库明细表!D:D,A169,销售出库明细表!H:H)</f>
        <v>0</v>
      </c>
      <c r="I169" s="18">
        <f>SUMIF(销售出库明细表!D:D,A169,销售出库明细表!J:J)</f>
        <v>0</v>
      </c>
      <c r="J169" s="18" t="e">
        <f t="shared" si="5"/>
        <v>#VALUE!</v>
      </c>
      <c r="K169" s="18" t="str">
        <f>IF($A169&lt;&gt;"",VLOOKUP($A169,参数表!$A:$G,6,0),"")</f>
        <v/>
      </c>
      <c r="L169" s="18" t="str">
        <f t="shared" si="6"/>
        <v/>
      </c>
      <c r="M169" s="36"/>
    </row>
    <row r="170" spans="1:13" ht="20.100000000000001" customHeight="1" x14ac:dyDescent="0.15">
      <c r="A170" s="18" t="str">
        <f>IF(参数表!A169="","",参数表!A169)</f>
        <v/>
      </c>
      <c r="B170" s="18" t="str">
        <f>IFERROR(VLOOKUP(A170,参数表!A:G,2,FALSE),"")</f>
        <v/>
      </c>
      <c r="C170" s="18" t="str">
        <f>IF($A170&lt;&gt;"",VLOOKUP($A170,参数表!$A:$G,3,0),"")</f>
        <v/>
      </c>
      <c r="D170" s="18" t="str">
        <f>IF($A170&lt;&gt;"",VLOOKUP($A170,参数表!$A:$G,4,0),"")</f>
        <v/>
      </c>
      <c r="E170" s="18" t="str">
        <f>IF($A170&lt;&gt;"",VLOOKUP($A170,参数表!$A:$G,5,0),"")</f>
        <v/>
      </c>
      <c r="F170" s="18">
        <f>SUMIF(进货入库明细表!D:D,A170,进货入库明细表!H:H)</f>
        <v>0</v>
      </c>
      <c r="G170" s="18">
        <f>SUMIF(进货入库明细表!D:D,A170,进货入库明细表!J:J)</f>
        <v>0</v>
      </c>
      <c r="H170" s="18">
        <f>SUMIF(销售出库明细表!D:D,A170,销售出库明细表!H:H)</f>
        <v>0</v>
      </c>
      <c r="I170" s="18">
        <f>SUMIF(销售出库明细表!D:D,A170,销售出库明细表!J:J)</f>
        <v>0</v>
      </c>
      <c r="J170" s="18" t="e">
        <f t="shared" si="5"/>
        <v>#VALUE!</v>
      </c>
      <c r="K170" s="18" t="str">
        <f>IF($A170&lt;&gt;"",VLOOKUP($A170,参数表!$A:$G,6,0),"")</f>
        <v/>
      </c>
      <c r="L170" s="18" t="str">
        <f t="shared" si="6"/>
        <v/>
      </c>
      <c r="M170" s="36"/>
    </row>
    <row r="171" spans="1:13" ht="20.100000000000001" customHeight="1" x14ac:dyDescent="0.15">
      <c r="A171" s="18" t="str">
        <f>IF(参数表!A170="","",参数表!A170)</f>
        <v/>
      </c>
      <c r="B171" s="18" t="str">
        <f>IFERROR(VLOOKUP(A171,参数表!A:G,2,FALSE),"")</f>
        <v/>
      </c>
      <c r="C171" s="18" t="str">
        <f>IF($A171&lt;&gt;"",VLOOKUP($A171,参数表!$A:$G,3,0),"")</f>
        <v/>
      </c>
      <c r="D171" s="18" t="str">
        <f>IF($A171&lt;&gt;"",VLOOKUP($A171,参数表!$A:$G,4,0),"")</f>
        <v/>
      </c>
      <c r="E171" s="18" t="str">
        <f>IF($A171&lt;&gt;"",VLOOKUP($A171,参数表!$A:$G,5,0),"")</f>
        <v/>
      </c>
      <c r="F171" s="18">
        <f>SUMIF(进货入库明细表!D:D,A171,进货入库明细表!H:H)</f>
        <v>0</v>
      </c>
      <c r="G171" s="18">
        <f>SUMIF(进货入库明细表!D:D,A171,进货入库明细表!J:J)</f>
        <v>0</v>
      </c>
      <c r="H171" s="18">
        <f>SUMIF(销售出库明细表!D:D,A171,销售出库明细表!H:H)</f>
        <v>0</v>
      </c>
      <c r="I171" s="18">
        <f>SUMIF(销售出库明细表!D:D,A171,销售出库明细表!J:J)</f>
        <v>0</v>
      </c>
      <c r="J171" s="18" t="e">
        <f t="shared" si="5"/>
        <v>#VALUE!</v>
      </c>
      <c r="K171" s="18" t="str">
        <f>IF($A171&lt;&gt;"",VLOOKUP($A171,参数表!$A:$G,6,0),"")</f>
        <v/>
      </c>
      <c r="L171" s="18" t="str">
        <f t="shared" si="6"/>
        <v/>
      </c>
      <c r="M171" s="36"/>
    </row>
    <row r="172" spans="1:13" ht="20.100000000000001" customHeight="1" x14ac:dyDescent="0.15">
      <c r="A172" s="18" t="str">
        <f>IF(参数表!A171="","",参数表!A171)</f>
        <v/>
      </c>
      <c r="B172" s="18" t="str">
        <f>IFERROR(VLOOKUP(A172,参数表!A:G,2,FALSE),"")</f>
        <v/>
      </c>
      <c r="C172" s="18" t="str">
        <f>IF($A172&lt;&gt;"",VLOOKUP($A172,参数表!$A:$G,3,0),"")</f>
        <v/>
      </c>
      <c r="D172" s="18" t="str">
        <f>IF($A172&lt;&gt;"",VLOOKUP($A172,参数表!$A:$G,4,0),"")</f>
        <v/>
      </c>
      <c r="E172" s="18" t="str">
        <f>IF($A172&lt;&gt;"",VLOOKUP($A172,参数表!$A:$G,5,0),"")</f>
        <v/>
      </c>
      <c r="F172" s="18">
        <f>SUMIF(进货入库明细表!D:D,A172,进货入库明细表!H:H)</f>
        <v>0</v>
      </c>
      <c r="G172" s="18">
        <f>SUMIF(进货入库明细表!D:D,A172,进货入库明细表!J:J)</f>
        <v>0</v>
      </c>
      <c r="H172" s="18">
        <f>SUMIF(销售出库明细表!D:D,A172,销售出库明细表!H:H)</f>
        <v>0</v>
      </c>
      <c r="I172" s="18">
        <f>SUMIF(销售出库明细表!D:D,A172,销售出库明细表!J:J)</f>
        <v>0</v>
      </c>
      <c r="J172" s="18" t="e">
        <f t="shared" si="5"/>
        <v>#VALUE!</v>
      </c>
      <c r="K172" s="18" t="str">
        <f>IF($A172&lt;&gt;"",VLOOKUP($A172,参数表!$A:$G,6,0),"")</f>
        <v/>
      </c>
      <c r="L172" s="18" t="str">
        <f t="shared" si="6"/>
        <v/>
      </c>
      <c r="M172" s="36"/>
    </row>
    <row r="173" spans="1:13" ht="20.100000000000001" customHeight="1" x14ac:dyDescent="0.15">
      <c r="A173" s="18" t="str">
        <f>IF(参数表!A172="","",参数表!A172)</f>
        <v/>
      </c>
      <c r="B173" s="18" t="str">
        <f>IFERROR(VLOOKUP(A173,参数表!A:G,2,FALSE),"")</f>
        <v/>
      </c>
      <c r="C173" s="18" t="str">
        <f>IF($A173&lt;&gt;"",VLOOKUP($A173,参数表!$A:$G,3,0),"")</f>
        <v/>
      </c>
      <c r="D173" s="18" t="str">
        <f>IF($A173&lt;&gt;"",VLOOKUP($A173,参数表!$A:$G,4,0),"")</f>
        <v/>
      </c>
      <c r="E173" s="18" t="str">
        <f>IF($A173&lt;&gt;"",VLOOKUP($A173,参数表!$A:$G,5,0),"")</f>
        <v/>
      </c>
      <c r="F173" s="18">
        <f>SUMIF(进货入库明细表!D:D,A173,进货入库明细表!H:H)</f>
        <v>0</v>
      </c>
      <c r="G173" s="18">
        <f>SUMIF(进货入库明细表!D:D,A173,进货入库明细表!J:J)</f>
        <v>0</v>
      </c>
      <c r="H173" s="18">
        <f>SUMIF(销售出库明细表!D:D,A173,销售出库明细表!H:H)</f>
        <v>0</v>
      </c>
      <c r="I173" s="18">
        <f>SUMIF(销售出库明细表!D:D,A173,销售出库明细表!J:J)</f>
        <v>0</v>
      </c>
      <c r="J173" s="18" t="e">
        <f t="shared" si="5"/>
        <v>#VALUE!</v>
      </c>
      <c r="K173" s="18" t="str">
        <f>IF($A173&lt;&gt;"",VLOOKUP($A173,参数表!$A:$G,6,0),"")</f>
        <v/>
      </c>
      <c r="L173" s="18" t="str">
        <f t="shared" si="6"/>
        <v/>
      </c>
      <c r="M173" s="36"/>
    </row>
    <row r="174" spans="1:13" ht="20.100000000000001" customHeight="1" x14ac:dyDescent="0.15">
      <c r="A174" s="18" t="str">
        <f>IF(参数表!A173="","",参数表!A173)</f>
        <v/>
      </c>
      <c r="B174" s="18" t="str">
        <f>IFERROR(VLOOKUP(A174,参数表!A:G,2,FALSE),"")</f>
        <v/>
      </c>
      <c r="C174" s="18" t="str">
        <f>IF($A174&lt;&gt;"",VLOOKUP($A174,参数表!$A:$G,3,0),"")</f>
        <v/>
      </c>
      <c r="D174" s="18" t="str">
        <f>IF($A174&lt;&gt;"",VLOOKUP($A174,参数表!$A:$G,4,0),"")</f>
        <v/>
      </c>
      <c r="E174" s="18" t="str">
        <f>IF($A174&lt;&gt;"",VLOOKUP($A174,参数表!$A:$G,5,0),"")</f>
        <v/>
      </c>
      <c r="F174" s="18">
        <f>SUMIF(进货入库明细表!D:D,A174,进货入库明细表!H:H)</f>
        <v>0</v>
      </c>
      <c r="G174" s="18">
        <f>SUMIF(进货入库明细表!D:D,A174,进货入库明细表!J:J)</f>
        <v>0</v>
      </c>
      <c r="H174" s="18">
        <f>SUMIF(销售出库明细表!D:D,A174,销售出库明细表!H:H)</f>
        <v>0</v>
      </c>
      <c r="I174" s="18">
        <f>SUMIF(销售出库明细表!D:D,A174,销售出库明细表!J:J)</f>
        <v>0</v>
      </c>
      <c r="J174" s="18" t="e">
        <f t="shared" si="5"/>
        <v>#VALUE!</v>
      </c>
      <c r="K174" s="18" t="str">
        <f>IF($A174&lt;&gt;"",VLOOKUP($A174,参数表!$A:$G,6,0),"")</f>
        <v/>
      </c>
      <c r="L174" s="18" t="str">
        <f t="shared" si="6"/>
        <v/>
      </c>
      <c r="M174" s="36"/>
    </row>
    <row r="175" spans="1:13" ht="20.100000000000001" customHeight="1" x14ac:dyDescent="0.15">
      <c r="A175" s="18" t="str">
        <f>IF(参数表!A174="","",参数表!A174)</f>
        <v/>
      </c>
      <c r="B175" s="18" t="str">
        <f>IFERROR(VLOOKUP(A175,参数表!A:G,2,FALSE),"")</f>
        <v/>
      </c>
      <c r="C175" s="18" t="str">
        <f>IF($A175&lt;&gt;"",VLOOKUP($A175,参数表!$A:$G,3,0),"")</f>
        <v/>
      </c>
      <c r="D175" s="18" t="str">
        <f>IF($A175&lt;&gt;"",VLOOKUP($A175,参数表!$A:$G,4,0),"")</f>
        <v/>
      </c>
      <c r="E175" s="18" t="str">
        <f>IF($A175&lt;&gt;"",VLOOKUP($A175,参数表!$A:$G,5,0),"")</f>
        <v/>
      </c>
      <c r="F175" s="18">
        <f>SUMIF(进货入库明细表!D:D,A175,进货入库明细表!H:H)</f>
        <v>0</v>
      </c>
      <c r="G175" s="18">
        <f>SUMIF(进货入库明细表!D:D,A175,进货入库明细表!J:J)</f>
        <v>0</v>
      </c>
      <c r="H175" s="18">
        <f>SUMIF(销售出库明细表!D:D,A175,销售出库明细表!H:H)</f>
        <v>0</v>
      </c>
      <c r="I175" s="18">
        <f>SUMIF(销售出库明细表!D:D,A175,销售出库明细表!J:J)</f>
        <v>0</v>
      </c>
      <c r="J175" s="18" t="e">
        <f t="shared" si="5"/>
        <v>#VALUE!</v>
      </c>
      <c r="K175" s="18" t="str">
        <f>IF($A175&lt;&gt;"",VLOOKUP($A175,参数表!$A:$G,6,0),"")</f>
        <v/>
      </c>
      <c r="L175" s="18" t="str">
        <f t="shared" si="6"/>
        <v/>
      </c>
      <c r="M175" s="36"/>
    </row>
    <row r="176" spans="1:13" ht="20.100000000000001" customHeight="1" x14ac:dyDescent="0.15">
      <c r="A176" s="18" t="str">
        <f>IF(参数表!A175="","",参数表!A175)</f>
        <v/>
      </c>
      <c r="B176" s="18" t="str">
        <f>IFERROR(VLOOKUP(A176,参数表!A:G,2,FALSE),"")</f>
        <v/>
      </c>
      <c r="C176" s="18" t="str">
        <f>IF($A176&lt;&gt;"",VLOOKUP($A176,参数表!$A:$G,3,0),"")</f>
        <v/>
      </c>
      <c r="D176" s="18" t="str">
        <f>IF($A176&lt;&gt;"",VLOOKUP($A176,参数表!$A:$G,4,0),"")</f>
        <v/>
      </c>
      <c r="E176" s="18" t="str">
        <f>IF($A176&lt;&gt;"",VLOOKUP($A176,参数表!$A:$G,5,0),"")</f>
        <v/>
      </c>
      <c r="F176" s="18">
        <f>SUMIF(进货入库明细表!D:D,A176,进货入库明细表!H:H)</f>
        <v>0</v>
      </c>
      <c r="G176" s="18">
        <f>SUMIF(进货入库明细表!D:D,A176,进货入库明细表!J:J)</f>
        <v>0</v>
      </c>
      <c r="H176" s="18">
        <f>SUMIF(销售出库明细表!D:D,A176,销售出库明细表!H:H)</f>
        <v>0</v>
      </c>
      <c r="I176" s="18">
        <f>SUMIF(销售出库明细表!D:D,A176,销售出库明细表!J:J)</f>
        <v>0</v>
      </c>
      <c r="J176" s="18" t="e">
        <f t="shared" si="5"/>
        <v>#VALUE!</v>
      </c>
      <c r="K176" s="18" t="str">
        <f>IF($A176&lt;&gt;"",VLOOKUP($A176,参数表!$A:$G,6,0),"")</f>
        <v/>
      </c>
      <c r="L176" s="18" t="str">
        <f t="shared" si="6"/>
        <v/>
      </c>
      <c r="M176" s="36"/>
    </row>
    <row r="177" spans="1:13" ht="20.100000000000001" customHeight="1" x14ac:dyDescent="0.15">
      <c r="A177" s="18" t="str">
        <f>IF(参数表!A176="","",参数表!A176)</f>
        <v/>
      </c>
      <c r="B177" s="18" t="str">
        <f>IFERROR(VLOOKUP(A177,参数表!A:G,2,FALSE),"")</f>
        <v/>
      </c>
      <c r="C177" s="18" t="str">
        <f>IF($A177&lt;&gt;"",VLOOKUP($A177,参数表!$A:$G,3,0),"")</f>
        <v/>
      </c>
      <c r="D177" s="18" t="str">
        <f>IF($A177&lt;&gt;"",VLOOKUP($A177,参数表!$A:$G,4,0),"")</f>
        <v/>
      </c>
      <c r="E177" s="18" t="str">
        <f>IF($A177&lt;&gt;"",VLOOKUP($A177,参数表!$A:$G,5,0),"")</f>
        <v/>
      </c>
      <c r="F177" s="18">
        <f>SUMIF(进货入库明细表!D:D,A177,进货入库明细表!H:H)</f>
        <v>0</v>
      </c>
      <c r="G177" s="18">
        <f>SUMIF(进货入库明细表!D:D,A177,进货入库明细表!J:J)</f>
        <v>0</v>
      </c>
      <c r="H177" s="18">
        <f>SUMIF(销售出库明细表!D:D,A177,销售出库明细表!H:H)</f>
        <v>0</v>
      </c>
      <c r="I177" s="18">
        <f>SUMIF(销售出库明细表!D:D,A177,销售出库明细表!J:J)</f>
        <v>0</v>
      </c>
      <c r="J177" s="18" t="e">
        <f t="shared" si="5"/>
        <v>#VALUE!</v>
      </c>
      <c r="K177" s="18" t="str">
        <f>IF($A177&lt;&gt;"",VLOOKUP($A177,参数表!$A:$G,6,0),"")</f>
        <v/>
      </c>
      <c r="L177" s="18" t="str">
        <f t="shared" si="6"/>
        <v/>
      </c>
      <c r="M177" s="36"/>
    </row>
    <row r="178" spans="1:13" ht="20.100000000000001" customHeight="1" x14ac:dyDescent="0.15">
      <c r="A178" s="18" t="str">
        <f>IF(参数表!A177="","",参数表!A177)</f>
        <v/>
      </c>
      <c r="B178" s="18" t="str">
        <f>IFERROR(VLOOKUP(A178,参数表!A:G,2,FALSE),"")</f>
        <v/>
      </c>
      <c r="C178" s="18" t="str">
        <f>IF($A178&lt;&gt;"",VLOOKUP($A178,参数表!$A:$G,3,0),"")</f>
        <v/>
      </c>
      <c r="D178" s="18" t="str">
        <f>IF($A178&lt;&gt;"",VLOOKUP($A178,参数表!$A:$G,4,0),"")</f>
        <v/>
      </c>
      <c r="E178" s="18" t="str">
        <f>IF($A178&lt;&gt;"",VLOOKUP($A178,参数表!$A:$G,5,0),"")</f>
        <v/>
      </c>
      <c r="F178" s="18">
        <f>SUMIF(进货入库明细表!D:D,A178,进货入库明细表!H:H)</f>
        <v>0</v>
      </c>
      <c r="G178" s="18">
        <f>SUMIF(进货入库明细表!D:D,A178,进货入库明细表!J:J)</f>
        <v>0</v>
      </c>
      <c r="H178" s="18">
        <f>SUMIF(销售出库明细表!D:D,A178,销售出库明细表!H:H)</f>
        <v>0</v>
      </c>
      <c r="I178" s="18">
        <f>SUMIF(销售出库明细表!D:D,A178,销售出库明细表!J:J)</f>
        <v>0</v>
      </c>
      <c r="J178" s="18" t="e">
        <f t="shared" si="5"/>
        <v>#VALUE!</v>
      </c>
      <c r="K178" s="18" t="str">
        <f>IF($A178&lt;&gt;"",VLOOKUP($A178,参数表!$A:$G,6,0),"")</f>
        <v/>
      </c>
      <c r="L178" s="18" t="str">
        <f t="shared" si="6"/>
        <v/>
      </c>
      <c r="M178" s="36"/>
    </row>
    <row r="179" spans="1:13" ht="20.100000000000001" customHeight="1" x14ac:dyDescent="0.15">
      <c r="A179" s="18" t="str">
        <f>IF(参数表!A178="","",参数表!A178)</f>
        <v/>
      </c>
      <c r="B179" s="18" t="str">
        <f>IFERROR(VLOOKUP(A179,参数表!A:G,2,FALSE),"")</f>
        <v/>
      </c>
      <c r="C179" s="18" t="str">
        <f>IF($A179&lt;&gt;"",VLOOKUP($A179,参数表!$A:$G,3,0),"")</f>
        <v/>
      </c>
      <c r="D179" s="18" t="str">
        <f>IF($A179&lt;&gt;"",VLOOKUP($A179,参数表!$A:$G,4,0),"")</f>
        <v/>
      </c>
      <c r="E179" s="18" t="str">
        <f>IF($A179&lt;&gt;"",VLOOKUP($A179,参数表!$A:$G,5,0),"")</f>
        <v/>
      </c>
      <c r="F179" s="18">
        <f>SUMIF(进货入库明细表!D:D,A179,进货入库明细表!H:H)</f>
        <v>0</v>
      </c>
      <c r="G179" s="18">
        <f>SUMIF(进货入库明细表!D:D,A179,进货入库明细表!J:J)</f>
        <v>0</v>
      </c>
      <c r="H179" s="18">
        <f>SUMIF(销售出库明细表!D:D,A179,销售出库明细表!H:H)</f>
        <v>0</v>
      </c>
      <c r="I179" s="18">
        <f>SUMIF(销售出库明细表!D:D,A179,销售出库明细表!J:J)</f>
        <v>0</v>
      </c>
      <c r="J179" s="18" t="e">
        <f t="shared" si="5"/>
        <v>#VALUE!</v>
      </c>
      <c r="K179" s="18" t="str">
        <f>IF($A179&lt;&gt;"",VLOOKUP($A179,参数表!$A:$G,6,0),"")</f>
        <v/>
      </c>
      <c r="L179" s="18" t="str">
        <f t="shared" si="6"/>
        <v/>
      </c>
      <c r="M179" s="36"/>
    </row>
    <row r="180" spans="1:13" ht="20.100000000000001" customHeight="1" x14ac:dyDescent="0.15">
      <c r="A180" s="18" t="str">
        <f>IF(参数表!A179="","",参数表!A179)</f>
        <v/>
      </c>
      <c r="B180" s="18" t="str">
        <f>IFERROR(VLOOKUP(A180,参数表!A:G,2,FALSE),"")</f>
        <v/>
      </c>
      <c r="C180" s="18" t="str">
        <f>IF($A180&lt;&gt;"",VLOOKUP($A180,参数表!$A:$G,3,0),"")</f>
        <v/>
      </c>
      <c r="D180" s="18" t="str">
        <f>IF($A180&lt;&gt;"",VLOOKUP($A180,参数表!$A:$G,4,0),"")</f>
        <v/>
      </c>
      <c r="E180" s="18" t="str">
        <f>IF($A180&lt;&gt;"",VLOOKUP($A180,参数表!$A:$G,5,0),"")</f>
        <v/>
      </c>
      <c r="F180" s="18">
        <f>SUMIF(进货入库明细表!D:D,A180,进货入库明细表!H:H)</f>
        <v>0</v>
      </c>
      <c r="G180" s="18">
        <f>SUMIF(进货入库明细表!D:D,A180,进货入库明细表!J:J)</f>
        <v>0</v>
      </c>
      <c r="H180" s="18">
        <f>SUMIF(销售出库明细表!D:D,A180,销售出库明细表!H:H)</f>
        <v>0</v>
      </c>
      <c r="I180" s="18">
        <f>SUMIF(销售出库明细表!D:D,A180,销售出库明细表!J:J)</f>
        <v>0</v>
      </c>
      <c r="J180" s="18" t="e">
        <f t="shared" si="5"/>
        <v>#VALUE!</v>
      </c>
      <c r="K180" s="18" t="str">
        <f>IF($A180&lt;&gt;"",VLOOKUP($A180,参数表!$A:$G,6,0),"")</f>
        <v/>
      </c>
      <c r="L180" s="18" t="str">
        <f t="shared" si="6"/>
        <v/>
      </c>
      <c r="M180" s="36"/>
    </row>
    <row r="181" spans="1:13" ht="20.100000000000001" customHeight="1" x14ac:dyDescent="0.15">
      <c r="A181" s="18" t="str">
        <f>IF(参数表!A180="","",参数表!A180)</f>
        <v/>
      </c>
      <c r="B181" s="18" t="str">
        <f>IFERROR(VLOOKUP(A181,参数表!A:G,2,FALSE),"")</f>
        <v/>
      </c>
      <c r="C181" s="18" t="str">
        <f>IF($A181&lt;&gt;"",VLOOKUP($A181,参数表!$A:$G,3,0),"")</f>
        <v/>
      </c>
      <c r="D181" s="18" t="str">
        <f>IF($A181&lt;&gt;"",VLOOKUP($A181,参数表!$A:$G,4,0),"")</f>
        <v/>
      </c>
      <c r="E181" s="18" t="str">
        <f>IF($A181&lt;&gt;"",VLOOKUP($A181,参数表!$A:$G,5,0),"")</f>
        <v/>
      </c>
      <c r="F181" s="18">
        <f>SUMIF(进货入库明细表!D:D,A181,进货入库明细表!H:H)</f>
        <v>0</v>
      </c>
      <c r="G181" s="18">
        <f>SUMIF(进货入库明细表!D:D,A181,进货入库明细表!J:J)</f>
        <v>0</v>
      </c>
      <c r="H181" s="18">
        <f>SUMIF(销售出库明细表!D:D,A181,销售出库明细表!H:H)</f>
        <v>0</v>
      </c>
      <c r="I181" s="18">
        <f>SUMIF(销售出库明细表!D:D,A181,销售出库明细表!J:J)</f>
        <v>0</v>
      </c>
      <c r="J181" s="18" t="e">
        <f t="shared" si="5"/>
        <v>#VALUE!</v>
      </c>
      <c r="K181" s="18" t="str">
        <f>IF($A181&lt;&gt;"",VLOOKUP($A181,参数表!$A:$G,6,0),"")</f>
        <v/>
      </c>
      <c r="L181" s="18" t="str">
        <f t="shared" si="6"/>
        <v/>
      </c>
      <c r="M181" s="36"/>
    </row>
    <row r="182" spans="1:13" ht="20.100000000000001" customHeight="1" x14ac:dyDescent="0.15">
      <c r="A182" s="18" t="str">
        <f>IF(参数表!A181="","",参数表!A181)</f>
        <v/>
      </c>
      <c r="B182" s="18" t="str">
        <f>IFERROR(VLOOKUP(A182,参数表!A:G,2,FALSE),"")</f>
        <v/>
      </c>
      <c r="C182" s="18" t="str">
        <f>IF($A182&lt;&gt;"",VLOOKUP($A182,参数表!$A:$G,3,0),"")</f>
        <v/>
      </c>
      <c r="D182" s="18" t="str">
        <f>IF($A182&lt;&gt;"",VLOOKUP($A182,参数表!$A:$G,4,0),"")</f>
        <v/>
      </c>
      <c r="E182" s="18" t="str">
        <f>IF($A182&lt;&gt;"",VLOOKUP($A182,参数表!$A:$G,5,0),"")</f>
        <v/>
      </c>
      <c r="F182" s="18">
        <f>SUMIF(进货入库明细表!D:D,A182,进货入库明细表!H:H)</f>
        <v>0</v>
      </c>
      <c r="G182" s="18">
        <f>SUMIF(进货入库明细表!D:D,A182,进货入库明细表!J:J)</f>
        <v>0</v>
      </c>
      <c r="H182" s="18">
        <f>SUMIF(销售出库明细表!D:D,A182,销售出库明细表!H:H)</f>
        <v>0</v>
      </c>
      <c r="I182" s="18">
        <f>SUMIF(销售出库明细表!D:D,A182,销售出库明细表!J:J)</f>
        <v>0</v>
      </c>
      <c r="J182" s="18" t="e">
        <f t="shared" si="5"/>
        <v>#VALUE!</v>
      </c>
      <c r="K182" s="18" t="str">
        <f>IF($A182&lt;&gt;"",VLOOKUP($A182,参数表!$A:$G,6,0),"")</f>
        <v/>
      </c>
      <c r="L182" s="18" t="str">
        <f t="shared" si="6"/>
        <v/>
      </c>
      <c r="M182" s="36"/>
    </row>
    <row r="183" spans="1:13" ht="20.100000000000001" customHeight="1" x14ac:dyDescent="0.15">
      <c r="A183" s="18" t="str">
        <f>IF(参数表!A182="","",参数表!A182)</f>
        <v/>
      </c>
      <c r="B183" s="18" t="str">
        <f>IFERROR(VLOOKUP(A183,参数表!A:G,2,FALSE),"")</f>
        <v/>
      </c>
      <c r="C183" s="18" t="str">
        <f>IF($A183&lt;&gt;"",VLOOKUP($A183,参数表!$A:$G,3,0),"")</f>
        <v/>
      </c>
      <c r="D183" s="18" t="str">
        <f>IF($A183&lt;&gt;"",VLOOKUP($A183,参数表!$A:$G,4,0),"")</f>
        <v/>
      </c>
      <c r="E183" s="18" t="str">
        <f>IF($A183&lt;&gt;"",VLOOKUP($A183,参数表!$A:$G,5,0),"")</f>
        <v/>
      </c>
      <c r="F183" s="18">
        <f>SUMIF(进货入库明细表!D:D,A183,进货入库明细表!H:H)</f>
        <v>0</v>
      </c>
      <c r="G183" s="18">
        <f>SUMIF(进货入库明细表!D:D,A183,进货入库明细表!J:J)</f>
        <v>0</v>
      </c>
      <c r="H183" s="18">
        <f>SUMIF(销售出库明细表!D:D,A183,销售出库明细表!H:H)</f>
        <v>0</v>
      </c>
      <c r="I183" s="18">
        <f>SUMIF(销售出库明细表!D:D,A183,销售出库明细表!J:J)</f>
        <v>0</v>
      </c>
      <c r="J183" s="18" t="e">
        <f t="shared" si="5"/>
        <v>#VALUE!</v>
      </c>
      <c r="K183" s="18" t="str">
        <f>IF($A183&lt;&gt;"",VLOOKUP($A183,参数表!$A:$G,6,0),"")</f>
        <v/>
      </c>
      <c r="L183" s="18" t="str">
        <f t="shared" si="6"/>
        <v/>
      </c>
      <c r="M183" s="36"/>
    </row>
    <row r="184" spans="1:13" ht="20.100000000000001" customHeight="1" x14ac:dyDescent="0.15">
      <c r="A184" s="18" t="str">
        <f>IF(参数表!A183="","",参数表!A183)</f>
        <v/>
      </c>
      <c r="B184" s="18" t="str">
        <f>IFERROR(VLOOKUP(A184,参数表!A:G,2,FALSE),"")</f>
        <v/>
      </c>
      <c r="C184" s="18" t="str">
        <f>IF($A184&lt;&gt;"",VLOOKUP($A184,参数表!$A:$G,3,0),"")</f>
        <v/>
      </c>
      <c r="D184" s="18" t="str">
        <f>IF($A184&lt;&gt;"",VLOOKUP($A184,参数表!$A:$G,4,0),"")</f>
        <v/>
      </c>
      <c r="E184" s="18" t="str">
        <f>IF($A184&lt;&gt;"",VLOOKUP($A184,参数表!$A:$G,5,0),"")</f>
        <v/>
      </c>
      <c r="F184" s="18">
        <f>SUMIF(进货入库明细表!D:D,A184,进货入库明细表!H:H)</f>
        <v>0</v>
      </c>
      <c r="G184" s="18">
        <f>SUMIF(进货入库明细表!D:D,A184,进货入库明细表!J:J)</f>
        <v>0</v>
      </c>
      <c r="H184" s="18">
        <f>SUMIF(销售出库明细表!D:D,A184,销售出库明细表!H:H)</f>
        <v>0</v>
      </c>
      <c r="I184" s="18">
        <f>SUMIF(销售出库明细表!D:D,A184,销售出库明细表!J:J)</f>
        <v>0</v>
      </c>
      <c r="J184" s="18" t="e">
        <f t="shared" si="5"/>
        <v>#VALUE!</v>
      </c>
      <c r="K184" s="18" t="str">
        <f>IF($A184&lt;&gt;"",VLOOKUP($A184,参数表!$A:$G,6,0),"")</f>
        <v/>
      </c>
      <c r="L184" s="18" t="str">
        <f t="shared" si="6"/>
        <v/>
      </c>
      <c r="M184" s="36"/>
    </row>
    <row r="185" spans="1:13" ht="20.100000000000001" customHeight="1" x14ac:dyDescent="0.15">
      <c r="A185" s="18" t="str">
        <f>IF(参数表!A184="","",参数表!A184)</f>
        <v/>
      </c>
      <c r="B185" s="18" t="str">
        <f>IFERROR(VLOOKUP(A185,参数表!A:G,2,FALSE),"")</f>
        <v/>
      </c>
      <c r="C185" s="18" t="str">
        <f>IF($A185&lt;&gt;"",VLOOKUP($A185,参数表!$A:$G,3,0),"")</f>
        <v/>
      </c>
      <c r="D185" s="18" t="str">
        <f>IF($A185&lt;&gt;"",VLOOKUP($A185,参数表!$A:$G,4,0),"")</f>
        <v/>
      </c>
      <c r="E185" s="18" t="str">
        <f>IF($A185&lt;&gt;"",VLOOKUP($A185,参数表!$A:$G,5,0),"")</f>
        <v/>
      </c>
      <c r="F185" s="18">
        <f>SUMIF(进货入库明细表!D:D,A185,进货入库明细表!H:H)</f>
        <v>0</v>
      </c>
      <c r="G185" s="18">
        <f>SUMIF(进货入库明细表!D:D,A185,进货入库明细表!J:J)</f>
        <v>0</v>
      </c>
      <c r="H185" s="18">
        <f>SUMIF(销售出库明细表!D:D,A185,销售出库明细表!H:H)</f>
        <v>0</v>
      </c>
      <c r="I185" s="18">
        <f>SUMIF(销售出库明细表!D:D,A185,销售出库明细表!J:J)</f>
        <v>0</v>
      </c>
      <c r="J185" s="18" t="e">
        <f t="shared" si="5"/>
        <v>#VALUE!</v>
      </c>
      <c r="K185" s="18" t="str">
        <f>IF($A185&lt;&gt;"",VLOOKUP($A185,参数表!$A:$G,6,0),"")</f>
        <v/>
      </c>
      <c r="L185" s="18" t="str">
        <f t="shared" si="6"/>
        <v/>
      </c>
      <c r="M185" s="36"/>
    </row>
    <row r="186" spans="1:13" ht="20.100000000000001" customHeight="1" x14ac:dyDescent="0.15">
      <c r="A186" s="18" t="str">
        <f>IF(参数表!A185="","",参数表!A185)</f>
        <v/>
      </c>
      <c r="B186" s="18" t="str">
        <f>IFERROR(VLOOKUP(A186,参数表!A:G,2,FALSE),"")</f>
        <v/>
      </c>
      <c r="C186" s="18" t="str">
        <f>IF($A186&lt;&gt;"",VLOOKUP($A186,参数表!$A:$G,3,0),"")</f>
        <v/>
      </c>
      <c r="D186" s="18" t="str">
        <f>IF($A186&lt;&gt;"",VLOOKUP($A186,参数表!$A:$G,4,0),"")</f>
        <v/>
      </c>
      <c r="E186" s="18" t="str">
        <f>IF($A186&lt;&gt;"",VLOOKUP($A186,参数表!$A:$G,5,0),"")</f>
        <v/>
      </c>
      <c r="F186" s="18">
        <f>SUMIF(进货入库明细表!D:D,A186,进货入库明细表!H:H)</f>
        <v>0</v>
      </c>
      <c r="G186" s="18">
        <f>SUMIF(进货入库明细表!D:D,A186,进货入库明细表!J:J)</f>
        <v>0</v>
      </c>
      <c r="H186" s="18">
        <f>SUMIF(销售出库明细表!D:D,A186,销售出库明细表!H:H)</f>
        <v>0</v>
      </c>
      <c r="I186" s="18">
        <f>SUMIF(销售出库明细表!D:D,A186,销售出库明细表!J:J)</f>
        <v>0</v>
      </c>
      <c r="J186" s="18" t="e">
        <f t="shared" si="5"/>
        <v>#VALUE!</v>
      </c>
      <c r="K186" s="18" t="str">
        <f>IF($A186&lt;&gt;"",VLOOKUP($A186,参数表!$A:$G,6,0),"")</f>
        <v/>
      </c>
      <c r="L186" s="18" t="str">
        <f t="shared" si="6"/>
        <v/>
      </c>
      <c r="M186" s="36"/>
    </row>
    <row r="187" spans="1:13" ht="20.100000000000001" customHeight="1" x14ac:dyDescent="0.15">
      <c r="A187" s="18" t="str">
        <f>IF(参数表!A186="","",参数表!A186)</f>
        <v/>
      </c>
      <c r="B187" s="18" t="str">
        <f>IFERROR(VLOOKUP(A187,参数表!A:G,2,FALSE),"")</f>
        <v/>
      </c>
      <c r="C187" s="18" t="str">
        <f>IF($A187&lt;&gt;"",VLOOKUP($A187,参数表!$A:$G,3,0),"")</f>
        <v/>
      </c>
      <c r="D187" s="18" t="str">
        <f>IF($A187&lt;&gt;"",VLOOKUP($A187,参数表!$A:$G,4,0),"")</f>
        <v/>
      </c>
      <c r="E187" s="18" t="str">
        <f>IF($A187&lt;&gt;"",VLOOKUP($A187,参数表!$A:$G,5,0),"")</f>
        <v/>
      </c>
      <c r="F187" s="18">
        <f>SUMIF(进货入库明细表!D:D,A187,进货入库明细表!H:H)</f>
        <v>0</v>
      </c>
      <c r="G187" s="18">
        <f>SUMIF(进货入库明细表!D:D,A187,进货入库明细表!J:J)</f>
        <v>0</v>
      </c>
      <c r="H187" s="18">
        <f>SUMIF(销售出库明细表!D:D,A187,销售出库明细表!H:H)</f>
        <v>0</v>
      </c>
      <c r="I187" s="18">
        <f>SUMIF(销售出库明细表!D:D,A187,销售出库明细表!J:J)</f>
        <v>0</v>
      </c>
      <c r="J187" s="18" t="e">
        <f t="shared" si="5"/>
        <v>#VALUE!</v>
      </c>
      <c r="K187" s="18" t="str">
        <f>IF($A187&lt;&gt;"",VLOOKUP($A187,参数表!$A:$G,6,0),"")</f>
        <v/>
      </c>
      <c r="L187" s="18" t="str">
        <f t="shared" si="6"/>
        <v/>
      </c>
      <c r="M187" s="36"/>
    </row>
    <row r="188" spans="1:13" ht="20.100000000000001" customHeight="1" x14ac:dyDescent="0.15">
      <c r="A188" s="18" t="str">
        <f>IF(参数表!A187="","",参数表!A187)</f>
        <v/>
      </c>
      <c r="B188" s="18" t="str">
        <f>IFERROR(VLOOKUP(A188,参数表!A:G,2,FALSE),"")</f>
        <v/>
      </c>
      <c r="C188" s="18" t="str">
        <f>IF($A188&lt;&gt;"",VLOOKUP($A188,参数表!$A:$G,3,0),"")</f>
        <v/>
      </c>
      <c r="D188" s="18" t="str">
        <f>IF($A188&lt;&gt;"",VLOOKUP($A188,参数表!$A:$G,4,0),"")</f>
        <v/>
      </c>
      <c r="E188" s="18" t="str">
        <f>IF($A188&lt;&gt;"",VLOOKUP($A188,参数表!$A:$G,5,0),"")</f>
        <v/>
      </c>
      <c r="F188" s="18">
        <f>SUMIF(进货入库明细表!D:D,A188,进货入库明细表!H:H)</f>
        <v>0</v>
      </c>
      <c r="G188" s="18">
        <f>SUMIF(进货入库明细表!D:D,A188,进货入库明细表!J:J)</f>
        <v>0</v>
      </c>
      <c r="H188" s="18">
        <f>SUMIF(销售出库明细表!D:D,A188,销售出库明细表!H:H)</f>
        <v>0</v>
      </c>
      <c r="I188" s="18">
        <f>SUMIF(销售出库明细表!D:D,A188,销售出库明细表!J:J)</f>
        <v>0</v>
      </c>
      <c r="J188" s="18" t="e">
        <f t="shared" si="5"/>
        <v>#VALUE!</v>
      </c>
      <c r="K188" s="18" t="str">
        <f>IF($A188&lt;&gt;"",VLOOKUP($A188,参数表!$A:$G,6,0),"")</f>
        <v/>
      </c>
      <c r="L188" s="18" t="str">
        <f t="shared" si="6"/>
        <v/>
      </c>
      <c r="M188" s="36"/>
    </row>
    <row r="189" spans="1:13" ht="20.100000000000001" customHeight="1" x14ac:dyDescent="0.15">
      <c r="A189" s="18" t="str">
        <f>IF(参数表!A188="","",参数表!A188)</f>
        <v/>
      </c>
      <c r="B189" s="18" t="str">
        <f>IFERROR(VLOOKUP(A189,参数表!A:G,2,FALSE),"")</f>
        <v/>
      </c>
      <c r="C189" s="18" t="str">
        <f>IF($A189&lt;&gt;"",VLOOKUP($A189,参数表!$A:$G,3,0),"")</f>
        <v/>
      </c>
      <c r="D189" s="18" t="str">
        <f>IF($A189&lt;&gt;"",VLOOKUP($A189,参数表!$A:$G,4,0),"")</f>
        <v/>
      </c>
      <c r="E189" s="18" t="str">
        <f>IF($A189&lt;&gt;"",VLOOKUP($A189,参数表!$A:$G,5,0),"")</f>
        <v/>
      </c>
      <c r="F189" s="18">
        <f>SUMIF(进货入库明细表!D:D,A189,进货入库明细表!H:H)</f>
        <v>0</v>
      </c>
      <c r="G189" s="18">
        <f>SUMIF(进货入库明细表!D:D,A189,进货入库明细表!J:J)</f>
        <v>0</v>
      </c>
      <c r="H189" s="18">
        <f>SUMIF(销售出库明细表!D:D,A189,销售出库明细表!H:H)</f>
        <v>0</v>
      </c>
      <c r="I189" s="18">
        <f>SUMIF(销售出库明细表!D:D,A189,销售出库明细表!J:J)</f>
        <v>0</v>
      </c>
      <c r="J189" s="18" t="e">
        <f t="shared" si="5"/>
        <v>#VALUE!</v>
      </c>
      <c r="K189" s="18" t="str">
        <f>IF($A189&lt;&gt;"",VLOOKUP($A189,参数表!$A:$G,6,0),"")</f>
        <v/>
      </c>
      <c r="L189" s="18" t="str">
        <f t="shared" si="6"/>
        <v/>
      </c>
      <c r="M189" s="36"/>
    </row>
    <row r="190" spans="1:13" ht="20.100000000000001" customHeight="1" x14ac:dyDescent="0.15">
      <c r="A190" s="18" t="str">
        <f>IF(参数表!A189="","",参数表!A189)</f>
        <v/>
      </c>
      <c r="B190" s="18" t="str">
        <f>IFERROR(VLOOKUP(A190,参数表!A:G,2,FALSE),"")</f>
        <v/>
      </c>
      <c r="C190" s="18" t="str">
        <f>IF($A190&lt;&gt;"",VLOOKUP($A190,参数表!$A:$G,3,0),"")</f>
        <v/>
      </c>
      <c r="D190" s="18" t="str">
        <f>IF($A190&lt;&gt;"",VLOOKUP($A190,参数表!$A:$G,4,0),"")</f>
        <v/>
      </c>
      <c r="E190" s="18" t="str">
        <f>IF($A190&lt;&gt;"",VLOOKUP($A190,参数表!$A:$G,5,0),"")</f>
        <v/>
      </c>
      <c r="F190" s="18">
        <f>SUMIF(进货入库明细表!D:D,A190,进货入库明细表!H:H)</f>
        <v>0</v>
      </c>
      <c r="G190" s="18">
        <f>SUMIF(进货入库明细表!D:D,A190,进货入库明细表!J:J)</f>
        <v>0</v>
      </c>
      <c r="H190" s="18">
        <f>SUMIF(销售出库明细表!D:D,A190,销售出库明细表!H:H)</f>
        <v>0</v>
      </c>
      <c r="I190" s="18">
        <f>SUMIF(销售出库明细表!D:D,A190,销售出库明细表!J:J)</f>
        <v>0</v>
      </c>
      <c r="J190" s="18" t="e">
        <f t="shared" si="5"/>
        <v>#VALUE!</v>
      </c>
      <c r="K190" s="18" t="str">
        <f>IF($A190&lt;&gt;"",VLOOKUP($A190,参数表!$A:$G,6,0),"")</f>
        <v/>
      </c>
      <c r="L190" s="18" t="str">
        <f t="shared" si="6"/>
        <v/>
      </c>
      <c r="M190" s="36"/>
    </row>
    <row r="191" spans="1:13" ht="20.100000000000001" customHeight="1" x14ac:dyDescent="0.15">
      <c r="A191" s="18" t="str">
        <f>IF(参数表!A190="","",参数表!A190)</f>
        <v/>
      </c>
      <c r="B191" s="18" t="str">
        <f>IFERROR(VLOOKUP(A191,参数表!A:G,2,FALSE),"")</f>
        <v/>
      </c>
      <c r="C191" s="18" t="str">
        <f>IF($A191&lt;&gt;"",VLOOKUP($A191,参数表!$A:$G,3,0),"")</f>
        <v/>
      </c>
      <c r="D191" s="18" t="str">
        <f>IF($A191&lt;&gt;"",VLOOKUP($A191,参数表!$A:$G,4,0),"")</f>
        <v/>
      </c>
      <c r="E191" s="18" t="str">
        <f>IF($A191&lt;&gt;"",VLOOKUP($A191,参数表!$A:$G,5,0),"")</f>
        <v/>
      </c>
      <c r="F191" s="18">
        <f>SUMIF(进货入库明细表!D:D,A191,进货入库明细表!H:H)</f>
        <v>0</v>
      </c>
      <c r="G191" s="18">
        <f>SUMIF(进货入库明细表!D:D,A191,进货入库明细表!J:J)</f>
        <v>0</v>
      </c>
      <c r="H191" s="18">
        <f>SUMIF(销售出库明细表!D:D,A191,销售出库明细表!H:H)</f>
        <v>0</v>
      </c>
      <c r="I191" s="18">
        <f>SUMIF(销售出库明细表!D:D,A191,销售出库明细表!J:J)</f>
        <v>0</v>
      </c>
      <c r="J191" s="18" t="e">
        <f t="shared" si="5"/>
        <v>#VALUE!</v>
      </c>
      <c r="K191" s="18" t="str">
        <f>IF($A191&lt;&gt;"",VLOOKUP($A191,参数表!$A:$G,6,0),"")</f>
        <v/>
      </c>
      <c r="L191" s="18" t="str">
        <f t="shared" si="6"/>
        <v/>
      </c>
      <c r="M191" s="36"/>
    </row>
    <row r="192" spans="1:13" ht="20.100000000000001" customHeight="1" x14ac:dyDescent="0.15">
      <c r="A192" s="18" t="str">
        <f>IF(参数表!A191="","",参数表!A191)</f>
        <v/>
      </c>
      <c r="B192" s="18" t="str">
        <f>IFERROR(VLOOKUP(A192,参数表!A:G,2,FALSE),"")</f>
        <v/>
      </c>
      <c r="C192" s="18" t="str">
        <f>IF($A192&lt;&gt;"",VLOOKUP($A192,参数表!$A:$G,3,0),"")</f>
        <v/>
      </c>
      <c r="D192" s="18" t="str">
        <f>IF($A192&lt;&gt;"",VLOOKUP($A192,参数表!$A:$G,4,0),"")</f>
        <v/>
      </c>
      <c r="E192" s="18" t="str">
        <f>IF($A192&lt;&gt;"",VLOOKUP($A192,参数表!$A:$G,5,0),"")</f>
        <v/>
      </c>
      <c r="F192" s="18">
        <f>SUMIF(进货入库明细表!D:D,A192,进货入库明细表!H:H)</f>
        <v>0</v>
      </c>
      <c r="G192" s="18">
        <f>SUMIF(进货入库明细表!D:D,A192,进货入库明细表!J:J)</f>
        <v>0</v>
      </c>
      <c r="H192" s="18">
        <f>SUMIF(销售出库明细表!D:D,A192,销售出库明细表!H:H)</f>
        <v>0</v>
      </c>
      <c r="I192" s="18">
        <f>SUMIF(销售出库明细表!D:D,A192,销售出库明细表!J:J)</f>
        <v>0</v>
      </c>
      <c r="J192" s="18" t="e">
        <f t="shared" si="5"/>
        <v>#VALUE!</v>
      </c>
      <c r="K192" s="18" t="str">
        <f>IF($A192&lt;&gt;"",VLOOKUP($A192,参数表!$A:$G,6,0),"")</f>
        <v/>
      </c>
      <c r="L192" s="18" t="str">
        <f t="shared" si="6"/>
        <v/>
      </c>
      <c r="M192" s="36"/>
    </row>
    <row r="193" spans="1:13" ht="20.100000000000001" customHeight="1" x14ac:dyDescent="0.15">
      <c r="A193" s="18" t="str">
        <f>IF(参数表!A192="","",参数表!A192)</f>
        <v/>
      </c>
      <c r="B193" s="18" t="str">
        <f>IFERROR(VLOOKUP(A193,参数表!A:G,2,FALSE),"")</f>
        <v/>
      </c>
      <c r="C193" s="18" t="str">
        <f>IF($A193&lt;&gt;"",VLOOKUP($A193,参数表!$A:$G,3,0),"")</f>
        <v/>
      </c>
      <c r="D193" s="18" t="str">
        <f>IF($A193&lt;&gt;"",VLOOKUP($A193,参数表!$A:$G,4,0),"")</f>
        <v/>
      </c>
      <c r="E193" s="18" t="str">
        <f>IF($A193&lt;&gt;"",VLOOKUP($A193,参数表!$A:$G,5,0),"")</f>
        <v/>
      </c>
      <c r="F193" s="18">
        <f>SUMIF(进货入库明细表!D:D,A193,进货入库明细表!H:H)</f>
        <v>0</v>
      </c>
      <c r="G193" s="18">
        <f>SUMIF(进货入库明细表!D:D,A193,进货入库明细表!J:J)</f>
        <v>0</v>
      </c>
      <c r="H193" s="18">
        <f>SUMIF(销售出库明细表!D:D,A193,销售出库明细表!H:H)</f>
        <v>0</v>
      </c>
      <c r="I193" s="18">
        <f>SUMIF(销售出库明细表!D:D,A193,销售出库明细表!J:J)</f>
        <v>0</v>
      </c>
      <c r="J193" s="18" t="e">
        <f t="shared" si="5"/>
        <v>#VALUE!</v>
      </c>
      <c r="K193" s="18" t="str">
        <f>IF($A193&lt;&gt;"",VLOOKUP($A193,参数表!$A:$G,6,0),"")</f>
        <v/>
      </c>
      <c r="L193" s="18" t="str">
        <f t="shared" si="6"/>
        <v/>
      </c>
      <c r="M193" s="36"/>
    </row>
    <row r="194" spans="1:13" ht="20.100000000000001" customHeight="1" x14ac:dyDescent="0.15">
      <c r="A194" s="18" t="str">
        <f>IF(参数表!A193="","",参数表!A193)</f>
        <v/>
      </c>
      <c r="B194" s="18" t="str">
        <f>IFERROR(VLOOKUP(A194,参数表!A:G,2,FALSE),"")</f>
        <v/>
      </c>
      <c r="C194" s="18" t="str">
        <f>IF($A194&lt;&gt;"",VLOOKUP($A194,参数表!$A:$G,3,0),"")</f>
        <v/>
      </c>
      <c r="D194" s="18" t="str">
        <f>IF($A194&lt;&gt;"",VLOOKUP($A194,参数表!$A:$G,4,0),"")</f>
        <v/>
      </c>
      <c r="E194" s="18" t="str">
        <f>IF($A194&lt;&gt;"",VLOOKUP($A194,参数表!$A:$G,5,0),"")</f>
        <v/>
      </c>
      <c r="F194" s="18">
        <f>SUMIF(进货入库明细表!D:D,A194,进货入库明细表!H:H)</f>
        <v>0</v>
      </c>
      <c r="G194" s="18">
        <f>SUMIF(进货入库明细表!D:D,A194,进货入库明细表!J:J)</f>
        <v>0</v>
      </c>
      <c r="H194" s="18">
        <f>SUMIF(销售出库明细表!D:D,A194,销售出库明细表!H:H)</f>
        <v>0</v>
      </c>
      <c r="I194" s="18">
        <f>SUMIF(销售出库明细表!D:D,A194,销售出库明细表!J:J)</f>
        <v>0</v>
      </c>
      <c r="J194" s="18" t="e">
        <f t="shared" si="5"/>
        <v>#VALUE!</v>
      </c>
      <c r="K194" s="18" t="str">
        <f>IF($A194&lt;&gt;"",VLOOKUP($A194,参数表!$A:$G,6,0),"")</f>
        <v/>
      </c>
      <c r="L194" s="18" t="str">
        <f t="shared" si="6"/>
        <v/>
      </c>
      <c r="M194" s="36"/>
    </row>
    <row r="195" spans="1:13" ht="20.100000000000001" customHeight="1" x14ac:dyDescent="0.15">
      <c r="A195" s="18" t="str">
        <f>IF(参数表!A194="","",参数表!A194)</f>
        <v/>
      </c>
      <c r="B195" s="18" t="str">
        <f>IFERROR(VLOOKUP(A195,参数表!A:G,2,FALSE),"")</f>
        <v/>
      </c>
      <c r="C195" s="18" t="str">
        <f>IF($A195&lt;&gt;"",VLOOKUP($A195,参数表!$A:$G,3,0),"")</f>
        <v/>
      </c>
      <c r="D195" s="18" t="str">
        <f>IF($A195&lt;&gt;"",VLOOKUP($A195,参数表!$A:$G,4,0),"")</f>
        <v/>
      </c>
      <c r="E195" s="18" t="str">
        <f>IF($A195&lt;&gt;"",VLOOKUP($A195,参数表!$A:$G,5,0),"")</f>
        <v/>
      </c>
      <c r="F195" s="18">
        <f>SUMIF(进货入库明细表!D:D,A195,进货入库明细表!H:H)</f>
        <v>0</v>
      </c>
      <c r="G195" s="18">
        <f>SUMIF(进货入库明细表!D:D,A195,进货入库明细表!J:J)</f>
        <v>0</v>
      </c>
      <c r="H195" s="18">
        <f>SUMIF(销售出库明细表!D:D,A195,销售出库明细表!H:H)</f>
        <v>0</v>
      </c>
      <c r="I195" s="18">
        <f>SUMIF(销售出库明细表!D:D,A195,销售出库明细表!J:J)</f>
        <v>0</v>
      </c>
      <c r="J195" s="18" t="e">
        <f t="shared" si="5"/>
        <v>#VALUE!</v>
      </c>
      <c r="K195" s="18" t="str">
        <f>IF($A195&lt;&gt;"",VLOOKUP($A195,参数表!$A:$G,6,0),"")</f>
        <v/>
      </c>
      <c r="L195" s="18" t="str">
        <f t="shared" si="6"/>
        <v/>
      </c>
      <c r="M195" s="36"/>
    </row>
    <row r="196" spans="1:13" ht="20.100000000000001" customHeight="1" x14ac:dyDescent="0.15">
      <c r="A196" s="18" t="str">
        <f>IF(参数表!A195="","",参数表!A195)</f>
        <v/>
      </c>
      <c r="B196" s="18" t="str">
        <f>IFERROR(VLOOKUP(A196,参数表!A:G,2,FALSE),"")</f>
        <v/>
      </c>
      <c r="C196" s="18" t="str">
        <f>IF($A196&lt;&gt;"",VLOOKUP($A196,参数表!$A:$G,3,0),"")</f>
        <v/>
      </c>
      <c r="D196" s="18" t="str">
        <f>IF($A196&lt;&gt;"",VLOOKUP($A196,参数表!$A:$G,4,0),"")</f>
        <v/>
      </c>
      <c r="E196" s="18" t="str">
        <f>IF($A196&lt;&gt;"",VLOOKUP($A196,参数表!$A:$G,5,0),"")</f>
        <v/>
      </c>
      <c r="F196" s="18">
        <f>SUMIF(进货入库明细表!D:D,A196,进货入库明细表!H:H)</f>
        <v>0</v>
      </c>
      <c r="G196" s="18">
        <f>SUMIF(进货入库明细表!D:D,A196,进货入库明细表!J:J)</f>
        <v>0</v>
      </c>
      <c r="H196" s="18">
        <f>SUMIF(销售出库明细表!D:D,A196,销售出库明细表!H:H)</f>
        <v>0</v>
      </c>
      <c r="I196" s="18">
        <f>SUMIF(销售出库明细表!D:D,A196,销售出库明细表!J:J)</f>
        <v>0</v>
      </c>
      <c r="J196" s="18" t="e">
        <f t="shared" si="5"/>
        <v>#VALUE!</v>
      </c>
      <c r="K196" s="18" t="str">
        <f>IF($A196&lt;&gt;"",VLOOKUP($A196,参数表!$A:$G,6,0),"")</f>
        <v/>
      </c>
      <c r="L196" s="18" t="str">
        <f t="shared" si="6"/>
        <v/>
      </c>
      <c r="M196" s="36"/>
    </row>
    <row r="197" spans="1:13" ht="20.100000000000001" customHeight="1" x14ac:dyDescent="0.15">
      <c r="A197" s="18" t="str">
        <f>IF(参数表!A196="","",参数表!A196)</f>
        <v/>
      </c>
      <c r="B197" s="18" t="str">
        <f>IFERROR(VLOOKUP(A197,参数表!A:G,2,FALSE),"")</f>
        <v/>
      </c>
      <c r="C197" s="18" t="str">
        <f>IF($A197&lt;&gt;"",VLOOKUP($A197,参数表!$A:$G,3,0),"")</f>
        <v/>
      </c>
      <c r="D197" s="18" t="str">
        <f>IF($A197&lt;&gt;"",VLOOKUP($A197,参数表!$A:$G,4,0),"")</f>
        <v/>
      </c>
      <c r="E197" s="18" t="str">
        <f>IF($A197&lt;&gt;"",VLOOKUP($A197,参数表!$A:$G,5,0),"")</f>
        <v/>
      </c>
      <c r="F197" s="18">
        <f>SUMIF(进货入库明细表!D:D,A197,进货入库明细表!H:H)</f>
        <v>0</v>
      </c>
      <c r="G197" s="18">
        <f>SUMIF(进货入库明细表!D:D,A197,进货入库明细表!J:J)</f>
        <v>0</v>
      </c>
      <c r="H197" s="18">
        <f>SUMIF(销售出库明细表!D:D,A197,销售出库明细表!H:H)</f>
        <v>0</v>
      </c>
      <c r="I197" s="18">
        <f>SUMIF(销售出库明细表!D:D,A197,销售出库明细表!J:J)</f>
        <v>0</v>
      </c>
      <c r="J197" s="18" t="e">
        <f t="shared" ref="J197:J260" si="7">E197+F197-H197</f>
        <v>#VALUE!</v>
      </c>
      <c r="K197" s="18" t="str">
        <f>IF($A197&lt;&gt;"",VLOOKUP($A197,参数表!$A:$G,6,0),"")</f>
        <v/>
      </c>
      <c r="L197" s="18" t="str">
        <f t="shared" si="6"/>
        <v/>
      </c>
      <c r="M197" s="36"/>
    </row>
    <row r="198" spans="1:13" ht="20.100000000000001" customHeight="1" x14ac:dyDescent="0.15">
      <c r="A198" s="18" t="str">
        <f>IF(参数表!A197="","",参数表!A197)</f>
        <v/>
      </c>
      <c r="B198" s="18" t="str">
        <f>IFERROR(VLOOKUP(A198,参数表!A:G,2,FALSE),"")</f>
        <v/>
      </c>
      <c r="C198" s="18" t="str">
        <f>IF($A198&lt;&gt;"",VLOOKUP($A198,参数表!$A:$G,3,0),"")</f>
        <v/>
      </c>
      <c r="D198" s="18" t="str">
        <f>IF($A198&lt;&gt;"",VLOOKUP($A198,参数表!$A:$G,4,0),"")</f>
        <v/>
      </c>
      <c r="E198" s="18" t="str">
        <f>IF($A198&lt;&gt;"",VLOOKUP($A198,参数表!$A:$G,5,0),"")</f>
        <v/>
      </c>
      <c r="F198" s="18">
        <f>SUMIF(进货入库明细表!D:D,A198,进货入库明细表!H:H)</f>
        <v>0</v>
      </c>
      <c r="G198" s="18">
        <f>SUMIF(进货入库明细表!D:D,A198,进货入库明细表!J:J)</f>
        <v>0</v>
      </c>
      <c r="H198" s="18">
        <f>SUMIF(销售出库明细表!D:D,A198,销售出库明细表!H:H)</f>
        <v>0</v>
      </c>
      <c r="I198" s="18">
        <f>SUMIF(销售出库明细表!D:D,A198,销售出库明细表!J:J)</f>
        <v>0</v>
      </c>
      <c r="J198" s="18" t="e">
        <f t="shared" si="7"/>
        <v>#VALUE!</v>
      </c>
      <c r="K198" s="18" t="str">
        <f>IF($A198&lt;&gt;"",VLOOKUP($A198,参数表!$A:$G,6,0),"")</f>
        <v/>
      </c>
      <c r="L198" s="18" t="str">
        <f t="shared" si="6"/>
        <v/>
      </c>
      <c r="M198" s="36"/>
    </row>
    <row r="199" spans="1:13" ht="20.100000000000001" customHeight="1" x14ac:dyDescent="0.15">
      <c r="A199" s="18" t="str">
        <f>IF(参数表!A198="","",参数表!A198)</f>
        <v/>
      </c>
      <c r="B199" s="18" t="str">
        <f>IFERROR(VLOOKUP(A199,参数表!A:G,2,FALSE),"")</f>
        <v/>
      </c>
      <c r="C199" s="18" t="str">
        <f>IF($A199&lt;&gt;"",VLOOKUP($A199,参数表!$A:$G,3,0),"")</f>
        <v/>
      </c>
      <c r="D199" s="18" t="str">
        <f>IF($A199&lt;&gt;"",VLOOKUP($A199,参数表!$A:$G,4,0),"")</f>
        <v/>
      </c>
      <c r="E199" s="18" t="str">
        <f>IF($A199&lt;&gt;"",VLOOKUP($A199,参数表!$A:$G,5,0),"")</f>
        <v/>
      </c>
      <c r="F199" s="18">
        <f>SUMIF(进货入库明细表!D:D,A199,进货入库明细表!H:H)</f>
        <v>0</v>
      </c>
      <c r="G199" s="18">
        <f>SUMIF(进货入库明细表!D:D,A199,进货入库明细表!J:J)</f>
        <v>0</v>
      </c>
      <c r="H199" s="18">
        <f>SUMIF(销售出库明细表!D:D,A199,销售出库明细表!H:H)</f>
        <v>0</v>
      </c>
      <c r="I199" s="18">
        <f>SUMIF(销售出库明细表!D:D,A199,销售出库明细表!J:J)</f>
        <v>0</v>
      </c>
      <c r="J199" s="18" t="e">
        <f t="shared" si="7"/>
        <v>#VALUE!</v>
      </c>
      <c r="K199" s="18" t="str">
        <f>IF($A199&lt;&gt;"",VLOOKUP($A199,参数表!$A:$G,6,0),"")</f>
        <v/>
      </c>
      <c r="L199" s="18" t="str">
        <f t="shared" si="6"/>
        <v/>
      </c>
      <c r="M199" s="36"/>
    </row>
    <row r="200" spans="1:13" ht="20.100000000000001" customHeight="1" x14ac:dyDescent="0.15">
      <c r="A200" s="18" t="str">
        <f>IF(参数表!A199="","",参数表!A199)</f>
        <v/>
      </c>
      <c r="B200" s="18" t="str">
        <f>IFERROR(VLOOKUP(A200,参数表!A:G,2,FALSE),"")</f>
        <v/>
      </c>
      <c r="C200" s="18" t="str">
        <f>IF($A200&lt;&gt;"",VLOOKUP($A200,参数表!$A:$G,3,0),"")</f>
        <v/>
      </c>
      <c r="D200" s="18" t="str">
        <f>IF($A200&lt;&gt;"",VLOOKUP($A200,参数表!$A:$G,4,0),"")</f>
        <v/>
      </c>
      <c r="E200" s="18" t="str">
        <f>IF($A200&lt;&gt;"",VLOOKUP($A200,参数表!$A:$G,5,0),"")</f>
        <v/>
      </c>
      <c r="F200" s="18">
        <f>SUMIF(进货入库明细表!D:D,A200,进货入库明细表!H:H)</f>
        <v>0</v>
      </c>
      <c r="G200" s="18">
        <f>SUMIF(进货入库明细表!D:D,A200,进货入库明细表!J:J)</f>
        <v>0</v>
      </c>
      <c r="H200" s="18">
        <f>SUMIF(销售出库明细表!D:D,A200,销售出库明细表!H:H)</f>
        <v>0</v>
      </c>
      <c r="I200" s="18">
        <f>SUMIF(销售出库明细表!D:D,A200,销售出库明细表!J:J)</f>
        <v>0</v>
      </c>
      <c r="J200" s="18" t="e">
        <f t="shared" si="7"/>
        <v>#VALUE!</v>
      </c>
      <c r="K200" s="18" t="str">
        <f>IF($A200&lt;&gt;"",VLOOKUP($A200,参数表!$A:$G,6,0),"")</f>
        <v/>
      </c>
      <c r="L200" s="18" t="str">
        <f t="shared" si="6"/>
        <v/>
      </c>
      <c r="M200" s="36"/>
    </row>
    <row r="201" spans="1:13" ht="20.100000000000001" customHeight="1" x14ac:dyDescent="0.15">
      <c r="A201" s="18" t="str">
        <f>IF(参数表!A200="","",参数表!A200)</f>
        <v/>
      </c>
      <c r="B201" s="18" t="str">
        <f>IFERROR(VLOOKUP(A201,参数表!A:G,2,FALSE),"")</f>
        <v/>
      </c>
      <c r="C201" s="18" t="str">
        <f>IF($A201&lt;&gt;"",VLOOKUP($A201,参数表!$A:$G,3,0),"")</f>
        <v/>
      </c>
      <c r="D201" s="18" t="str">
        <f>IF($A201&lt;&gt;"",VLOOKUP($A201,参数表!$A:$G,4,0),"")</f>
        <v/>
      </c>
      <c r="E201" s="18" t="str">
        <f>IF($A201&lt;&gt;"",VLOOKUP($A201,参数表!$A:$G,5,0),"")</f>
        <v/>
      </c>
      <c r="F201" s="18">
        <f>SUMIF(进货入库明细表!D:D,A201,进货入库明细表!H:H)</f>
        <v>0</v>
      </c>
      <c r="G201" s="18">
        <f>SUMIF(进货入库明细表!D:D,A201,进货入库明细表!J:J)</f>
        <v>0</v>
      </c>
      <c r="H201" s="18">
        <f>SUMIF(销售出库明细表!D:D,A201,销售出库明细表!H:H)</f>
        <v>0</v>
      </c>
      <c r="I201" s="18">
        <f>SUMIF(销售出库明细表!D:D,A201,销售出库明细表!J:J)</f>
        <v>0</v>
      </c>
      <c r="J201" s="18" t="e">
        <f t="shared" si="7"/>
        <v>#VALUE!</v>
      </c>
      <c r="K201" s="18" t="str">
        <f>IF($A201&lt;&gt;"",VLOOKUP($A201,参数表!$A:$G,6,0),"")</f>
        <v/>
      </c>
      <c r="L201" s="18" t="str">
        <f t="shared" si="6"/>
        <v/>
      </c>
      <c r="M201" s="36"/>
    </row>
    <row r="202" spans="1:13" ht="20.100000000000001" customHeight="1" x14ac:dyDescent="0.15">
      <c r="A202" s="18" t="str">
        <f>IF(参数表!A201="","",参数表!A201)</f>
        <v/>
      </c>
      <c r="B202" s="18" t="str">
        <f>IFERROR(VLOOKUP(A202,参数表!A:G,2,FALSE),"")</f>
        <v/>
      </c>
      <c r="C202" s="18" t="str">
        <f>IF($A202&lt;&gt;"",VLOOKUP($A202,参数表!$A:$G,3,0),"")</f>
        <v/>
      </c>
      <c r="D202" s="18" t="str">
        <f>IF($A202&lt;&gt;"",VLOOKUP($A202,参数表!$A:$G,4,0),"")</f>
        <v/>
      </c>
      <c r="E202" s="18" t="str">
        <f>IF($A202&lt;&gt;"",VLOOKUP($A202,参数表!$A:$G,5,0),"")</f>
        <v/>
      </c>
      <c r="F202" s="18">
        <f>SUMIF(进货入库明细表!D:D,A202,进货入库明细表!H:H)</f>
        <v>0</v>
      </c>
      <c r="G202" s="18">
        <f>SUMIF(进货入库明细表!D:D,A202,进货入库明细表!J:J)</f>
        <v>0</v>
      </c>
      <c r="H202" s="18">
        <f>SUMIF(销售出库明细表!D:D,A202,销售出库明细表!H:H)</f>
        <v>0</v>
      </c>
      <c r="I202" s="18">
        <f>SUMIF(销售出库明细表!D:D,A202,销售出库明细表!J:J)</f>
        <v>0</v>
      </c>
      <c r="J202" s="18" t="e">
        <f t="shared" si="7"/>
        <v>#VALUE!</v>
      </c>
      <c r="K202" s="18" t="str">
        <f>IF($A202&lt;&gt;"",VLOOKUP($A202,参数表!$A:$G,6,0),"")</f>
        <v/>
      </c>
      <c r="L202" s="18" t="str">
        <f t="shared" ref="L202:L265" si="8">IF(K202="","",IF(J202&lt;K202,"是","否"))</f>
        <v/>
      </c>
      <c r="M202" s="36"/>
    </row>
    <row r="203" spans="1:13" ht="20.100000000000001" customHeight="1" x14ac:dyDescent="0.15">
      <c r="A203" s="18" t="str">
        <f>IF(参数表!A202="","",参数表!A202)</f>
        <v/>
      </c>
      <c r="B203" s="18" t="str">
        <f>IFERROR(VLOOKUP(A203,参数表!A:G,2,FALSE),"")</f>
        <v/>
      </c>
      <c r="C203" s="18" t="str">
        <f>IF($A203&lt;&gt;"",VLOOKUP($A203,参数表!$A:$G,3,0),"")</f>
        <v/>
      </c>
      <c r="D203" s="18" t="str">
        <f>IF($A203&lt;&gt;"",VLOOKUP($A203,参数表!$A:$G,4,0),"")</f>
        <v/>
      </c>
      <c r="E203" s="18" t="str">
        <f>IF($A203&lt;&gt;"",VLOOKUP($A203,参数表!$A:$G,5,0),"")</f>
        <v/>
      </c>
      <c r="F203" s="18">
        <f>SUMIF(进货入库明细表!D:D,A203,进货入库明细表!H:H)</f>
        <v>0</v>
      </c>
      <c r="G203" s="18">
        <f>SUMIF(进货入库明细表!D:D,A203,进货入库明细表!J:J)</f>
        <v>0</v>
      </c>
      <c r="H203" s="18">
        <f>SUMIF(销售出库明细表!D:D,A203,销售出库明细表!H:H)</f>
        <v>0</v>
      </c>
      <c r="I203" s="18">
        <f>SUMIF(销售出库明细表!D:D,A203,销售出库明细表!J:J)</f>
        <v>0</v>
      </c>
      <c r="J203" s="18" t="e">
        <f t="shared" si="7"/>
        <v>#VALUE!</v>
      </c>
      <c r="K203" s="18" t="str">
        <f>IF($A203&lt;&gt;"",VLOOKUP($A203,参数表!$A:$G,6,0),"")</f>
        <v/>
      </c>
      <c r="L203" s="18" t="str">
        <f t="shared" si="8"/>
        <v/>
      </c>
      <c r="M203" s="36"/>
    </row>
    <row r="204" spans="1:13" ht="20.100000000000001" customHeight="1" x14ac:dyDescent="0.15">
      <c r="A204" s="18" t="str">
        <f>IF(参数表!A203="","",参数表!A203)</f>
        <v/>
      </c>
      <c r="B204" s="18" t="str">
        <f>IFERROR(VLOOKUP(A204,参数表!A:G,2,FALSE),"")</f>
        <v/>
      </c>
      <c r="C204" s="18" t="str">
        <f>IF($A204&lt;&gt;"",VLOOKUP($A204,参数表!$A:$G,3,0),"")</f>
        <v/>
      </c>
      <c r="D204" s="18" t="str">
        <f>IF($A204&lt;&gt;"",VLOOKUP($A204,参数表!$A:$G,4,0),"")</f>
        <v/>
      </c>
      <c r="E204" s="18" t="str">
        <f>IF($A204&lt;&gt;"",VLOOKUP($A204,参数表!$A:$G,5,0),"")</f>
        <v/>
      </c>
      <c r="F204" s="18">
        <f>SUMIF(进货入库明细表!D:D,A204,进货入库明细表!H:H)</f>
        <v>0</v>
      </c>
      <c r="G204" s="18">
        <f>SUMIF(进货入库明细表!D:D,A204,进货入库明细表!J:J)</f>
        <v>0</v>
      </c>
      <c r="H204" s="18">
        <f>SUMIF(销售出库明细表!D:D,A204,销售出库明细表!H:H)</f>
        <v>0</v>
      </c>
      <c r="I204" s="18">
        <f>SUMIF(销售出库明细表!D:D,A204,销售出库明细表!J:J)</f>
        <v>0</v>
      </c>
      <c r="J204" s="18" t="e">
        <f t="shared" si="7"/>
        <v>#VALUE!</v>
      </c>
      <c r="K204" s="18" t="str">
        <f>IF($A204&lt;&gt;"",VLOOKUP($A204,参数表!$A:$G,6,0),"")</f>
        <v/>
      </c>
      <c r="L204" s="18" t="str">
        <f t="shared" si="8"/>
        <v/>
      </c>
      <c r="M204" s="36"/>
    </row>
    <row r="205" spans="1:13" ht="20.100000000000001" customHeight="1" x14ac:dyDescent="0.15">
      <c r="A205" s="18" t="str">
        <f>IF(参数表!A204="","",参数表!A204)</f>
        <v/>
      </c>
      <c r="B205" s="18" t="str">
        <f>IFERROR(VLOOKUP(A205,参数表!A:G,2,FALSE),"")</f>
        <v/>
      </c>
      <c r="C205" s="18" t="str">
        <f>IF($A205&lt;&gt;"",VLOOKUP($A205,参数表!$A:$G,3,0),"")</f>
        <v/>
      </c>
      <c r="D205" s="18" t="str">
        <f>IF($A205&lt;&gt;"",VLOOKUP($A205,参数表!$A:$G,4,0),"")</f>
        <v/>
      </c>
      <c r="E205" s="18" t="str">
        <f>IF($A205&lt;&gt;"",VLOOKUP($A205,参数表!$A:$G,5,0),"")</f>
        <v/>
      </c>
      <c r="F205" s="18">
        <f>SUMIF(进货入库明细表!D:D,A205,进货入库明细表!H:H)</f>
        <v>0</v>
      </c>
      <c r="G205" s="18">
        <f>SUMIF(进货入库明细表!D:D,A205,进货入库明细表!J:J)</f>
        <v>0</v>
      </c>
      <c r="H205" s="18">
        <f>SUMIF(销售出库明细表!D:D,A205,销售出库明细表!H:H)</f>
        <v>0</v>
      </c>
      <c r="I205" s="18">
        <f>SUMIF(销售出库明细表!D:D,A205,销售出库明细表!J:J)</f>
        <v>0</v>
      </c>
      <c r="J205" s="18" t="e">
        <f t="shared" si="7"/>
        <v>#VALUE!</v>
      </c>
      <c r="K205" s="18" t="str">
        <f>IF($A205&lt;&gt;"",VLOOKUP($A205,参数表!$A:$G,6,0),"")</f>
        <v/>
      </c>
      <c r="L205" s="18" t="str">
        <f t="shared" si="8"/>
        <v/>
      </c>
      <c r="M205" s="36"/>
    </row>
    <row r="206" spans="1:13" ht="20.100000000000001" customHeight="1" x14ac:dyDescent="0.15">
      <c r="A206" s="18" t="str">
        <f>IF(参数表!A205="","",参数表!A205)</f>
        <v/>
      </c>
      <c r="B206" s="18" t="str">
        <f>IFERROR(VLOOKUP(A206,参数表!A:G,2,FALSE),"")</f>
        <v/>
      </c>
      <c r="C206" s="18" t="str">
        <f>IF($A206&lt;&gt;"",VLOOKUP($A206,参数表!$A:$G,3,0),"")</f>
        <v/>
      </c>
      <c r="D206" s="18" t="str">
        <f>IF($A206&lt;&gt;"",VLOOKUP($A206,参数表!$A:$G,4,0),"")</f>
        <v/>
      </c>
      <c r="E206" s="18" t="str">
        <f>IF($A206&lt;&gt;"",VLOOKUP($A206,参数表!$A:$G,5,0),"")</f>
        <v/>
      </c>
      <c r="F206" s="18">
        <f>SUMIF(进货入库明细表!D:D,A206,进货入库明细表!H:H)</f>
        <v>0</v>
      </c>
      <c r="G206" s="18">
        <f>SUMIF(进货入库明细表!D:D,A206,进货入库明细表!J:J)</f>
        <v>0</v>
      </c>
      <c r="H206" s="18">
        <f>SUMIF(销售出库明细表!D:D,A206,销售出库明细表!H:H)</f>
        <v>0</v>
      </c>
      <c r="I206" s="18">
        <f>SUMIF(销售出库明细表!D:D,A206,销售出库明细表!J:J)</f>
        <v>0</v>
      </c>
      <c r="J206" s="18" t="e">
        <f t="shared" si="7"/>
        <v>#VALUE!</v>
      </c>
      <c r="K206" s="18" t="str">
        <f>IF($A206&lt;&gt;"",VLOOKUP($A206,参数表!$A:$G,6,0),"")</f>
        <v/>
      </c>
      <c r="L206" s="18" t="str">
        <f t="shared" si="8"/>
        <v/>
      </c>
      <c r="M206" s="36"/>
    </row>
    <row r="207" spans="1:13" ht="20.100000000000001" customHeight="1" x14ac:dyDescent="0.15">
      <c r="A207" s="18" t="str">
        <f>IF(参数表!A206="","",参数表!A206)</f>
        <v/>
      </c>
      <c r="B207" s="18" t="str">
        <f>IFERROR(VLOOKUP(A207,参数表!A:G,2,FALSE),"")</f>
        <v/>
      </c>
      <c r="C207" s="18" t="str">
        <f>IF($A207&lt;&gt;"",VLOOKUP($A207,参数表!$A:$G,3,0),"")</f>
        <v/>
      </c>
      <c r="D207" s="18" t="str">
        <f>IF($A207&lt;&gt;"",VLOOKUP($A207,参数表!$A:$G,4,0),"")</f>
        <v/>
      </c>
      <c r="E207" s="18" t="str">
        <f>IF($A207&lt;&gt;"",VLOOKUP($A207,参数表!$A:$G,5,0),"")</f>
        <v/>
      </c>
      <c r="F207" s="18">
        <f>SUMIF(进货入库明细表!D:D,A207,进货入库明细表!H:H)</f>
        <v>0</v>
      </c>
      <c r="G207" s="18">
        <f>SUMIF(进货入库明细表!D:D,A207,进货入库明细表!J:J)</f>
        <v>0</v>
      </c>
      <c r="H207" s="18">
        <f>SUMIF(销售出库明细表!D:D,A207,销售出库明细表!H:H)</f>
        <v>0</v>
      </c>
      <c r="I207" s="18">
        <f>SUMIF(销售出库明细表!D:D,A207,销售出库明细表!J:J)</f>
        <v>0</v>
      </c>
      <c r="J207" s="18" t="e">
        <f t="shared" si="7"/>
        <v>#VALUE!</v>
      </c>
      <c r="K207" s="18" t="str">
        <f>IF($A207&lt;&gt;"",VLOOKUP($A207,参数表!$A:$G,6,0),"")</f>
        <v/>
      </c>
      <c r="L207" s="18" t="str">
        <f t="shared" si="8"/>
        <v/>
      </c>
      <c r="M207" s="36"/>
    </row>
    <row r="208" spans="1:13" ht="20.100000000000001" customHeight="1" x14ac:dyDescent="0.15">
      <c r="A208" s="18" t="str">
        <f>IF(参数表!A207="","",参数表!A207)</f>
        <v/>
      </c>
      <c r="B208" s="18" t="str">
        <f>IFERROR(VLOOKUP(A208,参数表!A:G,2,FALSE),"")</f>
        <v/>
      </c>
      <c r="C208" s="18" t="str">
        <f>IF($A208&lt;&gt;"",VLOOKUP($A208,参数表!$A:$G,3,0),"")</f>
        <v/>
      </c>
      <c r="D208" s="18" t="str">
        <f>IF($A208&lt;&gt;"",VLOOKUP($A208,参数表!$A:$G,4,0),"")</f>
        <v/>
      </c>
      <c r="E208" s="18" t="str">
        <f>IF($A208&lt;&gt;"",VLOOKUP($A208,参数表!$A:$G,5,0),"")</f>
        <v/>
      </c>
      <c r="F208" s="18">
        <f>SUMIF(进货入库明细表!D:D,A208,进货入库明细表!H:H)</f>
        <v>0</v>
      </c>
      <c r="G208" s="18">
        <f>SUMIF(进货入库明细表!D:D,A208,进货入库明细表!J:J)</f>
        <v>0</v>
      </c>
      <c r="H208" s="18">
        <f>SUMIF(销售出库明细表!D:D,A208,销售出库明细表!H:H)</f>
        <v>0</v>
      </c>
      <c r="I208" s="18">
        <f>SUMIF(销售出库明细表!D:D,A208,销售出库明细表!J:J)</f>
        <v>0</v>
      </c>
      <c r="J208" s="18" t="e">
        <f t="shared" si="7"/>
        <v>#VALUE!</v>
      </c>
      <c r="K208" s="18" t="str">
        <f>IF($A208&lt;&gt;"",VLOOKUP($A208,参数表!$A:$G,6,0),"")</f>
        <v/>
      </c>
      <c r="L208" s="18" t="str">
        <f t="shared" si="8"/>
        <v/>
      </c>
      <c r="M208" s="36"/>
    </row>
    <row r="209" spans="1:13" ht="20.100000000000001" customHeight="1" x14ac:dyDescent="0.15">
      <c r="A209" s="18" t="str">
        <f>IF(参数表!A208="","",参数表!A208)</f>
        <v/>
      </c>
      <c r="B209" s="18" t="str">
        <f>IFERROR(VLOOKUP(A209,参数表!A:G,2,FALSE),"")</f>
        <v/>
      </c>
      <c r="C209" s="18" t="str">
        <f>IF($A209&lt;&gt;"",VLOOKUP($A209,参数表!$A:$G,3,0),"")</f>
        <v/>
      </c>
      <c r="D209" s="18" t="str">
        <f>IF($A209&lt;&gt;"",VLOOKUP($A209,参数表!$A:$G,4,0),"")</f>
        <v/>
      </c>
      <c r="E209" s="18" t="str">
        <f>IF($A209&lt;&gt;"",VLOOKUP($A209,参数表!$A:$G,5,0),"")</f>
        <v/>
      </c>
      <c r="F209" s="18">
        <f>SUMIF(进货入库明细表!D:D,A209,进货入库明细表!H:H)</f>
        <v>0</v>
      </c>
      <c r="G209" s="18">
        <f>SUMIF(进货入库明细表!D:D,A209,进货入库明细表!J:J)</f>
        <v>0</v>
      </c>
      <c r="H209" s="18">
        <f>SUMIF(销售出库明细表!D:D,A209,销售出库明细表!H:H)</f>
        <v>0</v>
      </c>
      <c r="I209" s="18">
        <f>SUMIF(销售出库明细表!D:D,A209,销售出库明细表!J:J)</f>
        <v>0</v>
      </c>
      <c r="J209" s="18" t="e">
        <f t="shared" si="7"/>
        <v>#VALUE!</v>
      </c>
      <c r="K209" s="18" t="str">
        <f>IF($A209&lt;&gt;"",VLOOKUP($A209,参数表!$A:$G,6,0),"")</f>
        <v/>
      </c>
      <c r="L209" s="18" t="str">
        <f t="shared" si="8"/>
        <v/>
      </c>
      <c r="M209" s="36"/>
    </row>
    <row r="210" spans="1:13" ht="20.100000000000001" customHeight="1" x14ac:dyDescent="0.15">
      <c r="A210" s="18" t="str">
        <f>IF(参数表!A209="","",参数表!A209)</f>
        <v/>
      </c>
      <c r="B210" s="18" t="str">
        <f>IFERROR(VLOOKUP(A210,参数表!A:G,2,FALSE),"")</f>
        <v/>
      </c>
      <c r="C210" s="18" t="str">
        <f>IF($A210&lt;&gt;"",VLOOKUP($A210,参数表!$A:$G,3,0),"")</f>
        <v/>
      </c>
      <c r="D210" s="18" t="str">
        <f>IF($A210&lt;&gt;"",VLOOKUP($A210,参数表!$A:$G,4,0),"")</f>
        <v/>
      </c>
      <c r="E210" s="18" t="str">
        <f>IF($A210&lt;&gt;"",VLOOKUP($A210,参数表!$A:$G,5,0),"")</f>
        <v/>
      </c>
      <c r="F210" s="18">
        <f>SUMIF(进货入库明细表!D:D,A210,进货入库明细表!H:H)</f>
        <v>0</v>
      </c>
      <c r="G210" s="18">
        <f>SUMIF(进货入库明细表!D:D,A210,进货入库明细表!J:J)</f>
        <v>0</v>
      </c>
      <c r="H210" s="18">
        <f>SUMIF(销售出库明细表!D:D,A210,销售出库明细表!H:H)</f>
        <v>0</v>
      </c>
      <c r="I210" s="18">
        <f>SUMIF(销售出库明细表!D:D,A210,销售出库明细表!J:J)</f>
        <v>0</v>
      </c>
      <c r="J210" s="18" t="e">
        <f t="shared" si="7"/>
        <v>#VALUE!</v>
      </c>
      <c r="K210" s="18" t="str">
        <f>IF($A210&lt;&gt;"",VLOOKUP($A210,参数表!$A:$G,6,0),"")</f>
        <v/>
      </c>
      <c r="L210" s="18" t="str">
        <f t="shared" si="8"/>
        <v/>
      </c>
      <c r="M210" s="36"/>
    </row>
    <row r="211" spans="1:13" ht="20.100000000000001" customHeight="1" x14ac:dyDescent="0.15">
      <c r="A211" s="18" t="str">
        <f>IF(参数表!A210="","",参数表!A210)</f>
        <v/>
      </c>
      <c r="B211" s="18" t="str">
        <f>IFERROR(VLOOKUP(A211,参数表!A:G,2,FALSE),"")</f>
        <v/>
      </c>
      <c r="C211" s="18" t="str">
        <f>IF($A211&lt;&gt;"",VLOOKUP($A211,参数表!$A:$G,3,0),"")</f>
        <v/>
      </c>
      <c r="D211" s="18" t="str">
        <f>IF($A211&lt;&gt;"",VLOOKUP($A211,参数表!$A:$G,4,0),"")</f>
        <v/>
      </c>
      <c r="E211" s="18" t="str">
        <f>IF($A211&lt;&gt;"",VLOOKUP($A211,参数表!$A:$G,5,0),"")</f>
        <v/>
      </c>
      <c r="F211" s="18">
        <f>SUMIF(进货入库明细表!D:D,A211,进货入库明细表!H:H)</f>
        <v>0</v>
      </c>
      <c r="G211" s="18">
        <f>SUMIF(进货入库明细表!D:D,A211,进货入库明细表!J:J)</f>
        <v>0</v>
      </c>
      <c r="H211" s="18">
        <f>SUMIF(销售出库明细表!D:D,A211,销售出库明细表!H:H)</f>
        <v>0</v>
      </c>
      <c r="I211" s="18">
        <f>SUMIF(销售出库明细表!D:D,A211,销售出库明细表!J:J)</f>
        <v>0</v>
      </c>
      <c r="J211" s="18" t="e">
        <f t="shared" si="7"/>
        <v>#VALUE!</v>
      </c>
      <c r="K211" s="18" t="str">
        <f>IF($A211&lt;&gt;"",VLOOKUP($A211,参数表!$A:$G,6,0),"")</f>
        <v/>
      </c>
      <c r="L211" s="18" t="str">
        <f t="shared" si="8"/>
        <v/>
      </c>
      <c r="M211" s="36"/>
    </row>
    <row r="212" spans="1:13" ht="20.100000000000001" customHeight="1" x14ac:dyDescent="0.15">
      <c r="A212" s="18" t="str">
        <f>IF(参数表!A211="","",参数表!A211)</f>
        <v/>
      </c>
      <c r="B212" s="18" t="str">
        <f>IFERROR(VLOOKUP(A212,参数表!A:G,2,FALSE),"")</f>
        <v/>
      </c>
      <c r="C212" s="18" t="str">
        <f>IF($A212&lt;&gt;"",VLOOKUP($A212,参数表!$A:$G,3,0),"")</f>
        <v/>
      </c>
      <c r="D212" s="18" t="str">
        <f>IF($A212&lt;&gt;"",VLOOKUP($A212,参数表!$A:$G,4,0),"")</f>
        <v/>
      </c>
      <c r="E212" s="18" t="str">
        <f>IF($A212&lt;&gt;"",VLOOKUP($A212,参数表!$A:$G,5,0),"")</f>
        <v/>
      </c>
      <c r="F212" s="18">
        <f>SUMIF(进货入库明细表!D:D,A212,进货入库明细表!H:H)</f>
        <v>0</v>
      </c>
      <c r="G212" s="18">
        <f>SUMIF(进货入库明细表!D:D,A212,进货入库明细表!J:J)</f>
        <v>0</v>
      </c>
      <c r="H212" s="18">
        <f>SUMIF(销售出库明细表!D:D,A212,销售出库明细表!H:H)</f>
        <v>0</v>
      </c>
      <c r="I212" s="18">
        <f>SUMIF(销售出库明细表!D:D,A212,销售出库明细表!J:J)</f>
        <v>0</v>
      </c>
      <c r="J212" s="18" t="e">
        <f t="shared" si="7"/>
        <v>#VALUE!</v>
      </c>
      <c r="K212" s="18" t="str">
        <f>IF($A212&lt;&gt;"",VLOOKUP($A212,参数表!$A:$G,6,0),"")</f>
        <v/>
      </c>
      <c r="L212" s="18" t="str">
        <f t="shared" si="8"/>
        <v/>
      </c>
      <c r="M212" s="36"/>
    </row>
    <row r="213" spans="1:13" ht="20.100000000000001" customHeight="1" x14ac:dyDescent="0.15">
      <c r="A213" s="18" t="str">
        <f>IF(参数表!A212="","",参数表!A212)</f>
        <v/>
      </c>
      <c r="B213" s="18" t="str">
        <f>IFERROR(VLOOKUP(A213,参数表!A:G,2,FALSE),"")</f>
        <v/>
      </c>
      <c r="C213" s="18" t="str">
        <f>IF($A213&lt;&gt;"",VLOOKUP($A213,参数表!$A:$G,3,0),"")</f>
        <v/>
      </c>
      <c r="D213" s="18" t="str">
        <f>IF($A213&lt;&gt;"",VLOOKUP($A213,参数表!$A:$G,4,0),"")</f>
        <v/>
      </c>
      <c r="E213" s="18" t="str">
        <f>IF($A213&lt;&gt;"",VLOOKUP($A213,参数表!$A:$G,5,0),"")</f>
        <v/>
      </c>
      <c r="F213" s="18">
        <f>SUMIF(进货入库明细表!D:D,A213,进货入库明细表!H:H)</f>
        <v>0</v>
      </c>
      <c r="G213" s="18">
        <f>SUMIF(进货入库明细表!D:D,A213,进货入库明细表!J:J)</f>
        <v>0</v>
      </c>
      <c r="H213" s="18">
        <f>SUMIF(销售出库明细表!D:D,A213,销售出库明细表!H:H)</f>
        <v>0</v>
      </c>
      <c r="I213" s="18">
        <f>SUMIF(销售出库明细表!D:D,A213,销售出库明细表!J:J)</f>
        <v>0</v>
      </c>
      <c r="J213" s="18" t="e">
        <f t="shared" si="7"/>
        <v>#VALUE!</v>
      </c>
      <c r="K213" s="18" t="str">
        <f>IF($A213&lt;&gt;"",VLOOKUP($A213,参数表!$A:$G,6,0),"")</f>
        <v/>
      </c>
      <c r="L213" s="18" t="str">
        <f t="shared" si="8"/>
        <v/>
      </c>
      <c r="M213" s="36"/>
    </row>
    <row r="214" spans="1:13" ht="20.100000000000001" customHeight="1" x14ac:dyDescent="0.15">
      <c r="A214" s="18" t="str">
        <f>IF(参数表!A213="","",参数表!A213)</f>
        <v/>
      </c>
      <c r="B214" s="18" t="str">
        <f>IFERROR(VLOOKUP(A214,参数表!A:G,2,FALSE),"")</f>
        <v/>
      </c>
      <c r="C214" s="18" t="str">
        <f>IF($A214&lt;&gt;"",VLOOKUP($A214,参数表!$A:$G,3,0),"")</f>
        <v/>
      </c>
      <c r="D214" s="18" t="str">
        <f>IF($A214&lt;&gt;"",VLOOKUP($A214,参数表!$A:$G,4,0),"")</f>
        <v/>
      </c>
      <c r="E214" s="18" t="str">
        <f>IF($A214&lt;&gt;"",VLOOKUP($A214,参数表!$A:$G,5,0),"")</f>
        <v/>
      </c>
      <c r="F214" s="18">
        <f>SUMIF(进货入库明细表!D:D,A214,进货入库明细表!H:H)</f>
        <v>0</v>
      </c>
      <c r="G214" s="18">
        <f>SUMIF(进货入库明细表!D:D,A214,进货入库明细表!J:J)</f>
        <v>0</v>
      </c>
      <c r="H214" s="18">
        <f>SUMIF(销售出库明细表!D:D,A214,销售出库明细表!H:H)</f>
        <v>0</v>
      </c>
      <c r="I214" s="18">
        <f>SUMIF(销售出库明细表!D:D,A214,销售出库明细表!J:J)</f>
        <v>0</v>
      </c>
      <c r="J214" s="18" t="e">
        <f t="shared" si="7"/>
        <v>#VALUE!</v>
      </c>
      <c r="K214" s="18" t="str">
        <f>IF($A214&lt;&gt;"",VLOOKUP($A214,参数表!$A:$G,6,0),"")</f>
        <v/>
      </c>
      <c r="L214" s="18" t="str">
        <f t="shared" si="8"/>
        <v/>
      </c>
      <c r="M214" s="36"/>
    </row>
    <row r="215" spans="1:13" ht="20.100000000000001" customHeight="1" x14ac:dyDescent="0.15">
      <c r="A215" s="18" t="str">
        <f>IF(参数表!A214="","",参数表!A214)</f>
        <v/>
      </c>
      <c r="B215" s="18" t="str">
        <f>IFERROR(VLOOKUP(A215,参数表!A:G,2,FALSE),"")</f>
        <v/>
      </c>
      <c r="C215" s="18" t="str">
        <f>IF($A215&lt;&gt;"",VLOOKUP($A215,参数表!$A:$G,3,0),"")</f>
        <v/>
      </c>
      <c r="D215" s="18" t="str">
        <f>IF($A215&lt;&gt;"",VLOOKUP($A215,参数表!$A:$G,4,0),"")</f>
        <v/>
      </c>
      <c r="E215" s="18" t="str">
        <f>IF($A215&lt;&gt;"",VLOOKUP($A215,参数表!$A:$G,5,0),"")</f>
        <v/>
      </c>
      <c r="F215" s="18">
        <f>SUMIF(进货入库明细表!D:D,A215,进货入库明细表!H:H)</f>
        <v>0</v>
      </c>
      <c r="G215" s="18">
        <f>SUMIF(进货入库明细表!D:D,A215,进货入库明细表!J:J)</f>
        <v>0</v>
      </c>
      <c r="H215" s="18">
        <f>SUMIF(销售出库明细表!D:D,A215,销售出库明细表!H:H)</f>
        <v>0</v>
      </c>
      <c r="I215" s="18">
        <f>SUMIF(销售出库明细表!D:D,A215,销售出库明细表!J:J)</f>
        <v>0</v>
      </c>
      <c r="J215" s="18" t="e">
        <f t="shared" si="7"/>
        <v>#VALUE!</v>
      </c>
      <c r="K215" s="18" t="str">
        <f>IF($A215&lt;&gt;"",VLOOKUP($A215,参数表!$A:$G,6,0),"")</f>
        <v/>
      </c>
      <c r="L215" s="18" t="str">
        <f t="shared" si="8"/>
        <v/>
      </c>
      <c r="M215" s="36"/>
    </row>
    <row r="216" spans="1:13" ht="20.100000000000001" customHeight="1" x14ac:dyDescent="0.15">
      <c r="A216" s="18" t="str">
        <f>IF(参数表!A215="","",参数表!A215)</f>
        <v/>
      </c>
      <c r="B216" s="18" t="str">
        <f>IFERROR(VLOOKUP(A216,参数表!A:G,2,FALSE),"")</f>
        <v/>
      </c>
      <c r="C216" s="18" t="str">
        <f>IF($A216&lt;&gt;"",VLOOKUP($A216,参数表!$A:$G,3,0),"")</f>
        <v/>
      </c>
      <c r="D216" s="18" t="str">
        <f>IF($A216&lt;&gt;"",VLOOKUP($A216,参数表!$A:$G,4,0),"")</f>
        <v/>
      </c>
      <c r="E216" s="18" t="str">
        <f>IF($A216&lt;&gt;"",VLOOKUP($A216,参数表!$A:$G,5,0),"")</f>
        <v/>
      </c>
      <c r="F216" s="18">
        <f>SUMIF(进货入库明细表!D:D,A216,进货入库明细表!H:H)</f>
        <v>0</v>
      </c>
      <c r="G216" s="18">
        <f>SUMIF(进货入库明细表!D:D,A216,进货入库明细表!J:J)</f>
        <v>0</v>
      </c>
      <c r="H216" s="18">
        <f>SUMIF(销售出库明细表!D:D,A216,销售出库明细表!H:H)</f>
        <v>0</v>
      </c>
      <c r="I216" s="18">
        <f>SUMIF(销售出库明细表!D:D,A216,销售出库明细表!J:J)</f>
        <v>0</v>
      </c>
      <c r="J216" s="18" t="e">
        <f t="shared" si="7"/>
        <v>#VALUE!</v>
      </c>
      <c r="K216" s="18" t="str">
        <f>IF($A216&lt;&gt;"",VLOOKUP($A216,参数表!$A:$G,6,0),"")</f>
        <v/>
      </c>
      <c r="L216" s="18" t="str">
        <f t="shared" si="8"/>
        <v/>
      </c>
      <c r="M216" s="36"/>
    </row>
    <row r="217" spans="1:13" ht="20.100000000000001" customHeight="1" x14ac:dyDescent="0.15">
      <c r="A217" s="18" t="str">
        <f>IF(参数表!A216="","",参数表!A216)</f>
        <v/>
      </c>
      <c r="B217" s="18" t="str">
        <f>IFERROR(VLOOKUP(A217,参数表!A:G,2,FALSE),"")</f>
        <v/>
      </c>
      <c r="C217" s="18" t="str">
        <f>IF($A217&lt;&gt;"",VLOOKUP($A217,参数表!$A:$G,3,0),"")</f>
        <v/>
      </c>
      <c r="D217" s="18" t="str">
        <f>IF($A217&lt;&gt;"",VLOOKUP($A217,参数表!$A:$G,4,0),"")</f>
        <v/>
      </c>
      <c r="E217" s="18" t="str">
        <f>IF($A217&lt;&gt;"",VLOOKUP($A217,参数表!$A:$G,5,0),"")</f>
        <v/>
      </c>
      <c r="F217" s="18">
        <f>SUMIF(进货入库明细表!D:D,A217,进货入库明细表!H:H)</f>
        <v>0</v>
      </c>
      <c r="G217" s="18">
        <f>SUMIF(进货入库明细表!D:D,A217,进货入库明细表!J:J)</f>
        <v>0</v>
      </c>
      <c r="H217" s="18">
        <f>SUMIF(销售出库明细表!D:D,A217,销售出库明细表!H:H)</f>
        <v>0</v>
      </c>
      <c r="I217" s="18">
        <f>SUMIF(销售出库明细表!D:D,A217,销售出库明细表!J:J)</f>
        <v>0</v>
      </c>
      <c r="J217" s="18" t="e">
        <f t="shared" si="7"/>
        <v>#VALUE!</v>
      </c>
      <c r="K217" s="18" t="str">
        <f>IF($A217&lt;&gt;"",VLOOKUP($A217,参数表!$A:$G,6,0),"")</f>
        <v/>
      </c>
      <c r="L217" s="18" t="str">
        <f t="shared" si="8"/>
        <v/>
      </c>
      <c r="M217" s="36"/>
    </row>
    <row r="218" spans="1:13" ht="20.100000000000001" customHeight="1" x14ac:dyDescent="0.15">
      <c r="A218" s="18" t="str">
        <f>IF(参数表!A217="","",参数表!A217)</f>
        <v/>
      </c>
      <c r="B218" s="18" t="str">
        <f>IFERROR(VLOOKUP(A218,参数表!A:G,2,FALSE),"")</f>
        <v/>
      </c>
      <c r="C218" s="18" t="str">
        <f>IF($A218&lt;&gt;"",VLOOKUP($A218,参数表!$A:$G,3,0),"")</f>
        <v/>
      </c>
      <c r="D218" s="18" t="str">
        <f>IF($A218&lt;&gt;"",VLOOKUP($A218,参数表!$A:$G,4,0),"")</f>
        <v/>
      </c>
      <c r="E218" s="18" t="str">
        <f>IF($A218&lt;&gt;"",VLOOKUP($A218,参数表!$A:$G,5,0),"")</f>
        <v/>
      </c>
      <c r="F218" s="18">
        <f>SUMIF(进货入库明细表!D:D,A218,进货入库明细表!H:H)</f>
        <v>0</v>
      </c>
      <c r="G218" s="18">
        <f>SUMIF(进货入库明细表!D:D,A218,进货入库明细表!J:J)</f>
        <v>0</v>
      </c>
      <c r="H218" s="18">
        <f>SUMIF(销售出库明细表!D:D,A218,销售出库明细表!H:H)</f>
        <v>0</v>
      </c>
      <c r="I218" s="18">
        <f>SUMIF(销售出库明细表!D:D,A218,销售出库明细表!J:J)</f>
        <v>0</v>
      </c>
      <c r="J218" s="18" t="e">
        <f t="shared" si="7"/>
        <v>#VALUE!</v>
      </c>
      <c r="K218" s="18" t="str">
        <f>IF($A218&lt;&gt;"",VLOOKUP($A218,参数表!$A:$G,6,0),"")</f>
        <v/>
      </c>
      <c r="L218" s="18" t="str">
        <f t="shared" si="8"/>
        <v/>
      </c>
      <c r="M218" s="36"/>
    </row>
    <row r="219" spans="1:13" ht="20.100000000000001" customHeight="1" x14ac:dyDescent="0.15">
      <c r="A219" s="18" t="str">
        <f>IF(参数表!A218="","",参数表!A218)</f>
        <v/>
      </c>
      <c r="B219" s="18" t="str">
        <f>IFERROR(VLOOKUP(A219,参数表!A:G,2,FALSE),"")</f>
        <v/>
      </c>
      <c r="C219" s="18" t="str">
        <f>IF($A219&lt;&gt;"",VLOOKUP($A219,参数表!$A:$G,3,0),"")</f>
        <v/>
      </c>
      <c r="D219" s="18" t="str">
        <f>IF($A219&lt;&gt;"",VLOOKUP($A219,参数表!$A:$G,4,0),"")</f>
        <v/>
      </c>
      <c r="E219" s="18" t="str">
        <f>IF($A219&lt;&gt;"",VLOOKUP($A219,参数表!$A:$G,5,0),"")</f>
        <v/>
      </c>
      <c r="F219" s="18">
        <f>SUMIF(进货入库明细表!D:D,A219,进货入库明细表!H:H)</f>
        <v>0</v>
      </c>
      <c r="G219" s="18">
        <f>SUMIF(进货入库明细表!D:D,A219,进货入库明细表!J:J)</f>
        <v>0</v>
      </c>
      <c r="H219" s="18">
        <f>SUMIF(销售出库明细表!D:D,A219,销售出库明细表!H:H)</f>
        <v>0</v>
      </c>
      <c r="I219" s="18">
        <f>SUMIF(销售出库明细表!D:D,A219,销售出库明细表!J:J)</f>
        <v>0</v>
      </c>
      <c r="J219" s="18" t="e">
        <f t="shared" si="7"/>
        <v>#VALUE!</v>
      </c>
      <c r="K219" s="18" t="str">
        <f>IF($A219&lt;&gt;"",VLOOKUP($A219,参数表!$A:$G,6,0),"")</f>
        <v/>
      </c>
      <c r="L219" s="18" t="str">
        <f t="shared" si="8"/>
        <v/>
      </c>
      <c r="M219" s="36"/>
    </row>
    <row r="220" spans="1:13" ht="20.100000000000001" customHeight="1" x14ac:dyDescent="0.15">
      <c r="A220" s="18" t="str">
        <f>IF(参数表!A219="","",参数表!A219)</f>
        <v/>
      </c>
      <c r="B220" s="18" t="str">
        <f>IFERROR(VLOOKUP(A220,参数表!A:G,2,FALSE),"")</f>
        <v/>
      </c>
      <c r="C220" s="18" t="str">
        <f>IF($A220&lt;&gt;"",VLOOKUP($A220,参数表!$A:$G,3,0),"")</f>
        <v/>
      </c>
      <c r="D220" s="18" t="str">
        <f>IF($A220&lt;&gt;"",VLOOKUP($A220,参数表!$A:$G,4,0),"")</f>
        <v/>
      </c>
      <c r="E220" s="18" t="str">
        <f>IF($A220&lt;&gt;"",VLOOKUP($A220,参数表!$A:$G,5,0),"")</f>
        <v/>
      </c>
      <c r="F220" s="18">
        <f>SUMIF(进货入库明细表!D:D,A220,进货入库明细表!H:H)</f>
        <v>0</v>
      </c>
      <c r="G220" s="18">
        <f>SUMIF(进货入库明细表!D:D,A220,进货入库明细表!J:J)</f>
        <v>0</v>
      </c>
      <c r="H220" s="18">
        <f>SUMIF(销售出库明细表!D:D,A220,销售出库明细表!H:H)</f>
        <v>0</v>
      </c>
      <c r="I220" s="18">
        <f>SUMIF(销售出库明细表!D:D,A220,销售出库明细表!J:J)</f>
        <v>0</v>
      </c>
      <c r="J220" s="18" t="e">
        <f t="shared" si="7"/>
        <v>#VALUE!</v>
      </c>
      <c r="K220" s="18" t="str">
        <f>IF($A220&lt;&gt;"",VLOOKUP($A220,参数表!$A:$G,6,0),"")</f>
        <v/>
      </c>
      <c r="L220" s="18" t="str">
        <f t="shared" si="8"/>
        <v/>
      </c>
      <c r="M220" s="36"/>
    </row>
    <row r="221" spans="1:13" ht="20.100000000000001" customHeight="1" x14ac:dyDescent="0.15">
      <c r="A221" s="18" t="str">
        <f>IF(参数表!A220="","",参数表!A220)</f>
        <v/>
      </c>
      <c r="B221" s="18" t="str">
        <f>IFERROR(VLOOKUP(A221,参数表!A:G,2,FALSE),"")</f>
        <v/>
      </c>
      <c r="C221" s="18" t="str">
        <f>IF($A221&lt;&gt;"",VLOOKUP($A221,参数表!$A:$G,3,0),"")</f>
        <v/>
      </c>
      <c r="D221" s="18" t="str">
        <f>IF($A221&lt;&gt;"",VLOOKUP($A221,参数表!$A:$G,4,0),"")</f>
        <v/>
      </c>
      <c r="E221" s="18" t="str">
        <f>IF($A221&lt;&gt;"",VLOOKUP($A221,参数表!$A:$G,5,0),"")</f>
        <v/>
      </c>
      <c r="F221" s="18">
        <f>SUMIF(进货入库明细表!D:D,A221,进货入库明细表!H:H)</f>
        <v>0</v>
      </c>
      <c r="G221" s="18">
        <f>SUMIF(进货入库明细表!D:D,A221,进货入库明细表!J:J)</f>
        <v>0</v>
      </c>
      <c r="H221" s="18">
        <f>SUMIF(销售出库明细表!D:D,A221,销售出库明细表!H:H)</f>
        <v>0</v>
      </c>
      <c r="I221" s="18">
        <f>SUMIF(销售出库明细表!D:D,A221,销售出库明细表!J:J)</f>
        <v>0</v>
      </c>
      <c r="J221" s="18" t="e">
        <f t="shared" si="7"/>
        <v>#VALUE!</v>
      </c>
      <c r="K221" s="18" t="str">
        <f>IF($A221&lt;&gt;"",VLOOKUP($A221,参数表!$A:$G,6,0),"")</f>
        <v/>
      </c>
      <c r="L221" s="18" t="str">
        <f t="shared" si="8"/>
        <v/>
      </c>
      <c r="M221" s="36"/>
    </row>
    <row r="222" spans="1:13" ht="20.100000000000001" customHeight="1" x14ac:dyDescent="0.15">
      <c r="A222" s="18" t="str">
        <f>IF(参数表!A221="","",参数表!A221)</f>
        <v/>
      </c>
      <c r="B222" s="18" t="str">
        <f>IFERROR(VLOOKUP(A222,参数表!A:G,2,FALSE),"")</f>
        <v/>
      </c>
      <c r="C222" s="18" t="str">
        <f>IF($A222&lt;&gt;"",VLOOKUP($A222,参数表!$A:$G,3,0),"")</f>
        <v/>
      </c>
      <c r="D222" s="18" t="str">
        <f>IF($A222&lt;&gt;"",VLOOKUP($A222,参数表!$A:$G,4,0),"")</f>
        <v/>
      </c>
      <c r="E222" s="18" t="str">
        <f>IF($A222&lt;&gt;"",VLOOKUP($A222,参数表!$A:$G,5,0),"")</f>
        <v/>
      </c>
      <c r="F222" s="18">
        <f>SUMIF(进货入库明细表!D:D,A222,进货入库明细表!H:H)</f>
        <v>0</v>
      </c>
      <c r="G222" s="18">
        <f>SUMIF(进货入库明细表!D:D,A222,进货入库明细表!J:J)</f>
        <v>0</v>
      </c>
      <c r="H222" s="18">
        <f>SUMIF(销售出库明细表!D:D,A222,销售出库明细表!H:H)</f>
        <v>0</v>
      </c>
      <c r="I222" s="18">
        <f>SUMIF(销售出库明细表!D:D,A222,销售出库明细表!J:J)</f>
        <v>0</v>
      </c>
      <c r="J222" s="18" t="e">
        <f t="shared" si="7"/>
        <v>#VALUE!</v>
      </c>
      <c r="K222" s="18" t="str">
        <f>IF($A222&lt;&gt;"",VLOOKUP($A222,参数表!$A:$G,6,0),"")</f>
        <v/>
      </c>
      <c r="L222" s="18" t="str">
        <f t="shared" si="8"/>
        <v/>
      </c>
      <c r="M222" s="36"/>
    </row>
    <row r="223" spans="1:13" ht="20.100000000000001" customHeight="1" x14ac:dyDescent="0.15">
      <c r="A223" s="18" t="str">
        <f>IF(参数表!A222="","",参数表!A222)</f>
        <v/>
      </c>
      <c r="B223" s="18" t="str">
        <f>IFERROR(VLOOKUP(A223,参数表!A:G,2,FALSE),"")</f>
        <v/>
      </c>
      <c r="C223" s="18" t="str">
        <f>IF($A223&lt;&gt;"",VLOOKUP($A223,参数表!$A:$G,3,0),"")</f>
        <v/>
      </c>
      <c r="D223" s="18" t="str">
        <f>IF($A223&lt;&gt;"",VLOOKUP($A223,参数表!$A:$G,4,0),"")</f>
        <v/>
      </c>
      <c r="E223" s="18" t="str">
        <f>IF($A223&lt;&gt;"",VLOOKUP($A223,参数表!$A:$G,5,0),"")</f>
        <v/>
      </c>
      <c r="F223" s="18">
        <f>SUMIF(进货入库明细表!D:D,A223,进货入库明细表!H:H)</f>
        <v>0</v>
      </c>
      <c r="G223" s="18">
        <f>SUMIF(进货入库明细表!D:D,A223,进货入库明细表!J:J)</f>
        <v>0</v>
      </c>
      <c r="H223" s="18">
        <f>SUMIF(销售出库明细表!D:D,A223,销售出库明细表!H:H)</f>
        <v>0</v>
      </c>
      <c r="I223" s="18">
        <f>SUMIF(销售出库明细表!D:D,A223,销售出库明细表!J:J)</f>
        <v>0</v>
      </c>
      <c r="J223" s="18" t="e">
        <f t="shared" si="7"/>
        <v>#VALUE!</v>
      </c>
      <c r="K223" s="18" t="str">
        <f>IF($A223&lt;&gt;"",VLOOKUP($A223,参数表!$A:$G,6,0),"")</f>
        <v/>
      </c>
      <c r="L223" s="18" t="str">
        <f t="shared" si="8"/>
        <v/>
      </c>
      <c r="M223" s="36"/>
    </row>
    <row r="224" spans="1:13" ht="20.100000000000001" customHeight="1" x14ac:dyDescent="0.15">
      <c r="A224" s="18" t="str">
        <f>IF(参数表!A223="","",参数表!A223)</f>
        <v/>
      </c>
      <c r="B224" s="18" t="str">
        <f>IFERROR(VLOOKUP(A224,参数表!A:G,2,FALSE),"")</f>
        <v/>
      </c>
      <c r="C224" s="18" t="str">
        <f>IF($A224&lt;&gt;"",VLOOKUP($A224,参数表!$A:$G,3,0),"")</f>
        <v/>
      </c>
      <c r="D224" s="18" t="str">
        <f>IF($A224&lt;&gt;"",VLOOKUP($A224,参数表!$A:$G,4,0),"")</f>
        <v/>
      </c>
      <c r="E224" s="18" t="str">
        <f>IF($A224&lt;&gt;"",VLOOKUP($A224,参数表!$A:$G,5,0),"")</f>
        <v/>
      </c>
      <c r="F224" s="18">
        <f>SUMIF(进货入库明细表!D:D,A224,进货入库明细表!H:H)</f>
        <v>0</v>
      </c>
      <c r="G224" s="18">
        <f>SUMIF(进货入库明细表!D:D,A224,进货入库明细表!J:J)</f>
        <v>0</v>
      </c>
      <c r="H224" s="18">
        <f>SUMIF(销售出库明细表!D:D,A224,销售出库明细表!H:H)</f>
        <v>0</v>
      </c>
      <c r="I224" s="18">
        <f>SUMIF(销售出库明细表!D:D,A224,销售出库明细表!J:J)</f>
        <v>0</v>
      </c>
      <c r="J224" s="18" t="e">
        <f t="shared" si="7"/>
        <v>#VALUE!</v>
      </c>
      <c r="K224" s="18" t="str">
        <f>IF($A224&lt;&gt;"",VLOOKUP($A224,参数表!$A:$G,6,0),"")</f>
        <v/>
      </c>
      <c r="L224" s="18" t="str">
        <f t="shared" si="8"/>
        <v/>
      </c>
      <c r="M224" s="36"/>
    </row>
    <row r="225" spans="1:13" ht="20.100000000000001" customHeight="1" x14ac:dyDescent="0.15">
      <c r="A225" s="18" t="str">
        <f>IF(参数表!A224="","",参数表!A224)</f>
        <v/>
      </c>
      <c r="B225" s="18" t="str">
        <f>IFERROR(VLOOKUP(A225,参数表!A:G,2,FALSE),"")</f>
        <v/>
      </c>
      <c r="C225" s="18" t="str">
        <f>IF($A225&lt;&gt;"",VLOOKUP($A225,参数表!$A:$G,3,0),"")</f>
        <v/>
      </c>
      <c r="D225" s="18" t="str">
        <f>IF($A225&lt;&gt;"",VLOOKUP($A225,参数表!$A:$G,4,0),"")</f>
        <v/>
      </c>
      <c r="E225" s="18" t="str">
        <f>IF($A225&lt;&gt;"",VLOOKUP($A225,参数表!$A:$G,5,0),"")</f>
        <v/>
      </c>
      <c r="F225" s="18">
        <f>SUMIF(进货入库明细表!D:D,A225,进货入库明细表!H:H)</f>
        <v>0</v>
      </c>
      <c r="G225" s="18">
        <f>SUMIF(进货入库明细表!D:D,A225,进货入库明细表!J:J)</f>
        <v>0</v>
      </c>
      <c r="H225" s="18">
        <f>SUMIF(销售出库明细表!D:D,A225,销售出库明细表!H:H)</f>
        <v>0</v>
      </c>
      <c r="I225" s="18">
        <f>SUMIF(销售出库明细表!D:D,A225,销售出库明细表!J:J)</f>
        <v>0</v>
      </c>
      <c r="J225" s="18" t="e">
        <f t="shared" si="7"/>
        <v>#VALUE!</v>
      </c>
      <c r="K225" s="18" t="str">
        <f>IF($A225&lt;&gt;"",VLOOKUP($A225,参数表!$A:$G,6,0),"")</f>
        <v/>
      </c>
      <c r="L225" s="18" t="str">
        <f t="shared" si="8"/>
        <v/>
      </c>
      <c r="M225" s="36"/>
    </row>
    <row r="226" spans="1:13" ht="20.100000000000001" customHeight="1" x14ac:dyDescent="0.15">
      <c r="A226" s="18" t="str">
        <f>IF(参数表!A225="","",参数表!A225)</f>
        <v/>
      </c>
      <c r="B226" s="18" t="str">
        <f>IFERROR(VLOOKUP(A226,参数表!A:G,2,FALSE),"")</f>
        <v/>
      </c>
      <c r="C226" s="18" t="str">
        <f>IF($A226&lt;&gt;"",VLOOKUP($A226,参数表!$A:$G,3,0),"")</f>
        <v/>
      </c>
      <c r="D226" s="18" t="str">
        <f>IF($A226&lt;&gt;"",VLOOKUP($A226,参数表!$A:$G,4,0),"")</f>
        <v/>
      </c>
      <c r="E226" s="18" t="str">
        <f>IF($A226&lt;&gt;"",VLOOKUP($A226,参数表!$A:$G,5,0),"")</f>
        <v/>
      </c>
      <c r="F226" s="18">
        <f>SUMIF(进货入库明细表!D:D,A226,进货入库明细表!H:H)</f>
        <v>0</v>
      </c>
      <c r="G226" s="18">
        <f>SUMIF(进货入库明细表!D:D,A226,进货入库明细表!J:J)</f>
        <v>0</v>
      </c>
      <c r="H226" s="18">
        <f>SUMIF(销售出库明细表!D:D,A226,销售出库明细表!H:H)</f>
        <v>0</v>
      </c>
      <c r="I226" s="18">
        <f>SUMIF(销售出库明细表!D:D,A226,销售出库明细表!J:J)</f>
        <v>0</v>
      </c>
      <c r="J226" s="18" t="e">
        <f t="shared" si="7"/>
        <v>#VALUE!</v>
      </c>
      <c r="K226" s="18" t="str">
        <f>IF($A226&lt;&gt;"",VLOOKUP($A226,参数表!$A:$G,6,0),"")</f>
        <v/>
      </c>
      <c r="L226" s="18" t="str">
        <f t="shared" si="8"/>
        <v/>
      </c>
      <c r="M226" s="36"/>
    </row>
    <row r="227" spans="1:13" ht="20.100000000000001" customHeight="1" x14ac:dyDescent="0.15">
      <c r="A227" s="18" t="str">
        <f>IF(参数表!A226="","",参数表!A226)</f>
        <v/>
      </c>
      <c r="B227" s="18" t="str">
        <f>IFERROR(VLOOKUP(A227,参数表!A:G,2,FALSE),"")</f>
        <v/>
      </c>
      <c r="C227" s="18" t="str">
        <f>IF($A227&lt;&gt;"",VLOOKUP($A227,参数表!$A:$G,3,0),"")</f>
        <v/>
      </c>
      <c r="D227" s="18" t="str">
        <f>IF($A227&lt;&gt;"",VLOOKUP($A227,参数表!$A:$G,4,0),"")</f>
        <v/>
      </c>
      <c r="E227" s="18" t="str">
        <f>IF($A227&lt;&gt;"",VLOOKUP($A227,参数表!$A:$G,5,0),"")</f>
        <v/>
      </c>
      <c r="F227" s="18">
        <f>SUMIF(进货入库明细表!D:D,A227,进货入库明细表!H:H)</f>
        <v>0</v>
      </c>
      <c r="G227" s="18">
        <f>SUMIF(进货入库明细表!D:D,A227,进货入库明细表!J:J)</f>
        <v>0</v>
      </c>
      <c r="H227" s="18">
        <f>SUMIF(销售出库明细表!D:D,A227,销售出库明细表!H:H)</f>
        <v>0</v>
      </c>
      <c r="I227" s="18">
        <f>SUMIF(销售出库明细表!D:D,A227,销售出库明细表!J:J)</f>
        <v>0</v>
      </c>
      <c r="J227" s="18" t="e">
        <f t="shared" si="7"/>
        <v>#VALUE!</v>
      </c>
      <c r="K227" s="18" t="str">
        <f>IF($A227&lt;&gt;"",VLOOKUP($A227,参数表!$A:$G,6,0),"")</f>
        <v/>
      </c>
      <c r="L227" s="18" t="str">
        <f t="shared" si="8"/>
        <v/>
      </c>
      <c r="M227" s="36"/>
    </row>
    <row r="228" spans="1:13" ht="20.100000000000001" customHeight="1" x14ac:dyDescent="0.15">
      <c r="A228" s="18" t="str">
        <f>IF(参数表!A227="","",参数表!A227)</f>
        <v/>
      </c>
      <c r="B228" s="18" t="str">
        <f>IFERROR(VLOOKUP(A228,参数表!A:G,2,FALSE),"")</f>
        <v/>
      </c>
      <c r="C228" s="18" t="str">
        <f>IF($A228&lt;&gt;"",VLOOKUP($A228,参数表!$A:$G,3,0),"")</f>
        <v/>
      </c>
      <c r="D228" s="18" t="str">
        <f>IF($A228&lt;&gt;"",VLOOKUP($A228,参数表!$A:$G,4,0),"")</f>
        <v/>
      </c>
      <c r="E228" s="18" t="str">
        <f>IF($A228&lt;&gt;"",VLOOKUP($A228,参数表!$A:$G,5,0),"")</f>
        <v/>
      </c>
      <c r="F228" s="18">
        <f>SUMIF(进货入库明细表!D:D,A228,进货入库明细表!H:H)</f>
        <v>0</v>
      </c>
      <c r="G228" s="18">
        <f>SUMIF(进货入库明细表!D:D,A228,进货入库明细表!J:J)</f>
        <v>0</v>
      </c>
      <c r="H228" s="18">
        <f>SUMIF(销售出库明细表!D:D,A228,销售出库明细表!H:H)</f>
        <v>0</v>
      </c>
      <c r="I228" s="18">
        <f>SUMIF(销售出库明细表!D:D,A228,销售出库明细表!J:J)</f>
        <v>0</v>
      </c>
      <c r="J228" s="18" t="e">
        <f t="shared" si="7"/>
        <v>#VALUE!</v>
      </c>
      <c r="K228" s="18" t="str">
        <f>IF($A228&lt;&gt;"",VLOOKUP($A228,参数表!$A:$G,6,0),"")</f>
        <v/>
      </c>
      <c r="L228" s="18" t="str">
        <f t="shared" si="8"/>
        <v/>
      </c>
      <c r="M228" s="36"/>
    </row>
    <row r="229" spans="1:13" ht="20.100000000000001" customHeight="1" x14ac:dyDescent="0.15">
      <c r="A229" s="18" t="str">
        <f>IF(参数表!A228="","",参数表!A228)</f>
        <v/>
      </c>
      <c r="B229" s="18" t="str">
        <f>IFERROR(VLOOKUP(A229,参数表!A:G,2,FALSE),"")</f>
        <v/>
      </c>
      <c r="C229" s="18" t="str">
        <f>IF($A229&lt;&gt;"",VLOOKUP($A229,参数表!$A:$G,3,0),"")</f>
        <v/>
      </c>
      <c r="D229" s="18" t="str">
        <f>IF($A229&lt;&gt;"",VLOOKUP($A229,参数表!$A:$G,4,0),"")</f>
        <v/>
      </c>
      <c r="E229" s="18" t="str">
        <f>IF($A229&lt;&gt;"",VLOOKUP($A229,参数表!$A:$G,5,0),"")</f>
        <v/>
      </c>
      <c r="F229" s="18">
        <f>SUMIF(进货入库明细表!D:D,A229,进货入库明细表!H:H)</f>
        <v>0</v>
      </c>
      <c r="G229" s="18">
        <f>SUMIF(进货入库明细表!D:D,A229,进货入库明细表!J:J)</f>
        <v>0</v>
      </c>
      <c r="H229" s="18">
        <f>SUMIF(销售出库明细表!D:D,A229,销售出库明细表!H:H)</f>
        <v>0</v>
      </c>
      <c r="I229" s="18">
        <f>SUMIF(销售出库明细表!D:D,A229,销售出库明细表!J:J)</f>
        <v>0</v>
      </c>
      <c r="J229" s="18" t="e">
        <f t="shared" si="7"/>
        <v>#VALUE!</v>
      </c>
      <c r="K229" s="18" t="str">
        <f>IF($A229&lt;&gt;"",VLOOKUP($A229,参数表!$A:$G,6,0),"")</f>
        <v/>
      </c>
      <c r="L229" s="18" t="str">
        <f t="shared" si="8"/>
        <v/>
      </c>
      <c r="M229" s="36"/>
    </row>
    <row r="230" spans="1:13" ht="20.100000000000001" customHeight="1" x14ac:dyDescent="0.15">
      <c r="A230" s="18" t="str">
        <f>IF(参数表!A229="","",参数表!A229)</f>
        <v/>
      </c>
      <c r="B230" s="18" t="str">
        <f>IFERROR(VLOOKUP(A230,参数表!A:G,2,FALSE),"")</f>
        <v/>
      </c>
      <c r="C230" s="18" t="str">
        <f>IF($A230&lt;&gt;"",VLOOKUP($A230,参数表!$A:$G,3,0),"")</f>
        <v/>
      </c>
      <c r="D230" s="18" t="str">
        <f>IF($A230&lt;&gt;"",VLOOKUP($A230,参数表!$A:$G,4,0),"")</f>
        <v/>
      </c>
      <c r="E230" s="18" t="str">
        <f>IF($A230&lt;&gt;"",VLOOKUP($A230,参数表!$A:$G,5,0),"")</f>
        <v/>
      </c>
      <c r="F230" s="18">
        <f>SUMIF(进货入库明细表!D:D,A230,进货入库明细表!H:H)</f>
        <v>0</v>
      </c>
      <c r="G230" s="18">
        <f>SUMIF(进货入库明细表!D:D,A230,进货入库明细表!J:J)</f>
        <v>0</v>
      </c>
      <c r="H230" s="18">
        <f>SUMIF(销售出库明细表!D:D,A230,销售出库明细表!H:H)</f>
        <v>0</v>
      </c>
      <c r="I230" s="18">
        <f>SUMIF(销售出库明细表!D:D,A230,销售出库明细表!J:J)</f>
        <v>0</v>
      </c>
      <c r="J230" s="18" t="e">
        <f t="shared" si="7"/>
        <v>#VALUE!</v>
      </c>
      <c r="K230" s="18" t="str">
        <f>IF($A230&lt;&gt;"",VLOOKUP($A230,参数表!$A:$G,6,0),"")</f>
        <v/>
      </c>
      <c r="L230" s="18" t="str">
        <f t="shared" si="8"/>
        <v/>
      </c>
      <c r="M230" s="36"/>
    </row>
    <row r="231" spans="1:13" ht="20.100000000000001" customHeight="1" x14ac:dyDescent="0.15">
      <c r="A231" s="18" t="str">
        <f>IF(参数表!A230="","",参数表!A230)</f>
        <v/>
      </c>
      <c r="B231" s="18" t="str">
        <f>IFERROR(VLOOKUP(A231,参数表!A:G,2,FALSE),"")</f>
        <v/>
      </c>
      <c r="C231" s="18" t="str">
        <f>IF($A231&lt;&gt;"",VLOOKUP($A231,参数表!$A:$G,3,0),"")</f>
        <v/>
      </c>
      <c r="D231" s="18" t="str">
        <f>IF($A231&lt;&gt;"",VLOOKUP($A231,参数表!$A:$G,4,0),"")</f>
        <v/>
      </c>
      <c r="E231" s="18" t="str">
        <f>IF($A231&lt;&gt;"",VLOOKUP($A231,参数表!$A:$G,5,0),"")</f>
        <v/>
      </c>
      <c r="F231" s="18">
        <f>SUMIF(进货入库明细表!D:D,A231,进货入库明细表!H:H)</f>
        <v>0</v>
      </c>
      <c r="G231" s="18">
        <f>SUMIF(进货入库明细表!D:D,A231,进货入库明细表!J:J)</f>
        <v>0</v>
      </c>
      <c r="H231" s="18">
        <f>SUMIF(销售出库明细表!D:D,A231,销售出库明细表!H:H)</f>
        <v>0</v>
      </c>
      <c r="I231" s="18">
        <f>SUMIF(销售出库明细表!D:D,A231,销售出库明细表!J:J)</f>
        <v>0</v>
      </c>
      <c r="J231" s="18" t="e">
        <f t="shared" si="7"/>
        <v>#VALUE!</v>
      </c>
      <c r="K231" s="18" t="str">
        <f>IF($A231&lt;&gt;"",VLOOKUP($A231,参数表!$A:$G,6,0),"")</f>
        <v/>
      </c>
      <c r="L231" s="18" t="str">
        <f t="shared" si="8"/>
        <v/>
      </c>
      <c r="M231" s="36"/>
    </row>
    <row r="232" spans="1:13" ht="20.100000000000001" customHeight="1" x14ac:dyDescent="0.15">
      <c r="A232" s="18" t="str">
        <f>IF(参数表!A231="","",参数表!A231)</f>
        <v/>
      </c>
      <c r="B232" s="18" t="str">
        <f>IFERROR(VLOOKUP(A232,参数表!A:G,2,FALSE),"")</f>
        <v/>
      </c>
      <c r="C232" s="18" t="str">
        <f>IF($A232&lt;&gt;"",VLOOKUP($A232,参数表!$A:$G,3,0),"")</f>
        <v/>
      </c>
      <c r="D232" s="18" t="str">
        <f>IF($A232&lt;&gt;"",VLOOKUP($A232,参数表!$A:$G,4,0),"")</f>
        <v/>
      </c>
      <c r="E232" s="18" t="str">
        <f>IF($A232&lt;&gt;"",VLOOKUP($A232,参数表!$A:$G,5,0),"")</f>
        <v/>
      </c>
      <c r="F232" s="18">
        <f>SUMIF(进货入库明细表!D:D,A232,进货入库明细表!H:H)</f>
        <v>0</v>
      </c>
      <c r="G232" s="18">
        <f>SUMIF(进货入库明细表!D:D,A232,进货入库明细表!J:J)</f>
        <v>0</v>
      </c>
      <c r="H232" s="18">
        <f>SUMIF(销售出库明细表!D:D,A232,销售出库明细表!H:H)</f>
        <v>0</v>
      </c>
      <c r="I232" s="18">
        <f>SUMIF(销售出库明细表!D:D,A232,销售出库明细表!J:J)</f>
        <v>0</v>
      </c>
      <c r="J232" s="18" t="e">
        <f t="shared" si="7"/>
        <v>#VALUE!</v>
      </c>
      <c r="K232" s="18" t="str">
        <f>IF($A232&lt;&gt;"",VLOOKUP($A232,参数表!$A:$G,6,0),"")</f>
        <v/>
      </c>
      <c r="L232" s="18" t="str">
        <f t="shared" si="8"/>
        <v/>
      </c>
      <c r="M232" s="36"/>
    </row>
    <row r="233" spans="1:13" ht="20.100000000000001" customHeight="1" x14ac:dyDescent="0.15">
      <c r="A233" s="18" t="str">
        <f>IF(参数表!A232="","",参数表!A232)</f>
        <v/>
      </c>
      <c r="B233" s="18" t="str">
        <f>IFERROR(VLOOKUP(A233,参数表!A:G,2,FALSE),"")</f>
        <v/>
      </c>
      <c r="C233" s="18" t="str">
        <f>IF($A233&lt;&gt;"",VLOOKUP($A233,参数表!$A:$G,3,0),"")</f>
        <v/>
      </c>
      <c r="D233" s="18" t="str">
        <f>IF($A233&lt;&gt;"",VLOOKUP($A233,参数表!$A:$G,4,0),"")</f>
        <v/>
      </c>
      <c r="E233" s="18" t="str">
        <f>IF($A233&lt;&gt;"",VLOOKUP($A233,参数表!$A:$G,5,0),"")</f>
        <v/>
      </c>
      <c r="F233" s="18">
        <f>SUMIF(进货入库明细表!D:D,A233,进货入库明细表!H:H)</f>
        <v>0</v>
      </c>
      <c r="G233" s="18">
        <f>SUMIF(进货入库明细表!D:D,A233,进货入库明细表!J:J)</f>
        <v>0</v>
      </c>
      <c r="H233" s="18">
        <f>SUMIF(销售出库明细表!D:D,A233,销售出库明细表!H:H)</f>
        <v>0</v>
      </c>
      <c r="I233" s="18">
        <f>SUMIF(销售出库明细表!D:D,A233,销售出库明细表!J:J)</f>
        <v>0</v>
      </c>
      <c r="J233" s="18" t="e">
        <f t="shared" si="7"/>
        <v>#VALUE!</v>
      </c>
      <c r="K233" s="18" t="str">
        <f>IF($A233&lt;&gt;"",VLOOKUP($A233,参数表!$A:$G,6,0),"")</f>
        <v/>
      </c>
      <c r="L233" s="18" t="str">
        <f t="shared" si="8"/>
        <v/>
      </c>
      <c r="M233" s="36"/>
    </row>
    <row r="234" spans="1:13" ht="20.100000000000001" customHeight="1" x14ac:dyDescent="0.15">
      <c r="A234" s="18" t="str">
        <f>IF(参数表!A233="","",参数表!A233)</f>
        <v/>
      </c>
      <c r="B234" s="18" t="str">
        <f>IFERROR(VLOOKUP(A234,参数表!A:G,2,FALSE),"")</f>
        <v/>
      </c>
      <c r="C234" s="18" t="str">
        <f>IF($A234&lt;&gt;"",VLOOKUP($A234,参数表!$A:$G,3,0),"")</f>
        <v/>
      </c>
      <c r="D234" s="18" t="str">
        <f>IF($A234&lt;&gt;"",VLOOKUP($A234,参数表!$A:$G,4,0),"")</f>
        <v/>
      </c>
      <c r="E234" s="18" t="str">
        <f>IF($A234&lt;&gt;"",VLOOKUP($A234,参数表!$A:$G,5,0),"")</f>
        <v/>
      </c>
      <c r="F234" s="18">
        <f>SUMIF(进货入库明细表!D:D,A234,进货入库明细表!H:H)</f>
        <v>0</v>
      </c>
      <c r="G234" s="18">
        <f>SUMIF(进货入库明细表!D:D,A234,进货入库明细表!J:J)</f>
        <v>0</v>
      </c>
      <c r="H234" s="18">
        <f>SUMIF(销售出库明细表!D:D,A234,销售出库明细表!H:H)</f>
        <v>0</v>
      </c>
      <c r="I234" s="18">
        <f>SUMIF(销售出库明细表!D:D,A234,销售出库明细表!J:J)</f>
        <v>0</v>
      </c>
      <c r="J234" s="18" t="e">
        <f t="shared" si="7"/>
        <v>#VALUE!</v>
      </c>
      <c r="K234" s="18" t="str">
        <f>IF($A234&lt;&gt;"",VLOOKUP($A234,参数表!$A:$G,6,0),"")</f>
        <v/>
      </c>
      <c r="L234" s="18" t="str">
        <f t="shared" si="8"/>
        <v/>
      </c>
      <c r="M234" s="36"/>
    </row>
    <row r="235" spans="1:13" ht="20.100000000000001" customHeight="1" x14ac:dyDescent="0.15">
      <c r="A235" s="18" t="str">
        <f>IF(参数表!A234="","",参数表!A234)</f>
        <v/>
      </c>
      <c r="B235" s="18" t="str">
        <f>IFERROR(VLOOKUP(A235,参数表!A:G,2,FALSE),"")</f>
        <v/>
      </c>
      <c r="C235" s="18" t="str">
        <f>IF($A235&lt;&gt;"",VLOOKUP($A235,参数表!$A:$G,3,0),"")</f>
        <v/>
      </c>
      <c r="D235" s="18" t="str">
        <f>IF($A235&lt;&gt;"",VLOOKUP($A235,参数表!$A:$G,4,0),"")</f>
        <v/>
      </c>
      <c r="E235" s="18" t="str">
        <f>IF($A235&lt;&gt;"",VLOOKUP($A235,参数表!$A:$G,5,0),"")</f>
        <v/>
      </c>
      <c r="F235" s="18">
        <f>SUMIF(进货入库明细表!D:D,A235,进货入库明细表!H:H)</f>
        <v>0</v>
      </c>
      <c r="G235" s="18">
        <f>SUMIF(进货入库明细表!D:D,A235,进货入库明细表!J:J)</f>
        <v>0</v>
      </c>
      <c r="H235" s="18">
        <f>SUMIF(销售出库明细表!D:D,A235,销售出库明细表!H:H)</f>
        <v>0</v>
      </c>
      <c r="I235" s="18">
        <f>SUMIF(销售出库明细表!D:D,A235,销售出库明细表!J:J)</f>
        <v>0</v>
      </c>
      <c r="J235" s="18" t="e">
        <f t="shared" si="7"/>
        <v>#VALUE!</v>
      </c>
      <c r="K235" s="18" t="str">
        <f>IF($A235&lt;&gt;"",VLOOKUP($A235,参数表!$A:$G,6,0),"")</f>
        <v/>
      </c>
      <c r="L235" s="18" t="str">
        <f t="shared" si="8"/>
        <v/>
      </c>
      <c r="M235" s="36"/>
    </row>
    <row r="236" spans="1:13" ht="20.100000000000001" customHeight="1" x14ac:dyDescent="0.15">
      <c r="A236" s="18" t="str">
        <f>IF(参数表!A235="","",参数表!A235)</f>
        <v/>
      </c>
      <c r="B236" s="18" t="str">
        <f>IFERROR(VLOOKUP(A236,参数表!A:G,2,FALSE),"")</f>
        <v/>
      </c>
      <c r="C236" s="18" t="str">
        <f>IF($A236&lt;&gt;"",VLOOKUP($A236,参数表!$A:$G,3,0),"")</f>
        <v/>
      </c>
      <c r="D236" s="18" t="str">
        <f>IF($A236&lt;&gt;"",VLOOKUP($A236,参数表!$A:$G,4,0),"")</f>
        <v/>
      </c>
      <c r="E236" s="18" t="str">
        <f>IF($A236&lt;&gt;"",VLOOKUP($A236,参数表!$A:$G,5,0),"")</f>
        <v/>
      </c>
      <c r="F236" s="18">
        <f>SUMIF(进货入库明细表!D:D,A236,进货入库明细表!H:H)</f>
        <v>0</v>
      </c>
      <c r="G236" s="18">
        <f>SUMIF(进货入库明细表!D:D,A236,进货入库明细表!J:J)</f>
        <v>0</v>
      </c>
      <c r="H236" s="18">
        <f>SUMIF(销售出库明细表!D:D,A236,销售出库明细表!H:H)</f>
        <v>0</v>
      </c>
      <c r="I236" s="18">
        <f>SUMIF(销售出库明细表!D:D,A236,销售出库明细表!J:J)</f>
        <v>0</v>
      </c>
      <c r="J236" s="18" t="e">
        <f t="shared" si="7"/>
        <v>#VALUE!</v>
      </c>
      <c r="K236" s="18" t="str">
        <f>IF($A236&lt;&gt;"",VLOOKUP($A236,参数表!$A:$G,6,0),"")</f>
        <v/>
      </c>
      <c r="L236" s="18" t="str">
        <f t="shared" si="8"/>
        <v/>
      </c>
      <c r="M236" s="36"/>
    </row>
    <row r="237" spans="1:13" ht="20.100000000000001" customHeight="1" x14ac:dyDescent="0.15">
      <c r="A237" s="18" t="str">
        <f>IF(参数表!A236="","",参数表!A236)</f>
        <v/>
      </c>
      <c r="B237" s="18" t="str">
        <f>IFERROR(VLOOKUP(A237,参数表!A:G,2,FALSE),"")</f>
        <v/>
      </c>
      <c r="C237" s="18" t="str">
        <f>IF($A237&lt;&gt;"",VLOOKUP($A237,参数表!$A:$G,3,0),"")</f>
        <v/>
      </c>
      <c r="D237" s="18" t="str">
        <f>IF($A237&lt;&gt;"",VLOOKUP($A237,参数表!$A:$G,4,0),"")</f>
        <v/>
      </c>
      <c r="E237" s="18" t="str">
        <f>IF($A237&lt;&gt;"",VLOOKUP($A237,参数表!$A:$G,5,0),"")</f>
        <v/>
      </c>
      <c r="F237" s="18">
        <f>SUMIF(进货入库明细表!D:D,A237,进货入库明细表!H:H)</f>
        <v>0</v>
      </c>
      <c r="G237" s="18">
        <f>SUMIF(进货入库明细表!D:D,A237,进货入库明细表!J:J)</f>
        <v>0</v>
      </c>
      <c r="H237" s="18">
        <f>SUMIF(销售出库明细表!D:D,A237,销售出库明细表!H:H)</f>
        <v>0</v>
      </c>
      <c r="I237" s="18">
        <f>SUMIF(销售出库明细表!D:D,A237,销售出库明细表!J:J)</f>
        <v>0</v>
      </c>
      <c r="J237" s="18" t="e">
        <f t="shared" si="7"/>
        <v>#VALUE!</v>
      </c>
      <c r="K237" s="18" t="str">
        <f>IF($A237&lt;&gt;"",VLOOKUP($A237,参数表!$A:$G,6,0),"")</f>
        <v/>
      </c>
      <c r="L237" s="18" t="str">
        <f t="shared" si="8"/>
        <v/>
      </c>
      <c r="M237" s="36"/>
    </row>
    <row r="238" spans="1:13" ht="20.100000000000001" customHeight="1" x14ac:dyDescent="0.15">
      <c r="A238" s="18" t="str">
        <f>IF(参数表!A237="","",参数表!A237)</f>
        <v/>
      </c>
      <c r="B238" s="18" t="str">
        <f>IFERROR(VLOOKUP(A238,参数表!A:G,2,FALSE),"")</f>
        <v/>
      </c>
      <c r="C238" s="18" t="str">
        <f>IF($A238&lt;&gt;"",VLOOKUP($A238,参数表!$A:$G,3,0),"")</f>
        <v/>
      </c>
      <c r="D238" s="18" t="str">
        <f>IF($A238&lt;&gt;"",VLOOKUP($A238,参数表!$A:$G,4,0),"")</f>
        <v/>
      </c>
      <c r="E238" s="18" t="str">
        <f>IF($A238&lt;&gt;"",VLOOKUP($A238,参数表!$A:$G,5,0),"")</f>
        <v/>
      </c>
      <c r="F238" s="18">
        <f>SUMIF(进货入库明细表!D:D,A238,进货入库明细表!H:H)</f>
        <v>0</v>
      </c>
      <c r="G238" s="18">
        <f>SUMIF(进货入库明细表!D:D,A238,进货入库明细表!J:J)</f>
        <v>0</v>
      </c>
      <c r="H238" s="18">
        <f>SUMIF(销售出库明细表!D:D,A238,销售出库明细表!H:H)</f>
        <v>0</v>
      </c>
      <c r="I238" s="18">
        <f>SUMIF(销售出库明细表!D:D,A238,销售出库明细表!J:J)</f>
        <v>0</v>
      </c>
      <c r="J238" s="18" t="e">
        <f t="shared" si="7"/>
        <v>#VALUE!</v>
      </c>
      <c r="K238" s="18" t="str">
        <f>IF($A238&lt;&gt;"",VLOOKUP($A238,参数表!$A:$G,6,0),"")</f>
        <v/>
      </c>
      <c r="L238" s="18" t="str">
        <f t="shared" si="8"/>
        <v/>
      </c>
      <c r="M238" s="36"/>
    </row>
    <row r="239" spans="1:13" ht="20.100000000000001" customHeight="1" x14ac:dyDescent="0.15">
      <c r="A239" s="18" t="str">
        <f>IF(参数表!A238="","",参数表!A238)</f>
        <v/>
      </c>
      <c r="B239" s="18" t="str">
        <f>IFERROR(VLOOKUP(A239,参数表!A:G,2,FALSE),"")</f>
        <v/>
      </c>
      <c r="C239" s="18" t="str">
        <f>IF($A239&lt;&gt;"",VLOOKUP($A239,参数表!$A:$G,3,0),"")</f>
        <v/>
      </c>
      <c r="D239" s="18" t="str">
        <f>IF($A239&lt;&gt;"",VLOOKUP($A239,参数表!$A:$G,4,0),"")</f>
        <v/>
      </c>
      <c r="E239" s="18" t="str">
        <f>IF($A239&lt;&gt;"",VLOOKUP($A239,参数表!$A:$G,5,0),"")</f>
        <v/>
      </c>
      <c r="F239" s="18">
        <f>SUMIF(进货入库明细表!D:D,A239,进货入库明细表!H:H)</f>
        <v>0</v>
      </c>
      <c r="G239" s="18">
        <f>SUMIF(进货入库明细表!D:D,A239,进货入库明细表!J:J)</f>
        <v>0</v>
      </c>
      <c r="H239" s="18">
        <f>SUMIF(销售出库明细表!D:D,A239,销售出库明细表!H:H)</f>
        <v>0</v>
      </c>
      <c r="I239" s="18">
        <f>SUMIF(销售出库明细表!D:D,A239,销售出库明细表!J:J)</f>
        <v>0</v>
      </c>
      <c r="J239" s="18" t="e">
        <f t="shared" si="7"/>
        <v>#VALUE!</v>
      </c>
      <c r="K239" s="18" t="str">
        <f>IF($A239&lt;&gt;"",VLOOKUP($A239,参数表!$A:$G,6,0),"")</f>
        <v/>
      </c>
      <c r="L239" s="18" t="str">
        <f t="shared" si="8"/>
        <v/>
      </c>
      <c r="M239" s="36"/>
    </row>
    <row r="240" spans="1:13" ht="20.100000000000001" customHeight="1" x14ac:dyDescent="0.15">
      <c r="A240" s="18" t="str">
        <f>IF(参数表!A239="","",参数表!A239)</f>
        <v/>
      </c>
      <c r="B240" s="18" t="str">
        <f>IFERROR(VLOOKUP(A240,参数表!A:G,2,FALSE),"")</f>
        <v/>
      </c>
      <c r="C240" s="18" t="str">
        <f>IF($A240&lt;&gt;"",VLOOKUP($A240,参数表!$A:$G,3,0),"")</f>
        <v/>
      </c>
      <c r="D240" s="18" t="str">
        <f>IF($A240&lt;&gt;"",VLOOKUP($A240,参数表!$A:$G,4,0),"")</f>
        <v/>
      </c>
      <c r="E240" s="18" t="str">
        <f>IF($A240&lt;&gt;"",VLOOKUP($A240,参数表!$A:$G,5,0),"")</f>
        <v/>
      </c>
      <c r="F240" s="18">
        <f>SUMIF(进货入库明细表!D:D,A240,进货入库明细表!H:H)</f>
        <v>0</v>
      </c>
      <c r="G240" s="18">
        <f>SUMIF(进货入库明细表!D:D,A240,进货入库明细表!J:J)</f>
        <v>0</v>
      </c>
      <c r="H240" s="18">
        <f>SUMIF(销售出库明细表!D:D,A240,销售出库明细表!H:H)</f>
        <v>0</v>
      </c>
      <c r="I240" s="18">
        <f>SUMIF(销售出库明细表!D:D,A240,销售出库明细表!J:J)</f>
        <v>0</v>
      </c>
      <c r="J240" s="18" t="e">
        <f t="shared" si="7"/>
        <v>#VALUE!</v>
      </c>
      <c r="K240" s="18" t="str">
        <f>IF($A240&lt;&gt;"",VLOOKUP($A240,参数表!$A:$G,6,0),"")</f>
        <v/>
      </c>
      <c r="L240" s="18" t="str">
        <f t="shared" si="8"/>
        <v/>
      </c>
      <c r="M240" s="36"/>
    </row>
    <row r="241" spans="1:13" ht="20.100000000000001" customHeight="1" x14ac:dyDescent="0.15">
      <c r="A241" s="18" t="str">
        <f>IF(参数表!A240="","",参数表!A240)</f>
        <v/>
      </c>
      <c r="B241" s="18" t="str">
        <f>IFERROR(VLOOKUP(A241,参数表!A:G,2,FALSE),"")</f>
        <v/>
      </c>
      <c r="C241" s="18" t="str">
        <f>IF($A241&lt;&gt;"",VLOOKUP($A241,参数表!$A:$G,3,0),"")</f>
        <v/>
      </c>
      <c r="D241" s="18" t="str">
        <f>IF($A241&lt;&gt;"",VLOOKUP($A241,参数表!$A:$G,4,0),"")</f>
        <v/>
      </c>
      <c r="E241" s="18" t="str">
        <f>IF($A241&lt;&gt;"",VLOOKUP($A241,参数表!$A:$G,5,0),"")</f>
        <v/>
      </c>
      <c r="F241" s="18">
        <f>SUMIF(进货入库明细表!D:D,A241,进货入库明细表!H:H)</f>
        <v>0</v>
      </c>
      <c r="G241" s="18">
        <f>SUMIF(进货入库明细表!D:D,A241,进货入库明细表!J:J)</f>
        <v>0</v>
      </c>
      <c r="H241" s="18">
        <f>SUMIF(销售出库明细表!D:D,A241,销售出库明细表!H:H)</f>
        <v>0</v>
      </c>
      <c r="I241" s="18">
        <f>SUMIF(销售出库明细表!D:D,A241,销售出库明细表!J:J)</f>
        <v>0</v>
      </c>
      <c r="J241" s="18" t="e">
        <f t="shared" si="7"/>
        <v>#VALUE!</v>
      </c>
      <c r="K241" s="18" t="str">
        <f>IF($A241&lt;&gt;"",VLOOKUP($A241,参数表!$A:$G,6,0),"")</f>
        <v/>
      </c>
      <c r="L241" s="18" t="str">
        <f t="shared" si="8"/>
        <v/>
      </c>
      <c r="M241" s="36"/>
    </row>
    <row r="242" spans="1:13" ht="20.100000000000001" customHeight="1" x14ac:dyDescent="0.15">
      <c r="A242" s="18" t="str">
        <f>IF(参数表!A241="","",参数表!A241)</f>
        <v/>
      </c>
      <c r="B242" s="18" t="str">
        <f>IFERROR(VLOOKUP(A242,参数表!A:G,2,FALSE),"")</f>
        <v/>
      </c>
      <c r="C242" s="18" t="str">
        <f>IF($A242&lt;&gt;"",VLOOKUP($A242,参数表!$A:$G,3,0),"")</f>
        <v/>
      </c>
      <c r="D242" s="18" t="str">
        <f>IF($A242&lt;&gt;"",VLOOKUP($A242,参数表!$A:$G,4,0),"")</f>
        <v/>
      </c>
      <c r="E242" s="18" t="str">
        <f>IF($A242&lt;&gt;"",VLOOKUP($A242,参数表!$A:$G,5,0),"")</f>
        <v/>
      </c>
      <c r="F242" s="18">
        <f>SUMIF(进货入库明细表!D:D,A242,进货入库明细表!H:H)</f>
        <v>0</v>
      </c>
      <c r="G242" s="18">
        <f>SUMIF(进货入库明细表!D:D,A242,进货入库明细表!J:J)</f>
        <v>0</v>
      </c>
      <c r="H242" s="18">
        <f>SUMIF(销售出库明细表!D:D,A242,销售出库明细表!H:H)</f>
        <v>0</v>
      </c>
      <c r="I242" s="18">
        <f>SUMIF(销售出库明细表!D:D,A242,销售出库明细表!J:J)</f>
        <v>0</v>
      </c>
      <c r="J242" s="18" t="e">
        <f t="shared" si="7"/>
        <v>#VALUE!</v>
      </c>
      <c r="K242" s="18" t="str">
        <f>IF($A242&lt;&gt;"",VLOOKUP($A242,参数表!$A:$G,6,0),"")</f>
        <v/>
      </c>
      <c r="L242" s="18" t="str">
        <f t="shared" si="8"/>
        <v/>
      </c>
      <c r="M242" s="36"/>
    </row>
    <row r="243" spans="1:13" ht="20.100000000000001" customHeight="1" x14ac:dyDescent="0.15">
      <c r="A243" s="18" t="str">
        <f>IF(参数表!A242="","",参数表!A242)</f>
        <v/>
      </c>
      <c r="B243" s="18" t="str">
        <f>IFERROR(VLOOKUP(A243,参数表!A:G,2,FALSE),"")</f>
        <v/>
      </c>
      <c r="C243" s="18" t="str">
        <f>IF($A243&lt;&gt;"",VLOOKUP($A243,参数表!$A:$G,3,0),"")</f>
        <v/>
      </c>
      <c r="D243" s="18" t="str">
        <f>IF($A243&lt;&gt;"",VLOOKUP($A243,参数表!$A:$G,4,0),"")</f>
        <v/>
      </c>
      <c r="E243" s="18" t="str">
        <f>IF($A243&lt;&gt;"",VLOOKUP($A243,参数表!$A:$G,5,0),"")</f>
        <v/>
      </c>
      <c r="F243" s="18">
        <f>SUMIF(进货入库明细表!D:D,A243,进货入库明细表!H:H)</f>
        <v>0</v>
      </c>
      <c r="G243" s="18">
        <f>SUMIF(进货入库明细表!D:D,A243,进货入库明细表!J:J)</f>
        <v>0</v>
      </c>
      <c r="H243" s="18">
        <f>SUMIF(销售出库明细表!D:D,A243,销售出库明细表!H:H)</f>
        <v>0</v>
      </c>
      <c r="I243" s="18">
        <f>SUMIF(销售出库明细表!D:D,A243,销售出库明细表!J:J)</f>
        <v>0</v>
      </c>
      <c r="J243" s="18" t="e">
        <f t="shared" si="7"/>
        <v>#VALUE!</v>
      </c>
      <c r="K243" s="18" t="str">
        <f>IF($A243&lt;&gt;"",VLOOKUP($A243,参数表!$A:$G,6,0),"")</f>
        <v/>
      </c>
      <c r="L243" s="18" t="str">
        <f t="shared" si="8"/>
        <v/>
      </c>
      <c r="M243" s="36"/>
    </row>
    <row r="244" spans="1:13" ht="20.100000000000001" customHeight="1" x14ac:dyDescent="0.15">
      <c r="A244" s="18" t="str">
        <f>IF(参数表!A243="","",参数表!A243)</f>
        <v/>
      </c>
      <c r="B244" s="18" t="str">
        <f>IFERROR(VLOOKUP(A244,参数表!A:G,2,FALSE),"")</f>
        <v/>
      </c>
      <c r="C244" s="18" t="str">
        <f>IF($A244&lt;&gt;"",VLOOKUP($A244,参数表!$A:$G,3,0),"")</f>
        <v/>
      </c>
      <c r="D244" s="18" t="str">
        <f>IF($A244&lt;&gt;"",VLOOKUP($A244,参数表!$A:$G,4,0),"")</f>
        <v/>
      </c>
      <c r="E244" s="18" t="str">
        <f>IF($A244&lt;&gt;"",VLOOKUP($A244,参数表!$A:$G,5,0),"")</f>
        <v/>
      </c>
      <c r="F244" s="18">
        <f>SUMIF(进货入库明细表!D:D,A244,进货入库明细表!H:H)</f>
        <v>0</v>
      </c>
      <c r="G244" s="18">
        <f>SUMIF(进货入库明细表!D:D,A244,进货入库明细表!J:J)</f>
        <v>0</v>
      </c>
      <c r="H244" s="18">
        <f>SUMIF(销售出库明细表!D:D,A244,销售出库明细表!H:H)</f>
        <v>0</v>
      </c>
      <c r="I244" s="18">
        <f>SUMIF(销售出库明细表!D:D,A244,销售出库明细表!J:J)</f>
        <v>0</v>
      </c>
      <c r="J244" s="18" t="e">
        <f t="shared" si="7"/>
        <v>#VALUE!</v>
      </c>
      <c r="K244" s="18" t="str">
        <f>IF($A244&lt;&gt;"",VLOOKUP($A244,参数表!$A:$G,6,0),"")</f>
        <v/>
      </c>
      <c r="L244" s="18" t="str">
        <f t="shared" si="8"/>
        <v/>
      </c>
      <c r="M244" s="36"/>
    </row>
    <row r="245" spans="1:13" ht="20.100000000000001" customHeight="1" x14ac:dyDescent="0.15">
      <c r="A245" s="18" t="str">
        <f>IF(参数表!A244="","",参数表!A244)</f>
        <v/>
      </c>
      <c r="B245" s="18" t="str">
        <f>IFERROR(VLOOKUP(A245,参数表!A:G,2,FALSE),"")</f>
        <v/>
      </c>
      <c r="C245" s="18" t="str">
        <f>IF($A245&lt;&gt;"",VLOOKUP($A245,参数表!$A:$G,3,0),"")</f>
        <v/>
      </c>
      <c r="D245" s="18" t="str">
        <f>IF($A245&lt;&gt;"",VLOOKUP($A245,参数表!$A:$G,4,0),"")</f>
        <v/>
      </c>
      <c r="E245" s="18" t="str">
        <f>IF($A245&lt;&gt;"",VLOOKUP($A245,参数表!$A:$G,5,0),"")</f>
        <v/>
      </c>
      <c r="F245" s="18">
        <f>SUMIF(进货入库明细表!D:D,A245,进货入库明细表!H:H)</f>
        <v>0</v>
      </c>
      <c r="G245" s="18">
        <f>SUMIF(进货入库明细表!D:D,A245,进货入库明细表!J:J)</f>
        <v>0</v>
      </c>
      <c r="H245" s="18">
        <f>SUMIF(销售出库明细表!D:D,A245,销售出库明细表!H:H)</f>
        <v>0</v>
      </c>
      <c r="I245" s="18">
        <f>SUMIF(销售出库明细表!D:D,A245,销售出库明细表!J:J)</f>
        <v>0</v>
      </c>
      <c r="J245" s="18" t="e">
        <f t="shared" si="7"/>
        <v>#VALUE!</v>
      </c>
      <c r="K245" s="18" t="str">
        <f>IF($A245&lt;&gt;"",VLOOKUP($A245,参数表!$A:$G,6,0),"")</f>
        <v/>
      </c>
      <c r="L245" s="18" t="str">
        <f t="shared" si="8"/>
        <v/>
      </c>
      <c r="M245" s="36"/>
    </row>
    <row r="246" spans="1:13" ht="20.100000000000001" customHeight="1" x14ac:dyDescent="0.15">
      <c r="A246" s="18" t="str">
        <f>IF(参数表!A245="","",参数表!A245)</f>
        <v/>
      </c>
      <c r="B246" s="18" t="str">
        <f>IFERROR(VLOOKUP(A246,参数表!A:G,2,FALSE),"")</f>
        <v/>
      </c>
      <c r="C246" s="18" t="str">
        <f>IF($A246&lt;&gt;"",VLOOKUP($A246,参数表!$A:$G,3,0),"")</f>
        <v/>
      </c>
      <c r="D246" s="18" t="str">
        <f>IF($A246&lt;&gt;"",VLOOKUP($A246,参数表!$A:$G,4,0),"")</f>
        <v/>
      </c>
      <c r="E246" s="18" t="str">
        <f>IF($A246&lt;&gt;"",VLOOKUP($A246,参数表!$A:$G,5,0),"")</f>
        <v/>
      </c>
      <c r="F246" s="18">
        <f>SUMIF(进货入库明细表!D:D,A246,进货入库明细表!H:H)</f>
        <v>0</v>
      </c>
      <c r="G246" s="18">
        <f>SUMIF(进货入库明细表!D:D,A246,进货入库明细表!J:J)</f>
        <v>0</v>
      </c>
      <c r="H246" s="18">
        <f>SUMIF(销售出库明细表!D:D,A246,销售出库明细表!H:H)</f>
        <v>0</v>
      </c>
      <c r="I246" s="18">
        <f>SUMIF(销售出库明细表!D:D,A246,销售出库明细表!J:J)</f>
        <v>0</v>
      </c>
      <c r="J246" s="18" t="e">
        <f t="shared" si="7"/>
        <v>#VALUE!</v>
      </c>
      <c r="K246" s="18" t="str">
        <f>IF($A246&lt;&gt;"",VLOOKUP($A246,参数表!$A:$G,6,0),"")</f>
        <v/>
      </c>
      <c r="L246" s="18" t="str">
        <f t="shared" si="8"/>
        <v/>
      </c>
      <c r="M246" s="36"/>
    </row>
    <row r="247" spans="1:13" ht="20.100000000000001" customHeight="1" x14ac:dyDescent="0.15">
      <c r="A247" s="18" t="str">
        <f>IF(参数表!A246="","",参数表!A246)</f>
        <v/>
      </c>
      <c r="B247" s="18" t="str">
        <f>IFERROR(VLOOKUP(A247,参数表!A:G,2,FALSE),"")</f>
        <v/>
      </c>
      <c r="C247" s="18" t="str">
        <f>IF($A247&lt;&gt;"",VLOOKUP($A247,参数表!$A:$G,3,0),"")</f>
        <v/>
      </c>
      <c r="D247" s="18" t="str">
        <f>IF($A247&lt;&gt;"",VLOOKUP($A247,参数表!$A:$G,4,0),"")</f>
        <v/>
      </c>
      <c r="E247" s="18" t="str">
        <f>IF($A247&lt;&gt;"",VLOOKUP($A247,参数表!$A:$G,5,0),"")</f>
        <v/>
      </c>
      <c r="F247" s="18">
        <f>SUMIF(进货入库明细表!D:D,A247,进货入库明细表!H:H)</f>
        <v>0</v>
      </c>
      <c r="G247" s="18">
        <f>SUMIF(进货入库明细表!D:D,A247,进货入库明细表!J:J)</f>
        <v>0</v>
      </c>
      <c r="H247" s="18">
        <f>SUMIF(销售出库明细表!D:D,A247,销售出库明细表!H:H)</f>
        <v>0</v>
      </c>
      <c r="I247" s="18">
        <f>SUMIF(销售出库明细表!D:D,A247,销售出库明细表!J:J)</f>
        <v>0</v>
      </c>
      <c r="J247" s="18" t="e">
        <f t="shared" si="7"/>
        <v>#VALUE!</v>
      </c>
      <c r="K247" s="18" t="str">
        <f>IF($A247&lt;&gt;"",VLOOKUP($A247,参数表!$A:$G,6,0),"")</f>
        <v/>
      </c>
      <c r="L247" s="18" t="str">
        <f t="shared" si="8"/>
        <v/>
      </c>
      <c r="M247" s="36"/>
    </row>
    <row r="248" spans="1:13" ht="20.100000000000001" customHeight="1" x14ac:dyDescent="0.15">
      <c r="A248" s="18" t="str">
        <f>IF(参数表!A247="","",参数表!A247)</f>
        <v/>
      </c>
      <c r="B248" s="18" t="str">
        <f>IFERROR(VLOOKUP(A248,参数表!A:G,2,FALSE),"")</f>
        <v/>
      </c>
      <c r="C248" s="18" t="str">
        <f>IF($A248&lt;&gt;"",VLOOKUP($A248,参数表!$A:$G,3,0),"")</f>
        <v/>
      </c>
      <c r="D248" s="18" t="str">
        <f>IF($A248&lt;&gt;"",VLOOKUP($A248,参数表!$A:$G,4,0),"")</f>
        <v/>
      </c>
      <c r="E248" s="18" t="str">
        <f>IF($A248&lt;&gt;"",VLOOKUP($A248,参数表!$A:$G,5,0),"")</f>
        <v/>
      </c>
      <c r="F248" s="18">
        <f>SUMIF(进货入库明细表!D:D,A248,进货入库明细表!H:H)</f>
        <v>0</v>
      </c>
      <c r="G248" s="18">
        <f>SUMIF(进货入库明细表!D:D,A248,进货入库明细表!J:J)</f>
        <v>0</v>
      </c>
      <c r="H248" s="18">
        <f>SUMIF(销售出库明细表!D:D,A248,销售出库明细表!H:H)</f>
        <v>0</v>
      </c>
      <c r="I248" s="18">
        <f>SUMIF(销售出库明细表!D:D,A248,销售出库明细表!J:J)</f>
        <v>0</v>
      </c>
      <c r="J248" s="18" t="e">
        <f t="shared" si="7"/>
        <v>#VALUE!</v>
      </c>
      <c r="K248" s="18" t="str">
        <f>IF($A248&lt;&gt;"",VLOOKUP($A248,参数表!$A:$G,6,0),"")</f>
        <v/>
      </c>
      <c r="L248" s="18" t="str">
        <f t="shared" si="8"/>
        <v/>
      </c>
      <c r="M248" s="36"/>
    </row>
    <row r="249" spans="1:13" ht="20.100000000000001" customHeight="1" x14ac:dyDescent="0.15">
      <c r="A249" s="18" t="str">
        <f>IF(参数表!A248="","",参数表!A248)</f>
        <v/>
      </c>
      <c r="B249" s="18" t="str">
        <f>IFERROR(VLOOKUP(A249,参数表!A:G,2,FALSE),"")</f>
        <v/>
      </c>
      <c r="C249" s="18" t="str">
        <f>IF($A249&lt;&gt;"",VLOOKUP($A249,参数表!$A:$G,3,0),"")</f>
        <v/>
      </c>
      <c r="D249" s="18" t="str">
        <f>IF($A249&lt;&gt;"",VLOOKUP($A249,参数表!$A:$G,4,0),"")</f>
        <v/>
      </c>
      <c r="E249" s="18" t="str">
        <f>IF($A249&lt;&gt;"",VLOOKUP($A249,参数表!$A:$G,5,0),"")</f>
        <v/>
      </c>
      <c r="F249" s="18">
        <f>SUMIF(进货入库明细表!D:D,A249,进货入库明细表!H:H)</f>
        <v>0</v>
      </c>
      <c r="G249" s="18">
        <f>SUMIF(进货入库明细表!D:D,A249,进货入库明细表!J:J)</f>
        <v>0</v>
      </c>
      <c r="H249" s="18">
        <f>SUMIF(销售出库明细表!D:D,A249,销售出库明细表!H:H)</f>
        <v>0</v>
      </c>
      <c r="I249" s="18">
        <f>SUMIF(销售出库明细表!D:D,A249,销售出库明细表!J:J)</f>
        <v>0</v>
      </c>
      <c r="J249" s="18" t="e">
        <f t="shared" si="7"/>
        <v>#VALUE!</v>
      </c>
      <c r="K249" s="18" t="str">
        <f>IF($A249&lt;&gt;"",VLOOKUP($A249,参数表!$A:$G,6,0),"")</f>
        <v/>
      </c>
      <c r="L249" s="18" t="str">
        <f t="shared" si="8"/>
        <v/>
      </c>
      <c r="M249" s="36"/>
    </row>
    <row r="250" spans="1:13" ht="20.100000000000001" customHeight="1" x14ac:dyDescent="0.15">
      <c r="A250" s="18" t="str">
        <f>IF(参数表!A249="","",参数表!A249)</f>
        <v/>
      </c>
      <c r="B250" s="18" t="str">
        <f>IFERROR(VLOOKUP(A250,参数表!A:G,2,FALSE),"")</f>
        <v/>
      </c>
      <c r="C250" s="18" t="str">
        <f>IF($A250&lt;&gt;"",VLOOKUP($A250,参数表!$A:$G,3,0),"")</f>
        <v/>
      </c>
      <c r="D250" s="18" t="str">
        <f>IF($A250&lt;&gt;"",VLOOKUP($A250,参数表!$A:$G,4,0),"")</f>
        <v/>
      </c>
      <c r="E250" s="18" t="str">
        <f>IF($A250&lt;&gt;"",VLOOKUP($A250,参数表!$A:$G,5,0),"")</f>
        <v/>
      </c>
      <c r="F250" s="18">
        <f>SUMIF(进货入库明细表!D:D,A250,进货入库明细表!H:H)</f>
        <v>0</v>
      </c>
      <c r="G250" s="18">
        <f>SUMIF(进货入库明细表!D:D,A250,进货入库明细表!J:J)</f>
        <v>0</v>
      </c>
      <c r="H250" s="18">
        <f>SUMIF(销售出库明细表!D:D,A250,销售出库明细表!H:H)</f>
        <v>0</v>
      </c>
      <c r="I250" s="18">
        <f>SUMIF(销售出库明细表!D:D,A250,销售出库明细表!J:J)</f>
        <v>0</v>
      </c>
      <c r="J250" s="18" t="e">
        <f t="shared" si="7"/>
        <v>#VALUE!</v>
      </c>
      <c r="K250" s="18" t="str">
        <f>IF($A250&lt;&gt;"",VLOOKUP($A250,参数表!$A:$G,6,0),"")</f>
        <v/>
      </c>
      <c r="L250" s="18" t="str">
        <f t="shared" si="8"/>
        <v/>
      </c>
      <c r="M250" s="36"/>
    </row>
    <row r="251" spans="1:13" ht="20.100000000000001" customHeight="1" x14ac:dyDescent="0.15">
      <c r="A251" s="18" t="str">
        <f>IF(参数表!A250="","",参数表!A250)</f>
        <v/>
      </c>
      <c r="B251" s="18" t="str">
        <f>IFERROR(VLOOKUP(A251,参数表!A:G,2,FALSE),"")</f>
        <v/>
      </c>
      <c r="C251" s="18" t="str">
        <f>IF($A251&lt;&gt;"",VLOOKUP($A251,参数表!$A:$G,3,0),"")</f>
        <v/>
      </c>
      <c r="D251" s="18" t="str">
        <f>IF($A251&lt;&gt;"",VLOOKUP($A251,参数表!$A:$G,4,0),"")</f>
        <v/>
      </c>
      <c r="E251" s="18" t="str">
        <f>IF($A251&lt;&gt;"",VLOOKUP($A251,参数表!$A:$G,5,0),"")</f>
        <v/>
      </c>
      <c r="F251" s="18">
        <f>SUMIF(进货入库明细表!D:D,A251,进货入库明细表!H:H)</f>
        <v>0</v>
      </c>
      <c r="G251" s="18">
        <f>SUMIF(进货入库明细表!D:D,A251,进货入库明细表!J:J)</f>
        <v>0</v>
      </c>
      <c r="H251" s="18">
        <f>SUMIF(销售出库明细表!D:D,A251,销售出库明细表!H:H)</f>
        <v>0</v>
      </c>
      <c r="I251" s="18">
        <f>SUMIF(销售出库明细表!D:D,A251,销售出库明细表!J:J)</f>
        <v>0</v>
      </c>
      <c r="J251" s="18" t="e">
        <f t="shared" si="7"/>
        <v>#VALUE!</v>
      </c>
      <c r="K251" s="18" t="str">
        <f>IF($A251&lt;&gt;"",VLOOKUP($A251,参数表!$A:$G,6,0),"")</f>
        <v/>
      </c>
      <c r="L251" s="18" t="str">
        <f t="shared" si="8"/>
        <v/>
      </c>
      <c r="M251" s="36"/>
    </row>
    <row r="252" spans="1:13" ht="20.100000000000001" customHeight="1" x14ac:dyDescent="0.15">
      <c r="A252" s="18" t="str">
        <f>IF(参数表!A251="","",参数表!A251)</f>
        <v/>
      </c>
      <c r="B252" s="18" t="str">
        <f>IFERROR(VLOOKUP(A252,参数表!A:G,2,FALSE),"")</f>
        <v/>
      </c>
      <c r="C252" s="18" t="str">
        <f>IF($A252&lt;&gt;"",VLOOKUP($A252,参数表!$A:$G,3,0),"")</f>
        <v/>
      </c>
      <c r="D252" s="18" t="str">
        <f>IF($A252&lt;&gt;"",VLOOKUP($A252,参数表!$A:$G,4,0),"")</f>
        <v/>
      </c>
      <c r="E252" s="18" t="str">
        <f>IF($A252&lt;&gt;"",VLOOKUP($A252,参数表!$A:$G,5,0),"")</f>
        <v/>
      </c>
      <c r="F252" s="18">
        <f>SUMIF(进货入库明细表!D:D,A252,进货入库明细表!H:H)</f>
        <v>0</v>
      </c>
      <c r="G252" s="18">
        <f>SUMIF(进货入库明细表!D:D,A252,进货入库明细表!J:J)</f>
        <v>0</v>
      </c>
      <c r="H252" s="18">
        <f>SUMIF(销售出库明细表!D:D,A252,销售出库明细表!H:H)</f>
        <v>0</v>
      </c>
      <c r="I252" s="18">
        <f>SUMIF(销售出库明细表!D:D,A252,销售出库明细表!J:J)</f>
        <v>0</v>
      </c>
      <c r="J252" s="18" t="e">
        <f t="shared" si="7"/>
        <v>#VALUE!</v>
      </c>
      <c r="K252" s="18" t="str">
        <f>IF($A252&lt;&gt;"",VLOOKUP($A252,参数表!$A:$G,6,0),"")</f>
        <v/>
      </c>
      <c r="L252" s="18" t="str">
        <f t="shared" si="8"/>
        <v/>
      </c>
      <c r="M252" s="36"/>
    </row>
    <row r="253" spans="1:13" ht="20.100000000000001" customHeight="1" x14ac:dyDescent="0.15">
      <c r="A253" s="18" t="str">
        <f>IF(参数表!A252="","",参数表!A252)</f>
        <v/>
      </c>
      <c r="B253" s="18" t="str">
        <f>IFERROR(VLOOKUP(A253,参数表!A:G,2,FALSE),"")</f>
        <v/>
      </c>
      <c r="C253" s="18" t="str">
        <f>IF($A253&lt;&gt;"",VLOOKUP($A253,参数表!$A:$G,3,0),"")</f>
        <v/>
      </c>
      <c r="D253" s="18" t="str">
        <f>IF($A253&lt;&gt;"",VLOOKUP($A253,参数表!$A:$G,4,0),"")</f>
        <v/>
      </c>
      <c r="E253" s="18" t="str">
        <f>IF($A253&lt;&gt;"",VLOOKUP($A253,参数表!$A:$G,5,0),"")</f>
        <v/>
      </c>
      <c r="F253" s="18">
        <f>SUMIF(进货入库明细表!D:D,A253,进货入库明细表!H:H)</f>
        <v>0</v>
      </c>
      <c r="G253" s="18">
        <f>SUMIF(进货入库明细表!D:D,A253,进货入库明细表!J:J)</f>
        <v>0</v>
      </c>
      <c r="H253" s="18">
        <f>SUMIF(销售出库明细表!D:D,A253,销售出库明细表!H:H)</f>
        <v>0</v>
      </c>
      <c r="I253" s="18">
        <f>SUMIF(销售出库明细表!D:D,A253,销售出库明细表!J:J)</f>
        <v>0</v>
      </c>
      <c r="J253" s="18" t="e">
        <f t="shared" si="7"/>
        <v>#VALUE!</v>
      </c>
      <c r="K253" s="18" t="str">
        <f>IF($A253&lt;&gt;"",VLOOKUP($A253,参数表!$A:$G,6,0),"")</f>
        <v/>
      </c>
      <c r="L253" s="18" t="str">
        <f t="shared" si="8"/>
        <v/>
      </c>
      <c r="M253" s="36"/>
    </row>
    <row r="254" spans="1:13" ht="20.100000000000001" customHeight="1" x14ac:dyDescent="0.15">
      <c r="A254" s="18" t="str">
        <f>IF(参数表!A253="","",参数表!A253)</f>
        <v/>
      </c>
      <c r="B254" s="18" t="str">
        <f>IFERROR(VLOOKUP(A254,参数表!A:G,2,FALSE),"")</f>
        <v/>
      </c>
      <c r="C254" s="18" t="str">
        <f>IF($A254&lt;&gt;"",VLOOKUP($A254,参数表!$A:$G,3,0),"")</f>
        <v/>
      </c>
      <c r="D254" s="18" t="str">
        <f>IF($A254&lt;&gt;"",VLOOKUP($A254,参数表!$A:$G,4,0),"")</f>
        <v/>
      </c>
      <c r="E254" s="18" t="str">
        <f>IF($A254&lt;&gt;"",VLOOKUP($A254,参数表!$A:$G,5,0),"")</f>
        <v/>
      </c>
      <c r="F254" s="18">
        <f>SUMIF(进货入库明细表!D:D,A254,进货入库明细表!H:H)</f>
        <v>0</v>
      </c>
      <c r="G254" s="18">
        <f>SUMIF(进货入库明细表!D:D,A254,进货入库明细表!J:J)</f>
        <v>0</v>
      </c>
      <c r="H254" s="18">
        <f>SUMIF(销售出库明细表!D:D,A254,销售出库明细表!H:H)</f>
        <v>0</v>
      </c>
      <c r="I254" s="18">
        <f>SUMIF(销售出库明细表!D:D,A254,销售出库明细表!J:J)</f>
        <v>0</v>
      </c>
      <c r="J254" s="18" t="e">
        <f t="shared" si="7"/>
        <v>#VALUE!</v>
      </c>
      <c r="K254" s="18" t="str">
        <f>IF($A254&lt;&gt;"",VLOOKUP($A254,参数表!$A:$G,6,0),"")</f>
        <v/>
      </c>
      <c r="L254" s="18" t="str">
        <f t="shared" si="8"/>
        <v/>
      </c>
      <c r="M254" s="36"/>
    </row>
    <row r="255" spans="1:13" ht="20.100000000000001" customHeight="1" x14ac:dyDescent="0.15">
      <c r="A255" s="18" t="str">
        <f>IF(参数表!A254="","",参数表!A254)</f>
        <v/>
      </c>
      <c r="B255" s="18" t="str">
        <f>IFERROR(VLOOKUP(A255,参数表!A:G,2,FALSE),"")</f>
        <v/>
      </c>
      <c r="C255" s="18" t="str">
        <f>IF($A255&lt;&gt;"",VLOOKUP($A255,参数表!$A:$G,3,0),"")</f>
        <v/>
      </c>
      <c r="D255" s="18" t="str">
        <f>IF($A255&lt;&gt;"",VLOOKUP($A255,参数表!$A:$G,4,0),"")</f>
        <v/>
      </c>
      <c r="E255" s="18" t="str">
        <f>IF($A255&lt;&gt;"",VLOOKUP($A255,参数表!$A:$G,5,0),"")</f>
        <v/>
      </c>
      <c r="F255" s="18">
        <f>SUMIF(进货入库明细表!D:D,A255,进货入库明细表!H:H)</f>
        <v>0</v>
      </c>
      <c r="G255" s="18">
        <f>SUMIF(进货入库明细表!D:D,A255,进货入库明细表!J:J)</f>
        <v>0</v>
      </c>
      <c r="H255" s="18">
        <f>SUMIF(销售出库明细表!D:D,A255,销售出库明细表!H:H)</f>
        <v>0</v>
      </c>
      <c r="I255" s="18">
        <f>SUMIF(销售出库明细表!D:D,A255,销售出库明细表!J:J)</f>
        <v>0</v>
      </c>
      <c r="J255" s="18" t="e">
        <f t="shared" si="7"/>
        <v>#VALUE!</v>
      </c>
      <c r="K255" s="18" t="str">
        <f>IF($A255&lt;&gt;"",VLOOKUP($A255,参数表!$A:$G,6,0),"")</f>
        <v/>
      </c>
      <c r="L255" s="18" t="str">
        <f t="shared" si="8"/>
        <v/>
      </c>
      <c r="M255" s="36"/>
    </row>
    <row r="256" spans="1:13" ht="20.100000000000001" customHeight="1" x14ac:dyDescent="0.15">
      <c r="A256" s="18" t="str">
        <f>IF(参数表!A255="","",参数表!A255)</f>
        <v/>
      </c>
      <c r="B256" s="18" t="str">
        <f>IFERROR(VLOOKUP(A256,参数表!A:G,2,FALSE),"")</f>
        <v/>
      </c>
      <c r="C256" s="18" t="str">
        <f>IF($A256&lt;&gt;"",VLOOKUP($A256,参数表!$A:$G,3,0),"")</f>
        <v/>
      </c>
      <c r="D256" s="18" t="str">
        <f>IF($A256&lt;&gt;"",VLOOKUP($A256,参数表!$A:$G,4,0),"")</f>
        <v/>
      </c>
      <c r="E256" s="18" t="str">
        <f>IF($A256&lt;&gt;"",VLOOKUP($A256,参数表!$A:$G,5,0),"")</f>
        <v/>
      </c>
      <c r="F256" s="18">
        <f>SUMIF(进货入库明细表!D:D,A256,进货入库明细表!H:H)</f>
        <v>0</v>
      </c>
      <c r="G256" s="18">
        <f>SUMIF(进货入库明细表!D:D,A256,进货入库明细表!J:J)</f>
        <v>0</v>
      </c>
      <c r="H256" s="18">
        <f>SUMIF(销售出库明细表!D:D,A256,销售出库明细表!H:H)</f>
        <v>0</v>
      </c>
      <c r="I256" s="18">
        <f>SUMIF(销售出库明细表!D:D,A256,销售出库明细表!J:J)</f>
        <v>0</v>
      </c>
      <c r="J256" s="18" t="e">
        <f t="shared" si="7"/>
        <v>#VALUE!</v>
      </c>
      <c r="K256" s="18" t="str">
        <f>IF($A256&lt;&gt;"",VLOOKUP($A256,参数表!$A:$G,6,0),"")</f>
        <v/>
      </c>
      <c r="L256" s="18" t="str">
        <f t="shared" si="8"/>
        <v/>
      </c>
      <c r="M256" s="36"/>
    </row>
    <row r="257" spans="1:13" ht="20.100000000000001" customHeight="1" x14ac:dyDescent="0.15">
      <c r="A257" s="18" t="str">
        <f>IF(参数表!A256="","",参数表!A256)</f>
        <v/>
      </c>
      <c r="B257" s="18" t="str">
        <f>IFERROR(VLOOKUP(A257,参数表!A:G,2,FALSE),"")</f>
        <v/>
      </c>
      <c r="C257" s="18" t="str">
        <f>IF($A257&lt;&gt;"",VLOOKUP($A257,参数表!$A:$G,3,0),"")</f>
        <v/>
      </c>
      <c r="D257" s="18" t="str">
        <f>IF($A257&lt;&gt;"",VLOOKUP($A257,参数表!$A:$G,4,0),"")</f>
        <v/>
      </c>
      <c r="E257" s="18" t="str">
        <f>IF($A257&lt;&gt;"",VLOOKUP($A257,参数表!$A:$G,5,0),"")</f>
        <v/>
      </c>
      <c r="F257" s="18">
        <f>SUMIF(进货入库明细表!D:D,A257,进货入库明细表!H:H)</f>
        <v>0</v>
      </c>
      <c r="G257" s="18">
        <f>SUMIF(进货入库明细表!D:D,A257,进货入库明细表!J:J)</f>
        <v>0</v>
      </c>
      <c r="H257" s="18">
        <f>SUMIF(销售出库明细表!D:D,A257,销售出库明细表!H:H)</f>
        <v>0</v>
      </c>
      <c r="I257" s="18">
        <f>SUMIF(销售出库明细表!D:D,A257,销售出库明细表!J:J)</f>
        <v>0</v>
      </c>
      <c r="J257" s="18" t="e">
        <f t="shared" si="7"/>
        <v>#VALUE!</v>
      </c>
      <c r="K257" s="18" t="str">
        <f>IF($A257&lt;&gt;"",VLOOKUP($A257,参数表!$A:$G,6,0),"")</f>
        <v/>
      </c>
      <c r="L257" s="18" t="str">
        <f t="shared" si="8"/>
        <v/>
      </c>
      <c r="M257" s="36"/>
    </row>
    <row r="258" spans="1:13" ht="20.100000000000001" customHeight="1" x14ac:dyDescent="0.15">
      <c r="A258" s="18" t="str">
        <f>IF(参数表!A257="","",参数表!A257)</f>
        <v/>
      </c>
      <c r="B258" s="18" t="str">
        <f>IFERROR(VLOOKUP(A258,参数表!A:G,2,FALSE),"")</f>
        <v/>
      </c>
      <c r="C258" s="18" t="str">
        <f>IF($A258&lt;&gt;"",VLOOKUP($A258,参数表!$A:$G,3,0),"")</f>
        <v/>
      </c>
      <c r="D258" s="18" t="str">
        <f>IF($A258&lt;&gt;"",VLOOKUP($A258,参数表!$A:$G,4,0),"")</f>
        <v/>
      </c>
      <c r="E258" s="18" t="str">
        <f>IF($A258&lt;&gt;"",VLOOKUP($A258,参数表!$A:$G,5,0),"")</f>
        <v/>
      </c>
      <c r="F258" s="18">
        <f>SUMIF(进货入库明细表!D:D,A258,进货入库明细表!H:H)</f>
        <v>0</v>
      </c>
      <c r="G258" s="18">
        <f>SUMIF(进货入库明细表!D:D,A258,进货入库明细表!J:J)</f>
        <v>0</v>
      </c>
      <c r="H258" s="18">
        <f>SUMIF(销售出库明细表!D:D,A258,销售出库明细表!H:H)</f>
        <v>0</v>
      </c>
      <c r="I258" s="18">
        <f>SUMIF(销售出库明细表!D:D,A258,销售出库明细表!J:J)</f>
        <v>0</v>
      </c>
      <c r="J258" s="18" t="e">
        <f t="shared" si="7"/>
        <v>#VALUE!</v>
      </c>
      <c r="K258" s="18" t="str">
        <f>IF($A258&lt;&gt;"",VLOOKUP($A258,参数表!$A:$G,6,0),"")</f>
        <v/>
      </c>
      <c r="L258" s="18" t="str">
        <f t="shared" si="8"/>
        <v/>
      </c>
      <c r="M258" s="36"/>
    </row>
    <row r="259" spans="1:13" ht="20.100000000000001" customHeight="1" x14ac:dyDescent="0.15">
      <c r="A259" s="18" t="str">
        <f>IF(参数表!A258="","",参数表!A258)</f>
        <v/>
      </c>
      <c r="B259" s="18" t="str">
        <f>IFERROR(VLOOKUP(A259,参数表!A:G,2,FALSE),"")</f>
        <v/>
      </c>
      <c r="C259" s="18" t="str">
        <f>IF($A259&lt;&gt;"",VLOOKUP($A259,参数表!$A:$G,3,0),"")</f>
        <v/>
      </c>
      <c r="D259" s="18" t="str">
        <f>IF($A259&lt;&gt;"",VLOOKUP($A259,参数表!$A:$G,4,0),"")</f>
        <v/>
      </c>
      <c r="E259" s="18" t="str">
        <f>IF($A259&lt;&gt;"",VLOOKUP($A259,参数表!$A:$G,5,0),"")</f>
        <v/>
      </c>
      <c r="F259" s="18">
        <f>SUMIF(进货入库明细表!D:D,A259,进货入库明细表!H:H)</f>
        <v>0</v>
      </c>
      <c r="G259" s="18">
        <f>SUMIF(进货入库明细表!D:D,A259,进货入库明细表!J:J)</f>
        <v>0</v>
      </c>
      <c r="H259" s="18">
        <f>SUMIF(销售出库明细表!D:D,A259,销售出库明细表!H:H)</f>
        <v>0</v>
      </c>
      <c r="I259" s="18">
        <f>SUMIF(销售出库明细表!D:D,A259,销售出库明细表!J:J)</f>
        <v>0</v>
      </c>
      <c r="J259" s="18" t="e">
        <f t="shared" si="7"/>
        <v>#VALUE!</v>
      </c>
      <c r="K259" s="18" t="str">
        <f>IF($A259&lt;&gt;"",VLOOKUP($A259,参数表!$A:$G,6,0),"")</f>
        <v/>
      </c>
      <c r="L259" s="18" t="str">
        <f t="shared" si="8"/>
        <v/>
      </c>
      <c r="M259" s="36"/>
    </row>
    <row r="260" spans="1:13" ht="20.100000000000001" customHeight="1" x14ac:dyDescent="0.15">
      <c r="A260" s="18" t="str">
        <f>IF(参数表!A259="","",参数表!A259)</f>
        <v/>
      </c>
      <c r="B260" s="18" t="str">
        <f>IFERROR(VLOOKUP(A260,参数表!A:G,2,FALSE),"")</f>
        <v/>
      </c>
      <c r="C260" s="18" t="str">
        <f>IF($A260&lt;&gt;"",VLOOKUP($A260,参数表!$A:$G,3,0),"")</f>
        <v/>
      </c>
      <c r="D260" s="18" t="str">
        <f>IF($A260&lt;&gt;"",VLOOKUP($A260,参数表!$A:$G,4,0),"")</f>
        <v/>
      </c>
      <c r="E260" s="18" t="str">
        <f>IF($A260&lt;&gt;"",VLOOKUP($A260,参数表!$A:$G,5,0),"")</f>
        <v/>
      </c>
      <c r="F260" s="18">
        <f>SUMIF(进货入库明细表!D:D,A260,进货入库明细表!H:H)</f>
        <v>0</v>
      </c>
      <c r="G260" s="18">
        <f>SUMIF(进货入库明细表!D:D,A260,进货入库明细表!J:J)</f>
        <v>0</v>
      </c>
      <c r="H260" s="18">
        <f>SUMIF(销售出库明细表!D:D,A260,销售出库明细表!H:H)</f>
        <v>0</v>
      </c>
      <c r="I260" s="18">
        <f>SUMIF(销售出库明细表!D:D,A260,销售出库明细表!J:J)</f>
        <v>0</v>
      </c>
      <c r="J260" s="18" t="e">
        <f t="shared" si="7"/>
        <v>#VALUE!</v>
      </c>
      <c r="K260" s="18" t="str">
        <f>IF($A260&lt;&gt;"",VLOOKUP($A260,参数表!$A:$G,6,0),"")</f>
        <v/>
      </c>
      <c r="L260" s="18" t="str">
        <f t="shared" si="8"/>
        <v/>
      </c>
      <c r="M260" s="36"/>
    </row>
    <row r="261" spans="1:13" ht="20.100000000000001" customHeight="1" x14ac:dyDescent="0.15">
      <c r="A261" s="18" t="str">
        <f>IF(参数表!A260="","",参数表!A260)</f>
        <v/>
      </c>
      <c r="B261" s="18" t="str">
        <f>IFERROR(VLOOKUP(A261,参数表!A:G,2,FALSE),"")</f>
        <v/>
      </c>
      <c r="C261" s="18" t="str">
        <f>IF($A261&lt;&gt;"",VLOOKUP($A261,参数表!$A:$G,3,0),"")</f>
        <v/>
      </c>
      <c r="D261" s="18" t="str">
        <f>IF($A261&lt;&gt;"",VLOOKUP($A261,参数表!$A:$G,4,0),"")</f>
        <v/>
      </c>
      <c r="E261" s="18" t="str">
        <f>IF($A261&lt;&gt;"",VLOOKUP($A261,参数表!$A:$G,5,0),"")</f>
        <v/>
      </c>
      <c r="F261" s="18">
        <f>SUMIF(进货入库明细表!D:D,A261,进货入库明细表!H:H)</f>
        <v>0</v>
      </c>
      <c r="G261" s="18">
        <f>SUMIF(进货入库明细表!D:D,A261,进货入库明细表!J:J)</f>
        <v>0</v>
      </c>
      <c r="H261" s="18">
        <f>SUMIF(销售出库明细表!D:D,A261,销售出库明细表!H:H)</f>
        <v>0</v>
      </c>
      <c r="I261" s="18">
        <f>SUMIF(销售出库明细表!D:D,A261,销售出库明细表!J:J)</f>
        <v>0</v>
      </c>
      <c r="J261" s="18" t="e">
        <f t="shared" ref="J261:J324" si="9">E261+F261-H261</f>
        <v>#VALUE!</v>
      </c>
      <c r="K261" s="18" t="str">
        <f>IF($A261&lt;&gt;"",VLOOKUP($A261,参数表!$A:$G,6,0),"")</f>
        <v/>
      </c>
      <c r="L261" s="18" t="str">
        <f t="shared" si="8"/>
        <v/>
      </c>
      <c r="M261" s="36"/>
    </row>
    <row r="262" spans="1:13" ht="20.100000000000001" customHeight="1" x14ac:dyDescent="0.15">
      <c r="A262" s="18" t="str">
        <f>IF(参数表!A261="","",参数表!A261)</f>
        <v/>
      </c>
      <c r="B262" s="18" t="str">
        <f>IFERROR(VLOOKUP(A262,参数表!A:G,2,FALSE),"")</f>
        <v/>
      </c>
      <c r="C262" s="18" t="str">
        <f>IF($A262&lt;&gt;"",VLOOKUP($A262,参数表!$A:$G,3,0),"")</f>
        <v/>
      </c>
      <c r="D262" s="18" t="str">
        <f>IF($A262&lt;&gt;"",VLOOKUP($A262,参数表!$A:$G,4,0),"")</f>
        <v/>
      </c>
      <c r="E262" s="18" t="str">
        <f>IF($A262&lt;&gt;"",VLOOKUP($A262,参数表!$A:$G,5,0),"")</f>
        <v/>
      </c>
      <c r="F262" s="18">
        <f>SUMIF(进货入库明细表!D:D,A262,进货入库明细表!H:H)</f>
        <v>0</v>
      </c>
      <c r="G262" s="18">
        <f>SUMIF(进货入库明细表!D:D,A262,进货入库明细表!J:J)</f>
        <v>0</v>
      </c>
      <c r="H262" s="18">
        <f>SUMIF(销售出库明细表!D:D,A262,销售出库明细表!H:H)</f>
        <v>0</v>
      </c>
      <c r="I262" s="18">
        <f>SUMIF(销售出库明细表!D:D,A262,销售出库明细表!J:J)</f>
        <v>0</v>
      </c>
      <c r="J262" s="18" t="e">
        <f t="shared" si="9"/>
        <v>#VALUE!</v>
      </c>
      <c r="K262" s="18" t="str">
        <f>IF($A262&lt;&gt;"",VLOOKUP($A262,参数表!$A:$G,6,0),"")</f>
        <v/>
      </c>
      <c r="L262" s="18" t="str">
        <f t="shared" si="8"/>
        <v/>
      </c>
      <c r="M262" s="36"/>
    </row>
    <row r="263" spans="1:13" ht="20.100000000000001" customHeight="1" x14ac:dyDescent="0.15">
      <c r="A263" s="18" t="str">
        <f>IF(参数表!A262="","",参数表!A262)</f>
        <v/>
      </c>
      <c r="B263" s="18" t="str">
        <f>IFERROR(VLOOKUP(A263,参数表!A:G,2,FALSE),"")</f>
        <v/>
      </c>
      <c r="C263" s="18" t="str">
        <f>IF($A263&lt;&gt;"",VLOOKUP($A263,参数表!$A:$G,3,0),"")</f>
        <v/>
      </c>
      <c r="D263" s="18" t="str">
        <f>IF($A263&lt;&gt;"",VLOOKUP($A263,参数表!$A:$G,4,0),"")</f>
        <v/>
      </c>
      <c r="E263" s="18" t="str">
        <f>IF($A263&lt;&gt;"",VLOOKUP($A263,参数表!$A:$G,5,0),"")</f>
        <v/>
      </c>
      <c r="F263" s="18">
        <f>SUMIF(进货入库明细表!D:D,A263,进货入库明细表!H:H)</f>
        <v>0</v>
      </c>
      <c r="G263" s="18">
        <f>SUMIF(进货入库明细表!D:D,A263,进货入库明细表!J:J)</f>
        <v>0</v>
      </c>
      <c r="H263" s="18">
        <f>SUMIF(销售出库明细表!D:D,A263,销售出库明细表!H:H)</f>
        <v>0</v>
      </c>
      <c r="I263" s="18">
        <f>SUMIF(销售出库明细表!D:D,A263,销售出库明细表!J:J)</f>
        <v>0</v>
      </c>
      <c r="J263" s="18" t="e">
        <f t="shared" si="9"/>
        <v>#VALUE!</v>
      </c>
      <c r="K263" s="18" t="str">
        <f>IF($A263&lt;&gt;"",VLOOKUP($A263,参数表!$A:$G,6,0),"")</f>
        <v/>
      </c>
      <c r="L263" s="18" t="str">
        <f t="shared" si="8"/>
        <v/>
      </c>
      <c r="M263" s="36"/>
    </row>
    <row r="264" spans="1:13" ht="20.100000000000001" customHeight="1" x14ac:dyDescent="0.15">
      <c r="A264" s="18" t="str">
        <f>IF(参数表!A263="","",参数表!A263)</f>
        <v/>
      </c>
      <c r="B264" s="18" t="str">
        <f>IFERROR(VLOOKUP(A264,参数表!A:G,2,FALSE),"")</f>
        <v/>
      </c>
      <c r="C264" s="18" t="str">
        <f>IF($A264&lt;&gt;"",VLOOKUP($A264,参数表!$A:$G,3,0),"")</f>
        <v/>
      </c>
      <c r="D264" s="18" t="str">
        <f>IF($A264&lt;&gt;"",VLOOKUP($A264,参数表!$A:$G,4,0),"")</f>
        <v/>
      </c>
      <c r="E264" s="18" t="str">
        <f>IF($A264&lt;&gt;"",VLOOKUP($A264,参数表!$A:$G,5,0),"")</f>
        <v/>
      </c>
      <c r="F264" s="18">
        <f>SUMIF(进货入库明细表!D:D,A264,进货入库明细表!H:H)</f>
        <v>0</v>
      </c>
      <c r="G264" s="18">
        <f>SUMIF(进货入库明细表!D:D,A264,进货入库明细表!J:J)</f>
        <v>0</v>
      </c>
      <c r="H264" s="18">
        <f>SUMIF(销售出库明细表!D:D,A264,销售出库明细表!H:H)</f>
        <v>0</v>
      </c>
      <c r="I264" s="18">
        <f>SUMIF(销售出库明细表!D:D,A264,销售出库明细表!J:J)</f>
        <v>0</v>
      </c>
      <c r="J264" s="18" t="e">
        <f t="shared" si="9"/>
        <v>#VALUE!</v>
      </c>
      <c r="K264" s="18" t="str">
        <f>IF($A264&lt;&gt;"",VLOOKUP($A264,参数表!$A:$G,6,0),"")</f>
        <v/>
      </c>
      <c r="L264" s="18" t="str">
        <f t="shared" si="8"/>
        <v/>
      </c>
      <c r="M264" s="36"/>
    </row>
    <row r="265" spans="1:13" ht="20.100000000000001" customHeight="1" x14ac:dyDescent="0.15">
      <c r="A265" s="18" t="str">
        <f>IF(参数表!A264="","",参数表!A264)</f>
        <v/>
      </c>
      <c r="B265" s="18" t="str">
        <f>IFERROR(VLOOKUP(A265,参数表!A:G,2,FALSE),"")</f>
        <v/>
      </c>
      <c r="C265" s="18" t="str">
        <f>IF($A265&lt;&gt;"",VLOOKUP($A265,参数表!$A:$G,3,0),"")</f>
        <v/>
      </c>
      <c r="D265" s="18" t="str">
        <f>IF($A265&lt;&gt;"",VLOOKUP($A265,参数表!$A:$G,4,0),"")</f>
        <v/>
      </c>
      <c r="E265" s="18" t="str">
        <f>IF($A265&lt;&gt;"",VLOOKUP($A265,参数表!$A:$G,5,0),"")</f>
        <v/>
      </c>
      <c r="F265" s="18">
        <f>SUMIF(进货入库明细表!D:D,A265,进货入库明细表!H:H)</f>
        <v>0</v>
      </c>
      <c r="G265" s="18">
        <f>SUMIF(进货入库明细表!D:D,A265,进货入库明细表!J:J)</f>
        <v>0</v>
      </c>
      <c r="H265" s="18">
        <f>SUMIF(销售出库明细表!D:D,A265,销售出库明细表!H:H)</f>
        <v>0</v>
      </c>
      <c r="I265" s="18">
        <f>SUMIF(销售出库明细表!D:D,A265,销售出库明细表!J:J)</f>
        <v>0</v>
      </c>
      <c r="J265" s="18" t="e">
        <f t="shared" si="9"/>
        <v>#VALUE!</v>
      </c>
      <c r="K265" s="18" t="str">
        <f>IF($A265&lt;&gt;"",VLOOKUP($A265,参数表!$A:$G,6,0),"")</f>
        <v/>
      </c>
      <c r="L265" s="18" t="str">
        <f t="shared" si="8"/>
        <v/>
      </c>
      <c r="M265" s="36"/>
    </row>
    <row r="266" spans="1:13" ht="20.100000000000001" customHeight="1" x14ac:dyDescent="0.15">
      <c r="A266" s="18" t="str">
        <f>IF(参数表!A265="","",参数表!A265)</f>
        <v/>
      </c>
      <c r="B266" s="18" t="str">
        <f>IFERROR(VLOOKUP(A266,参数表!A:G,2,FALSE),"")</f>
        <v/>
      </c>
      <c r="C266" s="18" t="str">
        <f>IF($A266&lt;&gt;"",VLOOKUP($A266,参数表!$A:$G,3,0),"")</f>
        <v/>
      </c>
      <c r="D266" s="18" t="str">
        <f>IF($A266&lt;&gt;"",VLOOKUP($A266,参数表!$A:$G,4,0),"")</f>
        <v/>
      </c>
      <c r="E266" s="18" t="str">
        <f>IF($A266&lt;&gt;"",VLOOKUP($A266,参数表!$A:$G,5,0),"")</f>
        <v/>
      </c>
      <c r="F266" s="18">
        <f>SUMIF(进货入库明细表!D:D,A266,进货入库明细表!H:H)</f>
        <v>0</v>
      </c>
      <c r="G266" s="18">
        <f>SUMIF(进货入库明细表!D:D,A266,进货入库明细表!J:J)</f>
        <v>0</v>
      </c>
      <c r="H266" s="18">
        <f>SUMIF(销售出库明细表!D:D,A266,销售出库明细表!H:H)</f>
        <v>0</v>
      </c>
      <c r="I266" s="18">
        <f>SUMIF(销售出库明细表!D:D,A266,销售出库明细表!J:J)</f>
        <v>0</v>
      </c>
      <c r="J266" s="18" t="e">
        <f t="shared" si="9"/>
        <v>#VALUE!</v>
      </c>
      <c r="K266" s="18" t="str">
        <f>IF($A266&lt;&gt;"",VLOOKUP($A266,参数表!$A:$G,6,0),"")</f>
        <v/>
      </c>
      <c r="L266" s="18" t="str">
        <f t="shared" ref="L266:L329" si="10">IF(K266="","",IF(J266&lt;K266,"是","否"))</f>
        <v/>
      </c>
      <c r="M266" s="36"/>
    </row>
    <row r="267" spans="1:13" ht="20.100000000000001" customHeight="1" x14ac:dyDescent="0.15">
      <c r="A267" s="18" t="str">
        <f>IF(参数表!A266="","",参数表!A266)</f>
        <v/>
      </c>
      <c r="B267" s="18" t="str">
        <f>IFERROR(VLOOKUP(A267,参数表!A:G,2,FALSE),"")</f>
        <v/>
      </c>
      <c r="C267" s="18" t="str">
        <f>IF($A267&lt;&gt;"",VLOOKUP($A267,参数表!$A:$G,3,0),"")</f>
        <v/>
      </c>
      <c r="D267" s="18" t="str">
        <f>IF($A267&lt;&gt;"",VLOOKUP($A267,参数表!$A:$G,4,0),"")</f>
        <v/>
      </c>
      <c r="E267" s="18" t="str">
        <f>IF($A267&lt;&gt;"",VLOOKUP($A267,参数表!$A:$G,5,0),"")</f>
        <v/>
      </c>
      <c r="F267" s="18">
        <f>SUMIF(进货入库明细表!D:D,A267,进货入库明细表!H:H)</f>
        <v>0</v>
      </c>
      <c r="G267" s="18">
        <f>SUMIF(进货入库明细表!D:D,A267,进货入库明细表!J:J)</f>
        <v>0</v>
      </c>
      <c r="H267" s="18">
        <f>SUMIF(销售出库明细表!D:D,A267,销售出库明细表!H:H)</f>
        <v>0</v>
      </c>
      <c r="I267" s="18">
        <f>SUMIF(销售出库明细表!D:D,A267,销售出库明细表!J:J)</f>
        <v>0</v>
      </c>
      <c r="J267" s="18" t="e">
        <f t="shared" si="9"/>
        <v>#VALUE!</v>
      </c>
      <c r="K267" s="18" t="str">
        <f>IF($A267&lt;&gt;"",VLOOKUP($A267,参数表!$A:$G,6,0),"")</f>
        <v/>
      </c>
      <c r="L267" s="18" t="str">
        <f t="shared" si="10"/>
        <v/>
      </c>
      <c r="M267" s="36"/>
    </row>
    <row r="268" spans="1:13" ht="20.100000000000001" customHeight="1" x14ac:dyDescent="0.15">
      <c r="A268" s="18" t="str">
        <f>IF(参数表!A267="","",参数表!A267)</f>
        <v/>
      </c>
      <c r="B268" s="18" t="str">
        <f>IFERROR(VLOOKUP(A268,参数表!A:G,2,FALSE),"")</f>
        <v/>
      </c>
      <c r="C268" s="18" t="str">
        <f>IF($A268&lt;&gt;"",VLOOKUP($A268,参数表!$A:$G,3,0),"")</f>
        <v/>
      </c>
      <c r="D268" s="18" t="str">
        <f>IF($A268&lt;&gt;"",VLOOKUP($A268,参数表!$A:$G,4,0),"")</f>
        <v/>
      </c>
      <c r="E268" s="18" t="str">
        <f>IF($A268&lt;&gt;"",VLOOKUP($A268,参数表!$A:$G,5,0),"")</f>
        <v/>
      </c>
      <c r="F268" s="18">
        <f>SUMIF(进货入库明细表!D:D,A268,进货入库明细表!H:H)</f>
        <v>0</v>
      </c>
      <c r="G268" s="18">
        <f>SUMIF(进货入库明细表!D:D,A268,进货入库明细表!J:J)</f>
        <v>0</v>
      </c>
      <c r="H268" s="18">
        <f>SUMIF(销售出库明细表!D:D,A268,销售出库明细表!H:H)</f>
        <v>0</v>
      </c>
      <c r="I268" s="18">
        <f>SUMIF(销售出库明细表!D:D,A268,销售出库明细表!J:J)</f>
        <v>0</v>
      </c>
      <c r="J268" s="18" t="e">
        <f t="shared" si="9"/>
        <v>#VALUE!</v>
      </c>
      <c r="K268" s="18" t="str">
        <f>IF($A268&lt;&gt;"",VLOOKUP($A268,参数表!$A:$G,6,0),"")</f>
        <v/>
      </c>
      <c r="L268" s="18" t="str">
        <f t="shared" si="10"/>
        <v/>
      </c>
      <c r="M268" s="36"/>
    </row>
    <row r="269" spans="1:13" ht="20.100000000000001" customHeight="1" x14ac:dyDescent="0.15">
      <c r="A269" s="18" t="str">
        <f>IF(参数表!A268="","",参数表!A268)</f>
        <v/>
      </c>
      <c r="B269" s="18" t="str">
        <f>IFERROR(VLOOKUP(A269,参数表!A:G,2,FALSE),"")</f>
        <v/>
      </c>
      <c r="C269" s="18" t="str">
        <f>IF($A269&lt;&gt;"",VLOOKUP($A269,参数表!$A:$G,3,0),"")</f>
        <v/>
      </c>
      <c r="D269" s="18" t="str">
        <f>IF($A269&lt;&gt;"",VLOOKUP($A269,参数表!$A:$G,4,0),"")</f>
        <v/>
      </c>
      <c r="E269" s="18" t="str">
        <f>IF($A269&lt;&gt;"",VLOOKUP($A269,参数表!$A:$G,5,0),"")</f>
        <v/>
      </c>
      <c r="F269" s="18">
        <f>SUMIF(进货入库明细表!D:D,A269,进货入库明细表!H:H)</f>
        <v>0</v>
      </c>
      <c r="G269" s="18">
        <f>SUMIF(进货入库明细表!D:D,A269,进货入库明细表!J:J)</f>
        <v>0</v>
      </c>
      <c r="H269" s="18">
        <f>SUMIF(销售出库明细表!D:D,A269,销售出库明细表!H:H)</f>
        <v>0</v>
      </c>
      <c r="I269" s="18">
        <f>SUMIF(销售出库明细表!D:D,A269,销售出库明细表!J:J)</f>
        <v>0</v>
      </c>
      <c r="J269" s="18" t="e">
        <f t="shared" si="9"/>
        <v>#VALUE!</v>
      </c>
      <c r="K269" s="18" t="str">
        <f>IF($A269&lt;&gt;"",VLOOKUP($A269,参数表!$A:$G,6,0),"")</f>
        <v/>
      </c>
      <c r="L269" s="18" t="str">
        <f t="shared" si="10"/>
        <v/>
      </c>
      <c r="M269" s="36"/>
    </row>
    <row r="270" spans="1:13" ht="20.100000000000001" customHeight="1" x14ac:dyDescent="0.15">
      <c r="A270" s="18" t="str">
        <f>IF(参数表!A269="","",参数表!A269)</f>
        <v/>
      </c>
      <c r="B270" s="18" t="str">
        <f>IFERROR(VLOOKUP(A270,参数表!A:G,2,FALSE),"")</f>
        <v/>
      </c>
      <c r="C270" s="18" t="str">
        <f>IF($A270&lt;&gt;"",VLOOKUP($A270,参数表!$A:$G,3,0),"")</f>
        <v/>
      </c>
      <c r="D270" s="18" t="str">
        <f>IF($A270&lt;&gt;"",VLOOKUP($A270,参数表!$A:$G,4,0),"")</f>
        <v/>
      </c>
      <c r="E270" s="18" t="str">
        <f>IF($A270&lt;&gt;"",VLOOKUP($A270,参数表!$A:$G,5,0),"")</f>
        <v/>
      </c>
      <c r="F270" s="18">
        <f>SUMIF(进货入库明细表!D:D,A270,进货入库明细表!H:H)</f>
        <v>0</v>
      </c>
      <c r="G270" s="18">
        <f>SUMIF(进货入库明细表!D:D,A270,进货入库明细表!J:J)</f>
        <v>0</v>
      </c>
      <c r="H270" s="18">
        <f>SUMIF(销售出库明细表!D:D,A270,销售出库明细表!H:H)</f>
        <v>0</v>
      </c>
      <c r="I270" s="18">
        <f>SUMIF(销售出库明细表!D:D,A270,销售出库明细表!J:J)</f>
        <v>0</v>
      </c>
      <c r="J270" s="18" t="e">
        <f t="shared" si="9"/>
        <v>#VALUE!</v>
      </c>
      <c r="K270" s="18" t="str">
        <f>IF($A270&lt;&gt;"",VLOOKUP($A270,参数表!$A:$G,6,0),"")</f>
        <v/>
      </c>
      <c r="L270" s="18" t="str">
        <f t="shared" si="10"/>
        <v/>
      </c>
      <c r="M270" s="36"/>
    </row>
    <row r="271" spans="1:13" ht="20.100000000000001" customHeight="1" x14ac:dyDescent="0.15">
      <c r="A271" s="18" t="str">
        <f>IF(参数表!A270="","",参数表!A270)</f>
        <v/>
      </c>
      <c r="B271" s="18" t="str">
        <f>IFERROR(VLOOKUP(A271,参数表!A:G,2,FALSE),"")</f>
        <v/>
      </c>
      <c r="C271" s="18" t="str">
        <f>IF($A271&lt;&gt;"",VLOOKUP($A271,参数表!$A:$G,3,0),"")</f>
        <v/>
      </c>
      <c r="D271" s="18" t="str">
        <f>IF($A271&lt;&gt;"",VLOOKUP($A271,参数表!$A:$G,4,0),"")</f>
        <v/>
      </c>
      <c r="E271" s="18" t="str">
        <f>IF($A271&lt;&gt;"",VLOOKUP($A271,参数表!$A:$G,5,0),"")</f>
        <v/>
      </c>
      <c r="F271" s="18">
        <f>SUMIF(进货入库明细表!D:D,A271,进货入库明细表!H:H)</f>
        <v>0</v>
      </c>
      <c r="G271" s="18">
        <f>SUMIF(进货入库明细表!D:D,A271,进货入库明细表!J:J)</f>
        <v>0</v>
      </c>
      <c r="H271" s="18">
        <f>SUMIF(销售出库明细表!D:D,A271,销售出库明细表!H:H)</f>
        <v>0</v>
      </c>
      <c r="I271" s="18">
        <f>SUMIF(销售出库明细表!D:D,A271,销售出库明细表!J:J)</f>
        <v>0</v>
      </c>
      <c r="J271" s="18" t="e">
        <f t="shared" si="9"/>
        <v>#VALUE!</v>
      </c>
      <c r="K271" s="18" t="str">
        <f>IF($A271&lt;&gt;"",VLOOKUP($A271,参数表!$A:$G,6,0),"")</f>
        <v/>
      </c>
      <c r="L271" s="18" t="str">
        <f t="shared" si="10"/>
        <v/>
      </c>
      <c r="M271" s="36"/>
    </row>
    <row r="272" spans="1:13" ht="20.100000000000001" customHeight="1" x14ac:dyDescent="0.15">
      <c r="A272" s="18" t="str">
        <f>IF(参数表!A271="","",参数表!A271)</f>
        <v/>
      </c>
      <c r="B272" s="18" t="str">
        <f>IFERROR(VLOOKUP(A272,参数表!A:G,2,FALSE),"")</f>
        <v/>
      </c>
      <c r="C272" s="18" t="str">
        <f>IF($A272&lt;&gt;"",VLOOKUP($A272,参数表!$A:$G,3,0),"")</f>
        <v/>
      </c>
      <c r="D272" s="18" t="str">
        <f>IF($A272&lt;&gt;"",VLOOKUP($A272,参数表!$A:$G,4,0),"")</f>
        <v/>
      </c>
      <c r="E272" s="18" t="str">
        <f>IF($A272&lt;&gt;"",VLOOKUP($A272,参数表!$A:$G,5,0),"")</f>
        <v/>
      </c>
      <c r="F272" s="18">
        <f>SUMIF(进货入库明细表!D:D,A272,进货入库明细表!H:H)</f>
        <v>0</v>
      </c>
      <c r="G272" s="18">
        <f>SUMIF(进货入库明细表!D:D,A272,进货入库明细表!J:J)</f>
        <v>0</v>
      </c>
      <c r="H272" s="18">
        <f>SUMIF(销售出库明细表!D:D,A272,销售出库明细表!H:H)</f>
        <v>0</v>
      </c>
      <c r="I272" s="18">
        <f>SUMIF(销售出库明细表!D:D,A272,销售出库明细表!J:J)</f>
        <v>0</v>
      </c>
      <c r="J272" s="18" t="e">
        <f t="shared" si="9"/>
        <v>#VALUE!</v>
      </c>
      <c r="K272" s="18" t="str">
        <f>IF($A272&lt;&gt;"",VLOOKUP($A272,参数表!$A:$G,6,0),"")</f>
        <v/>
      </c>
      <c r="L272" s="18" t="str">
        <f t="shared" si="10"/>
        <v/>
      </c>
      <c r="M272" s="36"/>
    </row>
    <row r="273" spans="1:13" ht="20.100000000000001" customHeight="1" x14ac:dyDescent="0.15">
      <c r="A273" s="18" t="str">
        <f>IF(参数表!A272="","",参数表!A272)</f>
        <v/>
      </c>
      <c r="B273" s="18" t="str">
        <f>IFERROR(VLOOKUP(A273,参数表!A:G,2,FALSE),"")</f>
        <v/>
      </c>
      <c r="C273" s="18" t="str">
        <f>IF($A273&lt;&gt;"",VLOOKUP($A273,参数表!$A:$G,3,0),"")</f>
        <v/>
      </c>
      <c r="D273" s="18" t="str">
        <f>IF($A273&lt;&gt;"",VLOOKUP($A273,参数表!$A:$G,4,0),"")</f>
        <v/>
      </c>
      <c r="E273" s="18" t="str">
        <f>IF($A273&lt;&gt;"",VLOOKUP($A273,参数表!$A:$G,5,0),"")</f>
        <v/>
      </c>
      <c r="F273" s="18">
        <f>SUMIF(进货入库明细表!D:D,A273,进货入库明细表!H:H)</f>
        <v>0</v>
      </c>
      <c r="G273" s="18">
        <f>SUMIF(进货入库明细表!D:D,A273,进货入库明细表!J:J)</f>
        <v>0</v>
      </c>
      <c r="H273" s="18">
        <f>SUMIF(销售出库明细表!D:D,A273,销售出库明细表!H:H)</f>
        <v>0</v>
      </c>
      <c r="I273" s="18">
        <f>SUMIF(销售出库明细表!D:D,A273,销售出库明细表!J:J)</f>
        <v>0</v>
      </c>
      <c r="J273" s="18" t="e">
        <f t="shared" si="9"/>
        <v>#VALUE!</v>
      </c>
      <c r="K273" s="18" t="str">
        <f>IF($A273&lt;&gt;"",VLOOKUP($A273,参数表!$A:$G,6,0),"")</f>
        <v/>
      </c>
      <c r="L273" s="18" t="str">
        <f t="shared" si="10"/>
        <v/>
      </c>
      <c r="M273" s="36"/>
    </row>
    <row r="274" spans="1:13" ht="20.100000000000001" customHeight="1" x14ac:dyDescent="0.15">
      <c r="A274" s="18" t="str">
        <f>IF(参数表!A273="","",参数表!A273)</f>
        <v/>
      </c>
      <c r="B274" s="18" t="str">
        <f>IFERROR(VLOOKUP(A274,参数表!A:G,2,FALSE),"")</f>
        <v/>
      </c>
      <c r="C274" s="18" t="str">
        <f>IF($A274&lt;&gt;"",VLOOKUP($A274,参数表!$A:$G,3,0),"")</f>
        <v/>
      </c>
      <c r="D274" s="18" t="str">
        <f>IF($A274&lt;&gt;"",VLOOKUP($A274,参数表!$A:$G,4,0),"")</f>
        <v/>
      </c>
      <c r="E274" s="18" t="str">
        <f>IF($A274&lt;&gt;"",VLOOKUP($A274,参数表!$A:$G,5,0),"")</f>
        <v/>
      </c>
      <c r="F274" s="18">
        <f>SUMIF(进货入库明细表!D:D,A274,进货入库明细表!H:H)</f>
        <v>0</v>
      </c>
      <c r="G274" s="18">
        <f>SUMIF(进货入库明细表!D:D,A274,进货入库明细表!J:J)</f>
        <v>0</v>
      </c>
      <c r="H274" s="18">
        <f>SUMIF(销售出库明细表!D:D,A274,销售出库明细表!H:H)</f>
        <v>0</v>
      </c>
      <c r="I274" s="18">
        <f>SUMIF(销售出库明细表!D:D,A274,销售出库明细表!J:J)</f>
        <v>0</v>
      </c>
      <c r="J274" s="18" t="e">
        <f t="shared" si="9"/>
        <v>#VALUE!</v>
      </c>
      <c r="K274" s="18" t="str">
        <f>IF($A274&lt;&gt;"",VLOOKUP($A274,参数表!$A:$G,6,0),"")</f>
        <v/>
      </c>
      <c r="L274" s="18" t="str">
        <f t="shared" si="10"/>
        <v/>
      </c>
      <c r="M274" s="36"/>
    </row>
    <row r="275" spans="1:13" ht="20.100000000000001" customHeight="1" x14ac:dyDescent="0.15">
      <c r="A275" s="18" t="str">
        <f>IF(参数表!A274="","",参数表!A274)</f>
        <v/>
      </c>
      <c r="B275" s="18" t="str">
        <f>IFERROR(VLOOKUP(A275,参数表!A:G,2,FALSE),"")</f>
        <v/>
      </c>
      <c r="C275" s="18" t="str">
        <f>IF($A275&lt;&gt;"",VLOOKUP($A275,参数表!$A:$G,3,0),"")</f>
        <v/>
      </c>
      <c r="D275" s="18" t="str">
        <f>IF($A275&lt;&gt;"",VLOOKUP($A275,参数表!$A:$G,4,0),"")</f>
        <v/>
      </c>
      <c r="E275" s="18" t="str">
        <f>IF($A275&lt;&gt;"",VLOOKUP($A275,参数表!$A:$G,5,0),"")</f>
        <v/>
      </c>
      <c r="F275" s="18">
        <f>SUMIF(进货入库明细表!D:D,A275,进货入库明细表!H:H)</f>
        <v>0</v>
      </c>
      <c r="G275" s="18">
        <f>SUMIF(进货入库明细表!D:D,A275,进货入库明细表!J:J)</f>
        <v>0</v>
      </c>
      <c r="H275" s="18">
        <f>SUMIF(销售出库明细表!D:D,A275,销售出库明细表!H:H)</f>
        <v>0</v>
      </c>
      <c r="I275" s="18">
        <f>SUMIF(销售出库明细表!D:D,A275,销售出库明细表!J:J)</f>
        <v>0</v>
      </c>
      <c r="J275" s="18" t="e">
        <f t="shared" si="9"/>
        <v>#VALUE!</v>
      </c>
      <c r="K275" s="18" t="str">
        <f>IF($A275&lt;&gt;"",VLOOKUP($A275,参数表!$A:$G,6,0),"")</f>
        <v/>
      </c>
      <c r="L275" s="18" t="str">
        <f t="shared" si="10"/>
        <v/>
      </c>
      <c r="M275" s="36"/>
    </row>
    <row r="276" spans="1:13" ht="20.100000000000001" customHeight="1" x14ac:dyDescent="0.15">
      <c r="A276" s="18" t="str">
        <f>IF(参数表!A275="","",参数表!A275)</f>
        <v/>
      </c>
      <c r="B276" s="18" t="str">
        <f>IFERROR(VLOOKUP(A276,参数表!A:G,2,FALSE),"")</f>
        <v/>
      </c>
      <c r="C276" s="18" t="str">
        <f>IF($A276&lt;&gt;"",VLOOKUP($A276,参数表!$A:$G,3,0),"")</f>
        <v/>
      </c>
      <c r="D276" s="18" t="str">
        <f>IF($A276&lt;&gt;"",VLOOKUP($A276,参数表!$A:$G,4,0),"")</f>
        <v/>
      </c>
      <c r="E276" s="18" t="str">
        <f>IF($A276&lt;&gt;"",VLOOKUP($A276,参数表!$A:$G,5,0),"")</f>
        <v/>
      </c>
      <c r="F276" s="18">
        <f>SUMIF(进货入库明细表!D:D,A276,进货入库明细表!H:H)</f>
        <v>0</v>
      </c>
      <c r="G276" s="18">
        <f>SUMIF(进货入库明细表!D:D,A276,进货入库明细表!J:J)</f>
        <v>0</v>
      </c>
      <c r="H276" s="18">
        <f>SUMIF(销售出库明细表!D:D,A276,销售出库明细表!H:H)</f>
        <v>0</v>
      </c>
      <c r="I276" s="18">
        <f>SUMIF(销售出库明细表!D:D,A276,销售出库明细表!J:J)</f>
        <v>0</v>
      </c>
      <c r="J276" s="18" t="e">
        <f t="shared" si="9"/>
        <v>#VALUE!</v>
      </c>
      <c r="K276" s="18" t="str">
        <f>IF($A276&lt;&gt;"",VLOOKUP($A276,参数表!$A:$G,6,0),"")</f>
        <v/>
      </c>
      <c r="L276" s="18" t="str">
        <f t="shared" si="10"/>
        <v/>
      </c>
      <c r="M276" s="36"/>
    </row>
    <row r="277" spans="1:13" ht="20.100000000000001" customHeight="1" x14ac:dyDescent="0.15">
      <c r="A277" s="18" t="str">
        <f>IF(参数表!A276="","",参数表!A276)</f>
        <v/>
      </c>
      <c r="B277" s="18" t="str">
        <f>IFERROR(VLOOKUP(A277,参数表!A:G,2,FALSE),"")</f>
        <v/>
      </c>
      <c r="C277" s="18" t="str">
        <f>IF($A277&lt;&gt;"",VLOOKUP($A277,参数表!$A:$G,3,0),"")</f>
        <v/>
      </c>
      <c r="D277" s="18" t="str">
        <f>IF($A277&lt;&gt;"",VLOOKUP($A277,参数表!$A:$G,4,0),"")</f>
        <v/>
      </c>
      <c r="E277" s="18" t="str">
        <f>IF($A277&lt;&gt;"",VLOOKUP($A277,参数表!$A:$G,5,0),"")</f>
        <v/>
      </c>
      <c r="F277" s="18">
        <f>SUMIF(进货入库明细表!D:D,A277,进货入库明细表!H:H)</f>
        <v>0</v>
      </c>
      <c r="G277" s="18">
        <f>SUMIF(进货入库明细表!D:D,A277,进货入库明细表!J:J)</f>
        <v>0</v>
      </c>
      <c r="H277" s="18">
        <f>SUMIF(销售出库明细表!D:D,A277,销售出库明细表!H:H)</f>
        <v>0</v>
      </c>
      <c r="I277" s="18">
        <f>SUMIF(销售出库明细表!D:D,A277,销售出库明细表!J:J)</f>
        <v>0</v>
      </c>
      <c r="J277" s="18" t="e">
        <f t="shared" si="9"/>
        <v>#VALUE!</v>
      </c>
      <c r="K277" s="18" t="str">
        <f>IF($A277&lt;&gt;"",VLOOKUP($A277,参数表!$A:$G,6,0),"")</f>
        <v/>
      </c>
      <c r="L277" s="18" t="str">
        <f t="shared" si="10"/>
        <v/>
      </c>
      <c r="M277" s="36"/>
    </row>
    <row r="278" spans="1:13" ht="20.100000000000001" customHeight="1" x14ac:dyDescent="0.15">
      <c r="A278" s="18" t="str">
        <f>IF(参数表!A277="","",参数表!A277)</f>
        <v/>
      </c>
      <c r="B278" s="18" t="str">
        <f>IFERROR(VLOOKUP(A278,参数表!A:G,2,FALSE),"")</f>
        <v/>
      </c>
      <c r="C278" s="18" t="str">
        <f>IF($A278&lt;&gt;"",VLOOKUP($A278,参数表!$A:$G,3,0),"")</f>
        <v/>
      </c>
      <c r="D278" s="18" t="str">
        <f>IF($A278&lt;&gt;"",VLOOKUP($A278,参数表!$A:$G,4,0),"")</f>
        <v/>
      </c>
      <c r="E278" s="18" t="str">
        <f>IF($A278&lt;&gt;"",VLOOKUP($A278,参数表!$A:$G,5,0),"")</f>
        <v/>
      </c>
      <c r="F278" s="18">
        <f>SUMIF(进货入库明细表!D:D,A278,进货入库明细表!H:H)</f>
        <v>0</v>
      </c>
      <c r="G278" s="18">
        <f>SUMIF(进货入库明细表!D:D,A278,进货入库明细表!J:J)</f>
        <v>0</v>
      </c>
      <c r="H278" s="18">
        <f>SUMIF(销售出库明细表!D:D,A278,销售出库明细表!H:H)</f>
        <v>0</v>
      </c>
      <c r="I278" s="18">
        <f>SUMIF(销售出库明细表!D:D,A278,销售出库明细表!J:J)</f>
        <v>0</v>
      </c>
      <c r="J278" s="18" t="e">
        <f t="shared" si="9"/>
        <v>#VALUE!</v>
      </c>
      <c r="K278" s="18" t="str">
        <f>IF($A278&lt;&gt;"",VLOOKUP($A278,参数表!$A:$G,6,0),"")</f>
        <v/>
      </c>
      <c r="L278" s="18" t="str">
        <f t="shared" si="10"/>
        <v/>
      </c>
      <c r="M278" s="36"/>
    </row>
    <row r="279" spans="1:13" ht="20.100000000000001" customHeight="1" x14ac:dyDescent="0.15">
      <c r="A279" s="18" t="str">
        <f>IF(参数表!A278="","",参数表!A278)</f>
        <v/>
      </c>
      <c r="B279" s="18" t="str">
        <f>IFERROR(VLOOKUP(A279,参数表!A:G,2,FALSE),"")</f>
        <v/>
      </c>
      <c r="C279" s="18" t="str">
        <f>IF($A279&lt;&gt;"",VLOOKUP($A279,参数表!$A:$G,3,0),"")</f>
        <v/>
      </c>
      <c r="D279" s="18" t="str">
        <f>IF($A279&lt;&gt;"",VLOOKUP($A279,参数表!$A:$G,4,0),"")</f>
        <v/>
      </c>
      <c r="E279" s="18" t="str">
        <f>IF($A279&lt;&gt;"",VLOOKUP($A279,参数表!$A:$G,5,0),"")</f>
        <v/>
      </c>
      <c r="F279" s="18">
        <f>SUMIF(进货入库明细表!D:D,A279,进货入库明细表!H:H)</f>
        <v>0</v>
      </c>
      <c r="G279" s="18">
        <f>SUMIF(进货入库明细表!D:D,A279,进货入库明细表!J:J)</f>
        <v>0</v>
      </c>
      <c r="H279" s="18">
        <f>SUMIF(销售出库明细表!D:D,A279,销售出库明细表!H:H)</f>
        <v>0</v>
      </c>
      <c r="I279" s="18">
        <f>SUMIF(销售出库明细表!D:D,A279,销售出库明细表!J:J)</f>
        <v>0</v>
      </c>
      <c r="J279" s="18" t="e">
        <f t="shared" si="9"/>
        <v>#VALUE!</v>
      </c>
      <c r="K279" s="18" t="str">
        <f>IF($A279&lt;&gt;"",VLOOKUP($A279,参数表!$A:$G,6,0),"")</f>
        <v/>
      </c>
      <c r="L279" s="18" t="str">
        <f t="shared" si="10"/>
        <v/>
      </c>
      <c r="M279" s="36"/>
    </row>
    <row r="280" spans="1:13" ht="20.100000000000001" customHeight="1" x14ac:dyDescent="0.15">
      <c r="A280" s="18" t="str">
        <f>IF(参数表!A279="","",参数表!A279)</f>
        <v/>
      </c>
      <c r="B280" s="18" t="str">
        <f>IFERROR(VLOOKUP(A280,参数表!A:G,2,FALSE),"")</f>
        <v/>
      </c>
      <c r="C280" s="18" t="str">
        <f>IF($A280&lt;&gt;"",VLOOKUP($A280,参数表!$A:$G,3,0),"")</f>
        <v/>
      </c>
      <c r="D280" s="18" t="str">
        <f>IF($A280&lt;&gt;"",VLOOKUP($A280,参数表!$A:$G,4,0),"")</f>
        <v/>
      </c>
      <c r="E280" s="18" t="str">
        <f>IF($A280&lt;&gt;"",VLOOKUP($A280,参数表!$A:$G,5,0),"")</f>
        <v/>
      </c>
      <c r="F280" s="18">
        <f>SUMIF(进货入库明细表!D:D,A280,进货入库明细表!H:H)</f>
        <v>0</v>
      </c>
      <c r="G280" s="18">
        <f>SUMIF(进货入库明细表!D:D,A280,进货入库明细表!J:J)</f>
        <v>0</v>
      </c>
      <c r="H280" s="18">
        <f>SUMIF(销售出库明细表!D:D,A280,销售出库明细表!H:H)</f>
        <v>0</v>
      </c>
      <c r="I280" s="18">
        <f>SUMIF(销售出库明细表!D:D,A280,销售出库明细表!J:J)</f>
        <v>0</v>
      </c>
      <c r="J280" s="18" t="e">
        <f t="shared" si="9"/>
        <v>#VALUE!</v>
      </c>
      <c r="K280" s="18" t="str">
        <f>IF($A280&lt;&gt;"",VLOOKUP($A280,参数表!$A:$G,6,0),"")</f>
        <v/>
      </c>
      <c r="L280" s="18" t="str">
        <f t="shared" si="10"/>
        <v/>
      </c>
      <c r="M280" s="36"/>
    </row>
    <row r="281" spans="1:13" ht="20.100000000000001" customHeight="1" x14ac:dyDescent="0.15">
      <c r="A281" s="18" t="str">
        <f>IF(参数表!A280="","",参数表!A280)</f>
        <v/>
      </c>
      <c r="B281" s="18" t="str">
        <f>IFERROR(VLOOKUP(A281,参数表!A:G,2,FALSE),"")</f>
        <v/>
      </c>
      <c r="C281" s="18" t="str">
        <f>IF($A281&lt;&gt;"",VLOOKUP($A281,参数表!$A:$G,3,0),"")</f>
        <v/>
      </c>
      <c r="D281" s="18" t="str">
        <f>IF($A281&lt;&gt;"",VLOOKUP($A281,参数表!$A:$G,4,0),"")</f>
        <v/>
      </c>
      <c r="E281" s="18" t="str">
        <f>IF($A281&lt;&gt;"",VLOOKUP($A281,参数表!$A:$G,5,0),"")</f>
        <v/>
      </c>
      <c r="F281" s="18">
        <f>SUMIF(进货入库明细表!D:D,A281,进货入库明细表!H:H)</f>
        <v>0</v>
      </c>
      <c r="G281" s="18">
        <f>SUMIF(进货入库明细表!D:D,A281,进货入库明细表!J:J)</f>
        <v>0</v>
      </c>
      <c r="H281" s="18">
        <f>SUMIF(销售出库明细表!D:D,A281,销售出库明细表!H:H)</f>
        <v>0</v>
      </c>
      <c r="I281" s="18">
        <f>SUMIF(销售出库明细表!D:D,A281,销售出库明细表!J:J)</f>
        <v>0</v>
      </c>
      <c r="J281" s="18" t="e">
        <f t="shared" si="9"/>
        <v>#VALUE!</v>
      </c>
      <c r="K281" s="18" t="str">
        <f>IF($A281&lt;&gt;"",VLOOKUP($A281,参数表!$A:$G,6,0),"")</f>
        <v/>
      </c>
      <c r="L281" s="18" t="str">
        <f t="shared" si="10"/>
        <v/>
      </c>
      <c r="M281" s="36"/>
    </row>
    <row r="282" spans="1:13" ht="20.100000000000001" customHeight="1" x14ac:dyDescent="0.15">
      <c r="A282" s="18" t="str">
        <f>IF(参数表!A281="","",参数表!A281)</f>
        <v/>
      </c>
      <c r="B282" s="18" t="str">
        <f>IFERROR(VLOOKUP(A282,参数表!A:G,2,FALSE),"")</f>
        <v/>
      </c>
      <c r="C282" s="18" t="str">
        <f>IF($A282&lt;&gt;"",VLOOKUP($A282,参数表!$A:$G,3,0),"")</f>
        <v/>
      </c>
      <c r="D282" s="18" t="str">
        <f>IF($A282&lt;&gt;"",VLOOKUP($A282,参数表!$A:$G,4,0),"")</f>
        <v/>
      </c>
      <c r="E282" s="18" t="str">
        <f>IF($A282&lt;&gt;"",VLOOKUP($A282,参数表!$A:$G,5,0),"")</f>
        <v/>
      </c>
      <c r="F282" s="18">
        <f>SUMIF(进货入库明细表!D:D,A282,进货入库明细表!H:H)</f>
        <v>0</v>
      </c>
      <c r="G282" s="18">
        <f>SUMIF(进货入库明细表!D:D,A282,进货入库明细表!J:J)</f>
        <v>0</v>
      </c>
      <c r="H282" s="18">
        <f>SUMIF(销售出库明细表!D:D,A282,销售出库明细表!H:H)</f>
        <v>0</v>
      </c>
      <c r="I282" s="18">
        <f>SUMIF(销售出库明细表!D:D,A282,销售出库明细表!J:J)</f>
        <v>0</v>
      </c>
      <c r="J282" s="18" t="e">
        <f t="shared" si="9"/>
        <v>#VALUE!</v>
      </c>
      <c r="K282" s="18" t="str">
        <f>IF($A282&lt;&gt;"",VLOOKUP($A282,参数表!$A:$G,6,0),"")</f>
        <v/>
      </c>
      <c r="L282" s="18" t="str">
        <f t="shared" si="10"/>
        <v/>
      </c>
      <c r="M282" s="36"/>
    </row>
    <row r="283" spans="1:13" ht="20.100000000000001" customHeight="1" x14ac:dyDescent="0.15">
      <c r="A283" s="18" t="str">
        <f>IF(参数表!A282="","",参数表!A282)</f>
        <v/>
      </c>
      <c r="B283" s="18" t="str">
        <f>IFERROR(VLOOKUP(A283,参数表!A:G,2,FALSE),"")</f>
        <v/>
      </c>
      <c r="C283" s="18" t="str">
        <f>IF($A283&lt;&gt;"",VLOOKUP($A283,参数表!$A:$G,3,0),"")</f>
        <v/>
      </c>
      <c r="D283" s="18" t="str">
        <f>IF($A283&lt;&gt;"",VLOOKUP($A283,参数表!$A:$G,4,0),"")</f>
        <v/>
      </c>
      <c r="E283" s="18" t="str">
        <f>IF($A283&lt;&gt;"",VLOOKUP($A283,参数表!$A:$G,5,0),"")</f>
        <v/>
      </c>
      <c r="F283" s="18">
        <f>SUMIF(进货入库明细表!D:D,A283,进货入库明细表!H:H)</f>
        <v>0</v>
      </c>
      <c r="G283" s="18">
        <f>SUMIF(进货入库明细表!D:D,A283,进货入库明细表!J:J)</f>
        <v>0</v>
      </c>
      <c r="H283" s="18">
        <f>SUMIF(销售出库明细表!D:D,A283,销售出库明细表!H:H)</f>
        <v>0</v>
      </c>
      <c r="I283" s="18">
        <f>SUMIF(销售出库明细表!D:D,A283,销售出库明细表!J:J)</f>
        <v>0</v>
      </c>
      <c r="J283" s="18" t="e">
        <f t="shared" si="9"/>
        <v>#VALUE!</v>
      </c>
      <c r="K283" s="18" t="str">
        <f>IF($A283&lt;&gt;"",VLOOKUP($A283,参数表!$A:$G,6,0),"")</f>
        <v/>
      </c>
      <c r="L283" s="18" t="str">
        <f t="shared" si="10"/>
        <v/>
      </c>
      <c r="M283" s="36"/>
    </row>
    <row r="284" spans="1:13" ht="20.100000000000001" customHeight="1" x14ac:dyDescent="0.15">
      <c r="A284" s="18" t="str">
        <f>IF(参数表!A283="","",参数表!A283)</f>
        <v/>
      </c>
      <c r="B284" s="18" t="str">
        <f>IFERROR(VLOOKUP(A284,参数表!A:G,2,FALSE),"")</f>
        <v/>
      </c>
      <c r="C284" s="18" t="str">
        <f>IF($A284&lt;&gt;"",VLOOKUP($A284,参数表!$A:$G,3,0),"")</f>
        <v/>
      </c>
      <c r="D284" s="18" t="str">
        <f>IF($A284&lt;&gt;"",VLOOKUP($A284,参数表!$A:$G,4,0),"")</f>
        <v/>
      </c>
      <c r="E284" s="18" t="str">
        <f>IF($A284&lt;&gt;"",VLOOKUP($A284,参数表!$A:$G,5,0),"")</f>
        <v/>
      </c>
      <c r="F284" s="18">
        <f>SUMIF(进货入库明细表!D:D,A284,进货入库明细表!H:H)</f>
        <v>0</v>
      </c>
      <c r="G284" s="18">
        <f>SUMIF(进货入库明细表!D:D,A284,进货入库明细表!J:J)</f>
        <v>0</v>
      </c>
      <c r="H284" s="18">
        <f>SUMIF(销售出库明细表!D:D,A284,销售出库明细表!H:H)</f>
        <v>0</v>
      </c>
      <c r="I284" s="18">
        <f>SUMIF(销售出库明细表!D:D,A284,销售出库明细表!J:J)</f>
        <v>0</v>
      </c>
      <c r="J284" s="18" t="e">
        <f t="shared" si="9"/>
        <v>#VALUE!</v>
      </c>
      <c r="K284" s="18" t="str">
        <f>IF($A284&lt;&gt;"",VLOOKUP($A284,参数表!$A:$G,6,0),"")</f>
        <v/>
      </c>
      <c r="L284" s="18" t="str">
        <f t="shared" si="10"/>
        <v/>
      </c>
      <c r="M284" s="36"/>
    </row>
    <row r="285" spans="1:13" ht="20.100000000000001" customHeight="1" x14ac:dyDescent="0.15">
      <c r="A285" s="18" t="str">
        <f>IF(参数表!A284="","",参数表!A284)</f>
        <v/>
      </c>
      <c r="B285" s="18" t="str">
        <f>IFERROR(VLOOKUP(A285,参数表!A:G,2,FALSE),"")</f>
        <v/>
      </c>
      <c r="C285" s="18" t="str">
        <f>IF($A285&lt;&gt;"",VLOOKUP($A285,参数表!$A:$G,3,0),"")</f>
        <v/>
      </c>
      <c r="D285" s="18" t="str">
        <f>IF($A285&lt;&gt;"",VLOOKUP($A285,参数表!$A:$G,4,0),"")</f>
        <v/>
      </c>
      <c r="E285" s="18" t="str">
        <f>IF($A285&lt;&gt;"",VLOOKUP($A285,参数表!$A:$G,5,0),"")</f>
        <v/>
      </c>
      <c r="F285" s="18">
        <f>SUMIF(进货入库明细表!D:D,A285,进货入库明细表!H:H)</f>
        <v>0</v>
      </c>
      <c r="G285" s="18">
        <f>SUMIF(进货入库明细表!D:D,A285,进货入库明细表!J:J)</f>
        <v>0</v>
      </c>
      <c r="H285" s="18">
        <f>SUMIF(销售出库明细表!D:D,A285,销售出库明细表!H:H)</f>
        <v>0</v>
      </c>
      <c r="I285" s="18">
        <f>SUMIF(销售出库明细表!D:D,A285,销售出库明细表!J:J)</f>
        <v>0</v>
      </c>
      <c r="J285" s="18" t="e">
        <f t="shared" si="9"/>
        <v>#VALUE!</v>
      </c>
      <c r="K285" s="18" t="str">
        <f>IF($A285&lt;&gt;"",VLOOKUP($A285,参数表!$A:$G,6,0),"")</f>
        <v/>
      </c>
      <c r="L285" s="18" t="str">
        <f t="shared" si="10"/>
        <v/>
      </c>
      <c r="M285" s="36"/>
    </row>
    <row r="286" spans="1:13" ht="20.100000000000001" customHeight="1" x14ac:dyDescent="0.15">
      <c r="A286" s="18" t="str">
        <f>IF(参数表!A285="","",参数表!A285)</f>
        <v/>
      </c>
      <c r="B286" s="18" t="str">
        <f>IFERROR(VLOOKUP(A286,参数表!A:G,2,FALSE),"")</f>
        <v/>
      </c>
      <c r="C286" s="18" t="str">
        <f>IF($A286&lt;&gt;"",VLOOKUP($A286,参数表!$A:$G,3,0),"")</f>
        <v/>
      </c>
      <c r="D286" s="18" t="str">
        <f>IF($A286&lt;&gt;"",VLOOKUP($A286,参数表!$A:$G,4,0),"")</f>
        <v/>
      </c>
      <c r="E286" s="18" t="str">
        <f>IF($A286&lt;&gt;"",VLOOKUP($A286,参数表!$A:$G,5,0),"")</f>
        <v/>
      </c>
      <c r="F286" s="18">
        <f>SUMIF(进货入库明细表!D:D,A286,进货入库明细表!H:H)</f>
        <v>0</v>
      </c>
      <c r="G286" s="18">
        <f>SUMIF(进货入库明细表!D:D,A286,进货入库明细表!J:J)</f>
        <v>0</v>
      </c>
      <c r="H286" s="18">
        <f>SUMIF(销售出库明细表!D:D,A286,销售出库明细表!H:H)</f>
        <v>0</v>
      </c>
      <c r="I286" s="18">
        <f>SUMIF(销售出库明细表!D:D,A286,销售出库明细表!J:J)</f>
        <v>0</v>
      </c>
      <c r="J286" s="18" t="e">
        <f t="shared" si="9"/>
        <v>#VALUE!</v>
      </c>
      <c r="K286" s="18" t="str">
        <f>IF($A286&lt;&gt;"",VLOOKUP($A286,参数表!$A:$G,6,0),"")</f>
        <v/>
      </c>
      <c r="L286" s="18" t="str">
        <f t="shared" si="10"/>
        <v/>
      </c>
      <c r="M286" s="36"/>
    </row>
    <row r="287" spans="1:13" ht="20.100000000000001" customHeight="1" x14ac:dyDescent="0.15">
      <c r="A287" s="18" t="str">
        <f>IF(参数表!A286="","",参数表!A286)</f>
        <v/>
      </c>
      <c r="B287" s="18" t="str">
        <f>IFERROR(VLOOKUP(A287,参数表!A:G,2,FALSE),"")</f>
        <v/>
      </c>
      <c r="C287" s="18" t="str">
        <f>IF($A287&lt;&gt;"",VLOOKUP($A287,参数表!$A:$G,3,0),"")</f>
        <v/>
      </c>
      <c r="D287" s="18" t="str">
        <f>IF($A287&lt;&gt;"",VLOOKUP($A287,参数表!$A:$G,4,0),"")</f>
        <v/>
      </c>
      <c r="E287" s="18" t="str">
        <f>IF($A287&lt;&gt;"",VLOOKUP($A287,参数表!$A:$G,5,0),"")</f>
        <v/>
      </c>
      <c r="F287" s="18">
        <f>SUMIF(进货入库明细表!D:D,A287,进货入库明细表!H:H)</f>
        <v>0</v>
      </c>
      <c r="G287" s="18">
        <f>SUMIF(进货入库明细表!D:D,A287,进货入库明细表!J:J)</f>
        <v>0</v>
      </c>
      <c r="H287" s="18">
        <f>SUMIF(销售出库明细表!D:D,A287,销售出库明细表!H:H)</f>
        <v>0</v>
      </c>
      <c r="I287" s="18">
        <f>SUMIF(销售出库明细表!D:D,A287,销售出库明细表!J:J)</f>
        <v>0</v>
      </c>
      <c r="J287" s="18" t="e">
        <f t="shared" si="9"/>
        <v>#VALUE!</v>
      </c>
      <c r="K287" s="18" t="str">
        <f>IF($A287&lt;&gt;"",VLOOKUP($A287,参数表!$A:$G,6,0),"")</f>
        <v/>
      </c>
      <c r="L287" s="18" t="str">
        <f t="shared" si="10"/>
        <v/>
      </c>
      <c r="M287" s="36"/>
    </row>
    <row r="288" spans="1:13" ht="20.100000000000001" customHeight="1" x14ac:dyDescent="0.15">
      <c r="A288" s="18" t="str">
        <f>IF(参数表!A287="","",参数表!A287)</f>
        <v/>
      </c>
      <c r="B288" s="18" t="str">
        <f>IFERROR(VLOOKUP(A288,参数表!A:G,2,FALSE),"")</f>
        <v/>
      </c>
      <c r="C288" s="18" t="str">
        <f>IF($A288&lt;&gt;"",VLOOKUP($A288,参数表!$A:$G,3,0),"")</f>
        <v/>
      </c>
      <c r="D288" s="18" t="str">
        <f>IF($A288&lt;&gt;"",VLOOKUP($A288,参数表!$A:$G,4,0),"")</f>
        <v/>
      </c>
      <c r="E288" s="18" t="str">
        <f>IF($A288&lt;&gt;"",VLOOKUP($A288,参数表!$A:$G,5,0),"")</f>
        <v/>
      </c>
      <c r="F288" s="18">
        <f>SUMIF(进货入库明细表!D:D,A288,进货入库明细表!H:H)</f>
        <v>0</v>
      </c>
      <c r="G288" s="18">
        <f>SUMIF(进货入库明细表!D:D,A288,进货入库明细表!J:J)</f>
        <v>0</v>
      </c>
      <c r="H288" s="18">
        <f>SUMIF(销售出库明细表!D:D,A288,销售出库明细表!H:H)</f>
        <v>0</v>
      </c>
      <c r="I288" s="18">
        <f>SUMIF(销售出库明细表!D:D,A288,销售出库明细表!J:J)</f>
        <v>0</v>
      </c>
      <c r="J288" s="18" t="e">
        <f t="shared" si="9"/>
        <v>#VALUE!</v>
      </c>
      <c r="K288" s="18" t="str">
        <f>IF($A288&lt;&gt;"",VLOOKUP($A288,参数表!$A:$G,6,0),"")</f>
        <v/>
      </c>
      <c r="L288" s="18" t="str">
        <f t="shared" si="10"/>
        <v/>
      </c>
      <c r="M288" s="36"/>
    </row>
    <row r="289" spans="1:13" ht="20.100000000000001" customHeight="1" x14ac:dyDescent="0.15">
      <c r="A289" s="18" t="str">
        <f>IF(参数表!A288="","",参数表!A288)</f>
        <v/>
      </c>
      <c r="B289" s="18" t="str">
        <f>IFERROR(VLOOKUP(A289,参数表!A:G,2,FALSE),"")</f>
        <v/>
      </c>
      <c r="C289" s="18" t="str">
        <f>IF($A289&lt;&gt;"",VLOOKUP($A289,参数表!$A:$G,3,0),"")</f>
        <v/>
      </c>
      <c r="D289" s="18" t="str">
        <f>IF($A289&lt;&gt;"",VLOOKUP($A289,参数表!$A:$G,4,0),"")</f>
        <v/>
      </c>
      <c r="E289" s="18" t="str">
        <f>IF($A289&lt;&gt;"",VLOOKUP($A289,参数表!$A:$G,5,0),"")</f>
        <v/>
      </c>
      <c r="F289" s="18">
        <f>SUMIF(进货入库明细表!D:D,A289,进货入库明细表!H:H)</f>
        <v>0</v>
      </c>
      <c r="G289" s="18">
        <f>SUMIF(进货入库明细表!D:D,A289,进货入库明细表!J:J)</f>
        <v>0</v>
      </c>
      <c r="H289" s="18">
        <f>SUMIF(销售出库明细表!D:D,A289,销售出库明细表!H:H)</f>
        <v>0</v>
      </c>
      <c r="I289" s="18">
        <f>SUMIF(销售出库明细表!D:D,A289,销售出库明细表!J:J)</f>
        <v>0</v>
      </c>
      <c r="J289" s="18" t="e">
        <f t="shared" si="9"/>
        <v>#VALUE!</v>
      </c>
      <c r="K289" s="18" t="str">
        <f>IF($A289&lt;&gt;"",VLOOKUP($A289,参数表!$A:$G,6,0),"")</f>
        <v/>
      </c>
      <c r="L289" s="18" t="str">
        <f t="shared" si="10"/>
        <v/>
      </c>
      <c r="M289" s="36"/>
    </row>
    <row r="290" spans="1:13" ht="20.100000000000001" customHeight="1" x14ac:dyDescent="0.15">
      <c r="A290" s="18" t="str">
        <f>IF(参数表!A289="","",参数表!A289)</f>
        <v/>
      </c>
      <c r="B290" s="18" t="str">
        <f>IFERROR(VLOOKUP(A290,参数表!A:G,2,FALSE),"")</f>
        <v/>
      </c>
      <c r="C290" s="18" t="str">
        <f>IF($A290&lt;&gt;"",VLOOKUP($A290,参数表!$A:$G,3,0),"")</f>
        <v/>
      </c>
      <c r="D290" s="18" t="str">
        <f>IF($A290&lt;&gt;"",VLOOKUP($A290,参数表!$A:$G,4,0),"")</f>
        <v/>
      </c>
      <c r="E290" s="18" t="str">
        <f>IF($A290&lt;&gt;"",VLOOKUP($A290,参数表!$A:$G,5,0),"")</f>
        <v/>
      </c>
      <c r="F290" s="18">
        <f>SUMIF(进货入库明细表!D:D,A290,进货入库明细表!H:H)</f>
        <v>0</v>
      </c>
      <c r="G290" s="18">
        <f>SUMIF(进货入库明细表!D:D,A290,进货入库明细表!J:J)</f>
        <v>0</v>
      </c>
      <c r="H290" s="18">
        <f>SUMIF(销售出库明细表!D:D,A290,销售出库明细表!H:H)</f>
        <v>0</v>
      </c>
      <c r="I290" s="18">
        <f>SUMIF(销售出库明细表!D:D,A290,销售出库明细表!J:J)</f>
        <v>0</v>
      </c>
      <c r="J290" s="18" t="e">
        <f t="shared" si="9"/>
        <v>#VALUE!</v>
      </c>
      <c r="K290" s="18" t="str">
        <f>IF($A290&lt;&gt;"",VLOOKUP($A290,参数表!$A:$G,6,0),"")</f>
        <v/>
      </c>
      <c r="L290" s="18" t="str">
        <f t="shared" si="10"/>
        <v/>
      </c>
      <c r="M290" s="36"/>
    </row>
    <row r="291" spans="1:13" ht="20.100000000000001" customHeight="1" x14ac:dyDescent="0.15">
      <c r="A291" s="18" t="str">
        <f>IF(参数表!A290="","",参数表!A290)</f>
        <v/>
      </c>
      <c r="B291" s="18" t="str">
        <f>IFERROR(VLOOKUP(A291,参数表!A:G,2,FALSE),"")</f>
        <v/>
      </c>
      <c r="C291" s="18" t="str">
        <f>IF($A291&lt;&gt;"",VLOOKUP($A291,参数表!$A:$G,3,0),"")</f>
        <v/>
      </c>
      <c r="D291" s="18" t="str">
        <f>IF($A291&lt;&gt;"",VLOOKUP($A291,参数表!$A:$G,4,0),"")</f>
        <v/>
      </c>
      <c r="E291" s="18" t="str">
        <f>IF($A291&lt;&gt;"",VLOOKUP($A291,参数表!$A:$G,5,0),"")</f>
        <v/>
      </c>
      <c r="F291" s="18">
        <f>SUMIF(进货入库明细表!D:D,A291,进货入库明细表!H:H)</f>
        <v>0</v>
      </c>
      <c r="G291" s="18">
        <f>SUMIF(进货入库明细表!D:D,A291,进货入库明细表!J:J)</f>
        <v>0</v>
      </c>
      <c r="H291" s="18">
        <f>SUMIF(销售出库明细表!D:D,A291,销售出库明细表!H:H)</f>
        <v>0</v>
      </c>
      <c r="I291" s="18">
        <f>SUMIF(销售出库明细表!D:D,A291,销售出库明细表!J:J)</f>
        <v>0</v>
      </c>
      <c r="J291" s="18" t="e">
        <f t="shared" si="9"/>
        <v>#VALUE!</v>
      </c>
      <c r="K291" s="18" t="str">
        <f>IF($A291&lt;&gt;"",VLOOKUP($A291,参数表!$A:$G,6,0),"")</f>
        <v/>
      </c>
      <c r="L291" s="18" t="str">
        <f t="shared" si="10"/>
        <v/>
      </c>
      <c r="M291" s="36"/>
    </row>
    <row r="292" spans="1:13" ht="20.100000000000001" customHeight="1" x14ac:dyDescent="0.15">
      <c r="A292" s="18" t="str">
        <f>IF(参数表!A291="","",参数表!A291)</f>
        <v/>
      </c>
      <c r="B292" s="18" t="str">
        <f>IFERROR(VLOOKUP(A292,参数表!A:G,2,FALSE),"")</f>
        <v/>
      </c>
      <c r="C292" s="18" t="str">
        <f>IF($A292&lt;&gt;"",VLOOKUP($A292,参数表!$A:$G,3,0),"")</f>
        <v/>
      </c>
      <c r="D292" s="18" t="str">
        <f>IF($A292&lt;&gt;"",VLOOKUP($A292,参数表!$A:$G,4,0),"")</f>
        <v/>
      </c>
      <c r="E292" s="18" t="str">
        <f>IF($A292&lt;&gt;"",VLOOKUP($A292,参数表!$A:$G,5,0),"")</f>
        <v/>
      </c>
      <c r="F292" s="18">
        <f>SUMIF(进货入库明细表!D:D,A292,进货入库明细表!H:H)</f>
        <v>0</v>
      </c>
      <c r="G292" s="18">
        <f>SUMIF(进货入库明细表!D:D,A292,进货入库明细表!J:J)</f>
        <v>0</v>
      </c>
      <c r="H292" s="18">
        <f>SUMIF(销售出库明细表!D:D,A292,销售出库明细表!H:H)</f>
        <v>0</v>
      </c>
      <c r="I292" s="18">
        <f>SUMIF(销售出库明细表!D:D,A292,销售出库明细表!J:J)</f>
        <v>0</v>
      </c>
      <c r="J292" s="18" t="e">
        <f t="shared" si="9"/>
        <v>#VALUE!</v>
      </c>
      <c r="K292" s="18" t="str">
        <f>IF($A292&lt;&gt;"",VLOOKUP($A292,参数表!$A:$G,6,0),"")</f>
        <v/>
      </c>
      <c r="L292" s="18" t="str">
        <f t="shared" si="10"/>
        <v/>
      </c>
      <c r="M292" s="36"/>
    </row>
    <row r="293" spans="1:13" ht="20.100000000000001" customHeight="1" x14ac:dyDescent="0.15">
      <c r="A293" s="18" t="str">
        <f>IF(参数表!A292="","",参数表!A292)</f>
        <v/>
      </c>
      <c r="B293" s="18" t="str">
        <f>IFERROR(VLOOKUP(A293,参数表!A:G,2,FALSE),"")</f>
        <v/>
      </c>
      <c r="C293" s="18" t="str">
        <f>IF($A293&lt;&gt;"",VLOOKUP($A293,参数表!$A:$G,3,0),"")</f>
        <v/>
      </c>
      <c r="D293" s="18" t="str">
        <f>IF($A293&lt;&gt;"",VLOOKUP($A293,参数表!$A:$G,4,0),"")</f>
        <v/>
      </c>
      <c r="E293" s="18" t="str">
        <f>IF($A293&lt;&gt;"",VLOOKUP($A293,参数表!$A:$G,5,0),"")</f>
        <v/>
      </c>
      <c r="F293" s="18">
        <f>SUMIF(进货入库明细表!D:D,A293,进货入库明细表!H:H)</f>
        <v>0</v>
      </c>
      <c r="G293" s="18">
        <f>SUMIF(进货入库明细表!D:D,A293,进货入库明细表!J:J)</f>
        <v>0</v>
      </c>
      <c r="H293" s="18">
        <f>SUMIF(销售出库明细表!D:D,A293,销售出库明细表!H:H)</f>
        <v>0</v>
      </c>
      <c r="I293" s="18">
        <f>SUMIF(销售出库明细表!D:D,A293,销售出库明细表!J:J)</f>
        <v>0</v>
      </c>
      <c r="J293" s="18" t="e">
        <f t="shared" si="9"/>
        <v>#VALUE!</v>
      </c>
      <c r="K293" s="18" t="str">
        <f>IF($A293&lt;&gt;"",VLOOKUP($A293,参数表!$A:$G,6,0),"")</f>
        <v/>
      </c>
      <c r="L293" s="18" t="str">
        <f t="shared" si="10"/>
        <v/>
      </c>
      <c r="M293" s="36"/>
    </row>
    <row r="294" spans="1:13" ht="20.100000000000001" customHeight="1" x14ac:dyDescent="0.15">
      <c r="A294" s="18" t="str">
        <f>IF(参数表!A293="","",参数表!A293)</f>
        <v/>
      </c>
      <c r="B294" s="18" t="str">
        <f>IFERROR(VLOOKUP(A294,参数表!A:G,2,FALSE),"")</f>
        <v/>
      </c>
      <c r="C294" s="18" t="str">
        <f>IF($A294&lt;&gt;"",VLOOKUP($A294,参数表!$A:$G,3,0),"")</f>
        <v/>
      </c>
      <c r="D294" s="18" t="str">
        <f>IF($A294&lt;&gt;"",VLOOKUP($A294,参数表!$A:$G,4,0),"")</f>
        <v/>
      </c>
      <c r="E294" s="18" t="str">
        <f>IF($A294&lt;&gt;"",VLOOKUP($A294,参数表!$A:$G,5,0),"")</f>
        <v/>
      </c>
      <c r="F294" s="18">
        <f>SUMIF(进货入库明细表!D:D,A294,进货入库明细表!H:H)</f>
        <v>0</v>
      </c>
      <c r="G294" s="18">
        <f>SUMIF(进货入库明细表!D:D,A294,进货入库明细表!J:J)</f>
        <v>0</v>
      </c>
      <c r="H294" s="18">
        <f>SUMIF(销售出库明细表!D:D,A294,销售出库明细表!H:H)</f>
        <v>0</v>
      </c>
      <c r="I294" s="18">
        <f>SUMIF(销售出库明细表!D:D,A294,销售出库明细表!J:J)</f>
        <v>0</v>
      </c>
      <c r="J294" s="18" t="e">
        <f t="shared" si="9"/>
        <v>#VALUE!</v>
      </c>
      <c r="K294" s="18" t="str">
        <f>IF($A294&lt;&gt;"",VLOOKUP($A294,参数表!$A:$G,6,0),"")</f>
        <v/>
      </c>
      <c r="L294" s="18" t="str">
        <f t="shared" si="10"/>
        <v/>
      </c>
      <c r="M294" s="36"/>
    </row>
    <row r="295" spans="1:13" ht="20.100000000000001" customHeight="1" x14ac:dyDescent="0.15">
      <c r="A295" s="18" t="str">
        <f>IF(参数表!A294="","",参数表!A294)</f>
        <v/>
      </c>
      <c r="B295" s="18" t="str">
        <f>IFERROR(VLOOKUP(A295,参数表!A:G,2,FALSE),"")</f>
        <v/>
      </c>
      <c r="C295" s="18" t="str">
        <f>IF($A295&lt;&gt;"",VLOOKUP($A295,参数表!$A:$G,3,0),"")</f>
        <v/>
      </c>
      <c r="D295" s="18" t="str">
        <f>IF($A295&lt;&gt;"",VLOOKUP($A295,参数表!$A:$G,4,0),"")</f>
        <v/>
      </c>
      <c r="E295" s="18" t="str">
        <f>IF($A295&lt;&gt;"",VLOOKUP($A295,参数表!$A:$G,5,0),"")</f>
        <v/>
      </c>
      <c r="F295" s="18">
        <f>SUMIF(进货入库明细表!D:D,A295,进货入库明细表!H:H)</f>
        <v>0</v>
      </c>
      <c r="G295" s="18">
        <f>SUMIF(进货入库明细表!D:D,A295,进货入库明细表!J:J)</f>
        <v>0</v>
      </c>
      <c r="H295" s="18">
        <f>SUMIF(销售出库明细表!D:D,A295,销售出库明细表!H:H)</f>
        <v>0</v>
      </c>
      <c r="I295" s="18">
        <f>SUMIF(销售出库明细表!D:D,A295,销售出库明细表!J:J)</f>
        <v>0</v>
      </c>
      <c r="J295" s="18" t="e">
        <f t="shared" si="9"/>
        <v>#VALUE!</v>
      </c>
      <c r="K295" s="18" t="str">
        <f>IF($A295&lt;&gt;"",VLOOKUP($A295,参数表!$A:$G,6,0),"")</f>
        <v/>
      </c>
      <c r="L295" s="18" t="str">
        <f t="shared" si="10"/>
        <v/>
      </c>
      <c r="M295" s="36"/>
    </row>
    <row r="296" spans="1:13" ht="20.100000000000001" customHeight="1" x14ac:dyDescent="0.15">
      <c r="A296" s="18" t="str">
        <f>IF(参数表!A295="","",参数表!A295)</f>
        <v/>
      </c>
      <c r="B296" s="18" t="str">
        <f>IFERROR(VLOOKUP(A296,参数表!A:G,2,FALSE),"")</f>
        <v/>
      </c>
      <c r="C296" s="18" t="str">
        <f>IF($A296&lt;&gt;"",VLOOKUP($A296,参数表!$A:$G,3,0),"")</f>
        <v/>
      </c>
      <c r="D296" s="18" t="str">
        <f>IF($A296&lt;&gt;"",VLOOKUP($A296,参数表!$A:$G,4,0),"")</f>
        <v/>
      </c>
      <c r="E296" s="18" t="str">
        <f>IF($A296&lt;&gt;"",VLOOKUP($A296,参数表!$A:$G,5,0),"")</f>
        <v/>
      </c>
      <c r="F296" s="18">
        <f>SUMIF(进货入库明细表!D:D,A296,进货入库明细表!H:H)</f>
        <v>0</v>
      </c>
      <c r="G296" s="18">
        <f>SUMIF(进货入库明细表!D:D,A296,进货入库明细表!J:J)</f>
        <v>0</v>
      </c>
      <c r="H296" s="18">
        <f>SUMIF(销售出库明细表!D:D,A296,销售出库明细表!H:H)</f>
        <v>0</v>
      </c>
      <c r="I296" s="18">
        <f>SUMIF(销售出库明细表!D:D,A296,销售出库明细表!J:J)</f>
        <v>0</v>
      </c>
      <c r="J296" s="18" t="e">
        <f t="shared" si="9"/>
        <v>#VALUE!</v>
      </c>
      <c r="K296" s="18" t="str">
        <f>IF($A296&lt;&gt;"",VLOOKUP($A296,参数表!$A:$G,6,0),"")</f>
        <v/>
      </c>
      <c r="L296" s="18" t="str">
        <f t="shared" si="10"/>
        <v/>
      </c>
      <c r="M296" s="36"/>
    </row>
    <row r="297" spans="1:13" ht="20.100000000000001" customHeight="1" x14ac:dyDescent="0.15">
      <c r="A297" s="18" t="str">
        <f>IF(参数表!A296="","",参数表!A296)</f>
        <v/>
      </c>
      <c r="B297" s="18" t="str">
        <f>IFERROR(VLOOKUP(A297,参数表!A:G,2,FALSE),"")</f>
        <v/>
      </c>
      <c r="C297" s="18" t="str">
        <f>IF($A297&lt;&gt;"",VLOOKUP($A297,参数表!$A:$G,3,0),"")</f>
        <v/>
      </c>
      <c r="D297" s="18" t="str">
        <f>IF($A297&lt;&gt;"",VLOOKUP($A297,参数表!$A:$G,4,0),"")</f>
        <v/>
      </c>
      <c r="E297" s="18" t="str">
        <f>IF($A297&lt;&gt;"",VLOOKUP($A297,参数表!$A:$G,5,0),"")</f>
        <v/>
      </c>
      <c r="F297" s="18">
        <f>SUMIF(进货入库明细表!D:D,A297,进货入库明细表!H:H)</f>
        <v>0</v>
      </c>
      <c r="G297" s="18">
        <f>SUMIF(进货入库明细表!D:D,A297,进货入库明细表!J:J)</f>
        <v>0</v>
      </c>
      <c r="H297" s="18">
        <f>SUMIF(销售出库明细表!D:D,A297,销售出库明细表!H:H)</f>
        <v>0</v>
      </c>
      <c r="I297" s="18">
        <f>SUMIF(销售出库明细表!D:D,A297,销售出库明细表!J:J)</f>
        <v>0</v>
      </c>
      <c r="J297" s="18" t="e">
        <f t="shared" si="9"/>
        <v>#VALUE!</v>
      </c>
      <c r="K297" s="18" t="str">
        <f>IF($A297&lt;&gt;"",VLOOKUP($A297,参数表!$A:$G,6,0),"")</f>
        <v/>
      </c>
      <c r="L297" s="18" t="str">
        <f t="shared" si="10"/>
        <v/>
      </c>
      <c r="M297" s="36"/>
    </row>
    <row r="298" spans="1:13" ht="20.100000000000001" customHeight="1" x14ac:dyDescent="0.15">
      <c r="A298" s="18" t="str">
        <f>IF(参数表!A297="","",参数表!A297)</f>
        <v/>
      </c>
      <c r="B298" s="18" t="str">
        <f>IFERROR(VLOOKUP(A298,参数表!A:G,2,FALSE),"")</f>
        <v/>
      </c>
      <c r="C298" s="18" t="str">
        <f>IF($A298&lt;&gt;"",VLOOKUP($A298,参数表!$A:$G,3,0),"")</f>
        <v/>
      </c>
      <c r="D298" s="18" t="str">
        <f>IF($A298&lt;&gt;"",VLOOKUP($A298,参数表!$A:$G,4,0),"")</f>
        <v/>
      </c>
      <c r="E298" s="18" t="str">
        <f>IF($A298&lt;&gt;"",VLOOKUP($A298,参数表!$A:$G,5,0),"")</f>
        <v/>
      </c>
      <c r="F298" s="18">
        <f>SUMIF(进货入库明细表!D:D,A298,进货入库明细表!H:H)</f>
        <v>0</v>
      </c>
      <c r="G298" s="18">
        <f>SUMIF(进货入库明细表!D:D,A298,进货入库明细表!J:J)</f>
        <v>0</v>
      </c>
      <c r="H298" s="18">
        <f>SUMIF(销售出库明细表!D:D,A298,销售出库明细表!H:H)</f>
        <v>0</v>
      </c>
      <c r="I298" s="18">
        <f>SUMIF(销售出库明细表!D:D,A298,销售出库明细表!J:J)</f>
        <v>0</v>
      </c>
      <c r="J298" s="18" t="e">
        <f t="shared" si="9"/>
        <v>#VALUE!</v>
      </c>
      <c r="K298" s="18" t="str">
        <f>IF($A298&lt;&gt;"",VLOOKUP($A298,参数表!$A:$G,6,0),"")</f>
        <v/>
      </c>
      <c r="L298" s="18" t="str">
        <f t="shared" si="10"/>
        <v/>
      </c>
      <c r="M298" s="36"/>
    </row>
    <row r="299" spans="1:13" ht="20.100000000000001" customHeight="1" x14ac:dyDescent="0.15">
      <c r="A299" s="18" t="str">
        <f>IF(参数表!A298="","",参数表!A298)</f>
        <v/>
      </c>
      <c r="B299" s="18" t="str">
        <f>IFERROR(VLOOKUP(A299,参数表!A:G,2,FALSE),"")</f>
        <v/>
      </c>
      <c r="C299" s="18" t="str">
        <f>IF($A299&lt;&gt;"",VLOOKUP($A299,参数表!$A:$G,3,0),"")</f>
        <v/>
      </c>
      <c r="D299" s="18" t="str">
        <f>IF($A299&lt;&gt;"",VLOOKUP($A299,参数表!$A:$G,4,0),"")</f>
        <v/>
      </c>
      <c r="E299" s="18" t="str">
        <f>IF($A299&lt;&gt;"",VLOOKUP($A299,参数表!$A:$G,5,0),"")</f>
        <v/>
      </c>
      <c r="F299" s="18">
        <f>SUMIF(进货入库明细表!D:D,A299,进货入库明细表!H:H)</f>
        <v>0</v>
      </c>
      <c r="G299" s="18">
        <f>SUMIF(进货入库明细表!D:D,A299,进货入库明细表!J:J)</f>
        <v>0</v>
      </c>
      <c r="H299" s="18">
        <f>SUMIF(销售出库明细表!D:D,A299,销售出库明细表!H:H)</f>
        <v>0</v>
      </c>
      <c r="I299" s="18">
        <f>SUMIF(销售出库明细表!D:D,A299,销售出库明细表!J:J)</f>
        <v>0</v>
      </c>
      <c r="J299" s="18" t="e">
        <f t="shared" si="9"/>
        <v>#VALUE!</v>
      </c>
      <c r="K299" s="18" t="str">
        <f>IF($A299&lt;&gt;"",VLOOKUP($A299,参数表!$A:$G,6,0),"")</f>
        <v/>
      </c>
      <c r="L299" s="18" t="str">
        <f t="shared" si="10"/>
        <v/>
      </c>
      <c r="M299" s="36"/>
    </row>
    <row r="300" spans="1:13" ht="20.100000000000001" customHeight="1" x14ac:dyDescent="0.15">
      <c r="A300" s="18" t="str">
        <f>IF(参数表!A299="","",参数表!A299)</f>
        <v/>
      </c>
      <c r="B300" s="18" t="str">
        <f>IFERROR(VLOOKUP(A300,参数表!A:G,2,FALSE),"")</f>
        <v/>
      </c>
      <c r="C300" s="18" t="str">
        <f>IF($A300&lt;&gt;"",VLOOKUP($A300,参数表!$A:$G,3,0),"")</f>
        <v/>
      </c>
      <c r="D300" s="18" t="str">
        <f>IF($A300&lt;&gt;"",VLOOKUP($A300,参数表!$A:$G,4,0),"")</f>
        <v/>
      </c>
      <c r="E300" s="18" t="str">
        <f>IF($A300&lt;&gt;"",VLOOKUP($A300,参数表!$A:$G,5,0),"")</f>
        <v/>
      </c>
      <c r="F300" s="18">
        <f>SUMIF(进货入库明细表!D:D,A300,进货入库明细表!H:H)</f>
        <v>0</v>
      </c>
      <c r="G300" s="18">
        <f>SUMIF(进货入库明细表!D:D,A300,进货入库明细表!J:J)</f>
        <v>0</v>
      </c>
      <c r="H300" s="18">
        <f>SUMIF(销售出库明细表!D:D,A300,销售出库明细表!H:H)</f>
        <v>0</v>
      </c>
      <c r="I300" s="18">
        <f>SUMIF(销售出库明细表!D:D,A300,销售出库明细表!J:J)</f>
        <v>0</v>
      </c>
      <c r="J300" s="18" t="e">
        <f t="shared" si="9"/>
        <v>#VALUE!</v>
      </c>
      <c r="K300" s="18" t="str">
        <f>IF($A300&lt;&gt;"",VLOOKUP($A300,参数表!$A:$G,6,0),"")</f>
        <v/>
      </c>
      <c r="L300" s="18" t="str">
        <f t="shared" si="10"/>
        <v/>
      </c>
      <c r="M300" s="36"/>
    </row>
    <row r="301" spans="1:13" ht="20.100000000000001" customHeight="1" x14ac:dyDescent="0.15">
      <c r="A301" s="18" t="str">
        <f>IF(参数表!A300="","",参数表!A300)</f>
        <v/>
      </c>
      <c r="B301" s="18" t="str">
        <f>IFERROR(VLOOKUP(A301,参数表!A:G,2,FALSE),"")</f>
        <v/>
      </c>
      <c r="C301" s="18" t="str">
        <f>IF($A301&lt;&gt;"",VLOOKUP($A301,参数表!$A:$G,3,0),"")</f>
        <v/>
      </c>
      <c r="D301" s="18" t="str">
        <f>IF($A301&lt;&gt;"",VLOOKUP($A301,参数表!$A:$G,4,0),"")</f>
        <v/>
      </c>
      <c r="E301" s="18" t="str">
        <f>IF($A301&lt;&gt;"",VLOOKUP($A301,参数表!$A:$G,5,0),"")</f>
        <v/>
      </c>
      <c r="F301" s="18">
        <f>SUMIF(进货入库明细表!D:D,A301,进货入库明细表!H:H)</f>
        <v>0</v>
      </c>
      <c r="G301" s="18">
        <f>SUMIF(进货入库明细表!D:D,A301,进货入库明细表!J:J)</f>
        <v>0</v>
      </c>
      <c r="H301" s="18">
        <f>SUMIF(销售出库明细表!D:D,A301,销售出库明细表!H:H)</f>
        <v>0</v>
      </c>
      <c r="I301" s="18">
        <f>SUMIF(销售出库明细表!D:D,A301,销售出库明细表!J:J)</f>
        <v>0</v>
      </c>
      <c r="J301" s="18" t="e">
        <f t="shared" si="9"/>
        <v>#VALUE!</v>
      </c>
      <c r="K301" s="18" t="str">
        <f>IF($A301&lt;&gt;"",VLOOKUP($A301,参数表!$A:$G,6,0),"")</f>
        <v/>
      </c>
      <c r="L301" s="18" t="str">
        <f t="shared" si="10"/>
        <v/>
      </c>
      <c r="M301" s="36"/>
    </row>
    <row r="302" spans="1:13" ht="20.100000000000001" customHeight="1" x14ac:dyDescent="0.15">
      <c r="A302" s="18" t="str">
        <f>IF(参数表!A301="","",参数表!A301)</f>
        <v/>
      </c>
      <c r="B302" s="18" t="str">
        <f>IFERROR(VLOOKUP(A302,参数表!A:G,2,FALSE),"")</f>
        <v/>
      </c>
      <c r="C302" s="18" t="str">
        <f>IF($A302&lt;&gt;"",VLOOKUP($A302,参数表!$A:$G,3,0),"")</f>
        <v/>
      </c>
      <c r="D302" s="18" t="str">
        <f>IF($A302&lt;&gt;"",VLOOKUP($A302,参数表!$A:$G,4,0),"")</f>
        <v/>
      </c>
      <c r="E302" s="18" t="str">
        <f>IF($A302&lt;&gt;"",VLOOKUP($A302,参数表!$A:$G,5,0),"")</f>
        <v/>
      </c>
      <c r="F302" s="18">
        <f>SUMIF(进货入库明细表!D:D,A302,进货入库明细表!H:H)</f>
        <v>0</v>
      </c>
      <c r="G302" s="18">
        <f>SUMIF(进货入库明细表!D:D,A302,进货入库明细表!J:J)</f>
        <v>0</v>
      </c>
      <c r="H302" s="18">
        <f>SUMIF(销售出库明细表!D:D,A302,销售出库明细表!H:H)</f>
        <v>0</v>
      </c>
      <c r="I302" s="18">
        <f>SUMIF(销售出库明细表!D:D,A302,销售出库明细表!J:J)</f>
        <v>0</v>
      </c>
      <c r="J302" s="18" t="e">
        <f t="shared" si="9"/>
        <v>#VALUE!</v>
      </c>
      <c r="K302" s="18" t="str">
        <f>IF($A302&lt;&gt;"",VLOOKUP($A302,参数表!$A:$G,6,0),"")</f>
        <v/>
      </c>
      <c r="L302" s="18" t="str">
        <f t="shared" si="10"/>
        <v/>
      </c>
      <c r="M302" s="36"/>
    </row>
    <row r="303" spans="1:13" ht="20.100000000000001" customHeight="1" x14ac:dyDescent="0.15">
      <c r="A303" s="18" t="str">
        <f>IF(参数表!A302="","",参数表!A302)</f>
        <v/>
      </c>
      <c r="B303" s="18" t="str">
        <f>IFERROR(VLOOKUP(A303,参数表!A:G,2,FALSE),"")</f>
        <v/>
      </c>
      <c r="C303" s="18" t="str">
        <f>IF($A303&lt;&gt;"",VLOOKUP($A303,参数表!$A:$G,3,0),"")</f>
        <v/>
      </c>
      <c r="D303" s="18" t="str">
        <f>IF($A303&lt;&gt;"",VLOOKUP($A303,参数表!$A:$G,4,0),"")</f>
        <v/>
      </c>
      <c r="E303" s="18" t="str">
        <f>IF($A303&lt;&gt;"",VLOOKUP($A303,参数表!$A:$G,5,0),"")</f>
        <v/>
      </c>
      <c r="F303" s="18">
        <f>SUMIF(进货入库明细表!D:D,A303,进货入库明细表!H:H)</f>
        <v>0</v>
      </c>
      <c r="G303" s="18">
        <f>SUMIF(进货入库明细表!D:D,A303,进货入库明细表!J:J)</f>
        <v>0</v>
      </c>
      <c r="H303" s="18">
        <f>SUMIF(销售出库明细表!D:D,A303,销售出库明细表!H:H)</f>
        <v>0</v>
      </c>
      <c r="I303" s="18">
        <f>SUMIF(销售出库明细表!D:D,A303,销售出库明细表!J:J)</f>
        <v>0</v>
      </c>
      <c r="J303" s="18" t="e">
        <f t="shared" si="9"/>
        <v>#VALUE!</v>
      </c>
      <c r="K303" s="18" t="str">
        <f>IF($A303&lt;&gt;"",VLOOKUP($A303,参数表!$A:$G,6,0),"")</f>
        <v/>
      </c>
      <c r="L303" s="18" t="str">
        <f t="shared" si="10"/>
        <v/>
      </c>
      <c r="M303" s="36"/>
    </row>
    <row r="304" spans="1:13" ht="20.100000000000001" customHeight="1" x14ac:dyDescent="0.15">
      <c r="A304" s="18" t="str">
        <f>IF(参数表!A303="","",参数表!A303)</f>
        <v/>
      </c>
      <c r="B304" s="18" t="str">
        <f>IFERROR(VLOOKUP(A304,参数表!A:G,2,FALSE),"")</f>
        <v/>
      </c>
      <c r="C304" s="18" t="str">
        <f>IF($A304&lt;&gt;"",VLOOKUP($A304,参数表!$A:$G,3,0),"")</f>
        <v/>
      </c>
      <c r="D304" s="18" t="str">
        <f>IF($A304&lt;&gt;"",VLOOKUP($A304,参数表!$A:$G,4,0),"")</f>
        <v/>
      </c>
      <c r="E304" s="18" t="str">
        <f>IF($A304&lt;&gt;"",VLOOKUP($A304,参数表!$A:$G,5,0),"")</f>
        <v/>
      </c>
      <c r="F304" s="18">
        <f>SUMIF(进货入库明细表!D:D,A304,进货入库明细表!H:H)</f>
        <v>0</v>
      </c>
      <c r="G304" s="18">
        <f>SUMIF(进货入库明细表!D:D,A304,进货入库明细表!J:J)</f>
        <v>0</v>
      </c>
      <c r="H304" s="18">
        <f>SUMIF(销售出库明细表!D:D,A304,销售出库明细表!H:H)</f>
        <v>0</v>
      </c>
      <c r="I304" s="18">
        <f>SUMIF(销售出库明细表!D:D,A304,销售出库明细表!J:J)</f>
        <v>0</v>
      </c>
      <c r="J304" s="18" t="e">
        <f t="shared" si="9"/>
        <v>#VALUE!</v>
      </c>
      <c r="K304" s="18" t="str">
        <f>IF($A304&lt;&gt;"",VLOOKUP($A304,参数表!$A:$G,6,0),"")</f>
        <v/>
      </c>
      <c r="L304" s="18" t="str">
        <f t="shared" si="10"/>
        <v/>
      </c>
      <c r="M304" s="36"/>
    </row>
    <row r="305" spans="1:13" ht="20.100000000000001" customHeight="1" x14ac:dyDescent="0.15">
      <c r="A305" s="18" t="str">
        <f>IF(参数表!A304="","",参数表!A304)</f>
        <v/>
      </c>
      <c r="B305" s="18" t="str">
        <f>IFERROR(VLOOKUP(A305,参数表!A:G,2,FALSE),"")</f>
        <v/>
      </c>
      <c r="C305" s="18" t="str">
        <f>IF($A305&lt;&gt;"",VLOOKUP($A305,参数表!$A:$G,3,0),"")</f>
        <v/>
      </c>
      <c r="D305" s="18" t="str">
        <f>IF($A305&lt;&gt;"",VLOOKUP($A305,参数表!$A:$G,4,0),"")</f>
        <v/>
      </c>
      <c r="E305" s="18" t="str">
        <f>IF($A305&lt;&gt;"",VLOOKUP($A305,参数表!$A:$G,5,0),"")</f>
        <v/>
      </c>
      <c r="F305" s="18">
        <f>SUMIF(进货入库明细表!D:D,A305,进货入库明细表!H:H)</f>
        <v>0</v>
      </c>
      <c r="G305" s="18">
        <f>SUMIF(进货入库明细表!D:D,A305,进货入库明细表!J:J)</f>
        <v>0</v>
      </c>
      <c r="H305" s="18">
        <f>SUMIF(销售出库明细表!D:D,A305,销售出库明细表!H:H)</f>
        <v>0</v>
      </c>
      <c r="I305" s="18">
        <f>SUMIF(销售出库明细表!D:D,A305,销售出库明细表!J:J)</f>
        <v>0</v>
      </c>
      <c r="J305" s="18" t="e">
        <f t="shared" si="9"/>
        <v>#VALUE!</v>
      </c>
      <c r="K305" s="18" t="str">
        <f>IF($A305&lt;&gt;"",VLOOKUP($A305,参数表!$A:$G,6,0),"")</f>
        <v/>
      </c>
      <c r="L305" s="18" t="str">
        <f t="shared" si="10"/>
        <v/>
      </c>
      <c r="M305" s="36"/>
    </row>
    <row r="306" spans="1:13" ht="20.100000000000001" customHeight="1" x14ac:dyDescent="0.15">
      <c r="A306" s="18" t="str">
        <f>IF(参数表!A305="","",参数表!A305)</f>
        <v/>
      </c>
      <c r="B306" s="18" t="str">
        <f>IFERROR(VLOOKUP(A306,参数表!A:G,2,FALSE),"")</f>
        <v/>
      </c>
      <c r="C306" s="18" t="str">
        <f>IF($A306&lt;&gt;"",VLOOKUP($A306,参数表!$A:$G,3,0),"")</f>
        <v/>
      </c>
      <c r="D306" s="18" t="str">
        <f>IF($A306&lt;&gt;"",VLOOKUP($A306,参数表!$A:$G,4,0),"")</f>
        <v/>
      </c>
      <c r="E306" s="18" t="str">
        <f>IF($A306&lt;&gt;"",VLOOKUP($A306,参数表!$A:$G,5,0),"")</f>
        <v/>
      </c>
      <c r="F306" s="18">
        <f>SUMIF(进货入库明细表!D:D,A306,进货入库明细表!H:H)</f>
        <v>0</v>
      </c>
      <c r="G306" s="18">
        <f>SUMIF(进货入库明细表!D:D,A306,进货入库明细表!J:J)</f>
        <v>0</v>
      </c>
      <c r="H306" s="18">
        <f>SUMIF(销售出库明细表!D:D,A306,销售出库明细表!H:H)</f>
        <v>0</v>
      </c>
      <c r="I306" s="18">
        <f>SUMIF(销售出库明细表!D:D,A306,销售出库明细表!J:J)</f>
        <v>0</v>
      </c>
      <c r="J306" s="18" t="e">
        <f t="shared" si="9"/>
        <v>#VALUE!</v>
      </c>
      <c r="K306" s="18" t="str">
        <f>IF($A306&lt;&gt;"",VLOOKUP($A306,参数表!$A:$G,6,0),"")</f>
        <v/>
      </c>
      <c r="L306" s="18" t="str">
        <f t="shared" si="10"/>
        <v/>
      </c>
      <c r="M306" s="36"/>
    </row>
    <row r="307" spans="1:13" ht="20.100000000000001" customHeight="1" x14ac:dyDescent="0.15">
      <c r="A307" s="18" t="str">
        <f>IF(参数表!A306="","",参数表!A306)</f>
        <v/>
      </c>
      <c r="B307" s="18" t="str">
        <f>IFERROR(VLOOKUP(A307,参数表!A:G,2,FALSE),"")</f>
        <v/>
      </c>
      <c r="C307" s="18" t="str">
        <f>IF($A307&lt;&gt;"",VLOOKUP($A307,参数表!$A:$G,3,0),"")</f>
        <v/>
      </c>
      <c r="D307" s="18" t="str">
        <f>IF($A307&lt;&gt;"",VLOOKUP($A307,参数表!$A:$G,4,0),"")</f>
        <v/>
      </c>
      <c r="E307" s="18" t="str">
        <f>IF($A307&lt;&gt;"",VLOOKUP($A307,参数表!$A:$G,5,0),"")</f>
        <v/>
      </c>
      <c r="F307" s="18">
        <f>SUMIF(进货入库明细表!D:D,A307,进货入库明细表!H:H)</f>
        <v>0</v>
      </c>
      <c r="G307" s="18">
        <f>SUMIF(进货入库明细表!D:D,A307,进货入库明细表!J:J)</f>
        <v>0</v>
      </c>
      <c r="H307" s="18">
        <f>SUMIF(销售出库明细表!D:D,A307,销售出库明细表!H:H)</f>
        <v>0</v>
      </c>
      <c r="I307" s="18">
        <f>SUMIF(销售出库明细表!D:D,A307,销售出库明细表!J:J)</f>
        <v>0</v>
      </c>
      <c r="J307" s="18" t="e">
        <f t="shared" si="9"/>
        <v>#VALUE!</v>
      </c>
      <c r="K307" s="18" t="str">
        <f>IF($A307&lt;&gt;"",VLOOKUP($A307,参数表!$A:$G,6,0),"")</f>
        <v/>
      </c>
      <c r="L307" s="18" t="str">
        <f t="shared" si="10"/>
        <v/>
      </c>
      <c r="M307" s="36"/>
    </row>
    <row r="308" spans="1:13" ht="20.100000000000001" customHeight="1" x14ac:dyDescent="0.15">
      <c r="A308" s="18" t="str">
        <f>IF(参数表!A307="","",参数表!A307)</f>
        <v/>
      </c>
      <c r="B308" s="18" t="str">
        <f>IFERROR(VLOOKUP(A308,参数表!A:G,2,FALSE),"")</f>
        <v/>
      </c>
      <c r="C308" s="18" t="str">
        <f>IF($A308&lt;&gt;"",VLOOKUP($A308,参数表!$A:$G,3,0),"")</f>
        <v/>
      </c>
      <c r="D308" s="18" t="str">
        <f>IF($A308&lt;&gt;"",VLOOKUP($A308,参数表!$A:$G,4,0),"")</f>
        <v/>
      </c>
      <c r="E308" s="18" t="str">
        <f>IF($A308&lt;&gt;"",VLOOKUP($A308,参数表!$A:$G,5,0),"")</f>
        <v/>
      </c>
      <c r="F308" s="18">
        <f>SUMIF(进货入库明细表!D:D,A308,进货入库明细表!H:H)</f>
        <v>0</v>
      </c>
      <c r="G308" s="18">
        <f>SUMIF(进货入库明细表!D:D,A308,进货入库明细表!J:J)</f>
        <v>0</v>
      </c>
      <c r="H308" s="18">
        <f>SUMIF(销售出库明细表!D:D,A308,销售出库明细表!H:H)</f>
        <v>0</v>
      </c>
      <c r="I308" s="18">
        <f>SUMIF(销售出库明细表!D:D,A308,销售出库明细表!J:J)</f>
        <v>0</v>
      </c>
      <c r="J308" s="18" t="e">
        <f t="shared" si="9"/>
        <v>#VALUE!</v>
      </c>
      <c r="K308" s="18" t="str">
        <f>IF($A308&lt;&gt;"",VLOOKUP($A308,参数表!$A:$G,6,0),"")</f>
        <v/>
      </c>
      <c r="L308" s="18" t="str">
        <f t="shared" si="10"/>
        <v/>
      </c>
      <c r="M308" s="36"/>
    </row>
    <row r="309" spans="1:13" ht="20.100000000000001" customHeight="1" x14ac:dyDescent="0.15">
      <c r="A309" s="18" t="str">
        <f>IF(参数表!A308="","",参数表!A308)</f>
        <v/>
      </c>
      <c r="B309" s="18" t="str">
        <f>IFERROR(VLOOKUP(A309,参数表!A:G,2,FALSE),"")</f>
        <v/>
      </c>
      <c r="C309" s="18" t="str">
        <f>IF($A309&lt;&gt;"",VLOOKUP($A309,参数表!$A:$G,3,0),"")</f>
        <v/>
      </c>
      <c r="D309" s="18" t="str">
        <f>IF($A309&lt;&gt;"",VLOOKUP($A309,参数表!$A:$G,4,0),"")</f>
        <v/>
      </c>
      <c r="E309" s="18" t="str">
        <f>IF($A309&lt;&gt;"",VLOOKUP($A309,参数表!$A:$G,5,0),"")</f>
        <v/>
      </c>
      <c r="F309" s="18">
        <f>SUMIF(进货入库明细表!D:D,A309,进货入库明细表!H:H)</f>
        <v>0</v>
      </c>
      <c r="G309" s="18">
        <f>SUMIF(进货入库明细表!D:D,A309,进货入库明细表!J:J)</f>
        <v>0</v>
      </c>
      <c r="H309" s="18">
        <f>SUMIF(销售出库明细表!D:D,A309,销售出库明细表!H:H)</f>
        <v>0</v>
      </c>
      <c r="I309" s="18">
        <f>SUMIF(销售出库明细表!D:D,A309,销售出库明细表!J:J)</f>
        <v>0</v>
      </c>
      <c r="J309" s="18" t="e">
        <f t="shared" si="9"/>
        <v>#VALUE!</v>
      </c>
      <c r="K309" s="18" t="str">
        <f>IF($A309&lt;&gt;"",VLOOKUP($A309,参数表!$A:$G,6,0),"")</f>
        <v/>
      </c>
      <c r="L309" s="18" t="str">
        <f t="shared" si="10"/>
        <v/>
      </c>
      <c r="M309" s="36"/>
    </row>
    <row r="310" spans="1:13" ht="20.100000000000001" customHeight="1" x14ac:dyDescent="0.15">
      <c r="A310" s="18" t="str">
        <f>IF(参数表!A309="","",参数表!A309)</f>
        <v/>
      </c>
      <c r="B310" s="18" t="str">
        <f>IFERROR(VLOOKUP(A310,参数表!A:G,2,FALSE),"")</f>
        <v/>
      </c>
      <c r="C310" s="18" t="str">
        <f>IF($A310&lt;&gt;"",VLOOKUP($A310,参数表!$A:$G,3,0),"")</f>
        <v/>
      </c>
      <c r="D310" s="18" t="str">
        <f>IF($A310&lt;&gt;"",VLOOKUP($A310,参数表!$A:$G,4,0),"")</f>
        <v/>
      </c>
      <c r="E310" s="18" t="str">
        <f>IF($A310&lt;&gt;"",VLOOKUP($A310,参数表!$A:$G,5,0),"")</f>
        <v/>
      </c>
      <c r="F310" s="18">
        <f>SUMIF(进货入库明细表!D:D,A310,进货入库明细表!H:H)</f>
        <v>0</v>
      </c>
      <c r="G310" s="18">
        <f>SUMIF(进货入库明细表!D:D,A310,进货入库明细表!J:J)</f>
        <v>0</v>
      </c>
      <c r="H310" s="18">
        <f>SUMIF(销售出库明细表!D:D,A310,销售出库明细表!H:H)</f>
        <v>0</v>
      </c>
      <c r="I310" s="18">
        <f>SUMIF(销售出库明细表!D:D,A310,销售出库明细表!J:J)</f>
        <v>0</v>
      </c>
      <c r="J310" s="18" t="e">
        <f t="shared" si="9"/>
        <v>#VALUE!</v>
      </c>
      <c r="K310" s="18" t="str">
        <f>IF($A310&lt;&gt;"",VLOOKUP($A310,参数表!$A:$G,6,0),"")</f>
        <v/>
      </c>
      <c r="L310" s="18" t="str">
        <f t="shared" si="10"/>
        <v/>
      </c>
      <c r="M310" s="36"/>
    </row>
    <row r="311" spans="1:13" ht="20.100000000000001" customHeight="1" x14ac:dyDescent="0.15">
      <c r="A311" s="18" t="str">
        <f>IF(参数表!A310="","",参数表!A310)</f>
        <v/>
      </c>
      <c r="B311" s="18" t="str">
        <f>IFERROR(VLOOKUP(A311,参数表!A:G,2,FALSE),"")</f>
        <v/>
      </c>
      <c r="C311" s="18" t="str">
        <f>IF($A311&lt;&gt;"",VLOOKUP($A311,参数表!$A:$G,3,0),"")</f>
        <v/>
      </c>
      <c r="D311" s="18" t="str">
        <f>IF($A311&lt;&gt;"",VLOOKUP($A311,参数表!$A:$G,4,0),"")</f>
        <v/>
      </c>
      <c r="E311" s="18" t="str">
        <f>IF($A311&lt;&gt;"",VLOOKUP($A311,参数表!$A:$G,5,0),"")</f>
        <v/>
      </c>
      <c r="F311" s="18">
        <f>SUMIF(进货入库明细表!D:D,A311,进货入库明细表!H:H)</f>
        <v>0</v>
      </c>
      <c r="G311" s="18">
        <f>SUMIF(进货入库明细表!D:D,A311,进货入库明细表!J:J)</f>
        <v>0</v>
      </c>
      <c r="H311" s="18">
        <f>SUMIF(销售出库明细表!D:D,A311,销售出库明细表!H:H)</f>
        <v>0</v>
      </c>
      <c r="I311" s="18">
        <f>SUMIF(销售出库明细表!D:D,A311,销售出库明细表!J:J)</f>
        <v>0</v>
      </c>
      <c r="J311" s="18" t="e">
        <f t="shared" si="9"/>
        <v>#VALUE!</v>
      </c>
      <c r="K311" s="18" t="str">
        <f>IF($A311&lt;&gt;"",VLOOKUP($A311,参数表!$A:$G,6,0),"")</f>
        <v/>
      </c>
      <c r="L311" s="18" t="str">
        <f t="shared" si="10"/>
        <v/>
      </c>
      <c r="M311" s="36"/>
    </row>
    <row r="312" spans="1:13" ht="20.100000000000001" customHeight="1" x14ac:dyDescent="0.15">
      <c r="A312" s="18" t="str">
        <f>IF(参数表!A311="","",参数表!A311)</f>
        <v/>
      </c>
      <c r="B312" s="18" t="str">
        <f>IFERROR(VLOOKUP(A312,参数表!A:G,2,FALSE),"")</f>
        <v/>
      </c>
      <c r="C312" s="18" t="str">
        <f>IF($A312&lt;&gt;"",VLOOKUP($A312,参数表!$A:$G,3,0),"")</f>
        <v/>
      </c>
      <c r="D312" s="18" t="str">
        <f>IF($A312&lt;&gt;"",VLOOKUP($A312,参数表!$A:$G,4,0),"")</f>
        <v/>
      </c>
      <c r="E312" s="18" t="str">
        <f>IF($A312&lt;&gt;"",VLOOKUP($A312,参数表!$A:$G,5,0),"")</f>
        <v/>
      </c>
      <c r="F312" s="18">
        <f>SUMIF(进货入库明细表!D:D,A312,进货入库明细表!H:H)</f>
        <v>0</v>
      </c>
      <c r="G312" s="18">
        <f>SUMIF(进货入库明细表!D:D,A312,进货入库明细表!J:J)</f>
        <v>0</v>
      </c>
      <c r="H312" s="18">
        <f>SUMIF(销售出库明细表!D:D,A312,销售出库明细表!H:H)</f>
        <v>0</v>
      </c>
      <c r="I312" s="18">
        <f>SUMIF(销售出库明细表!D:D,A312,销售出库明细表!J:J)</f>
        <v>0</v>
      </c>
      <c r="J312" s="18" t="e">
        <f t="shared" si="9"/>
        <v>#VALUE!</v>
      </c>
      <c r="K312" s="18" t="str">
        <f>IF($A312&lt;&gt;"",VLOOKUP($A312,参数表!$A:$G,6,0),"")</f>
        <v/>
      </c>
      <c r="L312" s="18" t="str">
        <f t="shared" si="10"/>
        <v/>
      </c>
      <c r="M312" s="36"/>
    </row>
    <row r="313" spans="1:13" ht="20.100000000000001" customHeight="1" x14ac:dyDescent="0.15">
      <c r="A313" s="18" t="str">
        <f>IF(参数表!A312="","",参数表!A312)</f>
        <v/>
      </c>
      <c r="B313" s="18" t="str">
        <f>IFERROR(VLOOKUP(A313,参数表!A:G,2,FALSE),"")</f>
        <v/>
      </c>
      <c r="C313" s="18" t="str">
        <f>IF($A313&lt;&gt;"",VLOOKUP($A313,参数表!$A:$G,3,0),"")</f>
        <v/>
      </c>
      <c r="D313" s="18" t="str">
        <f>IF($A313&lt;&gt;"",VLOOKUP($A313,参数表!$A:$G,4,0),"")</f>
        <v/>
      </c>
      <c r="E313" s="18" t="str">
        <f>IF($A313&lt;&gt;"",VLOOKUP($A313,参数表!$A:$G,5,0),"")</f>
        <v/>
      </c>
      <c r="F313" s="18">
        <f>SUMIF(进货入库明细表!D:D,A313,进货入库明细表!H:H)</f>
        <v>0</v>
      </c>
      <c r="G313" s="18">
        <f>SUMIF(进货入库明细表!D:D,A313,进货入库明细表!J:J)</f>
        <v>0</v>
      </c>
      <c r="H313" s="18">
        <f>SUMIF(销售出库明细表!D:D,A313,销售出库明细表!H:H)</f>
        <v>0</v>
      </c>
      <c r="I313" s="18">
        <f>SUMIF(销售出库明细表!D:D,A313,销售出库明细表!J:J)</f>
        <v>0</v>
      </c>
      <c r="J313" s="18" t="e">
        <f t="shared" si="9"/>
        <v>#VALUE!</v>
      </c>
      <c r="K313" s="18" t="str">
        <f>IF($A313&lt;&gt;"",VLOOKUP($A313,参数表!$A:$G,6,0),"")</f>
        <v/>
      </c>
      <c r="L313" s="18" t="str">
        <f t="shared" si="10"/>
        <v/>
      </c>
      <c r="M313" s="36"/>
    </row>
    <row r="314" spans="1:13" ht="20.100000000000001" customHeight="1" x14ac:dyDescent="0.15">
      <c r="A314" s="18" t="str">
        <f>IF(参数表!A313="","",参数表!A313)</f>
        <v/>
      </c>
      <c r="B314" s="18" t="str">
        <f>IFERROR(VLOOKUP(A314,参数表!A:G,2,FALSE),"")</f>
        <v/>
      </c>
      <c r="C314" s="18" t="str">
        <f>IF($A314&lt;&gt;"",VLOOKUP($A314,参数表!$A:$G,3,0),"")</f>
        <v/>
      </c>
      <c r="D314" s="18" t="str">
        <f>IF($A314&lt;&gt;"",VLOOKUP($A314,参数表!$A:$G,4,0),"")</f>
        <v/>
      </c>
      <c r="E314" s="18" t="str">
        <f>IF($A314&lt;&gt;"",VLOOKUP($A314,参数表!$A:$G,5,0),"")</f>
        <v/>
      </c>
      <c r="F314" s="18">
        <f>SUMIF(进货入库明细表!D:D,A314,进货入库明细表!H:H)</f>
        <v>0</v>
      </c>
      <c r="G314" s="18">
        <f>SUMIF(进货入库明细表!D:D,A314,进货入库明细表!J:J)</f>
        <v>0</v>
      </c>
      <c r="H314" s="18">
        <f>SUMIF(销售出库明细表!D:D,A314,销售出库明细表!H:H)</f>
        <v>0</v>
      </c>
      <c r="I314" s="18">
        <f>SUMIF(销售出库明细表!D:D,A314,销售出库明细表!J:J)</f>
        <v>0</v>
      </c>
      <c r="J314" s="18" t="e">
        <f t="shared" si="9"/>
        <v>#VALUE!</v>
      </c>
      <c r="K314" s="18" t="str">
        <f>IF($A314&lt;&gt;"",VLOOKUP($A314,参数表!$A:$G,6,0),"")</f>
        <v/>
      </c>
      <c r="L314" s="18" t="str">
        <f t="shared" si="10"/>
        <v/>
      </c>
      <c r="M314" s="36"/>
    </row>
    <row r="315" spans="1:13" ht="20.100000000000001" customHeight="1" x14ac:dyDescent="0.15">
      <c r="A315" s="18" t="str">
        <f>IF(参数表!A314="","",参数表!A314)</f>
        <v/>
      </c>
      <c r="B315" s="18" t="str">
        <f>IFERROR(VLOOKUP(A315,参数表!A:G,2,FALSE),"")</f>
        <v/>
      </c>
      <c r="C315" s="18" t="str">
        <f>IF($A315&lt;&gt;"",VLOOKUP($A315,参数表!$A:$G,3,0),"")</f>
        <v/>
      </c>
      <c r="D315" s="18" t="str">
        <f>IF($A315&lt;&gt;"",VLOOKUP($A315,参数表!$A:$G,4,0),"")</f>
        <v/>
      </c>
      <c r="E315" s="18" t="str">
        <f>IF($A315&lt;&gt;"",VLOOKUP($A315,参数表!$A:$G,5,0),"")</f>
        <v/>
      </c>
      <c r="F315" s="18">
        <f>SUMIF(进货入库明细表!D:D,A315,进货入库明细表!H:H)</f>
        <v>0</v>
      </c>
      <c r="G315" s="18">
        <f>SUMIF(进货入库明细表!D:D,A315,进货入库明细表!J:J)</f>
        <v>0</v>
      </c>
      <c r="H315" s="18">
        <f>SUMIF(销售出库明细表!D:D,A315,销售出库明细表!H:H)</f>
        <v>0</v>
      </c>
      <c r="I315" s="18">
        <f>SUMIF(销售出库明细表!D:D,A315,销售出库明细表!J:J)</f>
        <v>0</v>
      </c>
      <c r="J315" s="18" t="e">
        <f t="shared" si="9"/>
        <v>#VALUE!</v>
      </c>
      <c r="K315" s="18" t="str">
        <f>IF($A315&lt;&gt;"",VLOOKUP($A315,参数表!$A:$G,6,0),"")</f>
        <v/>
      </c>
      <c r="L315" s="18" t="str">
        <f t="shared" si="10"/>
        <v/>
      </c>
      <c r="M315" s="36"/>
    </row>
    <row r="316" spans="1:13" ht="20.100000000000001" customHeight="1" x14ac:dyDescent="0.15">
      <c r="A316" s="18" t="str">
        <f>IF(参数表!A315="","",参数表!A315)</f>
        <v/>
      </c>
      <c r="B316" s="18" t="str">
        <f>IFERROR(VLOOKUP(A316,参数表!A:G,2,FALSE),"")</f>
        <v/>
      </c>
      <c r="C316" s="18" t="str">
        <f>IF($A316&lt;&gt;"",VLOOKUP($A316,参数表!$A:$G,3,0),"")</f>
        <v/>
      </c>
      <c r="D316" s="18" t="str">
        <f>IF($A316&lt;&gt;"",VLOOKUP($A316,参数表!$A:$G,4,0),"")</f>
        <v/>
      </c>
      <c r="E316" s="18" t="str">
        <f>IF($A316&lt;&gt;"",VLOOKUP($A316,参数表!$A:$G,5,0),"")</f>
        <v/>
      </c>
      <c r="F316" s="18">
        <f>SUMIF(进货入库明细表!D:D,A316,进货入库明细表!H:H)</f>
        <v>0</v>
      </c>
      <c r="G316" s="18">
        <f>SUMIF(进货入库明细表!D:D,A316,进货入库明细表!J:J)</f>
        <v>0</v>
      </c>
      <c r="H316" s="18">
        <f>SUMIF(销售出库明细表!D:D,A316,销售出库明细表!H:H)</f>
        <v>0</v>
      </c>
      <c r="I316" s="18">
        <f>SUMIF(销售出库明细表!D:D,A316,销售出库明细表!J:J)</f>
        <v>0</v>
      </c>
      <c r="J316" s="18" t="e">
        <f t="shared" si="9"/>
        <v>#VALUE!</v>
      </c>
      <c r="K316" s="18" t="str">
        <f>IF($A316&lt;&gt;"",VLOOKUP($A316,参数表!$A:$G,6,0),"")</f>
        <v/>
      </c>
      <c r="L316" s="18" t="str">
        <f t="shared" si="10"/>
        <v/>
      </c>
      <c r="M316" s="36"/>
    </row>
    <row r="317" spans="1:13" ht="20.100000000000001" customHeight="1" x14ac:dyDescent="0.15">
      <c r="A317" s="18" t="str">
        <f>IF(参数表!A316="","",参数表!A316)</f>
        <v/>
      </c>
      <c r="B317" s="18" t="str">
        <f>IFERROR(VLOOKUP(A317,参数表!A:G,2,FALSE),"")</f>
        <v/>
      </c>
      <c r="C317" s="18" t="str">
        <f>IF($A317&lt;&gt;"",VLOOKUP($A317,参数表!$A:$G,3,0),"")</f>
        <v/>
      </c>
      <c r="D317" s="18" t="str">
        <f>IF($A317&lt;&gt;"",VLOOKUP($A317,参数表!$A:$G,4,0),"")</f>
        <v/>
      </c>
      <c r="E317" s="18" t="str">
        <f>IF($A317&lt;&gt;"",VLOOKUP($A317,参数表!$A:$G,5,0),"")</f>
        <v/>
      </c>
      <c r="F317" s="18">
        <f>SUMIF(进货入库明细表!D:D,A317,进货入库明细表!H:H)</f>
        <v>0</v>
      </c>
      <c r="G317" s="18">
        <f>SUMIF(进货入库明细表!D:D,A317,进货入库明细表!J:J)</f>
        <v>0</v>
      </c>
      <c r="H317" s="18">
        <f>SUMIF(销售出库明细表!D:D,A317,销售出库明细表!H:H)</f>
        <v>0</v>
      </c>
      <c r="I317" s="18">
        <f>SUMIF(销售出库明细表!D:D,A317,销售出库明细表!J:J)</f>
        <v>0</v>
      </c>
      <c r="J317" s="18" t="e">
        <f t="shared" si="9"/>
        <v>#VALUE!</v>
      </c>
      <c r="K317" s="18" t="str">
        <f>IF($A317&lt;&gt;"",VLOOKUP($A317,参数表!$A:$G,6,0),"")</f>
        <v/>
      </c>
      <c r="L317" s="18" t="str">
        <f t="shared" si="10"/>
        <v/>
      </c>
      <c r="M317" s="36"/>
    </row>
    <row r="318" spans="1:13" ht="20.100000000000001" customHeight="1" x14ac:dyDescent="0.15">
      <c r="A318" s="18" t="str">
        <f>IF(参数表!A317="","",参数表!A317)</f>
        <v/>
      </c>
      <c r="B318" s="18" t="str">
        <f>IFERROR(VLOOKUP(A318,参数表!A:G,2,FALSE),"")</f>
        <v/>
      </c>
      <c r="C318" s="18" t="str">
        <f>IF($A318&lt;&gt;"",VLOOKUP($A318,参数表!$A:$G,3,0),"")</f>
        <v/>
      </c>
      <c r="D318" s="18" t="str">
        <f>IF($A318&lt;&gt;"",VLOOKUP($A318,参数表!$A:$G,4,0),"")</f>
        <v/>
      </c>
      <c r="E318" s="18" t="str">
        <f>IF($A318&lt;&gt;"",VLOOKUP($A318,参数表!$A:$G,5,0),"")</f>
        <v/>
      </c>
      <c r="F318" s="18">
        <f>SUMIF(进货入库明细表!D:D,A318,进货入库明细表!H:H)</f>
        <v>0</v>
      </c>
      <c r="G318" s="18">
        <f>SUMIF(进货入库明细表!D:D,A318,进货入库明细表!J:J)</f>
        <v>0</v>
      </c>
      <c r="H318" s="18">
        <f>SUMIF(销售出库明细表!D:D,A318,销售出库明细表!H:H)</f>
        <v>0</v>
      </c>
      <c r="I318" s="18">
        <f>SUMIF(销售出库明细表!D:D,A318,销售出库明细表!J:J)</f>
        <v>0</v>
      </c>
      <c r="J318" s="18" t="e">
        <f t="shared" si="9"/>
        <v>#VALUE!</v>
      </c>
      <c r="K318" s="18" t="str">
        <f>IF($A318&lt;&gt;"",VLOOKUP($A318,参数表!$A:$G,6,0),"")</f>
        <v/>
      </c>
      <c r="L318" s="18" t="str">
        <f t="shared" si="10"/>
        <v/>
      </c>
      <c r="M318" s="36"/>
    </row>
    <row r="319" spans="1:13" ht="20.100000000000001" customHeight="1" x14ac:dyDescent="0.15">
      <c r="A319" s="18" t="str">
        <f>IF(参数表!A318="","",参数表!A318)</f>
        <v/>
      </c>
      <c r="B319" s="18" t="str">
        <f>IFERROR(VLOOKUP(A319,参数表!A:G,2,FALSE),"")</f>
        <v/>
      </c>
      <c r="C319" s="18" t="str">
        <f>IF($A319&lt;&gt;"",VLOOKUP($A319,参数表!$A:$G,3,0),"")</f>
        <v/>
      </c>
      <c r="D319" s="18" t="str">
        <f>IF($A319&lt;&gt;"",VLOOKUP($A319,参数表!$A:$G,4,0),"")</f>
        <v/>
      </c>
      <c r="E319" s="18" t="str">
        <f>IF($A319&lt;&gt;"",VLOOKUP($A319,参数表!$A:$G,5,0),"")</f>
        <v/>
      </c>
      <c r="F319" s="18">
        <f>SUMIF(进货入库明细表!D:D,A319,进货入库明细表!H:H)</f>
        <v>0</v>
      </c>
      <c r="G319" s="18">
        <f>SUMIF(进货入库明细表!D:D,A319,进货入库明细表!J:J)</f>
        <v>0</v>
      </c>
      <c r="H319" s="18">
        <f>SUMIF(销售出库明细表!D:D,A319,销售出库明细表!H:H)</f>
        <v>0</v>
      </c>
      <c r="I319" s="18">
        <f>SUMIF(销售出库明细表!D:D,A319,销售出库明细表!J:J)</f>
        <v>0</v>
      </c>
      <c r="J319" s="18" t="e">
        <f t="shared" si="9"/>
        <v>#VALUE!</v>
      </c>
      <c r="K319" s="18" t="str">
        <f>IF($A319&lt;&gt;"",VLOOKUP($A319,参数表!$A:$G,6,0),"")</f>
        <v/>
      </c>
      <c r="L319" s="18" t="str">
        <f t="shared" si="10"/>
        <v/>
      </c>
      <c r="M319" s="36"/>
    </row>
    <row r="320" spans="1:13" ht="20.100000000000001" customHeight="1" x14ac:dyDescent="0.15">
      <c r="A320" s="18" t="str">
        <f>IF(参数表!A319="","",参数表!A319)</f>
        <v/>
      </c>
      <c r="B320" s="18" t="str">
        <f>IFERROR(VLOOKUP(A320,参数表!A:G,2,FALSE),"")</f>
        <v/>
      </c>
      <c r="C320" s="18" t="str">
        <f>IF($A320&lt;&gt;"",VLOOKUP($A320,参数表!$A:$G,3,0),"")</f>
        <v/>
      </c>
      <c r="D320" s="18" t="str">
        <f>IF($A320&lt;&gt;"",VLOOKUP($A320,参数表!$A:$G,4,0),"")</f>
        <v/>
      </c>
      <c r="E320" s="18" t="str">
        <f>IF($A320&lt;&gt;"",VLOOKUP($A320,参数表!$A:$G,5,0),"")</f>
        <v/>
      </c>
      <c r="F320" s="18">
        <f>SUMIF(进货入库明细表!D:D,A320,进货入库明细表!H:H)</f>
        <v>0</v>
      </c>
      <c r="G320" s="18">
        <f>SUMIF(进货入库明细表!D:D,A320,进货入库明细表!J:J)</f>
        <v>0</v>
      </c>
      <c r="H320" s="18">
        <f>SUMIF(销售出库明细表!D:D,A320,销售出库明细表!H:H)</f>
        <v>0</v>
      </c>
      <c r="I320" s="18">
        <f>SUMIF(销售出库明细表!D:D,A320,销售出库明细表!J:J)</f>
        <v>0</v>
      </c>
      <c r="J320" s="18" t="e">
        <f t="shared" si="9"/>
        <v>#VALUE!</v>
      </c>
      <c r="K320" s="18" t="str">
        <f>IF($A320&lt;&gt;"",VLOOKUP($A320,参数表!$A:$G,6,0),"")</f>
        <v/>
      </c>
      <c r="L320" s="18" t="str">
        <f t="shared" si="10"/>
        <v/>
      </c>
      <c r="M320" s="36"/>
    </row>
    <row r="321" spans="1:13" ht="20.100000000000001" customHeight="1" x14ac:dyDescent="0.15">
      <c r="A321" s="18" t="str">
        <f>IF(参数表!A320="","",参数表!A320)</f>
        <v/>
      </c>
      <c r="B321" s="18" t="str">
        <f>IFERROR(VLOOKUP(A321,参数表!A:G,2,FALSE),"")</f>
        <v/>
      </c>
      <c r="C321" s="18" t="str">
        <f>IF($A321&lt;&gt;"",VLOOKUP($A321,参数表!$A:$G,3,0),"")</f>
        <v/>
      </c>
      <c r="D321" s="18" t="str">
        <f>IF($A321&lt;&gt;"",VLOOKUP($A321,参数表!$A:$G,4,0),"")</f>
        <v/>
      </c>
      <c r="E321" s="18" t="str">
        <f>IF($A321&lt;&gt;"",VLOOKUP($A321,参数表!$A:$G,5,0),"")</f>
        <v/>
      </c>
      <c r="F321" s="18">
        <f>SUMIF(进货入库明细表!D:D,A321,进货入库明细表!H:H)</f>
        <v>0</v>
      </c>
      <c r="G321" s="18">
        <f>SUMIF(进货入库明细表!D:D,A321,进货入库明细表!J:J)</f>
        <v>0</v>
      </c>
      <c r="H321" s="18">
        <f>SUMIF(销售出库明细表!D:D,A321,销售出库明细表!H:H)</f>
        <v>0</v>
      </c>
      <c r="I321" s="18">
        <f>SUMIF(销售出库明细表!D:D,A321,销售出库明细表!J:J)</f>
        <v>0</v>
      </c>
      <c r="J321" s="18" t="e">
        <f t="shared" si="9"/>
        <v>#VALUE!</v>
      </c>
      <c r="K321" s="18" t="str">
        <f>IF($A321&lt;&gt;"",VLOOKUP($A321,参数表!$A:$G,6,0),"")</f>
        <v/>
      </c>
      <c r="L321" s="18" t="str">
        <f t="shared" si="10"/>
        <v/>
      </c>
      <c r="M321" s="36"/>
    </row>
    <row r="322" spans="1:13" ht="20.100000000000001" customHeight="1" x14ac:dyDescent="0.15">
      <c r="A322" s="18" t="str">
        <f>IF(参数表!A321="","",参数表!A321)</f>
        <v/>
      </c>
      <c r="B322" s="18" t="str">
        <f>IFERROR(VLOOKUP(A322,参数表!A:G,2,FALSE),"")</f>
        <v/>
      </c>
      <c r="C322" s="18" t="str">
        <f>IF($A322&lt;&gt;"",VLOOKUP($A322,参数表!$A:$G,3,0),"")</f>
        <v/>
      </c>
      <c r="D322" s="18" t="str">
        <f>IF($A322&lt;&gt;"",VLOOKUP($A322,参数表!$A:$G,4,0),"")</f>
        <v/>
      </c>
      <c r="E322" s="18" t="str">
        <f>IF($A322&lt;&gt;"",VLOOKUP($A322,参数表!$A:$G,5,0),"")</f>
        <v/>
      </c>
      <c r="F322" s="18">
        <f>SUMIF(进货入库明细表!D:D,A322,进货入库明细表!H:H)</f>
        <v>0</v>
      </c>
      <c r="G322" s="18">
        <f>SUMIF(进货入库明细表!D:D,A322,进货入库明细表!J:J)</f>
        <v>0</v>
      </c>
      <c r="H322" s="18">
        <f>SUMIF(销售出库明细表!D:D,A322,销售出库明细表!H:H)</f>
        <v>0</v>
      </c>
      <c r="I322" s="18">
        <f>SUMIF(销售出库明细表!D:D,A322,销售出库明细表!J:J)</f>
        <v>0</v>
      </c>
      <c r="J322" s="18" t="e">
        <f t="shared" si="9"/>
        <v>#VALUE!</v>
      </c>
      <c r="K322" s="18" t="str">
        <f>IF($A322&lt;&gt;"",VLOOKUP($A322,参数表!$A:$G,6,0),"")</f>
        <v/>
      </c>
      <c r="L322" s="18" t="str">
        <f t="shared" si="10"/>
        <v/>
      </c>
      <c r="M322" s="36"/>
    </row>
    <row r="323" spans="1:13" ht="20.100000000000001" customHeight="1" x14ac:dyDescent="0.15">
      <c r="A323" s="18" t="str">
        <f>IF(参数表!A322="","",参数表!A322)</f>
        <v/>
      </c>
      <c r="B323" s="18" t="str">
        <f>IFERROR(VLOOKUP(A323,参数表!A:G,2,FALSE),"")</f>
        <v/>
      </c>
      <c r="C323" s="18" t="str">
        <f>IF($A323&lt;&gt;"",VLOOKUP($A323,参数表!$A:$G,3,0),"")</f>
        <v/>
      </c>
      <c r="D323" s="18" t="str">
        <f>IF($A323&lt;&gt;"",VLOOKUP($A323,参数表!$A:$G,4,0),"")</f>
        <v/>
      </c>
      <c r="E323" s="18" t="str">
        <f>IF($A323&lt;&gt;"",VLOOKUP($A323,参数表!$A:$G,5,0),"")</f>
        <v/>
      </c>
      <c r="F323" s="18">
        <f>SUMIF(进货入库明细表!D:D,A323,进货入库明细表!H:H)</f>
        <v>0</v>
      </c>
      <c r="G323" s="18">
        <f>SUMIF(进货入库明细表!D:D,A323,进货入库明细表!J:J)</f>
        <v>0</v>
      </c>
      <c r="H323" s="18">
        <f>SUMIF(销售出库明细表!D:D,A323,销售出库明细表!H:H)</f>
        <v>0</v>
      </c>
      <c r="I323" s="18">
        <f>SUMIF(销售出库明细表!D:D,A323,销售出库明细表!J:J)</f>
        <v>0</v>
      </c>
      <c r="J323" s="18" t="e">
        <f t="shared" si="9"/>
        <v>#VALUE!</v>
      </c>
      <c r="K323" s="18" t="str">
        <f>IF($A323&lt;&gt;"",VLOOKUP($A323,参数表!$A:$G,6,0),"")</f>
        <v/>
      </c>
      <c r="L323" s="18" t="str">
        <f t="shared" si="10"/>
        <v/>
      </c>
      <c r="M323" s="36"/>
    </row>
    <row r="324" spans="1:13" ht="20.100000000000001" customHeight="1" x14ac:dyDescent="0.15">
      <c r="A324" s="18" t="str">
        <f>IF(参数表!A323="","",参数表!A323)</f>
        <v/>
      </c>
      <c r="B324" s="18" t="str">
        <f>IFERROR(VLOOKUP(A324,参数表!A:G,2,FALSE),"")</f>
        <v/>
      </c>
      <c r="C324" s="18" t="str">
        <f>IF($A324&lt;&gt;"",VLOOKUP($A324,参数表!$A:$G,3,0),"")</f>
        <v/>
      </c>
      <c r="D324" s="18" t="str">
        <f>IF($A324&lt;&gt;"",VLOOKUP($A324,参数表!$A:$G,4,0),"")</f>
        <v/>
      </c>
      <c r="E324" s="18" t="str">
        <f>IF($A324&lt;&gt;"",VLOOKUP($A324,参数表!$A:$G,5,0),"")</f>
        <v/>
      </c>
      <c r="F324" s="18">
        <f>SUMIF(进货入库明细表!D:D,A324,进货入库明细表!H:H)</f>
        <v>0</v>
      </c>
      <c r="G324" s="18">
        <f>SUMIF(进货入库明细表!D:D,A324,进货入库明细表!J:J)</f>
        <v>0</v>
      </c>
      <c r="H324" s="18">
        <f>SUMIF(销售出库明细表!D:D,A324,销售出库明细表!H:H)</f>
        <v>0</v>
      </c>
      <c r="I324" s="18">
        <f>SUMIF(销售出库明细表!D:D,A324,销售出库明细表!J:J)</f>
        <v>0</v>
      </c>
      <c r="J324" s="18" t="e">
        <f t="shared" si="9"/>
        <v>#VALUE!</v>
      </c>
      <c r="K324" s="18" t="str">
        <f>IF($A324&lt;&gt;"",VLOOKUP($A324,参数表!$A:$G,6,0),"")</f>
        <v/>
      </c>
      <c r="L324" s="18" t="str">
        <f t="shared" si="10"/>
        <v/>
      </c>
      <c r="M324" s="36"/>
    </row>
    <row r="325" spans="1:13" ht="20.100000000000001" customHeight="1" x14ac:dyDescent="0.15">
      <c r="A325" s="18" t="str">
        <f>IF(参数表!A324="","",参数表!A324)</f>
        <v/>
      </c>
      <c r="B325" s="18" t="str">
        <f>IFERROR(VLOOKUP(A325,参数表!A:G,2,FALSE),"")</f>
        <v/>
      </c>
      <c r="C325" s="18" t="str">
        <f>IF($A325&lt;&gt;"",VLOOKUP($A325,参数表!$A:$G,3,0),"")</f>
        <v/>
      </c>
      <c r="D325" s="18" t="str">
        <f>IF($A325&lt;&gt;"",VLOOKUP($A325,参数表!$A:$G,4,0),"")</f>
        <v/>
      </c>
      <c r="E325" s="18" t="str">
        <f>IF($A325&lt;&gt;"",VLOOKUP($A325,参数表!$A:$G,5,0),"")</f>
        <v/>
      </c>
      <c r="F325" s="18">
        <f>SUMIF(进货入库明细表!D:D,A325,进货入库明细表!H:H)</f>
        <v>0</v>
      </c>
      <c r="G325" s="18">
        <f>SUMIF(进货入库明细表!D:D,A325,进货入库明细表!J:J)</f>
        <v>0</v>
      </c>
      <c r="H325" s="18">
        <f>SUMIF(销售出库明细表!D:D,A325,销售出库明细表!H:H)</f>
        <v>0</v>
      </c>
      <c r="I325" s="18">
        <f>SUMIF(销售出库明细表!D:D,A325,销售出库明细表!J:J)</f>
        <v>0</v>
      </c>
      <c r="J325" s="18" t="e">
        <f t="shared" ref="J325:J388" si="11">E325+F325-H325</f>
        <v>#VALUE!</v>
      </c>
      <c r="K325" s="18" t="str">
        <f>IF($A325&lt;&gt;"",VLOOKUP($A325,参数表!$A:$G,6,0),"")</f>
        <v/>
      </c>
      <c r="L325" s="18" t="str">
        <f t="shared" si="10"/>
        <v/>
      </c>
      <c r="M325" s="36"/>
    </row>
    <row r="326" spans="1:13" ht="20.100000000000001" customHeight="1" x14ac:dyDescent="0.15">
      <c r="A326" s="18" t="str">
        <f>IF(参数表!A325="","",参数表!A325)</f>
        <v/>
      </c>
      <c r="B326" s="18" t="str">
        <f>IFERROR(VLOOKUP(A326,参数表!A:G,2,FALSE),"")</f>
        <v/>
      </c>
      <c r="C326" s="18" t="str">
        <f>IF($A326&lt;&gt;"",VLOOKUP($A326,参数表!$A:$G,3,0),"")</f>
        <v/>
      </c>
      <c r="D326" s="18" t="str">
        <f>IF($A326&lt;&gt;"",VLOOKUP($A326,参数表!$A:$G,4,0),"")</f>
        <v/>
      </c>
      <c r="E326" s="18" t="str">
        <f>IF($A326&lt;&gt;"",VLOOKUP($A326,参数表!$A:$G,5,0),"")</f>
        <v/>
      </c>
      <c r="F326" s="18">
        <f>SUMIF(进货入库明细表!D:D,A326,进货入库明细表!H:H)</f>
        <v>0</v>
      </c>
      <c r="G326" s="18">
        <f>SUMIF(进货入库明细表!D:D,A326,进货入库明细表!J:J)</f>
        <v>0</v>
      </c>
      <c r="H326" s="18">
        <f>SUMIF(销售出库明细表!D:D,A326,销售出库明细表!H:H)</f>
        <v>0</v>
      </c>
      <c r="I326" s="18">
        <f>SUMIF(销售出库明细表!D:D,A326,销售出库明细表!J:J)</f>
        <v>0</v>
      </c>
      <c r="J326" s="18" t="e">
        <f t="shared" si="11"/>
        <v>#VALUE!</v>
      </c>
      <c r="K326" s="18" t="str">
        <f>IF($A326&lt;&gt;"",VLOOKUP($A326,参数表!$A:$G,6,0),"")</f>
        <v/>
      </c>
      <c r="L326" s="18" t="str">
        <f t="shared" si="10"/>
        <v/>
      </c>
      <c r="M326" s="36"/>
    </row>
    <row r="327" spans="1:13" ht="20.100000000000001" customHeight="1" x14ac:dyDescent="0.15">
      <c r="A327" s="18" t="str">
        <f>IF(参数表!A326="","",参数表!A326)</f>
        <v/>
      </c>
      <c r="B327" s="18" t="str">
        <f>IFERROR(VLOOKUP(A327,参数表!A:G,2,FALSE),"")</f>
        <v/>
      </c>
      <c r="C327" s="18" t="str">
        <f>IF($A327&lt;&gt;"",VLOOKUP($A327,参数表!$A:$G,3,0),"")</f>
        <v/>
      </c>
      <c r="D327" s="18" t="str">
        <f>IF($A327&lt;&gt;"",VLOOKUP($A327,参数表!$A:$G,4,0),"")</f>
        <v/>
      </c>
      <c r="E327" s="18" t="str">
        <f>IF($A327&lt;&gt;"",VLOOKUP($A327,参数表!$A:$G,5,0),"")</f>
        <v/>
      </c>
      <c r="F327" s="18">
        <f>SUMIF(进货入库明细表!D:D,A327,进货入库明细表!H:H)</f>
        <v>0</v>
      </c>
      <c r="G327" s="18">
        <f>SUMIF(进货入库明细表!D:D,A327,进货入库明细表!J:J)</f>
        <v>0</v>
      </c>
      <c r="H327" s="18">
        <f>SUMIF(销售出库明细表!D:D,A327,销售出库明细表!H:H)</f>
        <v>0</v>
      </c>
      <c r="I327" s="18">
        <f>SUMIF(销售出库明细表!D:D,A327,销售出库明细表!J:J)</f>
        <v>0</v>
      </c>
      <c r="J327" s="18" t="e">
        <f t="shared" si="11"/>
        <v>#VALUE!</v>
      </c>
      <c r="K327" s="18" t="str">
        <f>IF($A327&lt;&gt;"",VLOOKUP($A327,参数表!$A:$G,6,0),"")</f>
        <v/>
      </c>
      <c r="L327" s="18" t="str">
        <f t="shared" si="10"/>
        <v/>
      </c>
      <c r="M327" s="36"/>
    </row>
    <row r="328" spans="1:13" ht="20.100000000000001" customHeight="1" x14ac:dyDescent="0.15">
      <c r="A328" s="18" t="str">
        <f>IF(参数表!A327="","",参数表!A327)</f>
        <v/>
      </c>
      <c r="B328" s="18" t="str">
        <f>IFERROR(VLOOKUP(A328,参数表!A:G,2,FALSE),"")</f>
        <v/>
      </c>
      <c r="C328" s="18" t="str">
        <f>IF($A328&lt;&gt;"",VLOOKUP($A328,参数表!$A:$G,3,0),"")</f>
        <v/>
      </c>
      <c r="D328" s="18" t="str">
        <f>IF($A328&lt;&gt;"",VLOOKUP($A328,参数表!$A:$G,4,0),"")</f>
        <v/>
      </c>
      <c r="E328" s="18" t="str">
        <f>IF($A328&lt;&gt;"",VLOOKUP($A328,参数表!$A:$G,5,0),"")</f>
        <v/>
      </c>
      <c r="F328" s="18">
        <f>SUMIF(进货入库明细表!D:D,A328,进货入库明细表!H:H)</f>
        <v>0</v>
      </c>
      <c r="G328" s="18">
        <f>SUMIF(进货入库明细表!D:D,A328,进货入库明细表!J:J)</f>
        <v>0</v>
      </c>
      <c r="H328" s="18">
        <f>SUMIF(销售出库明细表!D:D,A328,销售出库明细表!H:H)</f>
        <v>0</v>
      </c>
      <c r="I328" s="18">
        <f>SUMIF(销售出库明细表!D:D,A328,销售出库明细表!J:J)</f>
        <v>0</v>
      </c>
      <c r="J328" s="18" t="e">
        <f t="shared" si="11"/>
        <v>#VALUE!</v>
      </c>
      <c r="K328" s="18" t="str">
        <f>IF($A328&lt;&gt;"",VLOOKUP($A328,参数表!$A:$G,6,0),"")</f>
        <v/>
      </c>
      <c r="L328" s="18" t="str">
        <f t="shared" si="10"/>
        <v/>
      </c>
      <c r="M328" s="36"/>
    </row>
    <row r="329" spans="1:13" ht="20.100000000000001" customHeight="1" x14ac:dyDescent="0.15">
      <c r="A329" s="18" t="str">
        <f>IF(参数表!A328="","",参数表!A328)</f>
        <v/>
      </c>
      <c r="B329" s="18" t="str">
        <f>IFERROR(VLOOKUP(A329,参数表!A:G,2,FALSE),"")</f>
        <v/>
      </c>
      <c r="C329" s="18" t="str">
        <f>IF($A329&lt;&gt;"",VLOOKUP($A329,参数表!$A:$G,3,0),"")</f>
        <v/>
      </c>
      <c r="D329" s="18" t="str">
        <f>IF($A329&lt;&gt;"",VLOOKUP($A329,参数表!$A:$G,4,0),"")</f>
        <v/>
      </c>
      <c r="E329" s="18" t="str">
        <f>IF($A329&lt;&gt;"",VLOOKUP($A329,参数表!$A:$G,5,0),"")</f>
        <v/>
      </c>
      <c r="F329" s="18">
        <f>SUMIF(进货入库明细表!D:D,A329,进货入库明细表!H:H)</f>
        <v>0</v>
      </c>
      <c r="G329" s="18">
        <f>SUMIF(进货入库明细表!D:D,A329,进货入库明细表!J:J)</f>
        <v>0</v>
      </c>
      <c r="H329" s="18">
        <f>SUMIF(销售出库明细表!D:D,A329,销售出库明细表!H:H)</f>
        <v>0</v>
      </c>
      <c r="I329" s="18">
        <f>SUMIF(销售出库明细表!D:D,A329,销售出库明细表!J:J)</f>
        <v>0</v>
      </c>
      <c r="J329" s="18" t="e">
        <f t="shared" si="11"/>
        <v>#VALUE!</v>
      </c>
      <c r="K329" s="18" t="str">
        <f>IF($A329&lt;&gt;"",VLOOKUP($A329,参数表!$A:$G,6,0),"")</f>
        <v/>
      </c>
      <c r="L329" s="18" t="str">
        <f t="shared" si="10"/>
        <v/>
      </c>
      <c r="M329" s="36"/>
    </row>
    <row r="330" spans="1:13" ht="20.100000000000001" customHeight="1" x14ac:dyDescent="0.15">
      <c r="A330" s="18" t="str">
        <f>IF(参数表!A329="","",参数表!A329)</f>
        <v/>
      </c>
      <c r="B330" s="18" t="str">
        <f>IFERROR(VLOOKUP(A330,参数表!A:G,2,FALSE),"")</f>
        <v/>
      </c>
      <c r="C330" s="18" t="str">
        <f>IF($A330&lt;&gt;"",VLOOKUP($A330,参数表!$A:$G,3,0),"")</f>
        <v/>
      </c>
      <c r="D330" s="18" t="str">
        <f>IF($A330&lt;&gt;"",VLOOKUP($A330,参数表!$A:$G,4,0),"")</f>
        <v/>
      </c>
      <c r="E330" s="18" t="str">
        <f>IF($A330&lt;&gt;"",VLOOKUP($A330,参数表!$A:$G,5,0),"")</f>
        <v/>
      </c>
      <c r="F330" s="18">
        <f>SUMIF(进货入库明细表!D:D,A330,进货入库明细表!H:H)</f>
        <v>0</v>
      </c>
      <c r="G330" s="18">
        <f>SUMIF(进货入库明细表!D:D,A330,进货入库明细表!J:J)</f>
        <v>0</v>
      </c>
      <c r="H330" s="18">
        <f>SUMIF(销售出库明细表!D:D,A330,销售出库明细表!H:H)</f>
        <v>0</v>
      </c>
      <c r="I330" s="18">
        <f>SUMIF(销售出库明细表!D:D,A330,销售出库明细表!J:J)</f>
        <v>0</v>
      </c>
      <c r="J330" s="18" t="e">
        <f t="shared" si="11"/>
        <v>#VALUE!</v>
      </c>
      <c r="K330" s="18" t="str">
        <f>IF($A330&lt;&gt;"",VLOOKUP($A330,参数表!$A:$G,6,0),"")</f>
        <v/>
      </c>
      <c r="L330" s="18" t="str">
        <f t="shared" ref="L330:L393" si="12">IF(K330="","",IF(J330&lt;K330,"是","否"))</f>
        <v/>
      </c>
      <c r="M330" s="36"/>
    </row>
    <row r="331" spans="1:13" ht="20.100000000000001" customHeight="1" x14ac:dyDescent="0.15">
      <c r="A331" s="18" t="str">
        <f>IF(参数表!A330="","",参数表!A330)</f>
        <v/>
      </c>
      <c r="B331" s="18" t="str">
        <f>IFERROR(VLOOKUP(A331,参数表!A:G,2,FALSE),"")</f>
        <v/>
      </c>
      <c r="C331" s="18" t="str">
        <f>IF($A331&lt;&gt;"",VLOOKUP($A331,参数表!$A:$G,3,0),"")</f>
        <v/>
      </c>
      <c r="D331" s="18" t="str">
        <f>IF($A331&lt;&gt;"",VLOOKUP($A331,参数表!$A:$G,4,0),"")</f>
        <v/>
      </c>
      <c r="E331" s="18" t="str">
        <f>IF($A331&lt;&gt;"",VLOOKUP($A331,参数表!$A:$G,5,0),"")</f>
        <v/>
      </c>
      <c r="F331" s="18">
        <f>SUMIF(进货入库明细表!D:D,A331,进货入库明细表!H:H)</f>
        <v>0</v>
      </c>
      <c r="G331" s="18">
        <f>SUMIF(进货入库明细表!D:D,A331,进货入库明细表!J:J)</f>
        <v>0</v>
      </c>
      <c r="H331" s="18">
        <f>SUMIF(销售出库明细表!D:D,A331,销售出库明细表!H:H)</f>
        <v>0</v>
      </c>
      <c r="I331" s="18">
        <f>SUMIF(销售出库明细表!D:D,A331,销售出库明细表!J:J)</f>
        <v>0</v>
      </c>
      <c r="J331" s="18" t="e">
        <f t="shared" si="11"/>
        <v>#VALUE!</v>
      </c>
      <c r="K331" s="18" t="str">
        <f>IF($A331&lt;&gt;"",VLOOKUP($A331,参数表!$A:$G,6,0),"")</f>
        <v/>
      </c>
      <c r="L331" s="18" t="str">
        <f t="shared" si="12"/>
        <v/>
      </c>
      <c r="M331" s="36"/>
    </row>
    <row r="332" spans="1:13" ht="20.100000000000001" customHeight="1" x14ac:dyDescent="0.15">
      <c r="A332" s="18" t="str">
        <f>IF(参数表!A331="","",参数表!A331)</f>
        <v/>
      </c>
      <c r="B332" s="18" t="str">
        <f>IFERROR(VLOOKUP(A332,参数表!A:G,2,FALSE),"")</f>
        <v/>
      </c>
      <c r="C332" s="18" t="str">
        <f>IF($A332&lt;&gt;"",VLOOKUP($A332,参数表!$A:$G,3,0),"")</f>
        <v/>
      </c>
      <c r="D332" s="18" t="str">
        <f>IF($A332&lt;&gt;"",VLOOKUP($A332,参数表!$A:$G,4,0),"")</f>
        <v/>
      </c>
      <c r="E332" s="18" t="str">
        <f>IF($A332&lt;&gt;"",VLOOKUP($A332,参数表!$A:$G,5,0),"")</f>
        <v/>
      </c>
      <c r="F332" s="18">
        <f>SUMIF(进货入库明细表!D:D,A332,进货入库明细表!H:H)</f>
        <v>0</v>
      </c>
      <c r="G332" s="18">
        <f>SUMIF(进货入库明细表!D:D,A332,进货入库明细表!J:J)</f>
        <v>0</v>
      </c>
      <c r="H332" s="18">
        <f>SUMIF(销售出库明细表!D:D,A332,销售出库明细表!H:H)</f>
        <v>0</v>
      </c>
      <c r="I332" s="18">
        <f>SUMIF(销售出库明细表!D:D,A332,销售出库明细表!J:J)</f>
        <v>0</v>
      </c>
      <c r="J332" s="18" t="e">
        <f t="shared" si="11"/>
        <v>#VALUE!</v>
      </c>
      <c r="K332" s="18" t="str">
        <f>IF($A332&lt;&gt;"",VLOOKUP($A332,参数表!$A:$G,6,0),"")</f>
        <v/>
      </c>
      <c r="L332" s="18" t="str">
        <f t="shared" si="12"/>
        <v/>
      </c>
      <c r="M332" s="36"/>
    </row>
    <row r="333" spans="1:13" ht="20.100000000000001" customHeight="1" x14ac:dyDescent="0.15">
      <c r="A333" s="18" t="str">
        <f>IF(参数表!A332="","",参数表!A332)</f>
        <v/>
      </c>
      <c r="B333" s="18" t="str">
        <f>IFERROR(VLOOKUP(A333,参数表!A:G,2,FALSE),"")</f>
        <v/>
      </c>
      <c r="C333" s="18" t="str">
        <f>IF($A333&lt;&gt;"",VLOOKUP($A333,参数表!$A:$G,3,0),"")</f>
        <v/>
      </c>
      <c r="D333" s="18" t="str">
        <f>IF($A333&lt;&gt;"",VLOOKUP($A333,参数表!$A:$G,4,0),"")</f>
        <v/>
      </c>
      <c r="E333" s="18" t="str">
        <f>IF($A333&lt;&gt;"",VLOOKUP($A333,参数表!$A:$G,5,0),"")</f>
        <v/>
      </c>
      <c r="F333" s="18">
        <f>SUMIF(进货入库明细表!D:D,A333,进货入库明细表!H:H)</f>
        <v>0</v>
      </c>
      <c r="G333" s="18">
        <f>SUMIF(进货入库明细表!D:D,A333,进货入库明细表!J:J)</f>
        <v>0</v>
      </c>
      <c r="H333" s="18">
        <f>SUMIF(销售出库明细表!D:D,A333,销售出库明细表!H:H)</f>
        <v>0</v>
      </c>
      <c r="I333" s="18">
        <f>SUMIF(销售出库明细表!D:D,A333,销售出库明细表!J:J)</f>
        <v>0</v>
      </c>
      <c r="J333" s="18" t="e">
        <f t="shared" si="11"/>
        <v>#VALUE!</v>
      </c>
      <c r="K333" s="18" t="str">
        <f>IF($A333&lt;&gt;"",VLOOKUP($A333,参数表!$A:$G,6,0),"")</f>
        <v/>
      </c>
      <c r="L333" s="18" t="str">
        <f t="shared" si="12"/>
        <v/>
      </c>
      <c r="M333" s="36"/>
    </row>
    <row r="334" spans="1:13" ht="20.100000000000001" customHeight="1" x14ac:dyDescent="0.15">
      <c r="A334" s="18" t="str">
        <f>IF(参数表!A333="","",参数表!A333)</f>
        <v/>
      </c>
      <c r="B334" s="18" t="str">
        <f>IFERROR(VLOOKUP(A334,参数表!A:G,2,FALSE),"")</f>
        <v/>
      </c>
      <c r="C334" s="18" t="str">
        <f>IF($A334&lt;&gt;"",VLOOKUP($A334,参数表!$A:$G,3,0),"")</f>
        <v/>
      </c>
      <c r="D334" s="18" t="str">
        <f>IF($A334&lt;&gt;"",VLOOKUP($A334,参数表!$A:$G,4,0),"")</f>
        <v/>
      </c>
      <c r="E334" s="18" t="str">
        <f>IF($A334&lt;&gt;"",VLOOKUP($A334,参数表!$A:$G,5,0),"")</f>
        <v/>
      </c>
      <c r="F334" s="18">
        <f>SUMIF(进货入库明细表!D:D,A334,进货入库明细表!H:H)</f>
        <v>0</v>
      </c>
      <c r="G334" s="18">
        <f>SUMIF(进货入库明细表!D:D,A334,进货入库明细表!J:J)</f>
        <v>0</v>
      </c>
      <c r="H334" s="18">
        <f>SUMIF(销售出库明细表!D:D,A334,销售出库明细表!H:H)</f>
        <v>0</v>
      </c>
      <c r="I334" s="18">
        <f>SUMIF(销售出库明细表!D:D,A334,销售出库明细表!J:J)</f>
        <v>0</v>
      </c>
      <c r="J334" s="18" t="e">
        <f t="shared" si="11"/>
        <v>#VALUE!</v>
      </c>
      <c r="K334" s="18" t="str">
        <f>IF($A334&lt;&gt;"",VLOOKUP($A334,参数表!$A:$G,6,0),"")</f>
        <v/>
      </c>
      <c r="L334" s="18" t="str">
        <f t="shared" si="12"/>
        <v/>
      </c>
      <c r="M334" s="36"/>
    </row>
    <row r="335" spans="1:13" ht="20.100000000000001" customHeight="1" x14ac:dyDescent="0.15">
      <c r="A335" s="18" t="str">
        <f>IF(参数表!A334="","",参数表!A334)</f>
        <v/>
      </c>
      <c r="B335" s="18" t="str">
        <f>IFERROR(VLOOKUP(A335,参数表!A:G,2,FALSE),"")</f>
        <v/>
      </c>
      <c r="C335" s="18" t="str">
        <f>IF($A335&lt;&gt;"",VLOOKUP($A335,参数表!$A:$G,3,0),"")</f>
        <v/>
      </c>
      <c r="D335" s="18" t="str">
        <f>IF($A335&lt;&gt;"",VLOOKUP($A335,参数表!$A:$G,4,0),"")</f>
        <v/>
      </c>
      <c r="E335" s="18" t="str">
        <f>IF($A335&lt;&gt;"",VLOOKUP($A335,参数表!$A:$G,5,0),"")</f>
        <v/>
      </c>
      <c r="F335" s="18">
        <f>SUMIF(进货入库明细表!D:D,A335,进货入库明细表!H:H)</f>
        <v>0</v>
      </c>
      <c r="G335" s="18">
        <f>SUMIF(进货入库明细表!D:D,A335,进货入库明细表!J:J)</f>
        <v>0</v>
      </c>
      <c r="H335" s="18">
        <f>SUMIF(销售出库明细表!D:D,A335,销售出库明细表!H:H)</f>
        <v>0</v>
      </c>
      <c r="I335" s="18">
        <f>SUMIF(销售出库明细表!D:D,A335,销售出库明细表!J:J)</f>
        <v>0</v>
      </c>
      <c r="J335" s="18" t="e">
        <f t="shared" si="11"/>
        <v>#VALUE!</v>
      </c>
      <c r="K335" s="18" t="str">
        <f>IF($A335&lt;&gt;"",VLOOKUP($A335,参数表!$A:$G,6,0),"")</f>
        <v/>
      </c>
      <c r="L335" s="18" t="str">
        <f t="shared" si="12"/>
        <v/>
      </c>
      <c r="M335" s="36"/>
    </row>
    <row r="336" spans="1:13" ht="20.100000000000001" customHeight="1" x14ac:dyDescent="0.15">
      <c r="A336" s="18" t="str">
        <f>IF(参数表!A335="","",参数表!A335)</f>
        <v/>
      </c>
      <c r="B336" s="18" t="str">
        <f>IFERROR(VLOOKUP(A336,参数表!A:G,2,FALSE),"")</f>
        <v/>
      </c>
      <c r="C336" s="18" t="str">
        <f>IF($A336&lt;&gt;"",VLOOKUP($A336,参数表!$A:$G,3,0),"")</f>
        <v/>
      </c>
      <c r="D336" s="18" t="str">
        <f>IF($A336&lt;&gt;"",VLOOKUP($A336,参数表!$A:$G,4,0),"")</f>
        <v/>
      </c>
      <c r="E336" s="18" t="str">
        <f>IF($A336&lt;&gt;"",VLOOKUP($A336,参数表!$A:$G,5,0),"")</f>
        <v/>
      </c>
      <c r="F336" s="18">
        <f>SUMIF(进货入库明细表!D:D,A336,进货入库明细表!H:H)</f>
        <v>0</v>
      </c>
      <c r="G336" s="18">
        <f>SUMIF(进货入库明细表!D:D,A336,进货入库明细表!J:J)</f>
        <v>0</v>
      </c>
      <c r="H336" s="18">
        <f>SUMIF(销售出库明细表!D:D,A336,销售出库明细表!H:H)</f>
        <v>0</v>
      </c>
      <c r="I336" s="18">
        <f>SUMIF(销售出库明细表!D:D,A336,销售出库明细表!J:J)</f>
        <v>0</v>
      </c>
      <c r="J336" s="18" t="e">
        <f t="shared" si="11"/>
        <v>#VALUE!</v>
      </c>
      <c r="K336" s="18" t="str">
        <f>IF($A336&lt;&gt;"",VLOOKUP($A336,参数表!$A:$G,6,0),"")</f>
        <v/>
      </c>
      <c r="L336" s="18" t="str">
        <f t="shared" si="12"/>
        <v/>
      </c>
      <c r="M336" s="36"/>
    </row>
    <row r="337" spans="1:13" ht="20.100000000000001" customHeight="1" x14ac:dyDescent="0.15">
      <c r="A337" s="18" t="str">
        <f>IF(参数表!A336="","",参数表!A336)</f>
        <v/>
      </c>
      <c r="B337" s="18" t="str">
        <f>IFERROR(VLOOKUP(A337,参数表!A:G,2,FALSE),"")</f>
        <v/>
      </c>
      <c r="C337" s="18" t="str">
        <f>IF($A337&lt;&gt;"",VLOOKUP($A337,参数表!$A:$G,3,0),"")</f>
        <v/>
      </c>
      <c r="D337" s="18" t="str">
        <f>IF($A337&lt;&gt;"",VLOOKUP($A337,参数表!$A:$G,4,0),"")</f>
        <v/>
      </c>
      <c r="E337" s="18" t="str">
        <f>IF($A337&lt;&gt;"",VLOOKUP($A337,参数表!$A:$G,5,0),"")</f>
        <v/>
      </c>
      <c r="F337" s="18">
        <f>SUMIF(进货入库明细表!D:D,A337,进货入库明细表!H:H)</f>
        <v>0</v>
      </c>
      <c r="G337" s="18">
        <f>SUMIF(进货入库明细表!D:D,A337,进货入库明细表!J:J)</f>
        <v>0</v>
      </c>
      <c r="H337" s="18">
        <f>SUMIF(销售出库明细表!D:D,A337,销售出库明细表!H:H)</f>
        <v>0</v>
      </c>
      <c r="I337" s="18">
        <f>SUMIF(销售出库明细表!D:D,A337,销售出库明细表!J:J)</f>
        <v>0</v>
      </c>
      <c r="J337" s="18" t="e">
        <f t="shared" si="11"/>
        <v>#VALUE!</v>
      </c>
      <c r="K337" s="18" t="str">
        <f>IF($A337&lt;&gt;"",VLOOKUP($A337,参数表!$A:$G,6,0),"")</f>
        <v/>
      </c>
      <c r="L337" s="18" t="str">
        <f t="shared" si="12"/>
        <v/>
      </c>
      <c r="M337" s="36"/>
    </row>
    <row r="338" spans="1:13" ht="20.100000000000001" customHeight="1" x14ac:dyDescent="0.15">
      <c r="A338" s="18" t="str">
        <f>IF(参数表!A337="","",参数表!A337)</f>
        <v/>
      </c>
      <c r="B338" s="18" t="str">
        <f>IFERROR(VLOOKUP(A338,参数表!A:G,2,FALSE),"")</f>
        <v/>
      </c>
      <c r="C338" s="18" t="str">
        <f>IF($A338&lt;&gt;"",VLOOKUP($A338,参数表!$A:$G,3,0),"")</f>
        <v/>
      </c>
      <c r="D338" s="18" t="str">
        <f>IF($A338&lt;&gt;"",VLOOKUP($A338,参数表!$A:$G,4,0),"")</f>
        <v/>
      </c>
      <c r="E338" s="18" t="str">
        <f>IF($A338&lt;&gt;"",VLOOKUP($A338,参数表!$A:$G,5,0),"")</f>
        <v/>
      </c>
      <c r="F338" s="18">
        <f>SUMIF(进货入库明细表!D:D,A338,进货入库明细表!H:H)</f>
        <v>0</v>
      </c>
      <c r="G338" s="18">
        <f>SUMIF(进货入库明细表!D:D,A338,进货入库明细表!J:J)</f>
        <v>0</v>
      </c>
      <c r="H338" s="18">
        <f>SUMIF(销售出库明细表!D:D,A338,销售出库明细表!H:H)</f>
        <v>0</v>
      </c>
      <c r="I338" s="18">
        <f>SUMIF(销售出库明细表!D:D,A338,销售出库明细表!J:J)</f>
        <v>0</v>
      </c>
      <c r="J338" s="18" t="e">
        <f t="shared" si="11"/>
        <v>#VALUE!</v>
      </c>
      <c r="K338" s="18" t="str">
        <f>IF($A338&lt;&gt;"",VLOOKUP($A338,参数表!$A:$G,6,0),"")</f>
        <v/>
      </c>
      <c r="L338" s="18" t="str">
        <f t="shared" si="12"/>
        <v/>
      </c>
      <c r="M338" s="36"/>
    </row>
    <row r="339" spans="1:13" ht="20.100000000000001" customHeight="1" x14ac:dyDescent="0.15">
      <c r="A339" s="18" t="str">
        <f>IF(参数表!A338="","",参数表!A338)</f>
        <v/>
      </c>
      <c r="B339" s="18" t="str">
        <f>IFERROR(VLOOKUP(A339,参数表!A:G,2,FALSE),"")</f>
        <v/>
      </c>
      <c r="C339" s="18" t="str">
        <f>IF($A339&lt;&gt;"",VLOOKUP($A339,参数表!$A:$G,3,0),"")</f>
        <v/>
      </c>
      <c r="D339" s="18" t="str">
        <f>IF($A339&lt;&gt;"",VLOOKUP($A339,参数表!$A:$G,4,0),"")</f>
        <v/>
      </c>
      <c r="E339" s="18" t="str">
        <f>IF($A339&lt;&gt;"",VLOOKUP($A339,参数表!$A:$G,5,0),"")</f>
        <v/>
      </c>
      <c r="F339" s="18">
        <f>SUMIF(进货入库明细表!D:D,A339,进货入库明细表!H:H)</f>
        <v>0</v>
      </c>
      <c r="G339" s="18">
        <f>SUMIF(进货入库明细表!D:D,A339,进货入库明细表!J:J)</f>
        <v>0</v>
      </c>
      <c r="H339" s="18">
        <f>SUMIF(销售出库明细表!D:D,A339,销售出库明细表!H:H)</f>
        <v>0</v>
      </c>
      <c r="I339" s="18">
        <f>SUMIF(销售出库明细表!D:D,A339,销售出库明细表!J:J)</f>
        <v>0</v>
      </c>
      <c r="J339" s="18" t="e">
        <f t="shared" si="11"/>
        <v>#VALUE!</v>
      </c>
      <c r="K339" s="18" t="str">
        <f>IF($A339&lt;&gt;"",VLOOKUP($A339,参数表!$A:$G,6,0),"")</f>
        <v/>
      </c>
      <c r="L339" s="18" t="str">
        <f t="shared" si="12"/>
        <v/>
      </c>
      <c r="M339" s="36"/>
    </row>
    <row r="340" spans="1:13" ht="20.100000000000001" customHeight="1" x14ac:dyDescent="0.15">
      <c r="A340" s="18" t="str">
        <f>IF(参数表!A339="","",参数表!A339)</f>
        <v/>
      </c>
      <c r="B340" s="18" t="str">
        <f>IFERROR(VLOOKUP(A340,参数表!A:G,2,FALSE),"")</f>
        <v/>
      </c>
      <c r="C340" s="18" t="str">
        <f>IF($A340&lt;&gt;"",VLOOKUP($A340,参数表!$A:$G,3,0),"")</f>
        <v/>
      </c>
      <c r="D340" s="18" t="str">
        <f>IF($A340&lt;&gt;"",VLOOKUP($A340,参数表!$A:$G,4,0),"")</f>
        <v/>
      </c>
      <c r="E340" s="18" t="str">
        <f>IF($A340&lt;&gt;"",VLOOKUP($A340,参数表!$A:$G,5,0),"")</f>
        <v/>
      </c>
      <c r="F340" s="18">
        <f>SUMIF(进货入库明细表!D:D,A340,进货入库明细表!H:H)</f>
        <v>0</v>
      </c>
      <c r="G340" s="18">
        <f>SUMIF(进货入库明细表!D:D,A340,进货入库明细表!J:J)</f>
        <v>0</v>
      </c>
      <c r="H340" s="18">
        <f>SUMIF(销售出库明细表!D:D,A340,销售出库明细表!H:H)</f>
        <v>0</v>
      </c>
      <c r="I340" s="18">
        <f>SUMIF(销售出库明细表!D:D,A340,销售出库明细表!J:J)</f>
        <v>0</v>
      </c>
      <c r="J340" s="18" t="e">
        <f t="shared" si="11"/>
        <v>#VALUE!</v>
      </c>
      <c r="K340" s="18" t="str">
        <f>IF($A340&lt;&gt;"",VLOOKUP($A340,参数表!$A:$G,6,0),"")</f>
        <v/>
      </c>
      <c r="L340" s="18" t="str">
        <f t="shared" si="12"/>
        <v/>
      </c>
      <c r="M340" s="36"/>
    </row>
    <row r="341" spans="1:13" ht="20.100000000000001" customHeight="1" x14ac:dyDescent="0.15">
      <c r="A341" s="18" t="str">
        <f>IF(参数表!A340="","",参数表!A340)</f>
        <v/>
      </c>
      <c r="B341" s="18" t="str">
        <f>IFERROR(VLOOKUP(A341,参数表!A:G,2,FALSE),"")</f>
        <v/>
      </c>
      <c r="C341" s="18" t="str">
        <f>IF($A341&lt;&gt;"",VLOOKUP($A341,参数表!$A:$G,3,0),"")</f>
        <v/>
      </c>
      <c r="D341" s="18" t="str">
        <f>IF($A341&lt;&gt;"",VLOOKUP($A341,参数表!$A:$G,4,0),"")</f>
        <v/>
      </c>
      <c r="E341" s="18" t="str">
        <f>IF($A341&lt;&gt;"",VLOOKUP($A341,参数表!$A:$G,5,0),"")</f>
        <v/>
      </c>
      <c r="F341" s="18">
        <f>SUMIF(进货入库明细表!D:D,A341,进货入库明细表!H:H)</f>
        <v>0</v>
      </c>
      <c r="G341" s="18">
        <f>SUMIF(进货入库明细表!D:D,A341,进货入库明细表!J:J)</f>
        <v>0</v>
      </c>
      <c r="H341" s="18">
        <f>SUMIF(销售出库明细表!D:D,A341,销售出库明细表!H:H)</f>
        <v>0</v>
      </c>
      <c r="I341" s="18">
        <f>SUMIF(销售出库明细表!D:D,A341,销售出库明细表!J:J)</f>
        <v>0</v>
      </c>
      <c r="J341" s="18" t="e">
        <f t="shared" si="11"/>
        <v>#VALUE!</v>
      </c>
      <c r="K341" s="18" t="str">
        <f>IF($A341&lt;&gt;"",VLOOKUP($A341,参数表!$A:$G,6,0),"")</f>
        <v/>
      </c>
      <c r="L341" s="18" t="str">
        <f t="shared" si="12"/>
        <v/>
      </c>
      <c r="M341" s="36"/>
    </row>
    <row r="342" spans="1:13" ht="20.100000000000001" customHeight="1" x14ac:dyDescent="0.15">
      <c r="A342" s="18" t="str">
        <f>IF(参数表!A341="","",参数表!A341)</f>
        <v/>
      </c>
      <c r="B342" s="18" t="str">
        <f>IFERROR(VLOOKUP(A342,参数表!A:G,2,FALSE),"")</f>
        <v/>
      </c>
      <c r="C342" s="18" t="str">
        <f>IF($A342&lt;&gt;"",VLOOKUP($A342,参数表!$A:$G,3,0),"")</f>
        <v/>
      </c>
      <c r="D342" s="18" t="str">
        <f>IF($A342&lt;&gt;"",VLOOKUP($A342,参数表!$A:$G,4,0),"")</f>
        <v/>
      </c>
      <c r="E342" s="18" t="str">
        <f>IF($A342&lt;&gt;"",VLOOKUP($A342,参数表!$A:$G,5,0),"")</f>
        <v/>
      </c>
      <c r="F342" s="18">
        <f>SUMIF(进货入库明细表!D:D,A342,进货入库明细表!H:H)</f>
        <v>0</v>
      </c>
      <c r="G342" s="18">
        <f>SUMIF(进货入库明细表!D:D,A342,进货入库明细表!J:J)</f>
        <v>0</v>
      </c>
      <c r="H342" s="18">
        <f>SUMIF(销售出库明细表!D:D,A342,销售出库明细表!H:H)</f>
        <v>0</v>
      </c>
      <c r="I342" s="18">
        <f>SUMIF(销售出库明细表!D:D,A342,销售出库明细表!J:J)</f>
        <v>0</v>
      </c>
      <c r="J342" s="18" t="e">
        <f t="shared" si="11"/>
        <v>#VALUE!</v>
      </c>
      <c r="K342" s="18" t="str">
        <f>IF($A342&lt;&gt;"",VLOOKUP($A342,参数表!$A:$G,6,0),"")</f>
        <v/>
      </c>
      <c r="L342" s="18" t="str">
        <f t="shared" si="12"/>
        <v/>
      </c>
      <c r="M342" s="36"/>
    </row>
    <row r="343" spans="1:13" ht="20.100000000000001" customHeight="1" x14ac:dyDescent="0.15">
      <c r="A343" s="18" t="str">
        <f>IF(参数表!A342="","",参数表!A342)</f>
        <v/>
      </c>
      <c r="B343" s="18" t="str">
        <f>IFERROR(VLOOKUP(A343,参数表!A:G,2,FALSE),"")</f>
        <v/>
      </c>
      <c r="C343" s="18" t="str">
        <f>IF($A343&lt;&gt;"",VLOOKUP($A343,参数表!$A:$G,3,0),"")</f>
        <v/>
      </c>
      <c r="D343" s="18" t="str">
        <f>IF($A343&lt;&gt;"",VLOOKUP($A343,参数表!$A:$G,4,0),"")</f>
        <v/>
      </c>
      <c r="E343" s="18" t="str">
        <f>IF($A343&lt;&gt;"",VLOOKUP($A343,参数表!$A:$G,5,0),"")</f>
        <v/>
      </c>
      <c r="F343" s="18">
        <f>SUMIF(进货入库明细表!D:D,A343,进货入库明细表!H:H)</f>
        <v>0</v>
      </c>
      <c r="G343" s="18">
        <f>SUMIF(进货入库明细表!D:D,A343,进货入库明细表!J:J)</f>
        <v>0</v>
      </c>
      <c r="H343" s="18">
        <f>SUMIF(销售出库明细表!D:D,A343,销售出库明细表!H:H)</f>
        <v>0</v>
      </c>
      <c r="I343" s="18">
        <f>SUMIF(销售出库明细表!D:D,A343,销售出库明细表!J:J)</f>
        <v>0</v>
      </c>
      <c r="J343" s="18" t="e">
        <f t="shared" si="11"/>
        <v>#VALUE!</v>
      </c>
      <c r="K343" s="18" t="str">
        <f>IF($A343&lt;&gt;"",VLOOKUP($A343,参数表!$A:$G,6,0),"")</f>
        <v/>
      </c>
      <c r="L343" s="18" t="str">
        <f t="shared" si="12"/>
        <v/>
      </c>
      <c r="M343" s="36"/>
    </row>
    <row r="344" spans="1:13" ht="20.100000000000001" customHeight="1" x14ac:dyDescent="0.15">
      <c r="A344" s="18" t="str">
        <f>IF(参数表!A343="","",参数表!A343)</f>
        <v/>
      </c>
      <c r="B344" s="18" t="str">
        <f>IFERROR(VLOOKUP(A344,参数表!A:G,2,FALSE),"")</f>
        <v/>
      </c>
      <c r="C344" s="18" t="str">
        <f>IF($A344&lt;&gt;"",VLOOKUP($A344,参数表!$A:$G,3,0),"")</f>
        <v/>
      </c>
      <c r="D344" s="18" t="str">
        <f>IF($A344&lt;&gt;"",VLOOKUP($A344,参数表!$A:$G,4,0),"")</f>
        <v/>
      </c>
      <c r="E344" s="18" t="str">
        <f>IF($A344&lt;&gt;"",VLOOKUP($A344,参数表!$A:$G,5,0),"")</f>
        <v/>
      </c>
      <c r="F344" s="18">
        <f>SUMIF(进货入库明细表!D:D,A344,进货入库明细表!H:H)</f>
        <v>0</v>
      </c>
      <c r="G344" s="18">
        <f>SUMIF(进货入库明细表!D:D,A344,进货入库明细表!J:J)</f>
        <v>0</v>
      </c>
      <c r="H344" s="18">
        <f>SUMIF(销售出库明细表!D:D,A344,销售出库明细表!H:H)</f>
        <v>0</v>
      </c>
      <c r="I344" s="18">
        <f>SUMIF(销售出库明细表!D:D,A344,销售出库明细表!J:J)</f>
        <v>0</v>
      </c>
      <c r="J344" s="18" t="e">
        <f t="shared" si="11"/>
        <v>#VALUE!</v>
      </c>
      <c r="K344" s="18" t="str">
        <f>IF($A344&lt;&gt;"",VLOOKUP($A344,参数表!$A:$G,6,0),"")</f>
        <v/>
      </c>
      <c r="L344" s="18" t="str">
        <f t="shared" si="12"/>
        <v/>
      </c>
      <c r="M344" s="36"/>
    </row>
    <row r="345" spans="1:13" ht="20.100000000000001" customHeight="1" x14ac:dyDescent="0.15">
      <c r="A345" s="18" t="str">
        <f>IF(参数表!A344="","",参数表!A344)</f>
        <v/>
      </c>
      <c r="B345" s="18" t="str">
        <f>IFERROR(VLOOKUP(A345,参数表!A:G,2,FALSE),"")</f>
        <v/>
      </c>
      <c r="C345" s="18" t="str">
        <f>IF($A345&lt;&gt;"",VLOOKUP($A345,参数表!$A:$G,3,0),"")</f>
        <v/>
      </c>
      <c r="D345" s="18" t="str">
        <f>IF($A345&lt;&gt;"",VLOOKUP($A345,参数表!$A:$G,4,0),"")</f>
        <v/>
      </c>
      <c r="E345" s="18" t="str">
        <f>IF($A345&lt;&gt;"",VLOOKUP($A345,参数表!$A:$G,5,0),"")</f>
        <v/>
      </c>
      <c r="F345" s="18">
        <f>SUMIF(进货入库明细表!D:D,A345,进货入库明细表!H:H)</f>
        <v>0</v>
      </c>
      <c r="G345" s="18">
        <f>SUMIF(进货入库明细表!D:D,A345,进货入库明细表!J:J)</f>
        <v>0</v>
      </c>
      <c r="H345" s="18">
        <f>SUMIF(销售出库明细表!D:D,A345,销售出库明细表!H:H)</f>
        <v>0</v>
      </c>
      <c r="I345" s="18">
        <f>SUMIF(销售出库明细表!D:D,A345,销售出库明细表!J:J)</f>
        <v>0</v>
      </c>
      <c r="J345" s="18" t="e">
        <f t="shared" si="11"/>
        <v>#VALUE!</v>
      </c>
      <c r="K345" s="18" t="str">
        <f>IF($A345&lt;&gt;"",VLOOKUP($A345,参数表!$A:$G,6,0),"")</f>
        <v/>
      </c>
      <c r="L345" s="18" t="str">
        <f t="shared" si="12"/>
        <v/>
      </c>
      <c r="M345" s="36"/>
    </row>
    <row r="346" spans="1:13" ht="20.100000000000001" customHeight="1" x14ac:dyDescent="0.15">
      <c r="A346" s="18" t="str">
        <f>IF(参数表!A345="","",参数表!A345)</f>
        <v/>
      </c>
      <c r="B346" s="18" t="str">
        <f>IFERROR(VLOOKUP(A346,参数表!A:G,2,FALSE),"")</f>
        <v/>
      </c>
      <c r="C346" s="18" t="str">
        <f>IF($A346&lt;&gt;"",VLOOKUP($A346,参数表!$A:$G,3,0),"")</f>
        <v/>
      </c>
      <c r="D346" s="18" t="str">
        <f>IF($A346&lt;&gt;"",VLOOKUP($A346,参数表!$A:$G,4,0),"")</f>
        <v/>
      </c>
      <c r="E346" s="18" t="str">
        <f>IF($A346&lt;&gt;"",VLOOKUP($A346,参数表!$A:$G,5,0),"")</f>
        <v/>
      </c>
      <c r="F346" s="18">
        <f>SUMIF(进货入库明细表!D:D,A346,进货入库明细表!H:H)</f>
        <v>0</v>
      </c>
      <c r="G346" s="18">
        <f>SUMIF(进货入库明细表!D:D,A346,进货入库明细表!J:J)</f>
        <v>0</v>
      </c>
      <c r="H346" s="18">
        <f>SUMIF(销售出库明细表!D:D,A346,销售出库明细表!H:H)</f>
        <v>0</v>
      </c>
      <c r="I346" s="18">
        <f>SUMIF(销售出库明细表!D:D,A346,销售出库明细表!J:J)</f>
        <v>0</v>
      </c>
      <c r="J346" s="18" t="e">
        <f t="shared" si="11"/>
        <v>#VALUE!</v>
      </c>
      <c r="K346" s="18" t="str">
        <f>IF($A346&lt;&gt;"",VLOOKUP($A346,参数表!$A:$G,6,0),"")</f>
        <v/>
      </c>
      <c r="L346" s="18" t="str">
        <f t="shared" si="12"/>
        <v/>
      </c>
      <c r="M346" s="36"/>
    </row>
    <row r="347" spans="1:13" ht="20.100000000000001" customHeight="1" x14ac:dyDescent="0.15">
      <c r="A347" s="18" t="str">
        <f>IF(参数表!A346="","",参数表!A346)</f>
        <v/>
      </c>
      <c r="B347" s="18" t="str">
        <f>IFERROR(VLOOKUP(A347,参数表!A:G,2,FALSE),"")</f>
        <v/>
      </c>
      <c r="C347" s="18" t="str">
        <f>IF($A347&lt;&gt;"",VLOOKUP($A347,参数表!$A:$G,3,0),"")</f>
        <v/>
      </c>
      <c r="D347" s="18" t="str">
        <f>IF($A347&lt;&gt;"",VLOOKUP($A347,参数表!$A:$G,4,0),"")</f>
        <v/>
      </c>
      <c r="E347" s="18" t="str">
        <f>IF($A347&lt;&gt;"",VLOOKUP($A347,参数表!$A:$G,5,0),"")</f>
        <v/>
      </c>
      <c r="F347" s="18">
        <f>SUMIF(进货入库明细表!D:D,A347,进货入库明细表!H:H)</f>
        <v>0</v>
      </c>
      <c r="G347" s="18">
        <f>SUMIF(进货入库明细表!D:D,A347,进货入库明细表!J:J)</f>
        <v>0</v>
      </c>
      <c r="H347" s="18">
        <f>SUMIF(销售出库明细表!D:D,A347,销售出库明细表!H:H)</f>
        <v>0</v>
      </c>
      <c r="I347" s="18">
        <f>SUMIF(销售出库明细表!D:D,A347,销售出库明细表!J:J)</f>
        <v>0</v>
      </c>
      <c r="J347" s="18" t="e">
        <f t="shared" si="11"/>
        <v>#VALUE!</v>
      </c>
      <c r="K347" s="18" t="str">
        <f>IF($A347&lt;&gt;"",VLOOKUP($A347,参数表!$A:$G,6,0),"")</f>
        <v/>
      </c>
      <c r="L347" s="18" t="str">
        <f t="shared" si="12"/>
        <v/>
      </c>
      <c r="M347" s="36"/>
    </row>
    <row r="348" spans="1:13" ht="20.100000000000001" customHeight="1" x14ac:dyDescent="0.15">
      <c r="A348" s="18" t="str">
        <f>IF(参数表!A347="","",参数表!A347)</f>
        <v/>
      </c>
      <c r="B348" s="18" t="str">
        <f>IFERROR(VLOOKUP(A348,参数表!A:G,2,FALSE),"")</f>
        <v/>
      </c>
      <c r="C348" s="18" t="str">
        <f>IF($A348&lt;&gt;"",VLOOKUP($A348,参数表!$A:$G,3,0),"")</f>
        <v/>
      </c>
      <c r="D348" s="18" t="str">
        <f>IF($A348&lt;&gt;"",VLOOKUP($A348,参数表!$A:$G,4,0),"")</f>
        <v/>
      </c>
      <c r="E348" s="18" t="str">
        <f>IF($A348&lt;&gt;"",VLOOKUP($A348,参数表!$A:$G,5,0),"")</f>
        <v/>
      </c>
      <c r="F348" s="18">
        <f>SUMIF(进货入库明细表!D:D,A348,进货入库明细表!H:H)</f>
        <v>0</v>
      </c>
      <c r="G348" s="18">
        <f>SUMIF(进货入库明细表!D:D,A348,进货入库明细表!J:J)</f>
        <v>0</v>
      </c>
      <c r="H348" s="18">
        <f>SUMIF(销售出库明细表!D:D,A348,销售出库明细表!H:H)</f>
        <v>0</v>
      </c>
      <c r="I348" s="18">
        <f>SUMIF(销售出库明细表!D:D,A348,销售出库明细表!J:J)</f>
        <v>0</v>
      </c>
      <c r="J348" s="18" t="e">
        <f t="shared" si="11"/>
        <v>#VALUE!</v>
      </c>
      <c r="K348" s="18" t="str">
        <f>IF($A348&lt;&gt;"",VLOOKUP($A348,参数表!$A:$G,6,0),"")</f>
        <v/>
      </c>
      <c r="L348" s="18" t="str">
        <f t="shared" si="12"/>
        <v/>
      </c>
      <c r="M348" s="36"/>
    </row>
    <row r="349" spans="1:13" ht="20.100000000000001" customHeight="1" x14ac:dyDescent="0.15">
      <c r="A349" s="18" t="str">
        <f>IF(参数表!A348="","",参数表!A348)</f>
        <v/>
      </c>
      <c r="B349" s="18" t="str">
        <f>IFERROR(VLOOKUP(A349,参数表!A:G,2,FALSE),"")</f>
        <v/>
      </c>
      <c r="C349" s="18" t="str">
        <f>IF($A349&lt;&gt;"",VLOOKUP($A349,参数表!$A:$G,3,0),"")</f>
        <v/>
      </c>
      <c r="D349" s="18" t="str">
        <f>IF($A349&lt;&gt;"",VLOOKUP($A349,参数表!$A:$G,4,0),"")</f>
        <v/>
      </c>
      <c r="E349" s="18" t="str">
        <f>IF($A349&lt;&gt;"",VLOOKUP($A349,参数表!$A:$G,5,0),"")</f>
        <v/>
      </c>
      <c r="F349" s="18">
        <f>SUMIF(进货入库明细表!D:D,A349,进货入库明细表!H:H)</f>
        <v>0</v>
      </c>
      <c r="G349" s="18">
        <f>SUMIF(进货入库明细表!D:D,A349,进货入库明细表!J:J)</f>
        <v>0</v>
      </c>
      <c r="H349" s="18">
        <f>SUMIF(销售出库明细表!D:D,A349,销售出库明细表!H:H)</f>
        <v>0</v>
      </c>
      <c r="I349" s="18">
        <f>SUMIF(销售出库明细表!D:D,A349,销售出库明细表!J:J)</f>
        <v>0</v>
      </c>
      <c r="J349" s="18" t="e">
        <f t="shared" si="11"/>
        <v>#VALUE!</v>
      </c>
      <c r="K349" s="18" t="str">
        <f>IF($A349&lt;&gt;"",VLOOKUP($A349,参数表!$A:$G,6,0),"")</f>
        <v/>
      </c>
      <c r="L349" s="18" t="str">
        <f t="shared" si="12"/>
        <v/>
      </c>
      <c r="M349" s="36"/>
    </row>
    <row r="350" spans="1:13" ht="20.100000000000001" customHeight="1" x14ac:dyDescent="0.15">
      <c r="A350" s="18" t="str">
        <f>IF(参数表!A349="","",参数表!A349)</f>
        <v/>
      </c>
      <c r="B350" s="18" t="str">
        <f>IFERROR(VLOOKUP(A350,参数表!A:G,2,FALSE),"")</f>
        <v/>
      </c>
      <c r="C350" s="18" t="str">
        <f>IF($A350&lt;&gt;"",VLOOKUP($A350,参数表!$A:$G,3,0),"")</f>
        <v/>
      </c>
      <c r="D350" s="18" t="str">
        <f>IF($A350&lt;&gt;"",VLOOKUP($A350,参数表!$A:$G,4,0),"")</f>
        <v/>
      </c>
      <c r="E350" s="18" t="str">
        <f>IF($A350&lt;&gt;"",VLOOKUP($A350,参数表!$A:$G,5,0),"")</f>
        <v/>
      </c>
      <c r="F350" s="18">
        <f>SUMIF(进货入库明细表!D:D,A350,进货入库明细表!H:H)</f>
        <v>0</v>
      </c>
      <c r="G350" s="18">
        <f>SUMIF(进货入库明细表!D:D,A350,进货入库明细表!J:J)</f>
        <v>0</v>
      </c>
      <c r="H350" s="18">
        <f>SUMIF(销售出库明细表!D:D,A350,销售出库明细表!H:H)</f>
        <v>0</v>
      </c>
      <c r="I350" s="18">
        <f>SUMIF(销售出库明细表!D:D,A350,销售出库明细表!J:J)</f>
        <v>0</v>
      </c>
      <c r="J350" s="18" t="e">
        <f t="shared" si="11"/>
        <v>#VALUE!</v>
      </c>
      <c r="K350" s="18" t="str">
        <f>IF($A350&lt;&gt;"",VLOOKUP($A350,参数表!$A:$G,6,0),"")</f>
        <v/>
      </c>
      <c r="L350" s="18" t="str">
        <f t="shared" si="12"/>
        <v/>
      </c>
      <c r="M350" s="36"/>
    </row>
    <row r="351" spans="1:13" ht="20.100000000000001" customHeight="1" x14ac:dyDescent="0.15">
      <c r="A351" s="18" t="str">
        <f>IF(参数表!A350="","",参数表!A350)</f>
        <v/>
      </c>
      <c r="B351" s="18" t="str">
        <f>IFERROR(VLOOKUP(A351,参数表!A:G,2,FALSE),"")</f>
        <v/>
      </c>
      <c r="C351" s="18" t="str">
        <f>IF($A351&lt;&gt;"",VLOOKUP($A351,参数表!$A:$G,3,0),"")</f>
        <v/>
      </c>
      <c r="D351" s="18" t="str">
        <f>IF($A351&lt;&gt;"",VLOOKUP($A351,参数表!$A:$G,4,0),"")</f>
        <v/>
      </c>
      <c r="E351" s="18" t="str">
        <f>IF($A351&lt;&gt;"",VLOOKUP($A351,参数表!$A:$G,5,0),"")</f>
        <v/>
      </c>
      <c r="F351" s="18">
        <f>SUMIF(进货入库明细表!D:D,A351,进货入库明细表!H:H)</f>
        <v>0</v>
      </c>
      <c r="G351" s="18">
        <f>SUMIF(进货入库明细表!D:D,A351,进货入库明细表!J:J)</f>
        <v>0</v>
      </c>
      <c r="H351" s="18">
        <f>SUMIF(销售出库明细表!D:D,A351,销售出库明细表!H:H)</f>
        <v>0</v>
      </c>
      <c r="I351" s="18">
        <f>SUMIF(销售出库明细表!D:D,A351,销售出库明细表!J:J)</f>
        <v>0</v>
      </c>
      <c r="J351" s="18" t="e">
        <f t="shared" si="11"/>
        <v>#VALUE!</v>
      </c>
      <c r="K351" s="18" t="str">
        <f>IF($A351&lt;&gt;"",VLOOKUP($A351,参数表!$A:$G,6,0),"")</f>
        <v/>
      </c>
      <c r="L351" s="18" t="str">
        <f t="shared" si="12"/>
        <v/>
      </c>
      <c r="M351" s="36"/>
    </row>
    <row r="352" spans="1:13" ht="20.100000000000001" customHeight="1" x14ac:dyDescent="0.15">
      <c r="A352" s="18" t="str">
        <f>IF(参数表!A351="","",参数表!A351)</f>
        <v/>
      </c>
      <c r="B352" s="18" t="str">
        <f>IFERROR(VLOOKUP(A352,参数表!A:G,2,FALSE),"")</f>
        <v/>
      </c>
      <c r="C352" s="18" t="str">
        <f>IF($A352&lt;&gt;"",VLOOKUP($A352,参数表!$A:$G,3,0),"")</f>
        <v/>
      </c>
      <c r="D352" s="18" t="str">
        <f>IF($A352&lt;&gt;"",VLOOKUP($A352,参数表!$A:$G,4,0),"")</f>
        <v/>
      </c>
      <c r="E352" s="18" t="str">
        <f>IF($A352&lt;&gt;"",VLOOKUP($A352,参数表!$A:$G,5,0),"")</f>
        <v/>
      </c>
      <c r="F352" s="18">
        <f>SUMIF(进货入库明细表!D:D,A352,进货入库明细表!H:H)</f>
        <v>0</v>
      </c>
      <c r="G352" s="18">
        <f>SUMIF(进货入库明细表!D:D,A352,进货入库明细表!J:J)</f>
        <v>0</v>
      </c>
      <c r="H352" s="18">
        <f>SUMIF(销售出库明细表!D:D,A352,销售出库明细表!H:H)</f>
        <v>0</v>
      </c>
      <c r="I352" s="18">
        <f>SUMIF(销售出库明细表!D:D,A352,销售出库明细表!J:J)</f>
        <v>0</v>
      </c>
      <c r="J352" s="18" t="e">
        <f t="shared" si="11"/>
        <v>#VALUE!</v>
      </c>
      <c r="K352" s="18" t="str">
        <f>IF($A352&lt;&gt;"",VLOOKUP($A352,参数表!$A:$G,6,0),"")</f>
        <v/>
      </c>
      <c r="L352" s="18" t="str">
        <f t="shared" si="12"/>
        <v/>
      </c>
      <c r="M352" s="36"/>
    </row>
    <row r="353" spans="1:13" ht="20.100000000000001" customHeight="1" x14ac:dyDescent="0.15">
      <c r="A353" s="18" t="str">
        <f>IF(参数表!A352="","",参数表!A352)</f>
        <v/>
      </c>
      <c r="B353" s="18" t="str">
        <f>IFERROR(VLOOKUP(A353,参数表!A:G,2,FALSE),"")</f>
        <v/>
      </c>
      <c r="C353" s="18" t="str">
        <f>IF($A353&lt;&gt;"",VLOOKUP($A353,参数表!$A:$G,3,0),"")</f>
        <v/>
      </c>
      <c r="D353" s="18" t="str">
        <f>IF($A353&lt;&gt;"",VLOOKUP($A353,参数表!$A:$G,4,0),"")</f>
        <v/>
      </c>
      <c r="E353" s="18" t="str">
        <f>IF($A353&lt;&gt;"",VLOOKUP($A353,参数表!$A:$G,5,0),"")</f>
        <v/>
      </c>
      <c r="F353" s="18">
        <f>SUMIF(进货入库明细表!D:D,A353,进货入库明细表!H:H)</f>
        <v>0</v>
      </c>
      <c r="G353" s="18">
        <f>SUMIF(进货入库明细表!D:D,A353,进货入库明细表!J:J)</f>
        <v>0</v>
      </c>
      <c r="H353" s="18">
        <f>SUMIF(销售出库明细表!D:D,A353,销售出库明细表!H:H)</f>
        <v>0</v>
      </c>
      <c r="I353" s="18">
        <f>SUMIF(销售出库明细表!D:D,A353,销售出库明细表!J:J)</f>
        <v>0</v>
      </c>
      <c r="J353" s="18" t="e">
        <f t="shared" si="11"/>
        <v>#VALUE!</v>
      </c>
      <c r="K353" s="18" t="str">
        <f>IF($A353&lt;&gt;"",VLOOKUP($A353,参数表!$A:$G,6,0),"")</f>
        <v/>
      </c>
      <c r="L353" s="18" t="str">
        <f t="shared" si="12"/>
        <v/>
      </c>
      <c r="M353" s="36"/>
    </row>
    <row r="354" spans="1:13" ht="20.100000000000001" customHeight="1" x14ac:dyDescent="0.15">
      <c r="A354" s="18" t="str">
        <f>IF(参数表!A353="","",参数表!A353)</f>
        <v/>
      </c>
      <c r="B354" s="18" t="str">
        <f>IFERROR(VLOOKUP(A354,参数表!A:G,2,FALSE),"")</f>
        <v/>
      </c>
      <c r="C354" s="18" t="str">
        <f>IF($A354&lt;&gt;"",VLOOKUP($A354,参数表!$A:$G,3,0),"")</f>
        <v/>
      </c>
      <c r="D354" s="18" t="str">
        <f>IF($A354&lt;&gt;"",VLOOKUP($A354,参数表!$A:$G,4,0),"")</f>
        <v/>
      </c>
      <c r="E354" s="18" t="str">
        <f>IF($A354&lt;&gt;"",VLOOKUP($A354,参数表!$A:$G,5,0),"")</f>
        <v/>
      </c>
      <c r="F354" s="18">
        <f>SUMIF(进货入库明细表!D:D,A354,进货入库明细表!H:H)</f>
        <v>0</v>
      </c>
      <c r="G354" s="18">
        <f>SUMIF(进货入库明细表!D:D,A354,进货入库明细表!J:J)</f>
        <v>0</v>
      </c>
      <c r="H354" s="18">
        <f>SUMIF(销售出库明细表!D:D,A354,销售出库明细表!H:H)</f>
        <v>0</v>
      </c>
      <c r="I354" s="18">
        <f>SUMIF(销售出库明细表!D:D,A354,销售出库明细表!J:J)</f>
        <v>0</v>
      </c>
      <c r="J354" s="18" t="e">
        <f t="shared" si="11"/>
        <v>#VALUE!</v>
      </c>
      <c r="K354" s="18" t="str">
        <f>IF($A354&lt;&gt;"",VLOOKUP($A354,参数表!$A:$G,6,0),"")</f>
        <v/>
      </c>
      <c r="L354" s="18" t="str">
        <f t="shared" si="12"/>
        <v/>
      </c>
      <c r="M354" s="36"/>
    </row>
    <row r="355" spans="1:13" ht="20.100000000000001" customHeight="1" x14ac:dyDescent="0.15">
      <c r="A355" s="18" t="str">
        <f>IF(参数表!A354="","",参数表!A354)</f>
        <v/>
      </c>
      <c r="B355" s="18" t="str">
        <f>IFERROR(VLOOKUP(A355,参数表!A:G,2,FALSE),"")</f>
        <v/>
      </c>
      <c r="C355" s="18" t="str">
        <f>IF($A355&lt;&gt;"",VLOOKUP($A355,参数表!$A:$G,3,0),"")</f>
        <v/>
      </c>
      <c r="D355" s="18" t="str">
        <f>IF($A355&lt;&gt;"",VLOOKUP($A355,参数表!$A:$G,4,0),"")</f>
        <v/>
      </c>
      <c r="E355" s="18" t="str">
        <f>IF($A355&lt;&gt;"",VLOOKUP($A355,参数表!$A:$G,5,0),"")</f>
        <v/>
      </c>
      <c r="F355" s="18">
        <f>SUMIF(进货入库明细表!D:D,A355,进货入库明细表!H:H)</f>
        <v>0</v>
      </c>
      <c r="G355" s="18">
        <f>SUMIF(进货入库明细表!D:D,A355,进货入库明细表!J:J)</f>
        <v>0</v>
      </c>
      <c r="H355" s="18">
        <f>SUMIF(销售出库明细表!D:D,A355,销售出库明细表!H:H)</f>
        <v>0</v>
      </c>
      <c r="I355" s="18">
        <f>SUMIF(销售出库明细表!D:D,A355,销售出库明细表!J:J)</f>
        <v>0</v>
      </c>
      <c r="J355" s="18" t="e">
        <f t="shared" si="11"/>
        <v>#VALUE!</v>
      </c>
      <c r="K355" s="18" t="str">
        <f>IF($A355&lt;&gt;"",VLOOKUP($A355,参数表!$A:$G,6,0),"")</f>
        <v/>
      </c>
      <c r="L355" s="18" t="str">
        <f t="shared" si="12"/>
        <v/>
      </c>
      <c r="M355" s="36"/>
    </row>
    <row r="356" spans="1:13" ht="20.100000000000001" customHeight="1" x14ac:dyDescent="0.15">
      <c r="A356" s="18" t="str">
        <f>IF(参数表!A355="","",参数表!A355)</f>
        <v/>
      </c>
      <c r="B356" s="18" t="str">
        <f>IFERROR(VLOOKUP(A356,参数表!A:G,2,FALSE),"")</f>
        <v/>
      </c>
      <c r="C356" s="18" t="str">
        <f>IF($A356&lt;&gt;"",VLOOKUP($A356,参数表!$A:$G,3,0),"")</f>
        <v/>
      </c>
      <c r="D356" s="18" t="str">
        <f>IF($A356&lt;&gt;"",VLOOKUP($A356,参数表!$A:$G,4,0),"")</f>
        <v/>
      </c>
      <c r="E356" s="18" t="str">
        <f>IF($A356&lt;&gt;"",VLOOKUP($A356,参数表!$A:$G,5,0),"")</f>
        <v/>
      </c>
      <c r="F356" s="18">
        <f>SUMIF(进货入库明细表!D:D,A356,进货入库明细表!H:H)</f>
        <v>0</v>
      </c>
      <c r="G356" s="18">
        <f>SUMIF(进货入库明细表!D:D,A356,进货入库明细表!J:J)</f>
        <v>0</v>
      </c>
      <c r="H356" s="18">
        <f>SUMIF(销售出库明细表!D:D,A356,销售出库明细表!H:H)</f>
        <v>0</v>
      </c>
      <c r="I356" s="18">
        <f>SUMIF(销售出库明细表!D:D,A356,销售出库明细表!J:J)</f>
        <v>0</v>
      </c>
      <c r="J356" s="18" t="e">
        <f t="shared" si="11"/>
        <v>#VALUE!</v>
      </c>
      <c r="K356" s="18" t="str">
        <f>IF($A356&lt;&gt;"",VLOOKUP($A356,参数表!$A:$G,6,0),"")</f>
        <v/>
      </c>
      <c r="L356" s="18" t="str">
        <f t="shared" si="12"/>
        <v/>
      </c>
      <c r="M356" s="36"/>
    </row>
    <row r="357" spans="1:13" ht="20.100000000000001" customHeight="1" x14ac:dyDescent="0.15">
      <c r="A357" s="18" t="str">
        <f>IF(参数表!A356="","",参数表!A356)</f>
        <v/>
      </c>
      <c r="B357" s="18" t="str">
        <f>IFERROR(VLOOKUP(A357,参数表!A:G,2,FALSE),"")</f>
        <v/>
      </c>
      <c r="C357" s="18" t="str">
        <f>IF($A357&lt;&gt;"",VLOOKUP($A357,参数表!$A:$G,3,0),"")</f>
        <v/>
      </c>
      <c r="D357" s="18" t="str">
        <f>IF($A357&lt;&gt;"",VLOOKUP($A357,参数表!$A:$G,4,0),"")</f>
        <v/>
      </c>
      <c r="E357" s="18" t="str">
        <f>IF($A357&lt;&gt;"",VLOOKUP($A357,参数表!$A:$G,5,0),"")</f>
        <v/>
      </c>
      <c r="F357" s="18">
        <f>SUMIF(进货入库明细表!D:D,A357,进货入库明细表!H:H)</f>
        <v>0</v>
      </c>
      <c r="G357" s="18">
        <f>SUMIF(进货入库明细表!D:D,A357,进货入库明细表!J:J)</f>
        <v>0</v>
      </c>
      <c r="H357" s="18">
        <f>SUMIF(销售出库明细表!D:D,A357,销售出库明细表!H:H)</f>
        <v>0</v>
      </c>
      <c r="I357" s="18">
        <f>SUMIF(销售出库明细表!D:D,A357,销售出库明细表!J:J)</f>
        <v>0</v>
      </c>
      <c r="J357" s="18" t="e">
        <f t="shared" si="11"/>
        <v>#VALUE!</v>
      </c>
      <c r="K357" s="18" t="str">
        <f>IF($A357&lt;&gt;"",VLOOKUP($A357,参数表!$A:$G,6,0),"")</f>
        <v/>
      </c>
      <c r="L357" s="18" t="str">
        <f t="shared" si="12"/>
        <v/>
      </c>
      <c r="M357" s="36"/>
    </row>
    <row r="358" spans="1:13" ht="20.100000000000001" customHeight="1" x14ac:dyDescent="0.15">
      <c r="A358" s="18" t="str">
        <f>IF(参数表!A357="","",参数表!A357)</f>
        <v/>
      </c>
      <c r="B358" s="18" t="str">
        <f>IFERROR(VLOOKUP(A358,参数表!A:G,2,FALSE),"")</f>
        <v/>
      </c>
      <c r="C358" s="18" t="str">
        <f>IF($A358&lt;&gt;"",VLOOKUP($A358,参数表!$A:$G,3,0),"")</f>
        <v/>
      </c>
      <c r="D358" s="18" t="str">
        <f>IF($A358&lt;&gt;"",VLOOKUP($A358,参数表!$A:$G,4,0),"")</f>
        <v/>
      </c>
      <c r="E358" s="18" t="str">
        <f>IF($A358&lt;&gt;"",VLOOKUP($A358,参数表!$A:$G,5,0),"")</f>
        <v/>
      </c>
      <c r="F358" s="18">
        <f>SUMIF(进货入库明细表!D:D,A358,进货入库明细表!H:H)</f>
        <v>0</v>
      </c>
      <c r="G358" s="18">
        <f>SUMIF(进货入库明细表!D:D,A358,进货入库明细表!J:J)</f>
        <v>0</v>
      </c>
      <c r="H358" s="18">
        <f>SUMIF(销售出库明细表!D:D,A358,销售出库明细表!H:H)</f>
        <v>0</v>
      </c>
      <c r="I358" s="18">
        <f>SUMIF(销售出库明细表!D:D,A358,销售出库明细表!J:J)</f>
        <v>0</v>
      </c>
      <c r="J358" s="18" t="e">
        <f t="shared" si="11"/>
        <v>#VALUE!</v>
      </c>
      <c r="K358" s="18" t="str">
        <f>IF($A358&lt;&gt;"",VLOOKUP($A358,参数表!$A:$G,6,0),"")</f>
        <v/>
      </c>
      <c r="L358" s="18" t="str">
        <f t="shared" si="12"/>
        <v/>
      </c>
      <c r="M358" s="36"/>
    </row>
    <row r="359" spans="1:13" ht="20.100000000000001" customHeight="1" x14ac:dyDescent="0.15">
      <c r="A359" s="18" t="str">
        <f>IF(参数表!A358="","",参数表!A358)</f>
        <v/>
      </c>
      <c r="B359" s="18" t="str">
        <f>IFERROR(VLOOKUP(A359,参数表!A:G,2,FALSE),"")</f>
        <v/>
      </c>
      <c r="C359" s="18" t="str">
        <f>IF($A359&lt;&gt;"",VLOOKUP($A359,参数表!$A:$G,3,0),"")</f>
        <v/>
      </c>
      <c r="D359" s="18" t="str">
        <f>IF($A359&lt;&gt;"",VLOOKUP($A359,参数表!$A:$G,4,0),"")</f>
        <v/>
      </c>
      <c r="E359" s="18" t="str">
        <f>IF($A359&lt;&gt;"",VLOOKUP($A359,参数表!$A:$G,5,0),"")</f>
        <v/>
      </c>
      <c r="F359" s="18">
        <f>SUMIF(进货入库明细表!D:D,A359,进货入库明细表!H:H)</f>
        <v>0</v>
      </c>
      <c r="G359" s="18">
        <f>SUMIF(进货入库明细表!D:D,A359,进货入库明细表!J:J)</f>
        <v>0</v>
      </c>
      <c r="H359" s="18">
        <f>SUMIF(销售出库明细表!D:D,A359,销售出库明细表!H:H)</f>
        <v>0</v>
      </c>
      <c r="I359" s="18">
        <f>SUMIF(销售出库明细表!D:D,A359,销售出库明细表!J:J)</f>
        <v>0</v>
      </c>
      <c r="J359" s="18" t="e">
        <f t="shared" si="11"/>
        <v>#VALUE!</v>
      </c>
      <c r="K359" s="18" t="str">
        <f>IF($A359&lt;&gt;"",VLOOKUP($A359,参数表!$A:$G,6,0),"")</f>
        <v/>
      </c>
      <c r="L359" s="18" t="str">
        <f t="shared" si="12"/>
        <v/>
      </c>
      <c r="M359" s="36"/>
    </row>
    <row r="360" spans="1:13" ht="20.100000000000001" customHeight="1" x14ac:dyDescent="0.15">
      <c r="A360" s="18" t="str">
        <f>IF(参数表!A359="","",参数表!A359)</f>
        <v/>
      </c>
      <c r="B360" s="18" t="str">
        <f>IFERROR(VLOOKUP(A360,参数表!A:G,2,FALSE),"")</f>
        <v/>
      </c>
      <c r="C360" s="18" t="str">
        <f>IF($A360&lt;&gt;"",VLOOKUP($A360,参数表!$A:$G,3,0),"")</f>
        <v/>
      </c>
      <c r="D360" s="18" t="str">
        <f>IF($A360&lt;&gt;"",VLOOKUP($A360,参数表!$A:$G,4,0),"")</f>
        <v/>
      </c>
      <c r="E360" s="18" t="str">
        <f>IF($A360&lt;&gt;"",VLOOKUP($A360,参数表!$A:$G,5,0),"")</f>
        <v/>
      </c>
      <c r="F360" s="18">
        <f>SUMIF(进货入库明细表!D:D,A360,进货入库明细表!H:H)</f>
        <v>0</v>
      </c>
      <c r="G360" s="18">
        <f>SUMIF(进货入库明细表!D:D,A360,进货入库明细表!J:J)</f>
        <v>0</v>
      </c>
      <c r="H360" s="18">
        <f>SUMIF(销售出库明细表!D:D,A360,销售出库明细表!H:H)</f>
        <v>0</v>
      </c>
      <c r="I360" s="18">
        <f>SUMIF(销售出库明细表!D:D,A360,销售出库明细表!J:J)</f>
        <v>0</v>
      </c>
      <c r="J360" s="18" t="e">
        <f t="shared" si="11"/>
        <v>#VALUE!</v>
      </c>
      <c r="K360" s="18" t="str">
        <f>IF($A360&lt;&gt;"",VLOOKUP($A360,参数表!$A:$G,6,0),"")</f>
        <v/>
      </c>
      <c r="L360" s="18" t="str">
        <f t="shared" si="12"/>
        <v/>
      </c>
      <c r="M360" s="36"/>
    </row>
    <row r="361" spans="1:13" ht="20.100000000000001" customHeight="1" x14ac:dyDescent="0.15">
      <c r="A361" s="18" t="str">
        <f>IF(参数表!A360="","",参数表!A360)</f>
        <v/>
      </c>
      <c r="B361" s="18" t="str">
        <f>IFERROR(VLOOKUP(A361,参数表!A:G,2,FALSE),"")</f>
        <v/>
      </c>
      <c r="C361" s="18" t="str">
        <f>IF($A361&lt;&gt;"",VLOOKUP($A361,参数表!$A:$G,3,0),"")</f>
        <v/>
      </c>
      <c r="D361" s="18" t="str">
        <f>IF($A361&lt;&gt;"",VLOOKUP($A361,参数表!$A:$G,4,0),"")</f>
        <v/>
      </c>
      <c r="E361" s="18" t="str">
        <f>IF($A361&lt;&gt;"",VLOOKUP($A361,参数表!$A:$G,5,0),"")</f>
        <v/>
      </c>
      <c r="F361" s="18">
        <f>SUMIF(进货入库明细表!D:D,A361,进货入库明细表!H:H)</f>
        <v>0</v>
      </c>
      <c r="G361" s="18">
        <f>SUMIF(进货入库明细表!D:D,A361,进货入库明细表!J:J)</f>
        <v>0</v>
      </c>
      <c r="H361" s="18">
        <f>SUMIF(销售出库明细表!D:D,A361,销售出库明细表!H:H)</f>
        <v>0</v>
      </c>
      <c r="I361" s="18">
        <f>SUMIF(销售出库明细表!D:D,A361,销售出库明细表!J:J)</f>
        <v>0</v>
      </c>
      <c r="J361" s="18" t="e">
        <f t="shared" si="11"/>
        <v>#VALUE!</v>
      </c>
      <c r="K361" s="18" t="str">
        <f>IF($A361&lt;&gt;"",VLOOKUP($A361,参数表!$A:$G,6,0),"")</f>
        <v/>
      </c>
      <c r="L361" s="18" t="str">
        <f t="shared" si="12"/>
        <v/>
      </c>
      <c r="M361" s="36"/>
    </row>
    <row r="362" spans="1:13" ht="20.100000000000001" customHeight="1" x14ac:dyDescent="0.15">
      <c r="A362" s="18" t="str">
        <f>IF(参数表!A361="","",参数表!A361)</f>
        <v/>
      </c>
      <c r="B362" s="18" t="str">
        <f>IFERROR(VLOOKUP(A362,参数表!A:G,2,FALSE),"")</f>
        <v/>
      </c>
      <c r="C362" s="18" t="str">
        <f>IF($A362&lt;&gt;"",VLOOKUP($A362,参数表!$A:$G,3,0),"")</f>
        <v/>
      </c>
      <c r="D362" s="18" t="str">
        <f>IF($A362&lt;&gt;"",VLOOKUP($A362,参数表!$A:$G,4,0),"")</f>
        <v/>
      </c>
      <c r="E362" s="18" t="str">
        <f>IF($A362&lt;&gt;"",VLOOKUP($A362,参数表!$A:$G,5,0),"")</f>
        <v/>
      </c>
      <c r="F362" s="18">
        <f>SUMIF(进货入库明细表!D:D,A362,进货入库明细表!H:H)</f>
        <v>0</v>
      </c>
      <c r="G362" s="18">
        <f>SUMIF(进货入库明细表!D:D,A362,进货入库明细表!J:J)</f>
        <v>0</v>
      </c>
      <c r="H362" s="18">
        <f>SUMIF(销售出库明细表!D:D,A362,销售出库明细表!H:H)</f>
        <v>0</v>
      </c>
      <c r="I362" s="18">
        <f>SUMIF(销售出库明细表!D:D,A362,销售出库明细表!J:J)</f>
        <v>0</v>
      </c>
      <c r="J362" s="18" t="e">
        <f t="shared" si="11"/>
        <v>#VALUE!</v>
      </c>
      <c r="K362" s="18" t="str">
        <f>IF($A362&lt;&gt;"",VLOOKUP($A362,参数表!$A:$G,6,0),"")</f>
        <v/>
      </c>
      <c r="L362" s="18" t="str">
        <f t="shared" si="12"/>
        <v/>
      </c>
      <c r="M362" s="36"/>
    </row>
    <row r="363" spans="1:13" ht="20.100000000000001" customHeight="1" x14ac:dyDescent="0.15">
      <c r="A363" s="18" t="str">
        <f>IF(参数表!A362="","",参数表!A362)</f>
        <v/>
      </c>
      <c r="B363" s="18" t="str">
        <f>IFERROR(VLOOKUP(A363,参数表!A:G,2,FALSE),"")</f>
        <v/>
      </c>
      <c r="C363" s="18" t="str">
        <f>IF($A363&lt;&gt;"",VLOOKUP($A363,参数表!$A:$G,3,0),"")</f>
        <v/>
      </c>
      <c r="D363" s="18" t="str">
        <f>IF($A363&lt;&gt;"",VLOOKUP($A363,参数表!$A:$G,4,0),"")</f>
        <v/>
      </c>
      <c r="E363" s="18" t="str">
        <f>IF($A363&lt;&gt;"",VLOOKUP($A363,参数表!$A:$G,5,0),"")</f>
        <v/>
      </c>
      <c r="F363" s="18">
        <f>SUMIF(进货入库明细表!D:D,A363,进货入库明细表!H:H)</f>
        <v>0</v>
      </c>
      <c r="G363" s="18">
        <f>SUMIF(进货入库明细表!D:D,A363,进货入库明细表!J:J)</f>
        <v>0</v>
      </c>
      <c r="H363" s="18">
        <f>SUMIF(销售出库明细表!D:D,A363,销售出库明细表!H:H)</f>
        <v>0</v>
      </c>
      <c r="I363" s="18">
        <f>SUMIF(销售出库明细表!D:D,A363,销售出库明细表!J:J)</f>
        <v>0</v>
      </c>
      <c r="J363" s="18" t="e">
        <f t="shared" si="11"/>
        <v>#VALUE!</v>
      </c>
      <c r="K363" s="18" t="str">
        <f>IF($A363&lt;&gt;"",VLOOKUP($A363,参数表!$A:$G,6,0),"")</f>
        <v/>
      </c>
      <c r="L363" s="18" t="str">
        <f t="shared" si="12"/>
        <v/>
      </c>
      <c r="M363" s="36"/>
    </row>
    <row r="364" spans="1:13" ht="20.100000000000001" customHeight="1" x14ac:dyDescent="0.15">
      <c r="A364" s="18" t="str">
        <f>IF(参数表!A363="","",参数表!A363)</f>
        <v/>
      </c>
      <c r="B364" s="18" t="str">
        <f>IFERROR(VLOOKUP(A364,参数表!A:G,2,FALSE),"")</f>
        <v/>
      </c>
      <c r="C364" s="18" t="str">
        <f>IF($A364&lt;&gt;"",VLOOKUP($A364,参数表!$A:$G,3,0),"")</f>
        <v/>
      </c>
      <c r="D364" s="18" t="str">
        <f>IF($A364&lt;&gt;"",VLOOKUP($A364,参数表!$A:$G,4,0),"")</f>
        <v/>
      </c>
      <c r="E364" s="18" t="str">
        <f>IF($A364&lt;&gt;"",VLOOKUP($A364,参数表!$A:$G,5,0),"")</f>
        <v/>
      </c>
      <c r="F364" s="18">
        <f>SUMIF(进货入库明细表!D:D,A364,进货入库明细表!H:H)</f>
        <v>0</v>
      </c>
      <c r="G364" s="18">
        <f>SUMIF(进货入库明细表!D:D,A364,进货入库明细表!J:J)</f>
        <v>0</v>
      </c>
      <c r="H364" s="18">
        <f>SUMIF(销售出库明细表!D:D,A364,销售出库明细表!H:H)</f>
        <v>0</v>
      </c>
      <c r="I364" s="18">
        <f>SUMIF(销售出库明细表!D:D,A364,销售出库明细表!J:J)</f>
        <v>0</v>
      </c>
      <c r="J364" s="18" t="e">
        <f t="shared" si="11"/>
        <v>#VALUE!</v>
      </c>
      <c r="K364" s="18" t="str">
        <f>IF($A364&lt;&gt;"",VLOOKUP($A364,参数表!$A:$G,6,0),"")</f>
        <v/>
      </c>
      <c r="L364" s="18" t="str">
        <f t="shared" si="12"/>
        <v/>
      </c>
      <c r="M364" s="36"/>
    </row>
    <row r="365" spans="1:13" ht="20.100000000000001" customHeight="1" x14ac:dyDescent="0.15">
      <c r="A365" s="18" t="str">
        <f>IF(参数表!A364="","",参数表!A364)</f>
        <v/>
      </c>
      <c r="B365" s="18" t="str">
        <f>IFERROR(VLOOKUP(A365,参数表!A:G,2,FALSE),"")</f>
        <v/>
      </c>
      <c r="C365" s="18" t="str">
        <f>IF($A365&lt;&gt;"",VLOOKUP($A365,参数表!$A:$G,3,0),"")</f>
        <v/>
      </c>
      <c r="D365" s="18" t="str">
        <f>IF($A365&lt;&gt;"",VLOOKUP($A365,参数表!$A:$G,4,0),"")</f>
        <v/>
      </c>
      <c r="E365" s="18" t="str">
        <f>IF($A365&lt;&gt;"",VLOOKUP($A365,参数表!$A:$G,5,0),"")</f>
        <v/>
      </c>
      <c r="F365" s="18">
        <f>SUMIF(进货入库明细表!D:D,A365,进货入库明细表!H:H)</f>
        <v>0</v>
      </c>
      <c r="G365" s="18">
        <f>SUMIF(进货入库明细表!D:D,A365,进货入库明细表!J:J)</f>
        <v>0</v>
      </c>
      <c r="H365" s="18">
        <f>SUMIF(销售出库明细表!D:D,A365,销售出库明细表!H:H)</f>
        <v>0</v>
      </c>
      <c r="I365" s="18">
        <f>SUMIF(销售出库明细表!D:D,A365,销售出库明细表!J:J)</f>
        <v>0</v>
      </c>
      <c r="J365" s="18" t="e">
        <f t="shared" si="11"/>
        <v>#VALUE!</v>
      </c>
      <c r="K365" s="18" t="str">
        <f>IF($A365&lt;&gt;"",VLOOKUP($A365,参数表!$A:$G,6,0),"")</f>
        <v/>
      </c>
      <c r="L365" s="18" t="str">
        <f t="shared" si="12"/>
        <v/>
      </c>
      <c r="M365" s="36"/>
    </row>
    <row r="366" spans="1:13" ht="20.100000000000001" customHeight="1" x14ac:dyDescent="0.15">
      <c r="A366" s="18" t="str">
        <f>IF(参数表!A365="","",参数表!A365)</f>
        <v/>
      </c>
      <c r="B366" s="18" t="str">
        <f>IFERROR(VLOOKUP(A366,参数表!A:G,2,FALSE),"")</f>
        <v/>
      </c>
      <c r="C366" s="18" t="str">
        <f>IF($A366&lt;&gt;"",VLOOKUP($A366,参数表!$A:$G,3,0),"")</f>
        <v/>
      </c>
      <c r="D366" s="18" t="str">
        <f>IF($A366&lt;&gt;"",VLOOKUP($A366,参数表!$A:$G,4,0),"")</f>
        <v/>
      </c>
      <c r="E366" s="18" t="str">
        <f>IF($A366&lt;&gt;"",VLOOKUP($A366,参数表!$A:$G,5,0),"")</f>
        <v/>
      </c>
      <c r="F366" s="18">
        <f>SUMIF(进货入库明细表!D:D,A366,进货入库明细表!H:H)</f>
        <v>0</v>
      </c>
      <c r="G366" s="18">
        <f>SUMIF(进货入库明细表!D:D,A366,进货入库明细表!J:J)</f>
        <v>0</v>
      </c>
      <c r="H366" s="18">
        <f>SUMIF(销售出库明细表!D:D,A366,销售出库明细表!H:H)</f>
        <v>0</v>
      </c>
      <c r="I366" s="18">
        <f>SUMIF(销售出库明细表!D:D,A366,销售出库明细表!J:J)</f>
        <v>0</v>
      </c>
      <c r="J366" s="18" t="e">
        <f t="shared" si="11"/>
        <v>#VALUE!</v>
      </c>
      <c r="K366" s="18" t="str">
        <f>IF($A366&lt;&gt;"",VLOOKUP($A366,参数表!$A:$G,6,0),"")</f>
        <v/>
      </c>
      <c r="L366" s="18" t="str">
        <f t="shared" si="12"/>
        <v/>
      </c>
      <c r="M366" s="36"/>
    </row>
    <row r="367" spans="1:13" ht="20.100000000000001" customHeight="1" x14ac:dyDescent="0.15">
      <c r="A367" s="18" t="str">
        <f>IF(参数表!A366="","",参数表!A366)</f>
        <v/>
      </c>
      <c r="B367" s="18" t="str">
        <f>IFERROR(VLOOKUP(A367,参数表!A:G,2,FALSE),"")</f>
        <v/>
      </c>
      <c r="C367" s="18" t="str">
        <f>IF($A367&lt;&gt;"",VLOOKUP($A367,参数表!$A:$G,3,0),"")</f>
        <v/>
      </c>
      <c r="D367" s="18" t="str">
        <f>IF($A367&lt;&gt;"",VLOOKUP($A367,参数表!$A:$G,4,0),"")</f>
        <v/>
      </c>
      <c r="E367" s="18" t="str">
        <f>IF($A367&lt;&gt;"",VLOOKUP($A367,参数表!$A:$G,5,0),"")</f>
        <v/>
      </c>
      <c r="F367" s="18">
        <f>SUMIF(进货入库明细表!D:D,A367,进货入库明细表!H:H)</f>
        <v>0</v>
      </c>
      <c r="G367" s="18">
        <f>SUMIF(进货入库明细表!D:D,A367,进货入库明细表!J:J)</f>
        <v>0</v>
      </c>
      <c r="H367" s="18">
        <f>SUMIF(销售出库明细表!D:D,A367,销售出库明细表!H:H)</f>
        <v>0</v>
      </c>
      <c r="I367" s="18">
        <f>SUMIF(销售出库明细表!D:D,A367,销售出库明细表!J:J)</f>
        <v>0</v>
      </c>
      <c r="J367" s="18" t="e">
        <f t="shared" si="11"/>
        <v>#VALUE!</v>
      </c>
      <c r="K367" s="18" t="str">
        <f>IF($A367&lt;&gt;"",VLOOKUP($A367,参数表!$A:$G,6,0),"")</f>
        <v/>
      </c>
      <c r="L367" s="18" t="str">
        <f t="shared" si="12"/>
        <v/>
      </c>
      <c r="M367" s="36"/>
    </row>
    <row r="368" spans="1:13" ht="20.100000000000001" customHeight="1" x14ac:dyDescent="0.15">
      <c r="A368" s="18" t="str">
        <f>IF(参数表!A367="","",参数表!A367)</f>
        <v/>
      </c>
      <c r="B368" s="18" t="str">
        <f>IFERROR(VLOOKUP(A368,参数表!A:G,2,FALSE),"")</f>
        <v/>
      </c>
      <c r="C368" s="18" t="str">
        <f>IF($A368&lt;&gt;"",VLOOKUP($A368,参数表!$A:$G,3,0),"")</f>
        <v/>
      </c>
      <c r="D368" s="18" t="str">
        <f>IF($A368&lt;&gt;"",VLOOKUP($A368,参数表!$A:$G,4,0),"")</f>
        <v/>
      </c>
      <c r="E368" s="18" t="str">
        <f>IF($A368&lt;&gt;"",VLOOKUP($A368,参数表!$A:$G,5,0),"")</f>
        <v/>
      </c>
      <c r="F368" s="18">
        <f>SUMIF(进货入库明细表!D:D,A368,进货入库明细表!H:H)</f>
        <v>0</v>
      </c>
      <c r="G368" s="18">
        <f>SUMIF(进货入库明细表!D:D,A368,进货入库明细表!J:J)</f>
        <v>0</v>
      </c>
      <c r="H368" s="18">
        <f>SUMIF(销售出库明细表!D:D,A368,销售出库明细表!H:H)</f>
        <v>0</v>
      </c>
      <c r="I368" s="18">
        <f>SUMIF(销售出库明细表!D:D,A368,销售出库明细表!J:J)</f>
        <v>0</v>
      </c>
      <c r="J368" s="18" t="e">
        <f t="shared" si="11"/>
        <v>#VALUE!</v>
      </c>
      <c r="K368" s="18" t="str">
        <f>IF($A368&lt;&gt;"",VLOOKUP($A368,参数表!$A:$G,6,0),"")</f>
        <v/>
      </c>
      <c r="L368" s="18" t="str">
        <f t="shared" si="12"/>
        <v/>
      </c>
      <c r="M368" s="36"/>
    </row>
    <row r="369" spans="1:13" ht="20.100000000000001" customHeight="1" x14ac:dyDescent="0.15">
      <c r="A369" s="18" t="str">
        <f>IF(参数表!A368="","",参数表!A368)</f>
        <v/>
      </c>
      <c r="B369" s="18" t="str">
        <f>IFERROR(VLOOKUP(A369,参数表!A:G,2,FALSE),"")</f>
        <v/>
      </c>
      <c r="C369" s="18" t="str">
        <f>IF($A369&lt;&gt;"",VLOOKUP($A369,参数表!$A:$G,3,0),"")</f>
        <v/>
      </c>
      <c r="D369" s="18" t="str">
        <f>IF($A369&lt;&gt;"",VLOOKUP($A369,参数表!$A:$G,4,0),"")</f>
        <v/>
      </c>
      <c r="E369" s="18" t="str">
        <f>IF($A369&lt;&gt;"",VLOOKUP($A369,参数表!$A:$G,5,0),"")</f>
        <v/>
      </c>
      <c r="F369" s="18">
        <f>SUMIF(进货入库明细表!D:D,A369,进货入库明细表!H:H)</f>
        <v>0</v>
      </c>
      <c r="G369" s="18">
        <f>SUMIF(进货入库明细表!D:D,A369,进货入库明细表!J:J)</f>
        <v>0</v>
      </c>
      <c r="H369" s="18">
        <f>SUMIF(销售出库明细表!D:D,A369,销售出库明细表!H:H)</f>
        <v>0</v>
      </c>
      <c r="I369" s="18">
        <f>SUMIF(销售出库明细表!D:D,A369,销售出库明细表!J:J)</f>
        <v>0</v>
      </c>
      <c r="J369" s="18" t="e">
        <f t="shared" si="11"/>
        <v>#VALUE!</v>
      </c>
      <c r="K369" s="18" t="str">
        <f>IF($A369&lt;&gt;"",VLOOKUP($A369,参数表!$A:$G,6,0),"")</f>
        <v/>
      </c>
      <c r="L369" s="18" t="str">
        <f t="shared" si="12"/>
        <v/>
      </c>
      <c r="M369" s="36"/>
    </row>
    <row r="370" spans="1:13" ht="20.100000000000001" customHeight="1" x14ac:dyDescent="0.15">
      <c r="A370" s="18" t="str">
        <f>IF(参数表!A369="","",参数表!A369)</f>
        <v/>
      </c>
      <c r="B370" s="18" t="str">
        <f>IFERROR(VLOOKUP(A370,参数表!A:G,2,FALSE),"")</f>
        <v/>
      </c>
      <c r="C370" s="18" t="str">
        <f>IF($A370&lt;&gt;"",VLOOKUP($A370,参数表!$A:$G,3,0),"")</f>
        <v/>
      </c>
      <c r="D370" s="18" t="str">
        <f>IF($A370&lt;&gt;"",VLOOKUP($A370,参数表!$A:$G,4,0),"")</f>
        <v/>
      </c>
      <c r="E370" s="18" t="str">
        <f>IF($A370&lt;&gt;"",VLOOKUP($A370,参数表!$A:$G,5,0),"")</f>
        <v/>
      </c>
      <c r="F370" s="18">
        <f>SUMIF(进货入库明细表!D:D,A370,进货入库明细表!H:H)</f>
        <v>0</v>
      </c>
      <c r="G370" s="18">
        <f>SUMIF(进货入库明细表!D:D,A370,进货入库明细表!J:J)</f>
        <v>0</v>
      </c>
      <c r="H370" s="18">
        <f>SUMIF(销售出库明细表!D:D,A370,销售出库明细表!H:H)</f>
        <v>0</v>
      </c>
      <c r="I370" s="18">
        <f>SUMIF(销售出库明细表!D:D,A370,销售出库明细表!J:J)</f>
        <v>0</v>
      </c>
      <c r="J370" s="18" t="e">
        <f t="shared" si="11"/>
        <v>#VALUE!</v>
      </c>
      <c r="K370" s="18" t="str">
        <f>IF($A370&lt;&gt;"",VLOOKUP($A370,参数表!$A:$G,6,0),"")</f>
        <v/>
      </c>
      <c r="L370" s="18" t="str">
        <f t="shared" si="12"/>
        <v/>
      </c>
      <c r="M370" s="36"/>
    </row>
    <row r="371" spans="1:13" ht="20.100000000000001" customHeight="1" x14ac:dyDescent="0.15">
      <c r="A371" s="18" t="str">
        <f>IF(参数表!A370="","",参数表!A370)</f>
        <v/>
      </c>
      <c r="B371" s="18" t="str">
        <f>IFERROR(VLOOKUP(A371,参数表!A:G,2,FALSE),"")</f>
        <v/>
      </c>
      <c r="C371" s="18" t="str">
        <f>IF($A371&lt;&gt;"",VLOOKUP($A371,参数表!$A:$G,3,0),"")</f>
        <v/>
      </c>
      <c r="D371" s="18" t="str">
        <f>IF($A371&lt;&gt;"",VLOOKUP($A371,参数表!$A:$G,4,0),"")</f>
        <v/>
      </c>
      <c r="E371" s="18" t="str">
        <f>IF($A371&lt;&gt;"",VLOOKUP($A371,参数表!$A:$G,5,0),"")</f>
        <v/>
      </c>
      <c r="F371" s="18">
        <f>SUMIF(进货入库明细表!D:D,A371,进货入库明细表!H:H)</f>
        <v>0</v>
      </c>
      <c r="G371" s="18">
        <f>SUMIF(进货入库明细表!D:D,A371,进货入库明细表!J:J)</f>
        <v>0</v>
      </c>
      <c r="H371" s="18">
        <f>SUMIF(销售出库明细表!D:D,A371,销售出库明细表!H:H)</f>
        <v>0</v>
      </c>
      <c r="I371" s="18">
        <f>SUMIF(销售出库明细表!D:D,A371,销售出库明细表!J:J)</f>
        <v>0</v>
      </c>
      <c r="J371" s="18" t="e">
        <f t="shared" si="11"/>
        <v>#VALUE!</v>
      </c>
      <c r="K371" s="18" t="str">
        <f>IF($A371&lt;&gt;"",VLOOKUP($A371,参数表!$A:$G,6,0),"")</f>
        <v/>
      </c>
      <c r="L371" s="18" t="str">
        <f t="shared" si="12"/>
        <v/>
      </c>
      <c r="M371" s="36"/>
    </row>
    <row r="372" spans="1:13" ht="20.100000000000001" customHeight="1" x14ac:dyDescent="0.15">
      <c r="A372" s="18" t="str">
        <f>IF(参数表!A371="","",参数表!A371)</f>
        <v/>
      </c>
      <c r="B372" s="18" t="str">
        <f>IFERROR(VLOOKUP(A372,参数表!A:G,2,FALSE),"")</f>
        <v/>
      </c>
      <c r="C372" s="18" t="str">
        <f>IF($A372&lt;&gt;"",VLOOKUP($A372,参数表!$A:$G,3,0),"")</f>
        <v/>
      </c>
      <c r="D372" s="18" t="str">
        <f>IF($A372&lt;&gt;"",VLOOKUP($A372,参数表!$A:$G,4,0),"")</f>
        <v/>
      </c>
      <c r="E372" s="18" t="str">
        <f>IF($A372&lt;&gt;"",VLOOKUP($A372,参数表!$A:$G,5,0),"")</f>
        <v/>
      </c>
      <c r="F372" s="18">
        <f>SUMIF(进货入库明细表!D:D,A372,进货入库明细表!H:H)</f>
        <v>0</v>
      </c>
      <c r="G372" s="18">
        <f>SUMIF(进货入库明细表!D:D,A372,进货入库明细表!J:J)</f>
        <v>0</v>
      </c>
      <c r="H372" s="18">
        <f>SUMIF(销售出库明细表!D:D,A372,销售出库明细表!H:H)</f>
        <v>0</v>
      </c>
      <c r="I372" s="18">
        <f>SUMIF(销售出库明细表!D:D,A372,销售出库明细表!J:J)</f>
        <v>0</v>
      </c>
      <c r="J372" s="18" t="e">
        <f t="shared" si="11"/>
        <v>#VALUE!</v>
      </c>
      <c r="K372" s="18" t="str">
        <f>IF($A372&lt;&gt;"",VLOOKUP($A372,参数表!$A:$G,6,0),"")</f>
        <v/>
      </c>
      <c r="L372" s="18" t="str">
        <f t="shared" si="12"/>
        <v/>
      </c>
      <c r="M372" s="36"/>
    </row>
    <row r="373" spans="1:13" ht="20.100000000000001" customHeight="1" x14ac:dyDescent="0.15">
      <c r="A373" s="18" t="str">
        <f>IF(参数表!A372="","",参数表!A372)</f>
        <v/>
      </c>
      <c r="B373" s="18" t="str">
        <f>IFERROR(VLOOKUP(A373,参数表!A:G,2,FALSE),"")</f>
        <v/>
      </c>
      <c r="C373" s="18" t="str">
        <f>IF($A373&lt;&gt;"",VLOOKUP($A373,参数表!$A:$G,3,0),"")</f>
        <v/>
      </c>
      <c r="D373" s="18" t="str">
        <f>IF($A373&lt;&gt;"",VLOOKUP($A373,参数表!$A:$G,4,0),"")</f>
        <v/>
      </c>
      <c r="E373" s="18" t="str">
        <f>IF($A373&lt;&gt;"",VLOOKUP($A373,参数表!$A:$G,5,0),"")</f>
        <v/>
      </c>
      <c r="F373" s="18">
        <f>SUMIF(进货入库明细表!D:D,A373,进货入库明细表!H:H)</f>
        <v>0</v>
      </c>
      <c r="G373" s="18">
        <f>SUMIF(进货入库明细表!D:D,A373,进货入库明细表!J:J)</f>
        <v>0</v>
      </c>
      <c r="H373" s="18">
        <f>SUMIF(销售出库明细表!D:D,A373,销售出库明细表!H:H)</f>
        <v>0</v>
      </c>
      <c r="I373" s="18">
        <f>SUMIF(销售出库明细表!D:D,A373,销售出库明细表!J:J)</f>
        <v>0</v>
      </c>
      <c r="J373" s="18" t="e">
        <f t="shared" si="11"/>
        <v>#VALUE!</v>
      </c>
      <c r="K373" s="18" t="str">
        <f>IF($A373&lt;&gt;"",VLOOKUP($A373,参数表!$A:$G,6,0),"")</f>
        <v/>
      </c>
      <c r="L373" s="18" t="str">
        <f t="shared" si="12"/>
        <v/>
      </c>
      <c r="M373" s="36"/>
    </row>
    <row r="374" spans="1:13" ht="20.100000000000001" customHeight="1" x14ac:dyDescent="0.15">
      <c r="A374" s="18" t="str">
        <f>IF(参数表!A373="","",参数表!A373)</f>
        <v/>
      </c>
      <c r="B374" s="18" t="str">
        <f>IFERROR(VLOOKUP(A374,参数表!A:G,2,FALSE),"")</f>
        <v/>
      </c>
      <c r="C374" s="18" t="str">
        <f>IF($A374&lt;&gt;"",VLOOKUP($A374,参数表!$A:$G,3,0),"")</f>
        <v/>
      </c>
      <c r="D374" s="18" t="str">
        <f>IF($A374&lt;&gt;"",VLOOKUP($A374,参数表!$A:$G,4,0),"")</f>
        <v/>
      </c>
      <c r="E374" s="18" t="str">
        <f>IF($A374&lt;&gt;"",VLOOKUP($A374,参数表!$A:$G,5,0),"")</f>
        <v/>
      </c>
      <c r="F374" s="18">
        <f>SUMIF(进货入库明细表!D:D,A374,进货入库明细表!H:H)</f>
        <v>0</v>
      </c>
      <c r="G374" s="18">
        <f>SUMIF(进货入库明细表!D:D,A374,进货入库明细表!J:J)</f>
        <v>0</v>
      </c>
      <c r="H374" s="18">
        <f>SUMIF(销售出库明细表!D:D,A374,销售出库明细表!H:H)</f>
        <v>0</v>
      </c>
      <c r="I374" s="18">
        <f>SUMIF(销售出库明细表!D:D,A374,销售出库明细表!J:J)</f>
        <v>0</v>
      </c>
      <c r="J374" s="18" t="e">
        <f t="shared" si="11"/>
        <v>#VALUE!</v>
      </c>
      <c r="K374" s="18" t="str">
        <f>IF($A374&lt;&gt;"",VLOOKUP($A374,参数表!$A:$G,6,0),"")</f>
        <v/>
      </c>
      <c r="L374" s="18" t="str">
        <f t="shared" si="12"/>
        <v/>
      </c>
      <c r="M374" s="36"/>
    </row>
    <row r="375" spans="1:13" ht="20.100000000000001" customHeight="1" x14ac:dyDescent="0.15">
      <c r="A375" s="18" t="str">
        <f>IF(参数表!A374="","",参数表!A374)</f>
        <v/>
      </c>
      <c r="B375" s="18" t="str">
        <f>IFERROR(VLOOKUP(A375,参数表!A:G,2,FALSE),"")</f>
        <v/>
      </c>
      <c r="C375" s="18" t="str">
        <f>IF($A375&lt;&gt;"",VLOOKUP($A375,参数表!$A:$G,3,0),"")</f>
        <v/>
      </c>
      <c r="D375" s="18" t="str">
        <f>IF($A375&lt;&gt;"",VLOOKUP($A375,参数表!$A:$G,4,0),"")</f>
        <v/>
      </c>
      <c r="E375" s="18" t="str">
        <f>IF($A375&lt;&gt;"",VLOOKUP($A375,参数表!$A:$G,5,0),"")</f>
        <v/>
      </c>
      <c r="F375" s="18">
        <f>SUMIF(进货入库明细表!D:D,A375,进货入库明细表!H:H)</f>
        <v>0</v>
      </c>
      <c r="G375" s="18">
        <f>SUMIF(进货入库明细表!D:D,A375,进货入库明细表!J:J)</f>
        <v>0</v>
      </c>
      <c r="H375" s="18">
        <f>SUMIF(销售出库明细表!D:D,A375,销售出库明细表!H:H)</f>
        <v>0</v>
      </c>
      <c r="I375" s="18">
        <f>SUMIF(销售出库明细表!D:D,A375,销售出库明细表!J:J)</f>
        <v>0</v>
      </c>
      <c r="J375" s="18" t="e">
        <f t="shared" si="11"/>
        <v>#VALUE!</v>
      </c>
      <c r="K375" s="18" t="str">
        <f>IF($A375&lt;&gt;"",VLOOKUP($A375,参数表!$A:$G,6,0),"")</f>
        <v/>
      </c>
      <c r="L375" s="18" t="str">
        <f t="shared" si="12"/>
        <v/>
      </c>
      <c r="M375" s="36"/>
    </row>
    <row r="376" spans="1:13" ht="20.100000000000001" customHeight="1" x14ac:dyDescent="0.15">
      <c r="A376" s="18" t="str">
        <f>IF(参数表!A375="","",参数表!A375)</f>
        <v/>
      </c>
      <c r="B376" s="18" t="str">
        <f>IFERROR(VLOOKUP(A376,参数表!A:G,2,FALSE),"")</f>
        <v/>
      </c>
      <c r="C376" s="18" t="str">
        <f>IF($A376&lt;&gt;"",VLOOKUP($A376,参数表!$A:$G,3,0),"")</f>
        <v/>
      </c>
      <c r="D376" s="18" t="str">
        <f>IF($A376&lt;&gt;"",VLOOKUP($A376,参数表!$A:$G,4,0),"")</f>
        <v/>
      </c>
      <c r="E376" s="18" t="str">
        <f>IF($A376&lt;&gt;"",VLOOKUP($A376,参数表!$A:$G,5,0),"")</f>
        <v/>
      </c>
      <c r="F376" s="18">
        <f>SUMIF(进货入库明细表!D:D,A376,进货入库明细表!H:H)</f>
        <v>0</v>
      </c>
      <c r="G376" s="18">
        <f>SUMIF(进货入库明细表!D:D,A376,进货入库明细表!J:J)</f>
        <v>0</v>
      </c>
      <c r="H376" s="18">
        <f>SUMIF(销售出库明细表!D:D,A376,销售出库明细表!H:H)</f>
        <v>0</v>
      </c>
      <c r="I376" s="18">
        <f>SUMIF(销售出库明细表!D:D,A376,销售出库明细表!J:J)</f>
        <v>0</v>
      </c>
      <c r="J376" s="18" t="e">
        <f t="shared" si="11"/>
        <v>#VALUE!</v>
      </c>
      <c r="K376" s="18" t="str">
        <f>IF($A376&lt;&gt;"",VLOOKUP($A376,参数表!$A:$G,6,0),"")</f>
        <v/>
      </c>
      <c r="L376" s="18" t="str">
        <f t="shared" si="12"/>
        <v/>
      </c>
      <c r="M376" s="36"/>
    </row>
    <row r="377" spans="1:13" ht="20.100000000000001" customHeight="1" x14ac:dyDescent="0.15">
      <c r="A377" s="18" t="str">
        <f>IF(参数表!A376="","",参数表!A376)</f>
        <v/>
      </c>
      <c r="B377" s="18" t="str">
        <f>IFERROR(VLOOKUP(A377,参数表!A:G,2,FALSE),"")</f>
        <v/>
      </c>
      <c r="C377" s="18" t="str">
        <f>IF($A377&lt;&gt;"",VLOOKUP($A377,参数表!$A:$G,3,0),"")</f>
        <v/>
      </c>
      <c r="D377" s="18" t="str">
        <f>IF($A377&lt;&gt;"",VLOOKUP($A377,参数表!$A:$G,4,0),"")</f>
        <v/>
      </c>
      <c r="E377" s="18" t="str">
        <f>IF($A377&lt;&gt;"",VLOOKUP($A377,参数表!$A:$G,5,0),"")</f>
        <v/>
      </c>
      <c r="F377" s="18">
        <f>SUMIF(进货入库明细表!D:D,A377,进货入库明细表!H:H)</f>
        <v>0</v>
      </c>
      <c r="G377" s="18">
        <f>SUMIF(进货入库明细表!D:D,A377,进货入库明细表!J:J)</f>
        <v>0</v>
      </c>
      <c r="H377" s="18">
        <f>SUMIF(销售出库明细表!D:D,A377,销售出库明细表!H:H)</f>
        <v>0</v>
      </c>
      <c r="I377" s="18">
        <f>SUMIF(销售出库明细表!D:D,A377,销售出库明细表!J:J)</f>
        <v>0</v>
      </c>
      <c r="J377" s="18" t="e">
        <f t="shared" si="11"/>
        <v>#VALUE!</v>
      </c>
      <c r="K377" s="18" t="str">
        <f>IF($A377&lt;&gt;"",VLOOKUP($A377,参数表!$A:$G,6,0),"")</f>
        <v/>
      </c>
      <c r="L377" s="18" t="str">
        <f t="shared" si="12"/>
        <v/>
      </c>
      <c r="M377" s="36"/>
    </row>
    <row r="378" spans="1:13" ht="20.100000000000001" customHeight="1" x14ac:dyDescent="0.15">
      <c r="A378" s="18" t="str">
        <f>IF(参数表!A377="","",参数表!A377)</f>
        <v/>
      </c>
      <c r="B378" s="18" t="str">
        <f>IFERROR(VLOOKUP(A378,参数表!A:G,2,FALSE),"")</f>
        <v/>
      </c>
      <c r="C378" s="18" t="str">
        <f>IF($A378&lt;&gt;"",VLOOKUP($A378,参数表!$A:$G,3,0),"")</f>
        <v/>
      </c>
      <c r="D378" s="18" t="str">
        <f>IF($A378&lt;&gt;"",VLOOKUP($A378,参数表!$A:$G,4,0),"")</f>
        <v/>
      </c>
      <c r="E378" s="18" t="str">
        <f>IF($A378&lt;&gt;"",VLOOKUP($A378,参数表!$A:$G,5,0),"")</f>
        <v/>
      </c>
      <c r="F378" s="18">
        <f>SUMIF(进货入库明细表!D:D,A378,进货入库明细表!H:H)</f>
        <v>0</v>
      </c>
      <c r="G378" s="18">
        <f>SUMIF(进货入库明细表!D:D,A378,进货入库明细表!J:J)</f>
        <v>0</v>
      </c>
      <c r="H378" s="18">
        <f>SUMIF(销售出库明细表!D:D,A378,销售出库明细表!H:H)</f>
        <v>0</v>
      </c>
      <c r="I378" s="18">
        <f>SUMIF(销售出库明细表!D:D,A378,销售出库明细表!J:J)</f>
        <v>0</v>
      </c>
      <c r="J378" s="18" t="e">
        <f t="shared" si="11"/>
        <v>#VALUE!</v>
      </c>
      <c r="K378" s="18" t="str">
        <f>IF($A378&lt;&gt;"",VLOOKUP($A378,参数表!$A:$G,6,0),"")</f>
        <v/>
      </c>
      <c r="L378" s="18" t="str">
        <f t="shared" si="12"/>
        <v/>
      </c>
      <c r="M378" s="36"/>
    </row>
    <row r="379" spans="1:13" ht="20.100000000000001" customHeight="1" x14ac:dyDescent="0.15">
      <c r="A379" s="18" t="str">
        <f>IF(参数表!A378="","",参数表!A378)</f>
        <v/>
      </c>
      <c r="B379" s="18" t="str">
        <f>IFERROR(VLOOKUP(A379,参数表!A:G,2,FALSE),"")</f>
        <v/>
      </c>
      <c r="C379" s="18" t="str">
        <f>IF($A379&lt;&gt;"",VLOOKUP($A379,参数表!$A:$G,3,0),"")</f>
        <v/>
      </c>
      <c r="D379" s="18" t="str">
        <f>IF($A379&lt;&gt;"",VLOOKUP($A379,参数表!$A:$G,4,0),"")</f>
        <v/>
      </c>
      <c r="E379" s="18" t="str">
        <f>IF($A379&lt;&gt;"",VLOOKUP($A379,参数表!$A:$G,5,0),"")</f>
        <v/>
      </c>
      <c r="F379" s="18">
        <f>SUMIF(进货入库明细表!D:D,A379,进货入库明细表!H:H)</f>
        <v>0</v>
      </c>
      <c r="G379" s="18">
        <f>SUMIF(进货入库明细表!D:D,A379,进货入库明细表!J:J)</f>
        <v>0</v>
      </c>
      <c r="H379" s="18">
        <f>SUMIF(销售出库明细表!D:D,A379,销售出库明细表!H:H)</f>
        <v>0</v>
      </c>
      <c r="I379" s="18">
        <f>SUMIF(销售出库明细表!D:D,A379,销售出库明细表!J:J)</f>
        <v>0</v>
      </c>
      <c r="J379" s="18" t="e">
        <f t="shared" si="11"/>
        <v>#VALUE!</v>
      </c>
      <c r="K379" s="18" t="str">
        <f>IF($A379&lt;&gt;"",VLOOKUP($A379,参数表!$A:$G,6,0),"")</f>
        <v/>
      </c>
      <c r="L379" s="18" t="str">
        <f t="shared" si="12"/>
        <v/>
      </c>
      <c r="M379" s="36"/>
    </row>
    <row r="380" spans="1:13" ht="20.100000000000001" customHeight="1" x14ac:dyDescent="0.15">
      <c r="A380" s="18" t="str">
        <f>IF(参数表!A379="","",参数表!A379)</f>
        <v/>
      </c>
      <c r="B380" s="18" t="str">
        <f>IFERROR(VLOOKUP(A380,参数表!A:G,2,FALSE),"")</f>
        <v/>
      </c>
      <c r="C380" s="18" t="str">
        <f>IF($A380&lt;&gt;"",VLOOKUP($A380,参数表!$A:$G,3,0),"")</f>
        <v/>
      </c>
      <c r="D380" s="18" t="str">
        <f>IF($A380&lt;&gt;"",VLOOKUP($A380,参数表!$A:$G,4,0),"")</f>
        <v/>
      </c>
      <c r="E380" s="18" t="str">
        <f>IF($A380&lt;&gt;"",VLOOKUP($A380,参数表!$A:$G,5,0),"")</f>
        <v/>
      </c>
      <c r="F380" s="18">
        <f>SUMIF(进货入库明细表!D:D,A380,进货入库明细表!H:H)</f>
        <v>0</v>
      </c>
      <c r="G380" s="18">
        <f>SUMIF(进货入库明细表!D:D,A380,进货入库明细表!J:J)</f>
        <v>0</v>
      </c>
      <c r="H380" s="18">
        <f>SUMIF(销售出库明细表!D:D,A380,销售出库明细表!H:H)</f>
        <v>0</v>
      </c>
      <c r="I380" s="18">
        <f>SUMIF(销售出库明细表!D:D,A380,销售出库明细表!J:J)</f>
        <v>0</v>
      </c>
      <c r="J380" s="18" t="e">
        <f t="shared" si="11"/>
        <v>#VALUE!</v>
      </c>
      <c r="K380" s="18" t="str">
        <f>IF($A380&lt;&gt;"",VLOOKUP($A380,参数表!$A:$G,6,0),"")</f>
        <v/>
      </c>
      <c r="L380" s="18" t="str">
        <f t="shared" si="12"/>
        <v/>
      </c>
      <c r="M380" s="36"/>
    </row>
    <row r="381" spans="1:13" ht="20.100000000000001" customHeight="1" x14ac:dyDescent="0.15">
      <c r="A381" s="18" t="str">
        <f>IF(参数表!A380="","",参数表!A380)</f>
        <v/>
      </c>
      <c r="B381" s="18" t="str">
        <f>IFERROR(VLOOKUP(A381,参数表!A:G,2,FALSE),"")</f>
        <v/>
      </c>
      <c r="C381" s="18" t="str">
        <f>IF($A381&lt;&gt;"",VLOOKUP($A381,参数表!$A:$G,3,0),"")</f>
        <v/>
      </c>
      <c r="D381" s="18" t="str">
        <f>IF($A381&lt;&gt;"",VLOOKUP($A381,参数表!$A:$G,4,0),"")</f>
        <v/>
      </c>
      <c r="E381" s="18" t="str">
        <f>IF($A381&lt;&gt;"",VLOOKUP($A381,参数表!$A:$G,5,0),"")</f>
        <v/>
      </c>
      <c r="F381" s="18">
        <f>SUMIF(进货入库明细表!D:D,A381,进货入库明细表!H:H)</f>
        <v>0</v>
      </c>
      <c r="G381" s="18">
        <f>SUMIF(进货入库明细表!D:D,A381,进货入库明细表!J:J)</f>
        <v>0</v>
      </c>
      <c r="H381" s="18">
        <f>SUMIF(销售出库明细表!D:D,A381,销售出库明细表!H:H)</f>
        <v>0</v>
      </c>
      <c r="I381" s="18">
        <f>SUMIF(销售出库明细表!D:D,A381,销售出库明细表!J:J)</f>
        <v>0</v>
      </c>
      <c r="J381" s="18" t="e">
        <f t="shared" si="11"/>
        <v>#VALUE!</v>
      </c>
      <c r="K381" s="18" t="str">
        <f>IF($A381&lt;&gt;"",VLOOKUP($A381,参数表!$A:$G,6,0),"")</f>
        <v/>
      </c>
      <c r="L381" s="18" t="str">
        <f t="shared" si="12"/>
        <v/>
      </c>
      <c r="M381" s="36"/>
    </row>
    <row r="382" spans="1:13" ht="20.100000000000001" customHeight="1" x14ac:dyDescent="0.15">
      <c r="A382" s="18" t="str">
        <f>IF(参数表!A381="","",参数表!A381)</f>
        <v/>
      </c>
      <c r="B382" s="18" t="str">
        <f>IFERROR(VLOOKUP(A382,参数表!A:G,2,FALSE),"")</f>
        <v/>
      </c>
      <c r="C382" s="18" t="str">
        <f>IF($A382&lt;&gt;"",VLOOKUP($A382,参数表!$A:$G,3,0),"")</f>
        <v/>
      </c>
      <c r="D382" s="18" t="str">
        <f>IF($A382&lt;&gt;"",VLOOKUP($A382,参数表!$A:$G,4,0),"")</f>
        <v/>
      </c>
      <c r="E382" s="18" t="str">
        <f>IF($A382&lt;&gt;"",VLOOKUP($A382,参数表!$A:$G,5,0),"")</f>
        <v/>
      </c>
      <c r="F382" s="18">
        <f>SUMIF(进货入库明细表!D:D,A382,进货入库明细表!H:H)</f>
        <v>0</v>
      </c>
      <c r="G382" s="18">
        <f>SUMIF(进货入库明细表!D:D,A382,进货入库明细表!J:J)</f>
        <v>0</v>
      </c>
      <c r="H382" s="18">
        <f>SUMIF(销售出库明细表!D:D,A382,销售出库明细表!H:H)</f>
        <v>0</v>
      </c>
      <c r="I382" s="18">
        <f>SUMIF(销售出库明细表!D:D,A382,销售出库明细表!J:J)</f>
        <v>0</v>
      </c>
      <c r="J382" s="18" t="e">
        <f t="shared" si="11"/>
        <v>#VALUE!</v>
      </c>
      <c r="K382" s="18" t="str">
        <f>IF($A382&lt;&gt;"",VLOOKUP($A382,参数表!$A:$G,6,0),"")</f>
        <v/>
      </c>
      <c r="L382" s="18" t="str">
        <f t="shared" si="12"/>
        <v/>
      </c>
      <c r="M382" s="36"/>
    </row>
    <row r="383" spans="1:13" ht="20.100000000000001" customHeight="1" x14ac:dyDescent="0.15">
      <c r="A383" s="18" t="str">
        <f>IF(参数表!A382="","",参数表!A382)</f>
        <v/>
      </c>
      <c r="B383" s="18" t="str">
        <f>IFERROR(VLOOKUP(A383,参数表!A:G,2,FALSE),"")</f>
        <v/>
      </c>
      <c r="C383" s="18" t="str">
        <f>IF($A383&lt;&gt;"",VLOOKUP($A383,参数表!$A:$G,3,0),"")</f>
        <v/>
      </c>
      <c r="D383" s="18" t="str">
        <f>IF($A383&lt;&gt;"",VLOOKUP($A383,参数表!$A:$G,4,0),"")</f>
        <v/>
      </c>
      <c r="E383" s="18" t="str">
        <f>IF($A383&lt;&gt;"",VLOOKUP($A383,参数表!$A:$G,5,0),"")</f>
        <v/>
      </c>
      <c r="F383" s="18">
        <f>SUMIF(进货入库明细表!D:D,A383,进货入库明细表!H:H)</f>
        <v>0</v>
      </c>
      <c r="G383" s="18">
        <f>SUMIF(进货入库明细表!D:D,A383,进货入库明细表!J:J)</f>
        <v>0</v>
      </c>
      <c r="H383" s="18">
        <f>SUMIF(销售出库明细表!D:D,A383,销售出库明细表!H:H)</f>
        <v>0</v>
      </c>
      <c r="I383" s="18">
        <f>SUMIF(销售出库明细表!D:D,A383,销售出库明细表!J:J)</f>
        <v>0</v>
      </c>
      <c r="J383" s="18" t="e">
        <f t="shared" si="11"/>
        <v>#VALUE!</v>
      </c>
      <c r="K383" s="18" t="str">
        <f>IF($A383&lt;&gt;"",VLOOKUP($A383,参数表!$A:$G,6,0),"")</f>
        <v/>
      </c>
      <c r="L383" s="18" t="str">
        <f t="shared" si="12"/>
        <v/>
      </c>
      <c r="M383" s="36"/>
    </row>
    <row r="384" spans="1:13" ht="20.100000000000001" customHeight="1" x14ac:dyDescent="0.15">
      <c r="A384" s="18" t="str">
        <f>IF(参数表!A383="","",参数表!A383)</f>
        <v/>
      </c>
      <c r="B384" s="18" t="str">
        <f>IFERROR(VLOOKUP(A384,参数表!A:G,2,FALSE),"")</f>
        <v/>
      </c>
      <c r="C384" s="18" t="str">
        <f>IF($A384&lt;&gt;"",VLOOKUP($A384,参数表!$A:$G,3,0),"")</f>
        <v/>
      </c>
      <c r="D384" s="18" t="str">
        <f>IF($A384&lt;&gt;"",VLOOKUP($A384,参数表!$A:$G,4,0),"")</f>
        <v/>
      </c>
      <c r="E384" s="18" t="str">
        <f>IF($A384&lt;&gt;"",VLOOKUP($A384,参数表!$A:$G,5,0),"")</f>
        <v/>
      </c>
      <c r="F384" s="18">
        <f>SUMIF(进货入库明细表!D:D,A384,进货入库明细表!H:H)</f>
        <v>0</v>
      </c>
      <c r="G384" s="18">
        <f>SUMIF(进货入库明细表!D:D,A384,进货入库明细表!J:J)</f>
        <v>0</v>
      </c>
      <c r="H384" s="18">
        <f>SUMIF(销售出库明细表!D:D,A384,销售出库明细表!H:H)</f>
        <v>0</v>
      </c>
      <c r="I384" s="18">
        <f>SUMIF(销售出库明细表!D:D,A384,销售出库明细表!J:J)</f>
        <v>0</v>
      </c>
      <c r="J384" s="18" t="e">
        <f t="shared" si="11"/>
        <v>#VALUE!</v>
      </c>
      <c r="K384" s="18" t="str">
        <f>IF($A384&lt;&gt;"",VLOOKUP($A384,参数表!$A:$G,6,0),"")</f>
        <v/>
      </c>
      <c r="L384" s="18" t="str">
        <f t="shared" si="12"/>
        <v/>
      </c>
      <c r="M384" s="36"/>
    </row>
    <row r="385" spans="1:13" ht="20.100000000000001" customHeight="1" x14ac:dyDescent="0.15">
      <c r="A385" s="18" t="str">
        <f>IF(参数表!A384="","",参数表!A384)</f>
        <v/>
      </c>
      <c r="B385" s="18" t="str">
        <f>IFERROR(VLOOKUP(A385,参数表!A:G,2,FALSE),"")</f>
        <v/>
      </c>
      <c r="C385" s="18" t="str">
        <f>IF($A385&lt;&gt;"",VLOOKUP($A385,参数表!$A:$G,3,0),"")</f>
        <v/>
      </c>
      <c r="D385" s="18" t="str">
        <f>IF($A385&lt;&gt;"",VLOOKUP($A385,参数表!$A:$G,4,0),"")</f>
        <v/>
      </c>
      <c r="E385" s="18" t="str">
        <f>IF($A385&lt;&gt;"",VLOOKUP($A385,参数表!$A:$G,5,0),"")</f>
        <v/>
      </c>
      <c r="F385" s="18">
        <f>SUMIF(进货入库明细表!D:D,A385,进货入库明细表!H:H)</f>
        <v>0</v>
      </c>
      <c r="G385" s="18">
        <f>SUMIF(进货入库明细表!D:D,A385,进货入库明细表!J:J)</f>
        <v>0</v>
      </c>
      <c r="H385" s="18">
        <f>SUMIF(销售出库明细表!D:D,A385,销售出库明细表!H:H)</f>
        <v>0</v>
      </c>
      <c r="I385" s="18">
        <f>SUMIF(销售出库明细表!D:D,A385,销售出库明细表!J:J)</f>
        <v>0</v>
      </c>
      <c r="J385" s="18" t="e">
        <f t="shared" si="11"/>
        <v>#VALUE!</v>
      </c>
      <c r="K385" s="18" t="str">
        <f>IF($A385&lt;&gt;"",VLOOKUP($A385,参数表!$A:$G,6,0),"")</f>
        <v/>
      </c>
      <c r="L385" s="18" t="str">
        <f t="shared" si="12"/>
        <v/>
      </c>
      <c r="M385" s="36"/>
    </row>
    <row r="386" spans="1:13" ht="20.100000000000001" customHeight="1" x14ac:dyDescent="0.15">
      <c r="A386" s="18" t="str">
        <f>IF(参数表!A385="","",参数表!A385)</f>
        <v/>
      </c>
      <c r="B386" s="18" t="str">
        <f>IFERROR(VLOOKUP(A386,参数表!A:G,2,FALSE),"")</f>
        <v/>
      </c>
      <c r="C386" s="18" t="str">
        <f>IF($A386&lt;&gt;"",VLOOKUP($A386,参数表!$A:$G,3,0),"")</f>
        <v/>
      </c>
      <c r="D386" s="18" t="str">
        <f>IF($A386&lt;&gt;"",VLOOKUP($A386,参数表!$A:$G,4,0),"")</f>
        <v/>
      </c>
      <c r="E386" s="18" t="str">
        <f>IF($A386&lt;&gt;"",VLOOKUP($A386,参数表!$A:$G,5,0),"")</f>
        <v/>
      </c>
      <c r="F386" s="18">
        <f>SUMIF(进货入库明细表!D:D,A386,进货入库明细表!H:H)</f>
        <v>0</v>
      </c>
      <c r="G386" s="18">
        <f>SUMIF(进货入库明细表!D:D,A386,进货入库明细表!J:J)</f>
        <v>0</v>
      </c>
      <c r="H386" s="18">
        <f>SUMIF(销售出库明细表!D:D,A386,销售出库明细表!H:H)</f>
        <v>0</v>
      </c>
      <c r="I386" s="18">
        <f>SUMIF(销售出库明细表!D:D,A386,销售出库明细表!J:J)</f>
        <v>0</v>
      </c>
      <c r="J386" s="18" t="e">
        <f t="shared" si="11"/>
        <v>#VALUE!</v>
      </c>
      <c r="K386" s="18" t="str">
        <f>IF($A386&lt;&gt;"",VLOOKUP($A386,参数表!$A:$G,6,0),"")</f>
        <v/>
      </c>
      <c r="L386" s="18" t="str">
        <f t="shared" si="12"/>
        <v/>
      </c>
      <c r="M386" s="36"/>
    </row>
    <row r="387" spans="1:13" ht="20.100000000000001" customHeight="1" x14ac:dyDescent="0.15">
      <c r="A387" s="18" t="str">
        <f>IF(参数表!A386="","",参数表!A386)</f>
        <v/>
      </c>
      <c r="B387" s="18" t="str">
        <f>IFERROR(VLOOKUP(A387,参数表!A:G,2,FALSE),"")</f>
        <v/>
      </c>
      <c r="C387" s="18" t="str">
        <f>IF($A387&lt;&gt;"",VLOOKUP($A387,参数表!$A:$G,3,0),"")</f>
        <v/>
      </c>
      <c r="D387" s="18" t="str">
        <f>IF($A387&lt;&gt;"",VLOOKUP($A387,参数表!$A:$G,4,0),"")</f>
        <v/>
      </c>
      <c r="E387" s="18" t="str">
        <f>IF($A387&lt;&gt;"",VLOOKUP($A387,参数表!$A:$G,5,0),"")</f>
        <v/>
      </c>
      <c r="F387" s="18">
        <f>SUMIF(进货入库明细表!D:D,A387,进货入库明细表!H:H)</f>
        <v>0</v>
      </c>
      <c r="G387" s="18">
        <f>SUMIF(进货入库明细表!D:D,A387,进货入库明细表!J:J)</f>
        <v>0</v>
      </c>
      <c r="H387" s="18">
        <f>SUMIF(销售出库明细表!D:D,A387,销售出库明细表!H:H)</f>
        <v>0</v>
      </c>
      <c r="I387" s="18">
        <f>SUMIF(销售出库明细表!D:D,A387,销售出库明细表!J:J)</f>
        <v>0</v>
      </c>
      <c r="J387" s="18" t="e">
        <f t="shared" si="11"/>
        <v>#VALUE!</v>
      </c>
      <c r="K387" s="18" t="str">
        <f>IF($A387&lt;&gt;"",VLOOKUP($A387,参数表!$A:$G,6,0),"")</f>
        <v/>
      </c>
      <c r="L387" s="18" t="str">
        <f t="shared" si="12"/>
        <v/>
      </c>
      <c r="M387" s="36"/>
    </row>
    <row r="388" spans="1:13" ht="20.100000000000001" customHeight="1" x14ac:dyDescent="0.15">
      <c r="A388" s="18" t="str">
        <f>IF(参数表!A387="","",参数表!A387)</f>
        <v/>
      </c>
      <c r="B388" s="18" t="str">
        <f>IFERROR(VLOOKUP(A388,参数表!A:G,2,FALSE),"")</f>
        <v/>
      </c>
      <c r="C388" s="18" t="str">
        <f>IF($A388&lt;&gt;"",VLOOKUP($A388,参数表!$A:$G,3,0),"")</f>
        <v/>
      </c>
      <c r="D388" s="18" t="str">
        <f>IF($A388&lt;&gt;"",VLOOKUP($A388,参数表!$A:$G,4,0),"")</f>
        <v/>
      </c>
      <c r="E388" s="18" t="str">
        <f>IF($A388&lt;&gt;"",VLOOKUP($A388,参数表!$A:$G,5,0),"")</f>
        <v/>
      </c>
      <c r="F388" s="18">
        <f>SUMIF(进货入库明细表!D:D,A388,进货入库明细表!H:H)</f>
        <v>0</v>
      </c>
      <c r="G388" s="18">
        <f>SUMIF(进货入库明细表!D:D,A388,进货入库明细表!J:J)</f>
        <v>0</v>
      </c>
      <c r="H388" s="18">
        <f>SUMIF(销售出库明细表!D:D,A388,销售出库明细表!H:H)</f>
        <v>0</v>
      </c>
      <c r="I388" s="18">
        <f>SUMIF(销售出库明细表!D:D,A388,销售出库明细表!J:J)</f>
        <v>0</v>
      </c>
      <c r="J388" s="18" t="e">
        <f t="shared" si="11"/>
        <v>#VALUE!</v>
      </c>
      <c r="K388" s="18" t="str">
        <f>IF($A388&lt;&gt;"",VLOOKUP($A388,参数表!$A:$G,6,0),"")</f>
        <v/>
      </c>
      <c r="L388" s="18" t="str">
        <f t="shared" si="12"/>
        <v/>
      </c>
      <c r="M388" s="36"/>
    </row>
    <row r="389" spans="1:13" ht="20.100000000000001" customHeight="1" x14ac:dyDescent="0.15">
      <c r="A389" s="18" t="str">
        <f>IF(参数表!A388="","",参数表!A388)</f>
        <v/>
      </c>
      <c r="B389" s="18" t="str">
        <f>IFERROR(VLOOKUP(A389,参数表!A:G,2,FALSE),"")</f>
        <v/>
      </c>
      <c r="C389" s="18" t="str">
        <f>IF($A389&lt;&gt;"",VLOOKUP($A389,参数表!$A:$G,3,0),"")</f>
        <v/>
      </c>
      <c r="D389" s="18" t="str">
        <f>IF($A389&lt;&gt;"",VLOOKUP($A389,参数表!$A:$G,4,0),"")</f>
        <v/>
      </c>
      <c r="E389" s="18" t="str">
        <f>IF($A389&lt;&gt;"",VLOOKUP($A389,参数表!$A:$G,5,0),"")</f>
        <v/>
      </c>
      <c r="F389" s="18">
        <f>SUMIF(进货入库明细表!D:D,A389,进货入库明细表!H:H)</f>
        <v>0</v>
      </c>
      <c r="G389" s="18">
        <f>SUMIF(进货入库明细表!D:D,A389,进货入库明细表!J:J)</f>
        <v>0</v>
      </c>
      <c r="H389" s="18">
        <f>SUMIF(销售出库明细表!D:D,A389,销售出库明细表!H:H)</f>
        <v>0</v>
      </c>
      <c r="I389" s="18">
        <f>SUMIF(销售出库明细表!D:D,A389,销售出库明细表!J:J)</f>
        <v>0</v>
      </c>
      <c r="J389" s="18" t="e">
        <f t="shared" ref="J389:J452" si="13">E389+F389-H389</f>
        <v>#VALUE!</v>
      </c>
      <c r="K389" s="18" t="str">
        <f>IF($A389&lt;&gt;"",VLOOKUP($A389,参数表!$A:$G,6,0),"")</f>
        <v/>
      </c>
      <c r="L389" s="18" t="str">
        <f t="shared" si="12"/>
        <v/>
      </c>
      <c r="M389" s="36"/>
    </row>
    <row r="390" spans="1:13" ht="20.100000000000001" customHeight="1" x14ac:dyDescent="0.15">
      <c r="A390" s="18" t="str">
        <f>IF(参数表!A389="","",参数表!A389)</f>
        <v/>
      </c>
      <c r="B390" s="18" t="str">
        <f>IFERROR(VLOOKUP(A390,参数表!A:G,2,FALSE),"")</f>
        <v/>
      </c>
      <c r="C390" s="18" t="str">
        <f>IF($A390&lt;&gt;"",VLOOKUP($A390,参数表!$A:$G,3,0),"")</f>
        <v/>
      </c>
      <c r="D390" s="18" t="str">
        <f>IF($A390&lt;&gt;"",VLOOKUP($A390,参数表!$A:$G,4,0),"")</f>
        <v/>
      </c>
      <c r="E390" s="18" t="str">
        <f>IF($A390&lt;&gt;"",VLOOKUP($A390,参数表!$A:$G,5,0),"")</f>
        <v/>
      </c>
      <c r="F390" s="18">
        <f>SUMIF(进货入库明细表!D:D,A390,进货入库明细表!H:H)</f>
        <v>0</v>
      </c>
      <c r="G390" s="18">
        <f>SUMIF(进货入库明细表!D:D,A390,进货入库明细表!J:J)</f>
        <v>0</v>
      </c>
      <c r="H390" s="18">
        <f>SUMIF(销售出库明细表!D:D,A390,销售出库明细表!H:H)</f>
        <v>0</v>
      </c>
      <c r="I390" s="18">
        <f>SUMIF(销售出库明细表!D:D,A390,销售出库明细表!J:J)</f>
        <v>0</v>
      </c>
      <c r="J390" s="18" t="e">
        <f t="shared" si="13"/>
        <v>#VALUE!</v>
      </c>
      <c r="K390" s="18" t="str">
        <f>IF($A390&lt;&gt;"",VLOOKUP($A390,参数表!$A:$G,6,0),"")</f>
        <v/>
      </c>
      <c r="L390" s="18" t="str">
        <f t="shared" si="12"/>
        <v/>
      </c>
      <c r="M390" s="36"/>
    </row>
    <row r="391" spans="1:13" ht="20.100000000000001" customHeight="1" x14ac:dyDescent="0.15">
      <c r="A391" s="18" t="str">
        <f>IF(参数表!A390="","",参数表!A390)</f>
        <v/>
      </c>
      <c r="B391" s="18" t="str">
        <f>IFERROR(VLOOKUP(A391,参数表!A:G,2,FALSE),"")</f>
        <v/>
      </c>
      <c r="C391" s="18" t="str">
        <f>IF($A391&lt;&gt;"",VLOOKUP($A391,参数表!$A:$G,3,0),"")</f>
        <v/>
      </c>
      <c r="D391" s="18" t="str">
        <f>IF($A391&lt;&gt;"",VLOOKUP($A391,参数表!$A:$G,4,0),"")</f>
        <v/>
      </c>
      <c r="E391" s="18" t="str">
        <f>IF($A391&lt;&gt;"",VLOOKUP($A391,参数表!$A:$G,5,0),"")</f>
        <v/>
      </c>
      <c r="F391" s="18">
        <f>SUMIF(进货入库明细表!D:D,A391,进货入库明细表!H:H)</f>
        <v>0</v>
      </c>
      <c r="G391" s="18">
        <f>SUMIF(进货入库明细表!D:D,A391,进货入库明细表!J:J)</f>
        <v>0</v>
      </c>
      <c r="H391" s="18">
        <f>SUMIF(销售出库明细表!D:D,A391,销售出库明细表!H:H)</f>
        <v>0</v>
      </c>
      <c r="I391" s="18">
        <f>SUMIF(销售出库明细表!D:D,A391,销售出库明细表!J:J)</f>
        <v>0</v>
      </c>
      <c r="J391" s="18" t="e">
        <f t="shared" si="13"/>
        <v>#VALUE!</v>
      </c>
      <c r="K391" s="18" t="str">
        <f>IF($A391&lt;&gt;"",VLOOKUP($A391,参数表!$A:$G,6,0),"")</f>
        <v/>
      </c>
      <c r="L391" s="18" t="str">
        <f t="shared" si="12"/>
        <v/>
      </c>
      <c r="M391" s="36"/>
    </row>
    <row r="392" spans="1:13" ht="20.100000000000001" customHeight="1" x14ac:dyDescent="0.15">
      <c r="A392" s="18" t="str">
        <f>IF(参数表!A391="","",参数表!A391)</f>
        <v/>
      </c>
      <c r="B392" s="18" t="str">
        <f>IFERROR(VLOOKUP(A392,参数表!A:G,2,FALSE),"")</f>
        <v/>
      </c>
      <c r="C392" s="18" t="str">
        <f>IF($A392&lt;&gt;"",VLOOKUP($A392,参数表!$A:$G,3,0),"")</f>
        <v/>
      </c>
      <c r="D392" s="18" t="str">
        <f>IF($A392&lt;&gt;"",VLOOKUP($A392,参数表!$A:$G,4,0),"")</f>
        <v/>
      </c>
      <c r="E392" s="18" t="str">
        <f>IF($A392&lt;&gt;"",VLOOKUP($A392,参数表!$A:$G,5,0),"")</f>
        <v/>
      </c>
      <c r="F392" s="18">
        <f>SUMIF(进货入库明细表!D:D,A392,进货入库明细表!H:H)</f>
        <v>0</v>
      </c>
      <c r="G392" s="18">
        <f>SUMIF(进货入库明细表!D:D,A392,进货入库明细表!J:J)</f>
        <v>0</v>
      </c>
      <c r="H392" s="18">
        <f>SUMIF(销售出库明细表!D:D,A392,销售出库明细表!H:H)</f>
        <v>0</v>
      </c>
      <c r="I392" s="18">
        <f>SUMIF(销售出库明细表!D:D,A392,销售出库明细表!J:J)</f>
        <v>0</v>
      </c>
      <c r="J392" s="18" t="e">
        <f t="shared" si="13"/>
        <v>#VALUE!</v>
      </c>
      <c r="K392" s="18" t="str">
        <f>IF($A392&lt;&gt;"",VLOOKUP($A392,参数表!$A:$G,6,0),"")</f>
        <v/>
      </c>
      <c r="L392" s="18" t="str">
        <f t="shared" si="12"/>
        <v/>
      </c>
      <c r="M392" s="36"/>
    </row>
    <row r="393" spans="1:13" ht="20.100000000000001" customHeight="1" x14ac:dyDescent="0.15">
      <c r="A393" s="18" t="str">
        <f>IF(参数表!A392="","",参数表!A392)</f>
        <v/>
      </c>
      <c r="B393" s="18" t="str">
        <f>IFERROR(VLOOKUP(A393,参数表!A:G,2,FALSE),"")</f>
        <v/>
      </c>
      <c r="C393" s="18" t="str">
        <f>IF($A393&lt;&gt;"",VLOOKUP($A393,参数表!$A:$G,3,0),"")</f>
        <v/>
      </c>
      <c r="D393" s="18" t="str">
        <f>IF($A393&lt;&gt;"",VLOOKUP($A393,参数表!$A:$G,4,0),"")</f>
        <v/>
      </c>
      <c r="E393" s="18" t="str">
        <f>IF($A393&lt;&gt;"",VLOOKUP($A393,参数表!$A:$G,5,0),"")</f>
        <v/>
      </c>
      <c r="F393" s="18">
        <f>SUMIF(进货入库明细表!D:D,A393,进货入库明细表!H:H)</f>
        <v>0</v>
      </c>
      <c r="G393" s="18">
        <f>SUMIF(进货入库明细表!D:D,A393,进货入库明细表!J:J)</f>
        <v>0</v>
      </c>
      <c r="H393" s="18">
        <f>SUMIF(销售出库明细表!D:D,A393,销售出库明细表!H:H)</f>
        <v>0</v>
      </c>
      <c r="I393" s="18">
        <f>SUMIF(销售出库明细表!D:D,A393,销售出库明细表!J:J)</f>
        <v>0</v>
      </c>
      <c r="J393" s="18" t="e">
        <f t="shared" si="13"/>
        <v>#VALUE!</v>
      </c>
      <c r="K393" s="18" t="str">
        <f>IF($A393&lt;&gt;"",VLOOKUP($A393,参数表!$A:$G,6,0),"")</f>
        <v/>
      </c>
      <c r="L393" s="18" t="str">
        <f t="shared" si="12"/>
        <v/>
      </c>
      <c r="M393" s="36"/>
    </row>
    <row r="394" spans="1:13" ht="20.100000000000001" customHeight="1" x14ac:dyDescent="0.15">
      <c r="A394" s="18" t="str">
        <f>IF(参数表!A393="","",参数表!A393)</f>
        <v/>
      </c>
      <c r="B394" s="18" t="str">
        <f>IFERROR(VLOOKUP(A394,参数表!A:G,2,FALSE),"")</f>
        <v/>
      </c>
      <c r="C394" s="18" t="str">
        <f>IF($A394&lt;&gt;"",VLOOKUP($A394,参数表!$A:$G,3,0),"")</f>
        <v/>
      </c>
      <c r="D394" s="18" t="str">
        <f>IF($A394&lt;&gt;"",VLOOKUP($A394,参数表!$A:$G,4,0),"")</f>
        <v/>
      </c>
      <c r="E394" s="18" t="str">
        <f>IF($A394&lt;&gt;"",VLOOKUP($A394,参数表!$A:$G,5,0),"")</f>
        <v/>
      </c>
      <c r="F394" s="18">
        <f>SUMIF(进货入库明细表!D:D,A394,进货入库明细表!H:H)</f>
        <v>0</v>
      </c>
      <c r="G394" s="18">
        <f>SUMIF(进货入库明细表!D:D,A394,进货入库明细表!J:J)</f>
        <v>0</v>
      </c>
      <c r="H394" s="18">
        <f>SUMIF(销售出库明细表!D:D,A394,销售出库明细表!H:H)</f>
        <v>0</v>
      </c>
      <c r="I394" s="18">
        <f>SUMIF(销售出库明细表!D:D,A394,销售出库明细表!J:J)</f>
        <v>0</v>
      </c>
      <c r="J394" s="18" t="e">
        <f t="shared" si="13"/>
        <v>#VALUE!</v>
      </c>
      <c r="K394" s="18" t="str">
        <f>IF($A394&lt;&gt;"",VLOOKUP($A394,参数表!$A:$G,6,0),"")</f>
        <v/>
      </c>
      <c r="L394" s="18" t="str">
        <f t="shared" ref="L394:L457" si="14">IF(K394="","",IF(J394&lt;K394,"是","否"))</f>
        <v/>
      </c>
      <c r="M394" s="36"/>
    </row>
    <row r="395" spans="1:13" ht="20.100000000000001" customHeight="1" x14ac:dyDescent="0.15">
      <c r="A395" s="18" t="str">
        <f>IF(参数表!A394="","",参数表!A394)</f>
        <v/>
      </c>
      <c r="B395" s="18" t="str">
        <f>IFERROR(VLOOKUP(A395,参数表!A:G,2,FALSE),"")</f>
        <v/>
      </c>
      <c r="C395" s="18" t="str">
        <f>IF($A395&lt;&gt;"",VLOOKUP($A395,参数表!$A:$G,3,0),"")</f>
        <v/>
      </c>
      <c r="D395" s="18" t="str">
        <f>IF($A395&lt;&gt;"",VLOOKUP($A395,参数表!$A:$G,4,0),"")</f>
        <v/>
      </c>
      <c r="E395" s="18" t="str">
        <f>IF($A395&lt;&gt;"",VLOOKUP($A395,参数表!$A:$G,5,0),"")</f>
        <v/>
      </c>
      <c r="F395" s="18">
        <f>SUMIF(进货入库明细表!D:D,A395,进货入库明细表!H:H)</f>
        <v>0</v>
      </c>
      <c r="G395" s="18">
        <f>SUMIF(进货入库明细表!D:D,A395,进货入库明细表!J:J)</f>
        <v>0</v>
      </c>
      <c r="H395" s="18">
        <f>SUMIF(销售出库明细表!D:D,A395,销售出库明细表!H:H)</f>
        <v>0</v>
      </c>
      <c r="I395" s="18">
        <f>SUMIF(销售出库明细表!D:D,A395,销售出库明细表!J:J)</f>
        <v>0</v>
      </c>
      <c r="J395" s="18" t="e">
        <f t="shared" si="13"/>
        <v>#VALUE!</v>
      </c>
      <c r="K395" s="18" t="str">
        <f>IF($A395&lt;&gt;"",VLOOKUP($A395,参数表!$A:$G,6,0),"")</f>
        <v/>
      </c>
      <c r="L395" s="18" t="str">
        <f t="shared" si="14"/>
        <v/>
      </c>
      <c r="M395" s="36"/>
    </row>
    <row r="396" spans="1:13" ht="20.100000000000001" customHeight="1" x14ac:dyDescent="0.15">
      <c r="A396" s="18" t="str">
        <f>IF(参数表!A395="","",参数表!A395)</f>
        <v/>
      </c>
      <c r="B396" s="18" t="str">
        <f>IFERROR(VLOOKUP(A396,参数表!A:G,2,FALSE),"")</f>
        <v/>
      </c>
      <c r="C396" s="18" t="str">
        <f>IF($A396&lt;&gt;"",VLOOKUP($A396,参数表!$A:$G,3,0),"")</f>
        <v/>
      </c>
      <c r="D396" s="18" t="str">
        <f>IF($A396&lt;&gt;"",VLOOKUP($A396,参数表!$A:$G,4,0),"")</f>
        <v/>
      </c>
      <c r="E396" s="18" t="str">
        <f>IF($A396&lt;&gt;"",VLOOKUP($A396,参数表!$A:$G,5,0),"")</f>
        <v/>
      </c>
      <c r="F396" s="18">
        <f>SUMIF(进货入库明细表!D:D,A396,进货入库明细表!H:H)</f>
        <v>0</v>
      </c>
      <c r="G396" s="18">
        <f>SUMIF(进货入库明细表!D:D,A396,进货入库明细表!J:J)</f>
        <v>0</v>
      </c>
      <c r="H396" s="18">
        <f>SUMIF(销售出库明细表!D:D,A396,销售出库明细表!H:H)</f>
        <v>0</v>
      </c>
      <c r="I396" s="18">
        <f>SUMIF(销售出库明细表!D:D,A396,销售出库明细表!J:J)</f>
        <v>0</v>
      </c>
      <c r="J396" s="18" t="e">
        <f t="shared" si="13"/>
        <v>#VALUE!</v>
      </c>
      <c r="K396" s="18" t="str">
        <f>IF($A396&lt;&gt;"",VLOOKUP($A396,参数表!$A:$G,6,0),"")</f>
        <v/>
      </c>
      <c r="L396" s="18" t="str">
        <f t="shared" si="14"/>
        <v/>
      </c>
      <c r="M396" s="36"/>
    </row>
    <row r="397" spans="1:13" ht="20.100000000000001" customHeight="1" x14ac:dyDescent="0.15">
      <c r="A397" s="18" t="str">
        <f>IF(参数表!A396="","",参数表!A396)</f>
        <v/>
      </c>
      <c r="B397" s="18" t="str">
        <f>IFERROR(VLOOKUP(A397,参数表!A:G,2,FALSE),"")</f>
        <v/>
      </c>
      <c r="C397" s="18" t="str">
        <f>IF($A397&lt;&gt;"",VLOOKUP($A397,参数表!$A:$G,3,0),"")</f>
        <v/>
      </c>
      <c r="D397" s="18" t="str">
        <f>IF($A397&lt;&gt;"",VLOOKUP($A397,参数表!$A:$G,4,0),"")</f>
        <v/>
      </c>
      <c r="E397" s="18" t="str">
        <f>IF($A397&lt;&gt;"",VLOOKUP($A397,参数表!$A:$G,5,0),"")</f>
        <v/>
      </c>
      <c r="F397" s="18">
        <f>SUMIF(进货入库明细表!D:D,A397,进货入库明细表!H:H)</f>
        <v>0</v>
      </c>
      <c r="G397" s="18">
        <f>SUMIF(进货入库明细表!D:D,A397,进货入库明细表!J:J)</f>
        <v>0</v>
      </c>
      <c r="H397" s="18">
        <f>SUMIF(销售出库明细表!D:D,A397,销售出库明细表!H:H)</f>
        <v>0</v>
      </c>
      <c r="I397" s="18">
        <f>SUMIF(销售出库明细表!D:D,A397,销售出库明细表!J:J)</f>
        <v>0</v>
      </c>
      <c r="J397" s="18" t="e">
        <f t="shared" si="13"/>
        <v>#VALUE!</v>
      </c>
      <c r="K397" s="18" t="str">
        <f>IF($A397&lt;&gt;"",VLOOKUP($A397,参数表!$A:$G,6,0),"")</f>
        <v/>
      </c>
      <c r="L397" s="18" t="str">
        <f t="shared" si="14"/>
        <v/>
      </c>
      <c r="M397" s="36"/>
    </row>
    <row r="398" spans="1:13" ht="20.100000000000001" customHeight="1" x14ac:dyDescent="0.15">
      <c r="A398" s="18" t="str">
        <f>IF(参数表!A397="","",参数表!A397)</f>
        <v/>
      </c>
      <c r="B398" s="18" t="str">
        <f>IFERROR(VLOOKUP(A398,参数表!A:G,2,FALSE),"")</f>
        <v/>
      </c>
      <c r="C398" s="18" t="str">
        <f>IF($A398&lt;&gt;"",VLOOKUP($A398,参数表!$A:$G,3,0),"")</f>
        <v/>
      </c>
      <c r="D398" s="18" t="str">
        <f>IF($A398&lt;&gt;"",VLOOKUP($A398,参数表!$A:$G,4,0),"")</f>
        <v/>
      </c>
      <c r="E398" s="18" t="str">
        <f>IF($A398&lt;&gt;"",VLOOKUP($A398,参数表!$A:$G,5,0),"")</f>
        <v/>
      </c>
      <c r="F398" s="18">
        <f>SUMIF(进货入库明细表!D:D,A398,进货入库明细表!H:H)</f>
        <v>0</v>
      </c>
      <c r="G398" s="18">
        <f>SUMIF(进货入库明细表!D:D,A398,进货入库明细表!J:J)</f>
        <v>0</v>
      </c>
      <c r="H398" s="18">
        <f>SUMIF(销售出库明细表!D:D,A398,销售出库明细表!H:H)</f>
        <v>0</v>
      </c>
      <c r="I398" s="18">
        <f>SUMIF(销售出库明细表!D:D,A398,销售出库明细表!J:J)</f>
        <v>0</v>
      </c>
      <c r="J398" s="18" t="e">
        <f t="shared" si="13"/>
        <v>#VALUE!</v>
      </c>
      <c r="K398" s="18" t="str">
        <f>IF($A398&lt;&gt;"",VLOOKUP($A398,参数表!$A:$G,6,0),"")</f>
        <v/>
      </c>
      <c r="L398" s="18" t="str">
        <f t="shared" si="14"/>
        <v/>
      </c>
      <c r="M398" s="36"/>
    </row>
    <row r="399" spans="1:13" ht="20.100000000000001" customHeight="1" x14ac:dyDescent="0.15">
      <c r="A399" s="18" t="str">
        <f>IF(参数表!A398="","",参数表!A398)</f>
        <v/>
      </c>
      <c r="B399" s="18" t="str">
        <f>IFERROR(VLOOKUP(A399,参数表!A:G,2,FALSE),"")</f>
        <v/>
      </c>
      <c r="C399" s="18" t="str">
        <f>IF($A399&lt;&gt;"",VLOOKUP($A399,参数表!$A:$G,3,0),"")</f>
        <v/>
      </c>
      <c r="D399" s="18" t="str">
        <f>IF($A399&lt;&gt;"",VLOOKUP($A399,参数表!$A:$G,4,0),"")</f>
        <v/>
      </c>
      <c r="E399" s="18" t="str">
        <f>IF($A399&lt;&gt;"",VLOOKUP($A399,参数表!$A:$G,5,0),"")</f>
        <v/>
      </c>
      <c r="F399" s="18">
        <f>SUMIF(进货入库明细表!D:D,A399,进货入库明细表!H:H)</f>
        <v>0</v>
      </c>
      <c r="G399" s="18">
        <f>SUMIF(进货入库明细表!D:D,A399,进货入库明细表!J:J)</f>
        <v>0</v>
      </c>
      <c r="H399" s="18">
        <f>SUMIF(销售出库明细表!D:D,A399,销售出库明细表!H:H)</f>
        <v>0</v>
      </c>
      <c r="I399" s="18">
        <f>SUMIF(销售出库明细表!D:D,A399,销售出库明细表!J:J)</f>
        <v>0</v>
      </c>
      <c r="J399" s="18" t="e">
        <f t="shared" si="13"/>
        <v>#VALUE!</v>
      </c>
      <c r="K399" s="18" t="str">
        <f>IF($A399&lt;&gt;"",VLOOKUP($A399,参数表!$A:$G,6,0),"")</f>
        <v/>
      </c>
      <c r="L399" s="18" t="str">
        <f t="shared" si="14"/>
        <v/>
      </c>
      <c r="M399" s="36"/>
    </row>
    <row r="400" spans="1:13" ht="20.100000000000001" customHeight="1" x14ac:dyDescent="0.15">
      <c r="A400" s="18" t="str">
        <f>IF(参数表!A399="","",参数表!A399)</f>
        <v/>
      </c>
      <c r="B400" s="18" t="str">
        <f>IFERROR(VLOOKUP(A400,参数表!A:G,2,FALSE),"")</f>
        <v/>
      </c>
      <c r="C400" s="18" t="str">
        <f>IF($A400&lt;&gt;"",VLOOKUP($A400,参数表!$A:$G,3,0),"")</f>
        <v/>
      </c>
      <c r="D400" s="18" t="str">
        <f>IF($A400&lt;&gt;"",VLOOKUP($A400,参数表!$A:$G,4,0),"")</f>
        <v/>
      </c>
      <c r="E400" s="18" t="str">
        <f>IF($A400&lt;&gt;"",VLOOKUP($A400,参数表!$A:$G,5,0),"")</f>
        <v/>
      </c>
      <c r="F400" s="18">
        <f>SUMIF(进货入库明细表!D:D,A400,进货入库明细表!H:H)</f>
        <v>0</v>
      </c>
      <c r="G400" s="18">
        <f>SUMIF(进货入库明细表!D:D,A400,进货入库明细表!J:J)</f>
        <v>0</v>
      </c>
      <c r="H400" s="18">
        <f>SUMIF(销售出库明细表!D:D,A400,销售出库明细表!H:H)</f>
        <v>0</v>
      </c>
      <c r="I400" s="18">
        <f>SUMIF(销售出库明细表!D:D,A400,销售出库明细表!J:J)</f>
        <v>0</v>
      </c>
      <c r="J400" s="18" t="e">
        <f t="shared" si="13"/>
        <v>#VALUE!</v>
      </c>
      <c r="K400" s="18" t="str">
        <f>IF($A400&lt;&gt;"",VLOOKUP($A400,参数表!$A:$G,6,0),"")</f>
        <v/>
      </c>
      <c r="L400" s="18" t="str">
        <f t="shared" si="14"/>
        <v/>
      </c>
      <c r="M400" s="36"/>
    </row>
    <row r="401" spans="1:13" ht="20.100000000000001" customHeight="1" x14ac:dyDescent="0.15">
      <c r="A401" s="18" t="str">
        <f>IF(参数表!A400="","",参数表!A400)</f>
        <v/>
      </c>
      <c r="B401" s="18" t="str">
        <f>IFERROR(VLOOKUP(A401,参数表!A:G,2,FALSE),"")</f>
        <v/>
      </c>
      <c r="C401" s="18" t="str">
        <f>IF($A401&lt;&gt;"",VLOOKUP($A401,参数表!$A:$G,3,0),"")</f>
        <v/>
      </c>
      <c r="D401" s="18" t="str">
        <f>IF($A401&lt;&gt;"",VLOOKUP($A401,参数表!$A:$G,4,0),"")</f>
        <v/>
      </c>
      <c r="E401" s="18" t="str">
        <f>IF($A401&lt;&gt;"",VLOOKUP($A401,参数表!$A:$G,5,0),"")</f>
        <v/>
      </c>
      <c r="F401" s="18">
        <f>SUMIF(进货入库明细表!D:D,A401,进货入库明细表!H:H)</f>
        <v>0</v>
      </c>
      <c r="G401" s="18">
        <f>SUMIF(进货入库明细表!D:D,A401,进货入库明细表!J:J)</f>
        <v>0</v>
      </c>
      <c r="H401" s="18">
        <f>SUMIF(销售出库明细表!D:D,A401,销售出库明细表!H:H)</f>
        <v>0</v>
      </c>
      <c r="I401" s="18">
        <f>SUMIF(销售出库明细表!D:D,A401,销售出库明细表!J:J)</f>
        <v>0</v>
      </c>
      <c r="J401" s="18" t="e">
        <f t="shared" si="13"/>
        <v>#VALUE!</v>
      </c>
      <c r="K401" s="18" t="str">
        <f>IF($A401&lt;&gt;"",VLOOKUP($A401,参数表!$A:$G,6,0),"")</f>
        <v/>
      </c>
      <c r="L401" s="18" t="str">
        <f t="shared" si="14"/>
        <v/>
      </c>
      <c r="M401" s="36"/>
    </row>
    <row r="402" spans="1:13" ht="20.100000000000001" customHeight="1" x14ac:dyDescent="0.15">
      <c r="A402" s="18" t="str">
        <f>IF(参数表!A401="","",参数表!A401)</f>
        <v/>
      </c>
      <c r="B402" s="18" t="str">
        <f>IFERROR(VLOOKUP(A402,参数表!A:G,2,FALSE),"")</f>
        <v/>
      </c>
      <c r="C402" s="18" t="str">
        <f>IF($A402&lt;&gt;"",VLOOKUP($A402,参数表!$A:$G,3,0),"")</f>
        <v/>
      </c>
      <c r="D402" s="18" t="str">
        <f>IF($A402&lt;&gt;"",VLOOKUP($A402,参数表!$A:$G,4,0),"")</f>
        <v/>
      </c>
      <c r="E402" s="18" t="str">
        <f>IF($A402&lt;&gt;"",VLOOKUP($A402,参数表!$A:$G,5,0),"")</f>
        <v/>
      </c>
      <c r="F402" s="18">
        <f>SUMIF(进货入库明细表!D:D,A402,进货入库明细表!H:H)</f>
        <v>0</v>
      </c>
      <c r="G402" s="18">
        <f>SUMIF(进货入库明细表!D:D,A402,进货入库明细表!J:J)</f>
        <v>0</v>
      </c>
      <c r="H402" s="18">
        <f>SUMIF(销售出库明细表!D:D,A402,销售出库明细表!H:H)</f>
        <v>0</v>
      </c>
      <c r="I402" s="18">
        <f>SUMIF(销售出库明细表!D:D,A402,销售出库明细表!J:J)</f>
        <v>0</v>
      </c>
      <c r="J402" s="18" t="e">
        <f t="shared" si="13"/>
        <v>#VALUE!</v>
      </c>
      <c r="K402" s="18" t="str">
        <f>IF($A402&lt;&gt;"",VLOOKUP($A402,参数表!$A:$G,6,0),"")</f>
        <v/>
      </c>
      <c r="L402" s="18" t="str">
        <f t="shared" si="14"/>
        <v/>
      </c>
      <c r="M402" s="36"/>
    </row>
    <row r="403" spans="1:13" ht="20.100000000000001" customHeight="1" x14ac:dyDescent="0.15">
      <c r="A403" s="18" t="str">
        <f>IF(参数表!A402="","",参数表!A402)</f>
        <v/>
      </c>
      <c r="B403" s="18" t="str">
        <f>IFERROR(VLOOKUP(A403,参数表!A:G,2,FALSE),"")</f>
        <v/>
      </c>
      <c r="C403" s="18" t="str">
        <f>IF($A403&lt;&gt;"",VLOOKUP($A403,参数表!$A:$G,3,0),"")</f>
        <v/>
      </c>
      <c r="D403" s="18" t="str">
        <f>IF($A403&lt;&gt;"",VLOOKUP($A403,参数表!$A:$G,4,0),"")</f>
        <v/>
      </c>
      <c r="E403" s="18" t="str">
        <f>IF($A403&lt;&gt;"",VLOOKUP($A403,参数表!$A:$G,5,0),"")</f>
        <v/>
      </c>
      <c r="F403" s="18">
        <f>SUMIF(进货入库明细表!D:D,A403,进货入库明细表!H:H)</f>
        <v>0</v>
      </c>
      <c r="G403" s="18">
        <f>SUMIF(进货入库明细表!D:D,A403,进货入库明细表!J:J)</f>
        <v>0</v>
      </c>
      <c r="H403" s="18">
        <f>SUMIF(销售出库明细表!D:D,A403,销售出库明细表!H:H)</f>
        <v>0</v>
      </c>
      <c r="I403" s="18">
        <f>SUMIF(销售出库明细表!D:D,A403,销售出库明细表!J:J)</f>
        <v>0</v>
      </c>
      <c r="J403" s="18" t="e">
        <f t="shared" si="13"/>
        <v>#VALUE!</v>
      </c>
      <c r="K403" s="18" t="str">
        <f>IF($A403&lt;&gt;"",VLOOKUP($A403,参数表!$A:$G,6,0),"")</f>
        <v/>
      </c>
      <c r="L403" s="18" t="str">
        <f t="shared" si="14"/>
        <v/>
      </c>
      <c r="M403" s="36"/>
    </row>
    <row r="404" spans="1:13" ht="20.100000000000001" customHeight="1" x14ac:dyDescent="0.15">
      <c r="A404" s="18" t="str">
        <f>IF(参数表!A403="","",参数表!A403)</f>
        <v/>
      </c>
      <c r="B404" s="18" t="str">
        <f>IFERROR(VLOOKUP(A404,参数表!A:G,2,FALSE),"")</f>
        <v/>
      </c>
      <c r="C404" s="18" t="str">
        <f>IF($A404&lt;&gt;"",VLOOKUP($A404,参数表!$A:$G,3,0),"")</f>
        <v/>
      </c>
      <c r="D404" s="18" t="str">
        <f>IF($A404&lt;&gt;"",VLOOKUP($A404,参数表!$A:$G,4,0),"")</f>
        <v/>
      </c>
      <c r="E404" s="18" t="str">
        <f>IF($A404&lt;&gt;"",VLOOKUP($A404,参数表!$A:$G,5,0),"")</f>
        <v/>
      </c>
      <c r="F404" s="18">
        <f>SUMIF(进货入库明细表!D:D,A404,进货入库明细表!H:H)</f>
        <v>0</v>
      </c>
      <c r="G404" s="18">
        <f>SUMIF(进货入库明细表!D:D,A404,进货入库明细表!J:J)</f>
        <v>0</v>
      </c>
      <c r="H404" s="18">
        <f>SUMIF(销售出库明细表!D:D,A404,销售出库明细表!H:H)</f>
        <v>0</v>
      </c>
      <c r="I404" s="18">
        <f>SUMIF(销售出库明细表!D:D,A404,销售出库明细表!J:J)</f>
        <v>0</v>
      </c>
      <c r="J404" s="18" t="e">
        <f t="shared" si="13"/>
        <v>#VALUE!</v>
      </c>
      <c r="K404" s="18" t="str">
        <f>IF($A404&lt;&gt;"",VLOOKUP($A404,参数表!$A:$G,6,0),"")</f>
        <v/>
      </c>
      <c r="L404" s="18" t="str">
        <f t="shared" si="14"/>
        <v/>
      </c>
      <c r="M404" s="36"/>
    </row>
    <row r="405" spans="1:13" ht="20.100000000000001" customHeight="1" x14ac:dyDescent="0.15">
      <c r="A405" s="18" t="str">
        <f>IF(参数表!A404="","",参数表!A404)</f>
        <v/>
      </c>
      <c r="B405" s="18" t="str">
        <f>IFERROR(VLOOKUP(A405,参数表!A:G,2,FALSE),"")</f>
        <v/>
      </c>
      <c r="C405" s="18" t="str">
        <f>IF($A405&lt;&gt;"",VLOOKUP($A405,参数表!$A:$G,3,0),"")</f>
        <v/>
      </c>
      <c r="D405" s="18" t="str">
        <f>IF($A405&lt;&gt;"",VLOOKUP($A405,参数表!$A:$G,4,0),"")</f>
        <v/>
      </c>
      <c r="E405" s="18" t="str">
        <f>IF($A405&lt;&gt;"",VLOOKUP($A405,参数表!$A:$G,5,0),"")</f>
        <v/>
      </c>
      <c r="F405" s="18">
        <f>SUMIF(进货入库明细表!D:D,A405,进货入库明细表!H:H)</f>
        <v>0</v>
      </c>
      <c r="G405" s="18">
        <f>SUMIF(进货入库明细表!D:D,A405,进货入库明细表!J:J)</f>
        <v>0</v>
      </c>
      <c r="H405" s="18">
        <f>SUMIF(销售出库明细表!D:D,A405,销售出库明细表!H:H)</f>
        <v>0</v>
      </c>
      <c r="I405" s="18">
        <f>SUMIF(销售出库明细表!D:D,A405,销售出库明细表!J:J)</f>
        <v>0</v>
      </c>
      <c r="J405" s="18" t="e">
        <f t="shared" si="13"/>
        <v>#VALUE!</v>
      </c>
      <c r="K405" s="18" t="str">
        <f>IF($A405&lt;&gt;"",VLOOKUP($A405,参数表!$A:$G,6,0),"")</f>
        <v/>
      </c>
      <c r="L405" s="18" t="str">
        <f t="shared" si="14"/>
        <v/>
      </c>
      <c r="M405" s="36"/>
    </row>
    <row r="406" spans="1:13" ht="20.100000000000001" customHeight="1" x14ac:dyDescent="0.15">
      <c r="A406" s="18" t="str">
        <f>IF(参数表!A405="","",参数表!A405)</f>
        <v/>
      </c>
      <c r="B406" s="18" t="str">
        <f>IFERROR(VLOOKUP(A406,参数表!A:G,2,FALSE),"")</f>
        <v/>
      </c>
      <c r="C406" s="18" t="str">
        <f>IF($A406&lt;&gt;"",VLOOKUP($A406,参数表!$A:$G,3,0),"")</f>
        <v/>
      </c>
      <c r="D406" s="18" t="str">
        <f>IF($A406&lt;&gt;"",VLOOKUP($A406,参数表!$A:$G,4,0),"")</f>
        <v/>
      </c>
      <c r="E406" s="18" t="str">
        <f>IF($A406&lt;&gt;"",VLOOKUP($A406,参数表!$A:$G,5,0),"")</f>
        <v/>
      </c>
      <c r="F406" s="18">
        <f>SUMIF(进货入库明细表!D:D,A406,进货入库明细表!H:H)</f>
        <v>0</v>
      </c>
      <c r="G406" s="18">
        <f>SUMIF(进货入库明细表!D:D,A406,进货入库明细表!J:J)</f>
        <v>0</v>
      </c>
      <c r="H406" s="18">
        <f>SUMIF(销售出库明细表!D:D,A406,销售出库明细表!H:H)</f>
        <v>0</v>
      </c>
      <c r="I406" s="18">
        <f>SUMIF(销售出库明细表!D:D,A406,销售出库明细表!J:J)</f>
        <v>0</v>
      </c>
      <c r="J406" s="18" t="e">
        <f t="shared" si="13"/>
        <v>#VALUE!</v>
      </c>
      <c r="K406" s="18" t="str">
        <f>IF($A406&lt;&gt;"",VLOOKUP($A406,参数表!$A:$G,6,0),"")</f>
        <v/>
      </c>
      <c r="L406" s="18" t="str">
        <f t="shared" si="14"/>
        <v/>
      </c>
      <c r="M406" s="36"/>
    </row>
    <row r="407" spans="1:13" ht="20.100000000000001" customHeight="1" x14ac:dyDescent="0.15">
      <c r="A407" s="18" t="str">
        <f>IF(参数表!A406="","",参数表!A406)</f>
        <v/>
      </c>
      <c r="B407" s="18" t="str">
        <f>IFERROR(VLOOKUP(A407,参数表!A:G,2,FALSE),"")</f>
        <v/>
      </c>
      <c r="C407" s="18" t="str">
        <f>IF($A407&lt;&gt;"",VLOOKUP($A407,参数表!$A:$G,3,0),"")</f>
        <v/>
      </c>
      <c r="D407" s="18" t="str">
        <f>IF($A407&lt;&gt;"",VLOOKUP($A407,参数表!$A:$G,4,0),"")</f>
        <v/>
      </c>
      <c r="E407" s="18" t="str">
        <f>IF($A407&lt;&gt;"",VLOOKUP($A407,参数表!$A:$G,5,0),"")</f>
        <v/>
      </c>
      <c r="F407" s="18">
        <f>SUMIF(进货入库明细表!D:D,A407,进货入库明细表!H:H)</f>
        <v>0</v>
      </c>
      <c r="G407" s="18">
        <f>SUMIF(进货入库明细表!D:D,A407,进货入库明细表!J:J)</f>
        <v>0</v>
      </c>
      <c r="H407" s="18">
        <f>SUMIF(销售出库明细表!D:D,A407,销售出库明细表!H:H)</f>
        <v>0</v>
      </c>
      <c r="I407" s="18">
        <f>SUMIF(销售出库明细表!D:D,A407,销售出库明细表!J:J)</f>
        <v>0</v>
      </c>
      <c r="J407" s="18" t="e">
        <f t="shared" si="13"/>
        <v>#VALUE!</v>
      </c>
      <c r="K407" s="18" t="str">
        <f>IF($A407&lt;&gt;"",VLOOKUP($A407,参数表!$A:$G,6,0),"")</f>
        <v/>
      </c>
      <c r="L407" s="18" t="str">
        <f t="shared" si="14"/>
        <v/>
      </c>
      <c r="M407" s="36"/>
    </row>
    <row r="408" spans="1:13" ht="20.100000000000001" customHeight="1" x14ac:dyDescent="0.15">
      <c r="A408" s="18" t="str">
        <f>IF(参数表!A407="","",参数表!A407)</f>
        <v/>
      </c>
      <c r="B408" s="18" t="str">
        <f>IFERROR(VLOOKUP(A408,参数表!A:G,2,FALSE),"")</f>
        <v/>
      </c>
      <c r="C408" s="18" t="str">
        <f>IF($A408&lt;&gt;"",VLOOKUP($A408,参数表!$A:$G,3,0),"")</f>
        <v/>
      </c>
      <c r="D408" s="18" t="str">
        <f>IF($A408&lt;&gt;"",VLOOKUP($A408,参数表!$A:$G,4,0),"")</f>
        <v/>
      </c>
      <c r="E408" s="18" t="str">
        <f>IF($A408&lt;&gt;"",VLOOKUP($A408,参数表!$A:$G,5,0),"")</f>
        <v/>
      </c>
      <c r="F408" s="18">
        <f>SUMIF(进货入库明细表!D:D,A408,进货入库明细表!H:H)</f>
        <v>0</v>
      </c>
      <c r="G408" s="18">
        <f>SUMIF(进货入库明细表!D:D,A408,进货入库明细表!J:J)</f>
        <v>0</v>
      </c>
      <c r="H408" s="18">
        <f>SUMIF(销售出库明细表!D:D,A408,销售出库明细表!H:H)</f>
        <v>0</v>
      </c>
      <c r="I408" s="18">
        <f>SUMIF(销售出库明细表!D:D,A408,销售出库明细表!J:J)</f>
        <v>0</v>
      </c>
      <c r="J408" s="18" t="e">
        <f t="shared" si="13"/>
        <v>#VALUE!</v>
      </c>
      <c r="K408" s="18" t="str">
        <f>IF($A408&lt;&gt;"",VLOOKUP($A408,参数表!$A:$G,6,0),"")</f>
        <v/>
      </c>
      <c r="L408" s="18" t="str">
        <f t="shared" si="14"/>
        <v/>
      </c>
      <c r="M408" s="36"/>
    </row>
    <row r="409" spans="1:13" ht="20.100000000000001" customHeight="1" x14ac:dyDescent="0.15">
      <c r="A409" s="18" t="str">
        <f>IF(参数表!A408="","",参数表!A408)</f>
        <v/>
      </c>
      <c r="B409" s="18" t="str">
        <f>IFERROR(VLOOKUP(A409,参数表!A:G,2,FALSE),"")</f>
        <v/>
      </c>
      <c r="C409" s="18" t="str">
        <f>IF($A409&lt;&gt;"",VLOOKUP($A409,参数表!$A:$G,3,0),"")</f>
        <v/>
      </c>
      <c r="D409" s="18" t="str">
        <f>IF($A409&lt;&gt;"",VLOOKUP($A409,参数表!$A:$G,4,0),"")</f>
        <v/>
      </c>
      <c r="E409" s="18" t="str">
        <f>IF($A409&lt;&gt;"",VLOOKUP($A409,参数表!$A:$G,5,0),"")</f>
        <v/>
      </c>
      <c r="F409" s="18">
        <f>SUMIF(进货入库明细表!D:D,A409,进货入库明细表!H:H)</f>
        <v>0</v>
      </c>
      <c r="G409" s="18">
        <f>SUMIF(进货入库明细表!D:D,A409,进货入库明细表!J:J)</f>
        <v>0</v>
      </c>
      <c r="H409" s="18">
        <f>SUMIF(销售出库明细表!D:D,A409,销售出库明细表!H:H)</f>
        <v>0</v>
      </c>
      <c r="I409" s="18">
        <f>SUMIF(销售出库明细表!D:D,A409,销售出库明细表!J:J)</f>
        <v>0</v>
      </c>
      <c r="J409" s="18" t="e">
        <f t="shared" si="13"/>
        <v>#VALUE!</v>
      </c>
      <c r="K409" s="18" t="str">
        <f>IF($A409&lt;&gt;"",VLOOKUP($A409,参数表!$A:$G,6,0),"")</f>
        <v/>
      </c>
      <c r="L409" s="18" t="str">
        <f t="shared" si="14"/>
        <v/>
      </c>
      <c r="M409" s="36"/>
    </row>
    <row r="410" spans="1:13" ht="20.100000000000001" customHeight="1" x14ac:dyDescent="0.15">
      <c r="A410" s="18" t="str">
        <f>IF(参数表!A409="","",参数表!A409)</f>
        <v/>
      </c>
      <c r="B410" s="18" t="str">
        <f>IFERROR(VLOOKUP(A410,参数表!A:G,2,FALSE),"")</f>
        <v/>
      </c>
      <c r="C410" s="18" t="str">
        <f>IF($A410&lt;&gt;"",VLOOKUP($A410,参数表!$A:$G,3,0),"")</f>
        <v/>
      </c>
      <c r="D410" s="18" t="str">
        <f>IF($A410&lt;&gt;"",VLOOKUP($A410,参数表!$A:$G,4,0),"")</f>
        <v/>
      </c>
      <c r="E410" s="18" t="str">
        <f>IF($A410&lt;&gt;"",VLOOKUP($A410,参数表!$A:$G,5,0),"")</f>
        <v/>
      </c>
      <c r="F410" s="18">
        <f>SUMIF(进货入库明细表!D:D,A410,进货入库明细表!H:H)</f>
        <v>0</v>
      </c>
      <c r="G410" s="18">
        <f>SUMIF(进货入库明细表!D:D,A410,进货入库明细表!J:J)</f>
        <v>0</v>
      </c>
      <c r="H410" s="18">
        <f>SUMIF(销售出库明细表!D:D,A410,销售出库明细表!H:H)</f>
        <v>0</v>
      </c>
      <c r="I410" s="18">
        <f>SUMIF(销售出库明细表!D:D,A410,销售出库明细表!J:J)</f>
        <v>0</v>
      </c>
      <c r="J410" s="18" t="e">
        <f t="shared" si="13"/>
        <v>#VALUE!</v>
      </c>
      <c r="K410" s="18" t="str">
        <f>IF($A410&lt;&gt;"",VLOOKUP($A410,参数表!$A:$G,6,0),"")</f>
        <v/>
      </c>
      <c r="L410" s="18" t="str">
        <f t="shared" si="14"/>
        <v/>
      </c>
      <c r="M410" s="36"/>
    </row>
    <row r="411" spans="1:13" ht="20.100000000000001" customHeight="1" x14ac:dyDescent="0.15">
      <c r="A411" s="18" t="str">
        <f>IF(参数表!A410="","",参数表!A410)</f>
        <v/>
      </c>
      <c r="B411" s="18" t="str">
        <f>IFERROR(VLOOKUP(A411,参数表!A:G,2,FALSE),"")</f>
        <v/>
      </c>
      <c r="C411" s="18" t="str">
        <f>IF($A411&lt;&gt;"",VLOOKUP($A411,参数表!$A:$G,3,0),"")</f>
        <v/>
      </c>
      <c r="D411" s="18" t="str">
        <f>IF($A411&lt;&gt;"",VLOOKUP($A411,参数表!$A:$G,4,0),"")</f>
        <v/>
      </c>
      <c r="E411" s="18" t="str">
        <f>IF($A411&lt;&gt;"",VLOOKUP($A411,参数表!$A:$G,5,0),"")</f>
        <v/>
      </c>
      <c r="F411" s="18">
        <f>SUMIF(进货入库明细表!D:D,A411,进货入库明细表!H:H)</f>
        <v>0</v>
      </c>
      <c r="G411" s="18">
        <f>SUMIF(进货入库明细表!D:D,A411,进货入库明细表!J:J)</f>
        <v>0</v>
      </c>
      <c r="H411" s="18">
        <f>SUMIF(销售出库明细表!D:D,A411,销售出库明细表!H:H)</f>
        <v>0</v>
      </c>
      <c r="I411" s="18">
        <f>SUMIF(销售出库明细表!D:D,A411,销售出库明细表!J:J)</f>
        <v>0</v>
      </c>
      <c r="J411" s="18" t="e">
        <f t="shared" si="13"/>
        <v>#VALUE!</v>
      </c>
      <c r="K411" s="18" t="str">
        <f>IF($A411&lt;&gt;"",VLOOKUP($A411,参数表!$A:$G,6,0),"")</f>
        <v/>
      </c>
      <c r="L411" s="18" t="str">
        <f t="shared" si="14"/>
        <v/>
      </c>
      <c r="M411" s="36"/>
    </row>
    <row r="412" spans="1:13" ht="20.100000000000001" customHeight="1" x14ac:dyDescent="0.15">
      <c r="A412" s="18" t="str">
        <f>IF(参数表!A411="","",参数表!A411)</f>
        <v/>
      </c>
      <c r="B412" s="18" t="str">
        <f>IFERROR(VLOOKUP(A412,参数表!A:G,2,FALSE),"")</f>
        <v/>
      </c>
      <c r="C412" s="18" t="str">
        <f>IF($A412&lt;&gt;"",VLOOKUP($A412,参数表!$A:$G,3,0),"")</f>
        <v/>
      </c>
      <c r="D412" s="18" t="str">
        <f>IF($A412&lt;&gt;"",VLOOKUP($A412,参数表!$A:$G,4,0),"")</f>
        <v/>
      </c>
      <c r="E412" s="18" t="str">
        <f>IF($A412&lt;&gt;"",VLOOKUP($A412,参数表!$A:$G,5,0),"")</f>
        <v/>
      </c>
      <c r="F412" s="18">
        <f>SUMIF(进货入库明细表!D:D,A412,进货入库明细表!H:H)</f>
        <v>0</v>
      </c>
      <c r="G412" s="18">
        <f>SUMIF(进货入库明细表!D:D,A412,进货入库明细表!J:J)</f>
        <v>0</v>
      </c>
      <c r="H412" s="18">
        <f>SUMIF(销售出库明细表!D:D,A412,销售出库明细表!H:H)</f>
        <v>0</v>
      </c>
      <c r="I412" s="18">
        <f>SUMIF(销售出库明细表!D:D,A412,销售出库明细表!J:J)</f>
        <v>0</v>
      </c>
      <c r="J412" s="18" t="e">
        <f t="shared" si="13"/>
        <v>#VALUE!</v>
      </c>
      <c r="K412" s="18" t="str">
        <f>IF($A412&lt;&gt;"",VLOOKUP($A412,参数表!$A:$G,6,0),"")</f>
        <v/>
      </c>
      <c r="L412" s="18" t="str">
        <f t="shared" si="14"/>
        <v/>
      </c>
      <c r="M412" s="36"/>
    </row>
    <row r="413" spans="1:13" ht="20.100000000000001" customHeight="1" x14ac:dyDescent="0.15">
      <c r="A413" s="18" t="str">
        <f>IF(参数表!A412="","",参数表!A412)</f>
        <v/>
      </c>
      <c r="B413" s="18" t="str">
        <f>IFERROR(VLOOKUP(A413,参数表!A:G,2,FALSE),"")</f>
        <v/>
      </c>
      <c r="C413" s="18" t="str">
        <f>IF($A413&lt;&gt;"",VLOOKUP($A413,参数表!$A:$G,3,0),"")</f>
        <v/>
      </c>
      <c r="D413" s="18" t="str">
        <f>IF($A413&lt;&gt;"",VLOOKUP($A413,参数表!$A:$G,4,0),"")</f>
        <v/>
      </c>
      <c r="E413" s="18" t="str">
        <f>IF($A413&lt;&gt;"",VLOOKUP($A413,参数表!$A:$G,5,0),"")</f>
        <v/>
      </c>
      <c r="F413" s="18">
        <f>SUMIF(进货入库明细表!D:D,A413,进货入库明细表!H:H)</f>
        <v>0</v>
      </c>
      <c r="G413" s="18">
        <f>SUMIF(进货入库明细表!D:D,A413,进货入库明细表!J:J)</f>
        <v>0</v>
      </c>
      <c r="H413" s="18">
        <f>SUMIF(销售出库明细表!D:D,A413,销售出库明细表!H:H)</f>
        <v>0</v>
      </c>
      <c r="I413" s="18">
        <f>SUMIF(销售出库明细表!D:D,A413,销售出库明细表!J:J)</f>
        <v>0</v>
      </c>
      <c r="J413" s="18" t="e">
        <f t="shared" si="13"/>
        <v>#VALUE!</v>
      </c>
      <c r="K413" s="18" t="str">
        <f>IF($A413&lt;&gt;"",VLOOKUP($A413,参数表!$A:$G,6,0),"")</f>
        <v/>
      </c>
      <c r="L413" s="18" t="str">
        <f t="shared" si="14"/>
        <v/>
      </c>
      <c r="M413" s="36"/>
    </row>
    <row r="414" spans="1:13" ht="20.100000000000001" customHeight="1" x14ac:dyDescent="0.15">
      <c r="A414" s="18" t="str">
        <f>IF(参数表!A413="","",参数表!A413)</f>
        <v/>
      </c>
      <c r="B414" s="18" t="str">
        <f>IFERROR(VLOOKUP(A414,参数表!A:G,2,FALSE),"")</f>
        <v/>
      </c>
      <c r="C414" s="18" t="str">
        <f>IF($A414&lt;&gt;"",VLOOKUP($A414,参数表!$A:$G,3,0),"")</f>
        <v/>
      </c>
      <c r="D414" s="18" t="str">
        <f>IF($A414&lt;&gt;"",VLOOKUP($A414,参数表!$A:$G,4,0),"")</f>
        <v/>
      </c>
      <c r="E414" s="18" t="str">
        <f>IF($A414&lt;&gt;"",VLOOKUP($A414,参数表!$A:$G,5,0),"")</f>
        <v/>
      </c>
      <c r="F414" s="18">
        <f>SUMIF(进货入库明细表!D:D,A414,进货入库明细表!H:H)</f>
        <v>0</v>
      </c>
      <c r="G414" s="18">
        <f>SUMIF(进货入库明细表!D:D,A414,进货入库明细表!J:J)</f>
        <v>0</v>
      </c>
      <c r="H414" s="18">
        <f>SUMIF(销售出库明细表!D:D,A414,销售出库明细表!H:H)</f>
        <v>0</v>
      </c>
      <c r="I414" s="18">
        <f>SUMIF(销售出库明细表!D:D,A414,销售出库明细表!J:J)</f>
        <v>0</v>
      </c>
      <c r="J414" s="18" t="e">
        <f t="shared" si="13"/>
        <v>#VALUE!</v>
      </c>
      <c r="K414" s="18" t="str">
        <f>IF($A414&lt;&gt;"",VLOOKUP($A414,参数表!$A:$G,6,0),"")</f>
        <v/>
      </c>
      <c r="L414" s="18" t="str">
        <f t="shared" si="14"/>
        <v/>
      </c>
      <c r="M414" s="36"/>
    </row>
    <row r="415" spans="1:13" ht="20.100000000000001" customHeight="1" x14ac:dyDescent="0.15">
      <c r="A415" s="18" t="str">
        <f>IF(参数表!A414="","",参数表!A414)</f>
        <v/>
      </c>
      <c r="B415" s="18" t="str">
        <f>IFERROR(VLOOKUP(A415,参数表!A:G,2,FALSE),"")</f>
        <v/>
      </c>
      <c r="C415" s="18" t="str">
        <f>IF($A415&lt;&gt;"",VLOOKUP($A415,参数表!$A:$G,3,0),"")</f>
        <v/>
      </c>
      <c r="D415" s="18" t="str">
        <f>IF($A415&lt;&gt;"",VLOOKUP($A415,参数表!$A:$G,4,0),"")</f>
        <v/>
      </c>
      <c r="E415" s="18" t="str">
        <f>IF($A415&lt;&gt;"",VLOOKUP($A415,参数表!$A:$G,5,0),"")</f>
        <v/>
      </c>
      <c r="F415" s="18">
        <f>SUMIF(进货入库明细表!D:D,A415,进货入库明细表!H:H)</f>
        <v>0</v>
      </c>
      <c r="G415" s="18">
        <f>SUMIF(进货入库明细表!D:D,A415,进货入库明细表!J:J)</f>
        <v>0</v>
      </c>
      <c r="H415" s="18">
        <f>SUMIF(销售出库明细表!D:D,A415,销售出库明细表!H:H)</f>
        <v>0</v>
      </c>
      <c r="I415" s="18">
        <f>SUMIF(销售出库明细表!D:D,A415,销售出库明细表!J:J)</f>
        <v>0</v>
      </c>
      <c r="J415" s="18" t="e">
        <f t="shared" si="13"/>
        <v>#VALUE!</v>
      </c>
      <c r="K415" s="18" t="str">
        <f>IF($A415&lt;&gt;"",VLOOKUP($A415,参数表!$A:$G,6,0),"")</f>
        <v/>
      </c>
      <c r="L415" s="18" t="str">
        <f t="shared" si="14"/>
        <v/>
      </c>
      <c r="M415" s="36"/>
    </row>
    <row r="416" spans="1:13" ht="20.100000000000001" customHeight="1" x14ac:dyDescent="0.15">
      <c r="A416" s="18" t="str">
        <f>IF(参数表!A415="","",参数表!A415)</f>
        <v/>
      </c>
      <c r="B416" s="18" t="str">
        <f>IFERROR(VLOOKUP(A416,参数表!A:G,2,FALSE),"")</f>
        <v/>
      </c>
      <c r="C416" s="18" t="str">
        <f>IF($A416&lt;&gt;"",VLOOKUP($A416,参数表!$A:$G,3,0),"")</f>
        <v/>
      </c>
      <c r="D416" s="18" t="str">
        <f>IF($A416&lt;&gt;"",VLOOKUP($A416,参数表!$A:$G,4,0),"")</f>
        <v/>
      </c>
      <c r="E416" s="18" t="str">
        <f>IF($A416&lt;&gt;"",VLOOKUP($A416,参数表!$A:$G,5,0),"")</f>
        <v/>
      </c>
      <c r="F416" s="18">
        <f>SUMIF(进货入库明细表!D:D,A416,进货入库明细表!H:H)</f>
        <v>0</v>
      </c>
      <c r="G416" s="18">
        <f>SUMIF(进货入库明细表!D:D,A416,进货入库明细表!J:J)</f>
        <v>0</v>
      </c>
      <c r="H416" s="18">
        <f>SUMIF(销售出库明细表!D:D,A416,销售出库明细表!H:H)</f>
        <v>0</v>
      </c>
      <c r="I416" s="18">
        <f>SUMIF(销售出库明细表!D:D,A416,销售出库明细表!J:J)</f>
        <v>0</v>
      </c>
      <c r="J416" s="18" t="e">
        <f t="shared" si="13"/>
        <v>#VALUE!</v>
      </c>
      <c r="K416" s="18" t="str">
        <f>IF($A416&lt;&gt;"",VLOOKUP($A416,参数表!$A:$G,6,0),"")</f>
        <v/>
      </c>
      <c r="L416" s="18" t="str">
        <f t="shared" si="14"/>
        <v/>
      </c>
      <c r="M416" s="36"/>
    </row>
    <row r="417" spans="1:13" ht="20.100000000000001" customHeight="1" x14ac:dyDescent="0.15">
      <c r="A417" s="18" t="str">
        <f>IF(参数表!A416="","",参数表!A416)</f>
        <v/>
      </c>
      <c r="B417" s="18" t="str">
        <f>IFERROR(VLOOKUP(A417,参数表!A:G,2,FALSE),"")</f>
        <v/>
      </c>
      <c r="C417" s="18" t="str">
        <f>IF($A417&lt;&gt;"",VLOOKUP($A417,参数表!$A:$G,3,0),"")</f>
        <v/>
      </c>
      <c r="D417" s="18" t="str">
        <f>IF($A417&lt;&gt;"",VLOOKUP($A417,参数表!$A:$G,4,0),"")</f>
        <v/>
      </c>
      <c r="E417" s="18" t="str">
        <f>IF($A417&lt;&gt;"",VLOOKUP($A417,参数表!$A:$G,5,0),"")</f>
        <v/>
      </c>
      <c r="F417" s="18">
        <f>SUMIF(进货入库明细表!D:D,A417,进货入库明细表!H:H)</f>
        <v>0</v>
      </c>
      <c r="G417" s="18">
        <f>SUMIF(进货入库明细表!D:D,A417,进货入库明细表!J:J)</f>
        <v>0</v>
      </c>
      <c r="H417" s="18">
        <f>SUMIF(销售出库明细表!D:D,A417,销售出库明细表!H:H)</f>
        <v>0</v>
      </c>
      <c r="I417" s="18">
        <f>SUMIF(销售出库明细表!D:D,A417,销售出库明细表!J:J)</f>
        <v>0</v>
      </c>
      <c r="J417" s="18" t="e">
        <f t="shared" si="13"/>
        <v>#VALUE!</v>
      </c>
      <c r="K417" s="18" t="str">
        <f>IF($A417&lt;&gt;"",VLOOKUP($A417,参数表!$A:$G,6,0),"")</f>
        <v/>
      </c>
      <c r="L417" s="18" t="str">
        <f t="shared" si="14"/>
        <v/>
      </c>
      <c r="M417" s="36"/>
    </row>
    <row r="418" spans="1:13" ht="20.100000000000001" customHeight="1" x14ac:dyDescent="0.15">
      <c r="A418" s="18" t="str">
        <f>IF(参数表!A417="","",参数表!A417)</f>
        <v/>
      </c>
      <c r="B418" s="18" t="str">
        <f>IFERROR(VLOOKUP(A418,参数表!A:G,2,FALSE),"")</f>
        <v/>
      </c>
      <c r="C418" s="18" t="str">
        <f>IF($A418&lt;&gt;"",VLOOKUP($A418,参数表!$A:$G,3,0),"")</f>
        <v/>
      </c>
      <c r="D418" s="18" t="str">
        <f>IF($A418&lt;&gt;"",VLOOKUP($A418,参数表!$A:$G,4,0),"")</f>
        <v/>
      </c>
      <c r="E418" s="18" t="str">
        <f>IF($A418&lt;&gt;"",VLOOKUP($A418,参数表!$A:$G,5,0),"")</f>
        <v/>
      </c>
      <c r="F418" s="18">
        <f>SUMIF(进货入库明细表!D:D,A418,进货入库明细表!H:H)</f>
        <v>0</v>
      </c>
      <c r="G418" s="18">
        <f>SUMIF(进货入库明细表!D:D,A418,进货入库明细表!J:J)</f>
        <v>0</v>
      </c>
      <c r="H418" s="18">
        <f>SUMIF(销售出库明细表!D:D,A418,销售出库明细表!H:H)</f>
        <v>0</v>
      </c>
      <c r="I418" s="18">
        <f>SUMIF(销售出库明细表!D:D,A418,销售出库明细表!J:J)</f>
        <v>0</v>
      </c>
      <c r="J418" s="18" t="e">
        <f t="shared" si="13"/>
        <v>#VALUE!</v>
      </c>
      <c r="K418" s="18" t="str">
        <f>IF($A418&lt;&gt;"",VLOOKUP($A418,参数表!$A:$G,6,0),"")</f>
        <v/>
      </c>
      <c r="L418" s="18" t="str">
        <f t="shared" si="14"/>
        <v/>
      </c>
      <c r="M418" s="36"/>
    </row>
    <row r="419" spans="1:13" ht="20.100000000000001" customHeight="1" x14ac:dyDescent="0.15">
      <c r="A419" s="18" t="str">
        <f>IF(参数表!A418="","",参数表!A418)</f>
        <v/>
      </c>
      <c r="B419" s="18" t="str">
        <f>IFERROR(VLOOKUP(A419,参数表!A:G,2,FALSE),"")</f>
        <v/>
      </c>
      <c r="C419" s="18" t="str">
        <f>IF($A419&lt;&gt;"",VLOOKUP($A419,参数表!$A:$G,3,0),"")</f>
        <v/>
      </c>
      <c r="D419" s="18" t="str">
        <f>IF($A419&lt;&gt;"",VLOOKUP($A419,参数表!$A:$G,4,0),"")</f>
        <v/>
      </c>
      <c r="E419" s="18" t="str">
        <f>IF($A419&lt;&gt;"",VLOOKUP($A419,参数表!$A:$G,5,0),"")</f>
        <v/>
      </c>
      <c r="F419" s="18">
        <f>SUMIF(进货入库明细表!D:D,A419,进货入库明细表!H:H)</f>
        <v>0</v>
      </c>
      <c r="G419" s="18">
        <f>SUMIF(进货入库明细表!D:D,A419,进货入库明细表!J:J)</f>
        <v>0</v>
      </c>
      <c r="H419" s="18">
        <f>SUMIF(销售出库明细表!D:D,A419,销售出库明细表!H:H)</f>
        <v>0</v>
      </c>
      <c r="I419" s="18">
        <f>SUMIF(销售出库明细表!D:D,A419,销售出库明细表!J:J)</f>
        <v>0</v>
      </c>
      <c r="J419" s="18" t="e">
        <f t="shared" si="13"/>
        <v>#VALUE!</v>
      </c>
      <c r="K419" s="18" t="str">
        <f>IF($A419&lt;&gt;"",VLOOKUP($A419,参数表!$A:$G,6,0),"")</f>
        <v/>
      </c>
      <c r="L419" s="18" t="str">
        <f t="shared" si="14"/>
        <v/>
      </c>
      <c r="M419" s="36"/>
    </row>
    <row r="420" spans="1:13" ht="20.100000000000001" customHeight="1" x14ac:dyDescent="0.15">
      <c r="A420" s="18" t="str">
        <f>IF(参数表!A419="","",参数表!A419)</f>
        <v/>
      </c>
      <c r="B420" s="18" t="str">
        <f>IFERROR(VLOOKUP(A420,参数表!A:G,2,FALSE),"")</f>
        <v/>
      </c>
      <c r="C420" s="18" t="str">
        <f>IF($A420&lt;&gt;"",VLOOKUP($A420,参数表!$A:$G,3,0),"")</f>
        <v/>
      </c>
      <c r="D420" s="18" t="str">
        <f>IF($A420&lt;&gt;"",VLOOKUP($A420,参数表!$A:$G,4,0),"")</f>
        <v/>
      </c>
      <c r="E420" s="18" t="str">
        <f>IF($A420&lt;&gt;"",VLOOKUP($A420,参数表!$A:$G,5,0),"")</f>
        <v/>
      </c>
      <c r="F420" s="18">
        <f>SUMIF(进货入库明细表!D:D,A420,进货入库明细表!H:H)</f>
        <v>0</v>
      </c>
      <c r="G420" s="18">
        <f>SUMIF(进货入库明细表!D:D,A420,进货入库明细表!J:J)</f>
        <v>0</v>
      </c>
      <c r="H420" s="18">
        <f>SUMIF(销售出库明细表!D:D,A420,销售出库明细表!H:H)</f>
        <v>0</v>
      </c>
      <c r="I420" s="18">
        <f>SUMIF(销售出库明细表!D:D,A420,销售出库明细表!J:J)</f>
        <v>0</v>
      </c>
      <c r="J420" s="18" t="e">
        <f t="shared" si="13"/>
        <v>#VALUE!</v>
      </c>
      <c r="K420" s="18" t="str">
        <f>IF($A420&lt;&gt;"",VLOOKUP($A420,参数表!$A:$G,6,0),"")</f>
        <v/>
      </c>
      <c r="L420" s="18" t="str">
        <f t="shared" si="14"/>
        <v/>
      </c>
      <c r="M420" s="36"/>
    </row>
    <row r="421" spans="1:13" ht="20.100000000000001" customHeight="1" x14ac:dyDescent="0.15">
      <c r="A421" s="18" t="str">
        <f>IF(参数表!A420="","",参数表!A420)</f>
        <v/>
      </c>
      <c r="B421" s="18" t="str">
        <f>IFERROR(VLOOKUP(A421,参数表!A:G,2,FALSE),"")</f>
        <v/>
      </c>
      <c r="C421" s="18" t="str">
        <f>IF($A421&lt;&gt;"",VLOOKUP($A421,参数表!$A:$G,3,0),"")</f>
        <v/>
      </c>
      <c r="D421" s="18" t="str">
        <f>IF($A421&lt;&gt;"",VLOOKUP($A421,参数表!$A:$G,4,0),"")</f>
        <v/>
      </c>
      <c r="E421" s="18" t="str">
        <f>IF($A421&lt;&gt;"",VLOOKUP($A421,参数表!$A:$G,5,0),"")</f>
        <v/>
      </c>
      <c r="F421" s="18">
        <f>SUMIF(进货入库明细表!D:D,A421,进货入库明细表!H:H)</f>
        <v>0</v>
      </c>
      <c r="G421" s="18">
        <f>SUMIF(进货入库明细表!D:D,A421,进货入库明细表!J:J)</f>
        <v>0</v>
      </c>
      <c r="H421" s="18">
        <f>SUMIF(销售出库明细表!D:D,A421,销售出库明细表!H:H)</f>
        <v>0</v>
      </c>
      <c r="I421" s="18">
        <f>SUMIF(销售出库明细表!D:D,A421,销售出库明细表!J:J)</f>
        <v>0</v>
      </c>
      <c r="J421" s="18" t="e">
        <f t="shared" si="13"/>
        <v>#VALUE!</v>
      </c>
      <c r="K421" s="18" t="str">
        <f>IF($A421&lt;&gt;"",VLOOKUP($A421,参数表!$A:$G,6,0),"")</f>
        <v/>
      </c>
      <c r="L421" s="18" t="str">
        <f t="shared" si="14"/>
        <v/>
      </c>
      <c r="M421" s="36"/>
    </row>
    <row r="422" spans="1:13" ht="20.100000000000001" customHeight="1" x14ac:dyDescent="0.15">
      <c r="A422" s="18" t="str">
        <f>IF(参数表!A421="","",参数表!A421)</f>
        <v/>
      </c>
      <c r="B422" s="18" t="str">
        <f>IFERROR(VLOOKUP(A422,参数表!A:G,2,FALSE),"")</f>
        <v/>
      </c>
      <c r="C422" s="18" t="str">
        <f>IF($A422&lt;&gt;"",VLOOKUP($A422,参数表!$A:$G,3,0),"")</f>
        <v/>
      </c>
      <c r="D422" s="18" t="str">
        <f>IF($A422&lt;&gt;"",VLOOKUP($A422,参数表!$A:$G,4,0),"")</f>
        <v/>
      </c>
      <c r="E422" s="18" t="str">
        <f>IF($A422&lt;&gt;"",VLOOKUP($A422,参数表!$A:$G,5,0),"")</f>
        <v/>
      </c>
      <c r="F422" s="18">
        <f>SUMIF(进货入库明细表!D:D,A422,进货入库明细表!H:H)</f>
        <v>0</v>
      </c>
      <c r="G422" s="18">
        <f>SUMIF(进货入库明细表!D:D,A422,进货入库明细表!J:J)</f>
        <v>0</v>
      </c>
      <c r="H422" s="18">
        <f>SUMIF(销售出库明细表!D:D,A422,销售出库明细表!H:H)</f>
        <v>0</v>
      </c>
      <c r="I422" s="18">
        <f>SUMIF(销售出库明细表!D:D,A422,销售出库明细表!J:J)</f>
        <v>0</v>
      </c>
      <c r="J422" s="18" t="e">
        <f t="shared" si="13"/>
        <v>#VALUE!</v>
      </c>
      <c r="K422" s="18" t="str">
        <f>IF($A422&lt;&gt;"",VLOOKUP($A422,参数表!$A:$G,6,0),"")</f>
        <v/>
      </c>
      <c r="L422" s="18" t="str">
        <f t="shared" si="14"/>
        <v/>
      </c>
      <c r="M422" s="36"/>
    </row>
    <row r="423" spans="1:13" ht="20.100000000000001" customHeight="1" x14ac:dyDescent="0.15">
      <c r="A423" s="18" t="str">
        <f>IF(参数表!A422="","",参数表!A422)</f>
        <v/>
      </c>
      <c r="B423" s="18" t="str">
        <f>IFERROR(VLOOKUP(A423,参数表!A:G,2,FALSE),"")</f>
        <v/>
      </c>
      <c r="C423" s="18" t="str">
        <f>IF($A423&lt;&gt;"",VLOOKUP($A423,参数表!$A:$G,3,0),"")</f>
        <v/>
      </c>
      <c r="D423" s="18" t="str">
        <f>IF($A423&lt;&gt;"",VLOOKUP($A423,参数表!$A:$G,4,0),"")</f>
        <v/>
      </c>
      <c r="E423" s="18" t="str">
        <f>IF($A423&lt;&gt;"",VLOOKUP($A423,参数表!$A:$G,5,0),"")</f>
        <v/>
      </c>
      <c r="F423" s="18">
        <f>SUMIF(进货入库明细表!D:D,A423,进货入库明细表!H:H)</f>
        <v>0</v>
      </c>
      <c r="G423" s="18">
        <f>SUMIF(进货入库明细表!D:D,A423,进货入库明细表!J:J)</f>
        <v>0</v>
      </c>
      <c r="H423" s="18">
        <f>SUMIF(销售出库明细表!D:D,A423,销售出库明细表!H:H)</f>
        <v>0</v>
      </c>
      <c r="I423" s="18">
        <f>SUMIF(销售出库明细表!D:D,A423,销售出库明细表!J:J)</f>
        <v>0</v>
      </c>
      <c r="J423" s="18" t="e">
        <f t="shared" si="13"/>
        <v>#VALUE!</v>
      </c>
      <c r="K423" s="18" t="str">
        <f>IF($A423&lt;&gt;"",VLOOKUP($A423,参数表!$A:$G,6,0),"")</f>
        <v/>
      </c>
      <c r="L423" s="18" t="str">
        <f t="shared" si="14"/>
        <v/>
      </c>
      <c r="M423" s="36"/>
    </row>
    <row r="424" spans="1:13" ht="20.100000000000001" customHeight="1" x14ac:dyDescent="0.15">
      <c r="A424" s="18" t="str">
        <f>IF(参数表!A423="","",参数表!A423)</f>
        <v/>
      </c>
      <c r="B424" s="18" t="str">
        <f>IFERROR(VLOOKUP(A424,参数表!A:G,2,FALSE),"")</f>
        <v/>
      </c>
      <c r="C424" s="18" t="str">
        <f>IF($A424&lt;&gt;"",VLOOKUP($A424,参数表!$A:$G,3,0),"")</f>
        <v/>
      </c>
      <c r="D424" s="18" t="str">
        <f>IF($A424&lt;&gt;"",VLOOKUP($A424,参数表!$A:$G,4,0),"")</f>
        <v/>
      </c>
      <c r="E424" s="18" t="str">
        <f>IF($A424&lt;&gt;"",VLOOKUP($A424,参数表!$A:$G,5,0),"")</f>
        <v/>
      </c>
      <c r="F424" s="18">
        <f>SUMIF(进货入库明细表!D:D,A424,进货入库明细表!H:H)</f>
        <v>0</v>
      </c>
      <c r="G424" s="18">
        <f>SUMIF(进货入库明细表!D:D,A424,进货入库明细表!J:J)</f>
        <v>0</v>
      </c>
      <c r="H424" s="18">
        <f>SUMIF(销售出库明细表!D:D,A424,销售出库明细表!H:H)</f>
        <v>0</v>
      </c>
      <c r="I424" s="18">
        <f>SUMIF(销售出库明细表!D:D,A424,销售出库明细表!J:J)</f>
        <v>0</v>
      </c>
      <c r="J424" s="18" t="e">
        <f t="shared" si="13"/>
        <v>#VALUE!</v>
      </c>
      <c r="K424" s="18" t="str">
        <f>IF($A424&lt;&gt;"",VLOOKUP($A424,参数表!$A:$G,6,0),"")</f>
        <v/>
      </c>
      <c r="L424" s="18" t="str">
        <f t="shared" si="14"/>
        <v/>
      </c>
      <c r="M424" s="36"/>
    </row>
    <row r="425" spans="1:13" ht="20.100000000000001" customHeight="1" x14ac:dyDescent="0.15">
      <c r="A425" s="18" t="str">
        <f>IF(参数表!A424="","",参数表!A424)</f>
        <v/>
      </c>
      <c r="B425" s="18" t="str">
        <f>IFERROR(VLOOKUP(A425,参数表!A:G,2,FALSE),"")</f>
        <v/>
      </c>
      <c r="C425" s="18" t="str">
        <f>IF($A425&lt;&gt;"",VLOOKUP($A425,参数表!$A:$G,3,0),"")</f>
        <v/>
      </c>
      <c r="D425" s="18" t="str">
        <f>IF($A425&lt;&gt;"",VLOOKUP($A425,参数表!$A:$G,4,0),"")</f>
        <v/>
      </c>
      <c r="E425" s="18" t="str">
        <f>IF($A425&lt;&gt;"",VLOOKUP($A425,参数表!$A:$G,5,0),"")</f>
        <v/>
      </c>
      <c r="F425" s="18">
        <f>SUMIF(进货入库明细表!D:D,A425,进货入库明细表!H:H)</f>
        <v>0</v>
      </c>
      <c r="G425" s="18">
        <f>SUMIF(进货入库明细表!D:D,A425,进货入库明细表!J:J)</f>
        <v>0</v>
      </c>
      <c r="H425" s="18">
        <f>SUMIF(销售出库明细表!D:D,A425,销售出库明细表!H:H)</f>
        <v>0</v>
      </c>
      <c r="I425" s="18">
        <f>SUMIF(销售出库明细表!D:D,A425,销售出库明细表!J:J)</f>
        <v>0</v>
      </c>
      <c r="J425" s="18" t="e">
        <f t="shared" si="13"/>
        <v>#VALUE!</v>
      </c>
      <c r="K425" s="18" t="str">
        <f>IF($A425&lt;&gt;"",VLOOKUP($A425,参数表!$A:$G,6,0),"")</f>
        <v/>
      </c>
      <c r="L425" s="18" t="str">
        <f t="shared" si="14"/>
        <v/>
      </c>
      <c r="M425" s="36"/>
    </row>
    <row r="426" spans="1:13" ht="20.100000000000001" customHeight="1" x14ac:dyDescent="0.15">
      <c r="A426" s="18" t="str">
        <f>IF(参数表!A425="","",参数表!A425)</f>
        <v/>
      </c>
      <c r="B426" s="18" t="str">
        <f>IFERROR(VLOOKUP(A426,参数表!A:G,2,FALSE),"")</f>
        <v/>
      </c>
      <c r="C426" s="18" t="str">
        <f>IF($A426&lt;&gt;"",VLOOKUP($A426,参数表!$A:$G,3,0),"")</f>
        <v/>
      </c>
      <c r="D426" s="18" t="str">
        <f>IF($A426&lt;&gt;"",VLOOKUP($A426,参数表!$A:$G,4,0),"")</f>
        <v/>
      </c>
      <c r="E426" s="18" t="str">
        <f>IF($A426&lt;&gt;"",VLOOKUP($A426,参数表!$A:$G,5,0),"")</f>
        <v/>
      </c>
      <c r="F426" s="18">
        <f>SUMIF(进货入库明细表!D:D,A426,进货入库明细表!H:H)</f>
        <v>0</v>
      </c>
      <c r="G426" s="18">
        <f>SUMIF(进货入库明细表!D:D,A426,进货入库明细表!J:J)</f>
        <v>0</v>
      </c>
      <c r="H426" s="18">
        <f>SUMIF(销售出库明细表!D:D,A426,销售出库明细表!H:H)</f>
        <v>0</v>
      </c>
      <c r="I426" s="18">
        <f>SUMIF(销售出库明细表!D:D,A426,销售出库明细表!J:J)</f>
        <v>0</v>
      </c>
      <c r="J426" s="18" t="e">
        <f t="shared" si="13"/>
        <v>#VALUE!</v>
      </c>
      <c r="K426" s="18" t="str">
        <f>IF($A426&lt;&gt;"",VLOOKUP($A426,参数表!$A:$G,6,0),"")</f>
        <v/>
      </c>
      <c r="L426" s="18" t="str">
        <f t="shared" si="14"/>
        <v/>
      </c>
      <c r="M426" s="36"/>
    </row>
    <row r="427" spans="1:13" ht="20.100000000000001" customHeight="1" x14ac:dyDescent="0.15">
      <c r="A427" s="18" t="str">
        <f>IF(参数表!A426="","",参数表!A426)</f>
        <v/>
      </c>
      <c r="B427" s="18" t="str">
        <f>IFERROR(VLOOKUP(A427,参数表!A:G,2,FALSE),"")</f>
        <v/>
      </c>
      <c r="C427" s="18" t="str">
        <f>IF($A427&lt;&gt;"",VLOOKUP($A427,参数表!$A:$G,3,0),"")</f>
        <v/>
      </c>
      <c r="D427" s="18" t="str">
        <f>IF($A427&lt;&gt;"",VLOOKUP($A427,参数表!$A:$G,4,0),"")</f>
        <v/>
      </c>
      <c r="E427" s="18" t="str">
        <f>IF($A427&lt;&gt;"",VLOOKUP($A427,参数表!$A:$G,5,0),"")</f>
        <v/>
      </c>
      <c r="F427" s="18">
        <f>SUMIF(进货入库明细表!D:D,A427,进货入库明细表!H:H)</f>
        <v>0</v>
      </c>
      <c r="G427" s="18">
        <f>SUMIF(进货入库明细表!D:D,A427,进货入库明细表!J:J)</f>
        <v>0</v>
      </c>
      <c r="H427" s="18">
        <f>SUMIF(销售出库明细表!D:D,A427,销售出库明细表!H:H)</f>
        <v>0</v>
      </c>
      <c r="I427" s="18">
        <f>SUMIF(销售出库明细表!D:D,A427,销售出库明细表!J:J)</f>
        <v>0</v>
      </c>
      <c r="J427" s="18" t="e">
        <f t="shared" si="13"/>
        <v>#VALUE!</v>
      </c>
      <c r="K427" s="18" t="str">
        <f>IF($A427&lt;&gt;"",VLOOKUP($A427,参数表!$A:$G,6,0),"")</f>
        <v/>
      </c>
      <c r="L427" s="18" t="str">
        <f t="shared" si="14"/>
        <v/>
      </c>
      <c r="M427" s="36"/>
    </row>
    <row r="428" spans="1:13" ht="20.100000000000001" customHeight="1" x14ac:dyDescent="0.15">
      <c r="A428" s="18" t="str">
        <f>IF(参数表!A427="","",参数表!A427)</f>
        <v/>
      </c>
      <c r="B428" s="18" t="str">
        <f>IFERROR(VLOOKUP(A428,参数表!A:G,2,FALSE),"")</f>
        <v/>
      </c>
      <c r="C428" s="18" t="str">
        <f>IF($A428&lt;&gt;"",VLOOKUP($A428,参数表!$A:$G,3,0),"")</f>
        <v/>
      </c>
      <c r="D428" s="18" t="str">
        <f>IF($A428&lt;&gt;"",VLOOKUP($A428,参数表!$A:$G,4,0),"")</f>
        <v/>
      </c>
      <c r="E428" s="18" t="str">
        <f>IF($A428&lt;&gt;"",VLOOKUP($A428,参数表!$A:$G,5,0),"")</f>
        <v/>
      </c>
      <c r="F428" s="18">
        <f>SUMIF(进货入库明细表!D:D,A428,进货入库明细表!H:H)</f>
        <v>0</v>
      </c>
      <c r="G428" s="18">
        <f>SUMIF(进货入库明细表!D:D,A428,进货入库明细表!J:J)</f>
        <v>0</v>
      </c>
      <c r="H428" s="18">
        <f>SUMIF(销售出库明细表!D:D,A428,销售出库明细表!H:H)</f>
        <v>0</v>
      </c>
      <c r="I428" s="18">
        <f>SUMIF(销售出库明细表!D:D,A428,销售出库明细表!J:J)</f>
        <v>0</v>
      </c>
      <c r="J428" s="18" t="e">
        <f t="shared" si="13"/>
        <v>#VALUE!</v>
      </c>
      <c r="K428" s="18" t="str">
        <f>IF($A428&lt;&gt;"",VLOOKUP($A428,参数表!$A:$G,6,0),"")</f>
        <v/>
      </c>
      <c r="L428" s="18" t="str">
        <f t="shared" si="14"/>
        <v/>
      </c>
      <c r="M428" s="36"/>
    </row>
    <row r="429" spans="1:13" ht="20.100000000000001" customHeight="1" x14ac:dyDescent="0.15">
      <c r="A429" s="18" t="str">
        <f>IF(参数表!A428="","",参数表!A428)</f>
        <v/>
      </c>
      <c r="B429" s="18" t="str">
        <f>IFERROR(VLOOKUP(A429,参数表!A:G,2,FALSE),"")</f>
        <v/>
      </c>
      <c r="C429" s="18" t="str">
        <f>IF($A429&lt;&gt;"",VLOOKUP($A429,参数表!$A:$G,3,0),"")</f>
        <v/>
      </c>
      <c r="D429" s="18" t="str">
        <f>IF($A429&lt;&gt;"",VLOOKUP($A429,参数表!$A:$G,4,0),"")</f>
        <v/>
      </c>
      <c r="E429" s="18" t="str">
        <f>IF($A429&lt;&gt;"",VLOOKUP($A429,参数表!$A:$G,5,0),"")</f>
        <v/>
      </c>
      <c r="F429" s="18">
        <f>SUMIF(进货入库明细表!D:D,A429,进货入库明细表!H:H)</f>
        <v>0</v>
      </c>
      <c r="G429" s="18">
        <f>SUMIF(进货入库明细表!D:D,A429,进货入库明细表!J:J)</f>
        <v>0</v>
      </c>
      <c r="H429" s="18">
        <f>SUMIF(销售出库明细表!D:D,A429,销售出库明细表!H:H)</f>
        <v>0</v>
      </c>
      <c r="I429" s="18">
        <f>SUMIF(销售出库明细表!D:D,A429,销售出库明细表!J:J)</f>
        <v>0</v>
      </c>
      <c r="J429" s="18" t="e">
        <f t="shared" si="13"/>
        <v>#VALUE!</v>
      </c>
      <c r="K429" s="18" t="str">
        <f>IF($A429&lt;&gt;"",VLOOKUP($A429,参数表!$A:$G,6,0),"")</f>
        <v/>
      </c>
      <c r="L429" s="18" t="str">
        <f t="shared" si="14"/>
        <v/>
      </c>
      <c r="M429" s="36"/>
    </row>
    <row r="430" spans="1:13" ht="20.100000000000001" customHeight="1" x14ac:dyDescent="0.15">
      <c r="A430" s="18" t="str">
        <f>IF(参数表!A429="","",参数表!A429)</f>
        <v/>
      </c>
      <c r="B430" s="18" t="str">
        <f>IFERROR(VLOOKUP(A430,参数表!A:G,2,FALSE),"")</f>
        <v/>
      </c>
      <c r="C430" s="18" t="str">
        <f>IF($A430&lt;&gt;"",VLOOKUP($A430,参数表!$A:$G,3,0),"")</f>
        <v/>
      </c>
      <c r="D430" s="18" t="str">
        <f>IF($A430&lt;&gt;"",VLOOKUP($A430,参数表!$A:$G,4,0),"")</f>
        <v/>
      </c>
      <c r="E430" s="18" t="str">
        <f>IF($A430&lt;&gt;"",VLOOKUP($A430,参数表!$A:$G,5,0),"")</f>
        <v/>
      </c>
      <c r="F430" s="18">
        <f>SUMIF(进货入库明细表!D:D,A430,进货入库明细表!H:H)</f>
        <v>0</v>
      </c>
      <c r="G430" s="18">
        <f>SUMIF(进货入库明细表!D:D,A430,进货入库明细表!J:J)</f>
        <v>0</v>
      </c>
      <c r="H430" s="18">
        <f>SUMIF(销售出库明细表!D:D,A430,销售出库明细表!H:H)</f>
        <v>0</v>
      </c>
      <c r="I430" s="18">
        <f>SUMIF(销售出库明细表!D:D,A430,销售出库明细表!J:J)</f>
        <v>0</v>
      </c>
      <c r="J430" s="18" t="e">
        <f t="shared" si="13"/>
        <v>#VALUE!</v>
      </c>
      <c r="K430" s="18" t="str">
        <f>IF($A430&lt;&gt;"",VLOOKUP($A430,参数表!$A:$G,6,0),"")</f>
        <v/>
      </c>
      <c r="L430" s="18" t="str">
        <f t="shared" si="14"/>
        <v/>
      </c>
      <c r="M430" s="36"/>
    </row>
    <row r="431" spans="1:13" ht="20.100000000000001" customHeight="1" x14ac:dyDescent="0.15">
      <c r="A431" s="18" t="str">
        <f>IF(参数表!A430="","",参数表!A430)</f>
        <v/>
      </c>
      <c r="B431" s="18" t="str">
        <f>IFERROR(VLOOKUP(A431,参数表!A:G,2,FALSE),"")</f>
        <v/>
      </c>
      <c r="C431" s="18" t="str">
        <f>IF($A431&lt;&gt;"",VLOOKUP($A431,参数表!$A:$G,3,0),"")</f>
        <v/>
      </c>
      <c r="D431" s="18" t="str">
        <f>IF($A431&lt;&gt;"",VLOOKUP($A431,参数表!$A:$G,4,0),"")</f>
        <v/>
      </c>
      <c r="E431" s="18" t="str">
        <f>IF($A431&lt;&gt;"",VLOOKUP($A431,参数表!$A:$G,5,0),"")</f>
        <v/>
      </c>
      <c r="F431" s="18">
        <f>SUMIF(进货入库明细表!D:D,A431,进货入库明细表!H:H)</f>
        <v>0</v>
      </c>
      <c r="G431" s="18">
        <f>SUMIF(进货入库明细表!D:D,A431,进货入库明细表!J:J)</f>
        <v>0</v>
      </c>
      <c r="H431" s="18">
        <f>SUMIF(销售出库明细表!D:D,A431,销售出库明细表!H:H)</f>
        <v>0</v>
      </c>
      <c r="I431" s="18">
        <f>SUMIF(销售出库明细表!D:D,A431,销售出库明细表!J:J)</f>
        <v>0</v>
      </c>
      <c r="J431" s="18" t="e">
        <f t="shared" si="13"/>
        <v>#VALUE!</v>
      </c>
      <c r="K431" s="18" t="str">
        <f>IF($A431&lt;&gt;"",VLOOKUP($A431,参数表!$A:$G,6,0),"")</f>
        <v/>
      </c>
      <c r="L431" s="18" t="str">
        <f t="shared" si="14"/>
        <v/>
      </c>
      <c r="M431" s="36"/>
    </row>
    <row r="432" spans="1:13" ht="20.100000000000001" customHeight="1" x14ac:dyDescent="0.15">
      <c r="A432" s="18" t="str">
        <f>IF(参数表!A431="","",参数表!A431)</f>
        <v/>
      </c>
      <c r="B432" s="18" t="str">
        <f>IFERROR(VLOOKUP(A432,参数表!A:G,2,FALSE),"")</f>
        <v/>
      </c>
      <c r="C432" s="18" t="str">
        <f>IF($A432&lt;&gt;"",VLOOKUP($A432,参数表!$A:$G,3,0),"")</f>
        <v/>
      </c>
      <c r="D432" s="18" t="str">
        <f>IF($A432&lt;&gt;"",VLOOKUP($A432,参数表!$A:$G,4,0),"")</f>
        <v/>
      </c>
      <c r="E432" s="18" t="str">
        <f>IF($A432&lt;&gt;"",VLOOKUP($A432,参数表!$A:$G,5,0),"")</f>
        <v/>
      </c>
      <c r="F432" s="18">
        <f>SUMIF(进货入库明细表!D:D,A432,进货入库明细表!H:H)</f>
        <v>0</v>
      </c>
      <c r="G432" s="18">
        <f>SUMIF(进货入库明细表!D:D,A432,进货入库明细表!J:J)</f>
        <v>0</v>
      </c>
      <c r="H432" s="18">
        <f>SUMIF(销售出库明细表!D:D,A432,销售出库明细表!H:H)</f>
        <v>0</v>
      </c>
      <c r="I432" s="18">
        <f>SUMIF(销售出库明细表!D:D,A432,销售出库明细表!J:J)</f>
        <v>0</v>
      </c>
      <c r="J432" s="18" t="e">
        <f t="shared" si="13"/>
        <v>#VALUE!</v>
      </c>
      <c r="K432" s="18" t="str">
        <f>IF($A432&lt;&gt;"",VLOOKUP($A432,参数表!$A:$G,6,0),"")</f>
        <v/>
      </c>
      <c r="L432" s="18" t="str">
        <f t="shared" si="14"/>
        <v/>
      </c>
      <c r="M432" s="36"/>
    </row>
    <row r="433" spans="1:13" ht="20.100000000000001" customHeight="1" x14ac:dyDescent="0.15">
      <c r="A433" s="18" t="str">
        <f>IF(参数表!A432="","",参数表!A432)</f>
        <v/>
      </c>
      <c r="B433" s="18" t="str">
        <f>IFERROR(VLOOKUP(A433,参数表!A:G,2,FALSE),"")</f>
        <v/>
      </c>
      <c r="C433" s="18" t="str">
        <f>IF($A433&lt;&gt;"",VLOOKUP($A433,参数表!$A:$G,3,0),"")</f>
        <v/>
      </c>
      <c r="D433" s="18" t="str">
        <f>IF($A433&lt;&gt;"",VLOOKUP($A433,参数表!$A:$G,4,0),"")</f>
        <v/>
      </c>
      <c r="E433" s="18" t="str">
        <f>IF($A433&lt;&gt;"",VLOOKUP($A433,参数表!$A:$G,5,0),"")</f>
        <v/>
      </c>
      <c r="F433" s="18">
        <f>SUMIF(进货入库明细表!D:D,A433,进货入库明细表!H:H)</f>
        <v>0</v>
      </c>
      <c r="G433" s="18">
        <f>SUMIF(进货入库明细表!D:D,A433,进货入库明细表!J:J)</f>
        <v>0</v>
      </c>
      <c r="H433" s="18">
        <f>SUMIF(销售出库明细表!D:D,A433,销售出库明细表!H:H)</f>
        <v>0</v>
      </c>
      <c r="I433" s="18">
        <f>SUMIF(销售出库明细表!D:D,A433,销售出库明细表!J:J)</f>
        <v>0</v>
      </c>
      <c r="J433" s="18" t="e">
        <f t="shared" si="13"/>
        <v>#VALUE!</v>
      </c>
      <c r="K433" s="18" t="str">
        <f>IF($A433&lt;&gt;"",VLOOKUP($A433,参数表!$A:$G,6,0),"")</f>
        <v/>
      </c>
      <c r="L433" s="18" t="str">
        <f t="shared" si="14"/>
        <v/>
      </c>
      <c r="M433" s="36"/>
    </row>
    <row r="434" spans="1:13" ht="20.100000000000001" customHeight="1" x14ac:dyDescent="0.15">
      <c r="A434" s="18" t="str">
        <f>IF(参数表!A433="","",参数表!A433)</f>
        <v/>
      </c>
      <c r="B434" s="18" t="str">
        <f>IFERROR(VLOOKUP(A434,参数表!A:G,2,FALSE),"")</f>
        <v/>
      </c>
      <c r="C434" s="18" t="str">
        <f>IF($A434&lt;&gt;"",VLOOKUP($A434,参数表!$A:$G,3,0),"")</f>
        <v/>
      </c>
      <c r="D434" s="18" t="str">
        <f>IF($A434&lt;&gt;"",VLOOKUP($A434,参数表!$A:$G,4,0),"")</f>
        <v/>
      </c>
      <c r="E434" s="18" t="str">
        <f>IF($A434&lt;&gt;"",VLOOKUP($A434,参数表!$A:$G,5,0),"")</f>
        <v/>
      </c>
      <c r="F434" s="18">
        <f>SUMIF(进货入库明细表!D:D,A434,进货入库明细表!H:H)</f>
        <v>0</v>
      </c>
      <c r="G434" s="18">
        <f>SUMIF(进货入库明细表!D:D,A434,进货入库明细表!J:J)</f>
        <v>0</v>
      </c>
      <c r="H434" s="18">
        <f>SUMIF(销售出库明细表!D:D,A434,销售出库明细表!H:H)</f>
        <v>0</v>
      </c>
      <c r="I434" s="18">
        <f>SUMIF(销售出库明细表!D:D,A434,销售出库明细表!J:J)</f>
        <v>0</v>
      </c>
      <c r="J434" s="18" t="e">
        <f t="shared" si="13"/>
        <v>#VALUE!</v>
      </c>
      <c r="K434" s="18" t="str">
        <f>IF($A434&lt;&gt;"",VLOOKUP($A434,参数表!$A:$G,6,0),"")</f>
        <v/>
      </c>
      <c r="L434" s="18" t="str">
        <f t="shared" si="14"/>
        <v/>
      </c>
      <c r="M434" s="36"/>
    </row>
    <row r="435" spans="1:13" ht="20.100000000000001" customHeight="1" x14ac:dyDescent="0.15">
      <c r="A435" s="18" t="str">
        <f>IF(参数表!A434="","",参数表!A434)</f>
        <v/>
      </c>
      <c r="B435" s="18" t="str">
        <f>IFERROR(VLOOKUP(A435,参数表!A:G,2,FALSE),"")</f>
        <v/>
      </c>
      <c r="C435" s="18" t="str">
        <f>IF($A435&lt;&gt;"",VLOOKUP($A435,参数表!$A:$G,3,0),"")</f>
        <v/>
      </c>
      <c r="D435" s="18" t="str">
        <f>IF($A435&lt;&gt;"",VLOOKUP($A435,参数表!$A:$G,4,0),"")</f>
        <v/>
      </c>
      <c r="E435" s="18" t="str">
        <f>IF($A435&lt;&gt;"",VLOOKUP($A435,参数表!$A:$G,5,0),"")</f>
        <v/>
      </c>
      <c r="F435" s="18">
        <f>SUMIF(进货入库明细表!D:D,A435,进货入库明细表!H:H)</f>
        <v>0</v>
      </c>
      <c r="G435" s="18">
        <f>SUMIF(进货入库明细表!D:D,A435,进货入库明细表!J:J)</f>
        <v>0</v>
      </c>
      <c r="H435" s="18">
        <f>SUMIF(销售出库明细表!D:D,A435,销售出库明细表!H:H)</f>
        <v>0</v>
      </c>
      <c r="I435" s="18">
        <f>SUMIF(销售出库明细表!D:D,A435,销售出库明细表!J:J)</f>
        <v>0</v>
      </c>
      <c r="J435" s="18" t="e">
        <f t="shared" si="13"/>
        <v>#VALUE!</v>
      </c>
      <c r="K435" s="18" t="str">
        <f>IF($A435&lt;&gt;"",VLOOKUP($A435,参数表!$A:$G,6,0),"")</f>
        <v/>
      </c>
      <c r="L435" s="18" t="str">
        <f t="shared" si="14"/>
        <v/>
      </c>
      <c r="M435" s="36"/>
    </row>
    <row r="436" spans="1:13" ht="20.100000000000001" customHeight="1" x14ac:dyDescent="0.15">
      <c r="A436" s="18" t="str">
        <f>IF(参数表!A435="","",参数表!A435)</f>
        <v/>
      </c>
      <c r="B436" s="18" t="str">
        <f>IFERROR(VLOOKUP(A436,参数表!A:G,2,FALSE),"")</f>
        <v/>
      </c>
      <c r="C436" s="18" t="str">
        <f>IF($A436&lt;&gt;"",VLOOKUP($A436,参数表!$A:$G,3,0),"")</f>
        <v/>
      </c>
      <c r="D436" s="18" t="str">
        <f>IF($A436&lt;&gt;"",VLOOKUP($A436,参数表!$A:$G,4,0),"")</f>
        <v/>
      </c>
      <c r="E436" s="18" t="str">
        <f>IF($A436&lt;&gt;"",VLOOKUP($A436,参数表!$A:$G,5,0),"")</f>
        <v/>
      </c>
      <c r="F436" s="18">
        <f>SUMIF(进货入库明细表!D:D,A436,进货入库明细表!H:H)</f>
        <v>0</v>
      </c>
      <c r="G436" s="18">
        <f>SUMIF(进货入库明细表!D:D,A436,进货入库明细表!J:J)</f>
        <v>0</v>
      </c>
      <c r="H436" s="18">
        <f>SUMIF(销售出库明细表!D:D,A436,销售出库明细表!H:H)</f>
        <v>0</v>
      </c>
      <c r="I436" s="18">
        <f>SUMIF(销售出库明细表!D:D,A436,销售出库明细表!J:J)</f>
        <v>0</v>
      </c>
      <c r="J436" s="18" t="e">
        <f t="shared" si="13"/>
        <v>#VALUE!</v>
      </c>
      <c r="K436" s="18" t="str">
        <f>IF($A436&lt;&gt;"",VLOOKUP($A436,参数表!$A:$G,6,0),"")</f>
        <v/>
      </c>
      <c r="L436" s="18" t="str">
        <f t="shared" si="14"/>
        <v/>
      </c>
      <c r="M436" s="36"/>
    </row>
    <row r="437" spans="1:13" ht="20.100000000000001" customHeight="1" x14ac:dyDescent="0.15">
      <c r="A437" s="18" t="str">
        <f>IF(参数表!A436="","",参数表!A436)</f>
        <v/>
      </c>
      <c r="B437" s="18" t="str">
        <f>IFERROR(VLOOKUP(A437,参数表!A:G,2,FALSE),"")</f>
        <v/>
      </c>
      <c r="C437" s="18" t="str">
        <f>IF($A437&lt;&gt;"",VLOOKUP($A437,参数表!$A:$G,3,0),"")</f>
        <v/>
      </c>
      <c r="D437" s="18" t="str">
        <f>IF($A437&lt;&gt;"",VLOOKUP($A437,参数表!$A:$G,4,0),"")</f>
        <v/>
      </c>
      <c r="E437" s="18" t="str">
        <f>IF($A437&lt;&gt;"",VLOOKUP($A437,参数表!$A:$G,5,0),"")</f>
        <v/>
      </c>
      <c r="F437" s="18">
        <f>SUMIF(进货入库明细表!D:D,A437,进货入库明细表!H:H)</f>
        <v>0</v>
      </c>
      <c r="G437" s="18">
        <f>SUMIF(进货入库明细表!D:D,A437,进货入库明细表!J:J)</f>
        <v>0</v>
      </c>
      <c r="H437" s="18">
        <f>SUMIF(销售出库明细表!D:D,A437,销售出库明细表!H:H)</f>
        <v>0</v>
      </c>
      <c r="I437" s="18">
        <f>SUMIF(销售出库明细表!D:D,A437,销售出库明细表!J:J)</f>
        <v>0</v>
      </c>
      <c r="J437" s="18" t="e">
        <f t="shared" si="13"/>
        <v>#VALUE!</v>
      </c>
      <c r="K437" s="18" t="str">
        <f>IF($A437&lt;&gt;"",VLOOKUP($A437,参数表!$A:$G,6,0),"")</f>
        <v/>
      </c>
      <c r="L437" s="18" t="str">
        <f t="shared" si="14"/>
        <v/>
      </c>
      <c r="M437" s="36"/>
    </row>
    <row r="438" spans="1:13" ht="20.100000000000001" customHeight="1" x14ac:dyDescent="0.15">
      <c r="A438" s="18" t="str">
        <f>IF(参数表!A437="","",参数表!A437)</f>
        <v/>
      </c>
      <c r="B438" s="18" t="str">
        <f>IFERROR(VLOOKUP(A438,参数表!A:G,2,FALSE),"")</f>
        <v/>
      </c>
      <c r="C438" s="18" t="str">
        <f>IF($A438&lt;&gt;"",VLOOKUP($A438,参数表!$A:$G,3,0),"")</f>
        <v/>
      </c>
      <c r="D438" s="18" t="str">
        <f>IF($A438&lt;&gt;"",VLOOKUP($A438,参数表!$A:$G,4,0),"")</f>
        <v/>
      </c>
      <c r="E438" s="18" t="str">
        <f>IF($A438&lt;&gt;"",VLOOKUP($A438,参数表!$A:$G,5,0),"")</f>
        <v/>
      </c>
      <c r="F438" s="18">
        <f>SUMIF(进货入库明细表!D:D,A438,进货入库明细表!H:H)</f>
        <v>0</v>
      </c>
      <c r="G438" s="18">
        <f>SUMIF(进货入库明细表!D:D,A438,进货入库明细表!J:J)</f>
        <v>0</v>
      </c>
      <c r="H438" s="18">
        <f>SUMIF(销售出库明细表!D:D,A438,销售出库明细表!H:H)</f>
        <v>0</v>
      </c>
      <c r="I438" s="18">
        <f>SUMIF(销售出库明细表!D:D,A438,销售出库明细表!J:J)</f>
        <v>0</v>
      </c>
      <c r="J438" s="18" t="e">
        <f t="shared" si="13"/>
        <v>#VALUE!</v>
      </c>
      <c r="K438" s="18" t="str">
        <f>IF($A438&lt;&gt;"",VLOOKUP($A438,参数表!$A:$G,6,0),"")</f>
        <v/>
      </c>
      <c r="L438" s="18" t="str">
        <f t="shared" si="14"/>
        <v/>
      </c>
      <c r="M438" s="36"/>
    </row>
    <row r="439" spans="1:13" ht="20.100000000000001" customHeight="1" x14ac:dyDescent="0.15">
      <c r="A439" s="18" t="str">
        <f>IF(参数表!A438="","",参数表!A438)</f>
        <v/>
      </c>
      <c r="B439" s="18" t="str">
        <f>IFERROR(VLOOKUP(A439,参数表!A:G,2,FALSE),"")</f>
        <v/>
      </c>
      <c r="C439" s="18" t="str">
        <f>IF($A439&lt;&gt;"",VLOOKUP($A439,参数表!$A:$G,3,0),"")</f>
        <v/>
      </c>
      <c r="D439" s="18" t="str">
        <f>IF($A439&lt;&gt;"",VLOOKUP($A439,参数表!$A:$G,4,0),"")</f>
        <v/>
      </c>
      <c r="E439" s="18" t="str">
        <f>IF($A439&lt;&gt;"",VLOOKUP($A439,参数表!$A:$G,5,0),"")</f>
        <v/>
      </c>
      <c r="F439" s="18">
        <f>SUMIF(进货入库明细表!D:D,A439,进货入库明细表!H:H)</f>
        <v>0</v>
      </c>
      <c r="G439" s="18">
        <f>SUMIF(进货入库明细表!D:D,A439,进货入库明细表!J:J)</f>
        <v>0</v>
      </c>
      <c r="H439" s="18">
        <f>SUMIF(销售出库明细表!D:D,A439,销售出库明细表!H:H)</f>
        <v>0</v>
      </c>
      <c r="I439" s="18">
        <f>SUMIF(销售出库明细表!D:D,A439,销售出库明细表!J:J)</f>
        <v>0</v>
      </c>
      <c r="J439" s="18" t="e">
        <f t="shared" si="13"/>
        <v>#VALUE!</v>
      </c>
      <c r="K439" s="18" t="str">
        <f>IF($A439&lt;&gt;"",VLOOKUP($A439,参数表!$A:$G,6,0),"")</f>
        <v/>
      </c>
      <c r="L439" s="18" t="str">
        <f t="shared" si="14"/>
        <v/>
      </c>
      <c r="M439" s="36"/>
    </row>
    <row r="440" spans="1:13" ht="20.100000000000001" customHeight="1" x14ac:dyDescent="0.15">
      <c r="A440" s="18" t="str">
        <f>IF(参数表!A439="","",参数表!A439)</f>
        <v/>
      </c>
      <c r="B440" s="18" t="str">
        <f>IFERROR(VLOOKUP(A440,参数表!A:G,2,FALSE),"")</f>
        <v/>
      </c>
      <c r="C440" s="18" t="str">
        <f>IF($A440&lt;&gt;"",VLOOKUP($A440,参数表!$A:$G,3,0),"")</f>
        <v/>
      </c>
      <c r="D440" s="18" t="str">
        <f>IF($A440&lt;&gt;"",VLOOKUP($A440,参数表!$A:$G,4,0),"")</f>
        <v/>
      </c>
      <c r="E440" s="18" t="str">
        <f>IF($A440&lt;&gt;"",VLOOKUP($A440,参数表!$A:$G,5,0),"")</f>
        <v/>
      </c>
      <c r="F440" s="18">
        <f>SUMIF(进货入库明细表!D:D,A440,进货入库明细表!H:H)</f>
        <v>0</v>
      </c>
      <c r="G440" s="18">
        <f>SUMIF(进货入库明细表!D:D,A440,进货入库明细表!J:J)</f>
        <v>0</v>
      </c>
      <c r="H440" s="18">
        <f>SUMIF(销售出库明细表!D:D,A440,销售出库明细表!H:H)</f>
        <v>0</v>
      </c>
      <c r="I440" s="18">
        <f>SUMIF(销售出库明细表!D:D,A440,销售出库明细表!J:J)</f>
        <v>0</v>
      </c>
      <c r="J440" s="18" t="e">
        <f t="shared" si="13"/>
        <v>#VALUE!</v>
      </c>
      <c r="K440" s="18" t="str">
        <f>IF($A440&lt;&gt;"",VLOOKUP($A440,参数表!$A:$G,6,0),"")</f>
        <v/>
      </c>
      <c r="L440" s="18" t="str">
        <f t="shared" si="14"/>
        <v/>
      </c>
      <c r="M440" s="36"/>
    </row>
    <row r="441" spans="1:13" ht="20.100000000000001" customHeight="1" x14ac:dyDescent="0.15">
      <c r="A441" s="18" t="str">
        <f>IF(参数表!A440="","",参数表!A440)</f>
        <v/>
      </c>
      <c r="B441" s="18" t="str">
        <f>IFERROR(VLOOKUP(A441,参数表!A:G,2,FALSE),"")</f>
        <v/>
      </c>
      <c r="C441" s="18" t="str">
        <f>IF($A441&lt;&gt;"",VLOOKUP($A441,参数表!$A:$G,3,0),"")</f>
        <v/>
      </c>
      <c r="D441" s="18" t="str">
        <f>IF($A441&lt;&gt;"",VLOOKUP($A441,参数表!$A:$G,4,0),"")</f>
        <v/>
      </c>
      <c r="E441" s="18" t="str">
        <f>IF($A441&lt;&gt;"",VLOOKUP($A441,参数表!$A:$G,5,0),"")</f>
        <v/>
      </c>
      <c r="F441" s="18">
        <f>SUMIF(进货入库明细表!D:D,A441,进货入库明细表!H:H)</f>
        <v>0</v>
      </c>
      <c r="G441" s="18">
        <f>SUMIF(进货入库明细表!D:D,A441,进货入库明细表!J:J)</f>
        <v>0</v>
      </c>
      <c r="H441" s="18">
        <f>SUMIF(销售出库明细表!D:D,A441,销售出库明细表!H:H)</f>
        <v>0</v>
      </c>
      <c r="I441" s="18">
        <f>SUMIF(销售出库明细表!D:D,A441,销售出库明细表!J:J)</f>
        <v>0</v>
      </c>
      <c r="J441" s="18" t="e">
        <f t="shared" si="13"/>
        <v>#VALUE!</v>
      </c>
      <c r="K441" s="18" t="str">
        <f>IF($A441&lt;&gt;"",VLOOKUP($A441,参数表!$A:$G,6,0),"")</f>
        <v/>
      </c>
      <c r="L441" s="18" t="str">
        <f t="shared" si="14"/>
        <v/>
      </c>
      <c r="M441" s="36"/>
    </row>
    <row r="442" spans="1:13" ht="20.100000000000001" customHeight="1" x14ac:dyDescent="0.15">
      <c r="A442" s="18" t="str">
        <f>IF(参数表!A441="","",参数表!A441)</f>
        <v/>
      </c>
      <c r="B442" s="18" t="str">
        <f>IFERROR(VLOOKUP(A442,参数表!A:G,2,FALSE),"")</f>
        <v/>
      </c>
      <c r="C442" s="18" t="str">
        <f>IF($A442&lt;&gt;"",VLOOKUP($A442,参数表!$A:$G,3,0),"")</f>
        <v/>
      </c>
      <c r="D442" s="18" t="str">
        <f>IF($A442&lt;&gt;"",VLOOKUP($A442,参数表!$A:$G,4,0),"")</f>
        <v/>
      </c>
      <c r="E442" s="18" t="str">
        <f>IF($A442&lt;&gt;"",VLOOKUP($A442,参数表!$A:$G,5,0),"")</f>
        <v/>
      </c>
      <c r="F442" s="18">
        <f>SUMIF(进货入库明细表!D:D,A442,进货入库明细表!H:H)</f>
        <v>0</v>
      </c>
      <c r="G442" s="18">
        <f>SUMIF(进货入库明细表!D:D,A442,进货入库明细表!J:J)</f>
        <v>0</v>
      </c>
      <c r="H442" s="18">
        <f>SUMIF(销售出库明细表!D:D,A442,销售出库明细表!H:H)</f>
        <v>0</v>
      </c>
      <c r="I442" s="18">
        <f>SUMIF(销售出库明细表!D:D,A442,销售出库明细表!J:J)</f>
        <v>0</v>
      </c>
      <c r="J442" s="18" t="e">
        <f t="shared" si="13"/>
        <v>#VALUE!</v>
      </c>
      <c r="K442" s="18" t="str">
        <f>IF($A442&lt;&gt;"",VLOOKUP($A442,参数表!$A:$G,6,0),"")</f>
        <v/>
      </c>
      <c r="L442" s="18" t="str">
        <f t="shared" si="14"/>
        <v/>
      </c>
      <c r="M442" s="36"/>
    </row>
    <row r="443" spans="1:13" ht="20.100000000000001" customHeight="1" x14ac:dyDescent="0.15">
      <c r="A443" s="18" t="str">
        <f>IF(参数表!A442="","",参数表!A442)</f>
        <v/>
      </c>
      <c r="B443" s="18" t="str">
        <f>IFERROR(VLOOKUP(A443,参数表!A:G,2,FALSE),"")</f>
        <v/>
      </c>
      <c r="C443" s="18" t="str">
        <f>IF($A443&lt;&gt;"",VLOOKUP($A443,参数表!$A:$G,3,0),"")</f>
        <v/>
      </c>
      <c r="D443" s="18" t="str">
        <f>IF($A443&lt;&gt;"",VLOOKUP($A443,参数表!$A:$G,4,0),"")</f>
        <v/>
      </c>
      <c r="E443" s="18" t="str">
        <f>IF($A443&lt;&gt;"",VLOOKUP($A443,参数表!$A:$G,5,0),"")</f>
        <v/>
      </c>
      <c r="F443" s="18">
        <f>SUMIF(进货入库明细表!D:D,A443,进货入库明细表!H:H)</f>
        <v>0</v>
      </c>
      <c r="G443" s="18">
        <f>SUMIF(进货入库明细表!D:D,A443,进货入库明细表!J:J)</f>
        <v>0</v>
      </c>
      <c r="H443" s="18">
        <f>SUMIF(销售出库明细表!D:D,A443,销售出库明细表!H:H)</f>
        <v>0</v>
      </c>
      <c r="I443" s="18">
        <f>SUMIF(销售出库明细表!D:D,A443,销售出库明细表!J:J)</f>
        <v>0</v>
      </c>
      <c r="J443" s="18" t="e">
        <f t="shared" si="13"/>
        <v>#VALUE!</v>
      </c>
      <c r="K443" s="18" t="str">
        <f>IF($A443&lt;&gt;"",VLOOKUP($A443,参数表!$A:$G,6,0),"")</f>
        <v/>
      </c>
      <c r="L443" s="18" t="str">
        <f t="shared" si="14"/>
        <v/>
      </c>
      <c r="M443" s="36"/>
    </row>
    <row r="444" spans="1:13" ht="20.100000000000001" customHeight="1" x14ac:dyDescent="0.15">
      <c r="A444" s="18" t="str">
        <f>IF(参数表!A443="","",参数表!A443)</f>
        <v/>
      </c>
      <c r="B444" s="18" t="str">
        <f>IFERROR(VLOOKUP(A444,参数表!A:G,2,FALSE),"")</f>
        <v/>
      </c>
      <c r="C444" s="18" t="str">
        <f>IF($A444&lt;&gt;"",VLOOKUP($A444,参数表!$A:$G,3,0),"")</f>
        <v/>
      </c>
      <c r="D444" s="18" t="str">
        <f>IF($A444&lt;&gt;"",VLOOKUP($A444,参数表!$A:$G,4,0),"")</f>
        <v/>
      </c>
      <c r="E444" s="18" t="str">
        <f>IF($A444&lt;&gt;"",VLOOKUP($A444,参数表!$A:$G,5,0),"")</f>
        <v/>
      </c>
      <c r="F444" s="18">
        <f>SUMIF(进货入库明细表!D:D,A444,进货入库明细表!H:H)</f>
        <v>0</v>
      </c>
      <c r="G444" s="18">
        <f>SUMIF(进货入库明细表!D:D,A444,进货入库明细表!J:J)</f>
        <v>0</v>
      </c>
      <c r="H444" s="18">
        <f>SUMIF(销售出库明细表!D:D,A444,销售出库明细表!H:H)</f>
        <v>0</v>
      </c>
      <c r="I444" s="18">
        <f>SUMIF(销售出库明细表!D:D,A444,销售出库明细表!J:J)</f>
        <v>0</v>
      </c>
      <c r="J444" s="18" t="e">
        <f t="shared" si="13"/>
        <v>#VALUE!</v>
      </c>
      <c r="K444" s="18" t="str">
        <f>IF($A444&lt;&gt;"",VLOOKUP($A444,参数表!$A:$G,6,0),"")</f>
        <v/>
      </c>
      <c r="L444" s="18" t="str">
        <f t="shared" si="14"/>
        <v/>
      </c>
      <c r="M444" s="36"/>
    </row>
    <row r="445" spans="1:13" ht="20.100000000000001" customHeight="1" x14ac:dyDescent="0.15">
      <c r="A445" s="18" t="str">
        <f>IF(参数表!A444="","",参数表!A444)</f>
        <v/>
      </c>
      <c r="B445" s="18" t="str">
        <f>IFERROR(VLOOKUP(A445,参数表!A:G,2,FALSE),"")</f>
        <v/>
      </c>
      <c r="C445" s="18" t="str">
        <f>IF($A445&lt;&gt;"",VLOOKUP($A445,参数表!$A:$G,3,0),"")</f>
        <v/>
      </c>
      <c r="D445" s="18" t="str">
        <f>IF($A445&lt;&gt;"",VLOOKUP($A445,参数表!$A:$G,4,0),"")</f>
        <v/>
      </c>
      <c r="E445" s="18" t="str">
        <f>IF($A445&lt;&gt;"",VLOOKUP($A445,参数表!$A:$G,5,0),"")</f>
        <v/>
      </c>
      <c r="F445" s="18">
        <f>SUMIF(进货入库明细表!D:D,A445,进货入库明细表!H:H)</f>
        <v>0</v>
      </c>
      <c r="G445" s="18">
        <f>SUMIF(进货入库明细表!D:D,A445,进货入库明细表!J:J)</f>
        <v>0</v>
      </c>
      <c r="H445" s="18">
        <f>SUMIF(销售出库明细表!D:D,A445,销售出库明细表!H:H)</f>
        <v>0</v>
      </c>
      <c r="I445" s="18">
        <f>SUMIF(销售出库明细表!D:D,A445,销售出库明细表!J:J)</f>
        <v>0</v>
      </c>
      <c r="J445" s="18" t="e">
        <f t="shared" si="13"/>
        <v>#VALUE!</v>
      </c>
      <c r="K445" s="18" t="str">
        <f>IF($A445&lt;&gt;"",VLOOKUP($A445,参数表!$A:$G,6,0),"")</f>
        <v/>
      </c>
      <c r="L445" s="18" t="str">
        <f t="shared" si="14"/>
        <v/>
      </c>
      <c r="M445" s="36"/>
    </row>
    <row r="446" spans="1:13" ht="20.100000000000001" customHeight="1" x14ac:dyDescent="0.15">
      <c r="A446" s="18" t="str">
        <f>IF(参数表!A445="","",参数表!A445)</f>
        <v/>
      </c>
      <c r="B446" s="18" t="str">
        <f>IFERROR(VLOOKUP(A446,参数表!A:G,2,FALSE),"")</f>
        <v/>
      </c>
      <c r="C446" s="18" t="str">
        <f>IF($A446&lt;&gt;"",VLOOKUP($A446,参数表!$A:$G,3,0),"")</f>
        <v/>
      </c>
      <c r="D446" s="18" t="str">
        <f>IF($A446&lt;&gt;"",VLOOKUP($A446,参数表!$A:$G,4,0),"")</f>
        <v/>
      </c>
      <c r="E446" s="18" t="str">
        <f>IF($A446&lt;&gt;"",VLOOKUP($A446,参数表!$A:$G,5,0),"")</f>
        <v/>
      </c>
      <c r="F446" s="18">
        <f>SUMIF(进货入库明细表!D:D,A446,进货入库明细表!H:H)</f>
        <v>0</v>
      </c>
      <c r="G446" s="18">
        <f>SUMIF(进货入库明细表!D:D,A446,进货入库明细表!J:J)</f>
        <v>0</v>
      </c>
      <c r="H446" s="18">
        <f>SUMIF(销售出库明细表!D:D,A446,销售出库明细表!H:H)</f>
        <v>0</v>
      </c>
      <c r="I446" s="18">
        <f>SUMIF(销售出库明细表!D:D,A446,销售出库明细表!J:J)</f>
        <v>0</v>
      </c>
      <c r="J446" s="18" t="e">
        <f t="shared" si="13"/>
        <v>#VALUE!</v>
      </c>
      <c r="K446" s="18" t="str">
        <f>IF($A446&lt;&gt;"",VLOOKUP($A446,参数表!$A:$G,6,0),"")</f>
        <v/>
      </c>
      <c r="L446" s="18" t="str">
        <f t="shared" si="14"/>
        <v/>
      </c>
      <c r="M446" s="36"/>
    </row>
    <row r="447" spans="1:13" ht="20.100000000000001" customHeight="1" x14ac:dyDescent="0.15">
      <c r="A447" s="18" t="str">
        <f>IF(参数表!A446="","",参数表!A446)</f>
        <v/>
      </c>
      <c r="B447" s="18" t="str">
        <f>IFERROR(VLOOKUP(A447,参数表!A:G,2,FALSE),"")</f>
        <v/>
      </c>
      <c r="C447" s="18" t="str">
        <f>IF($A447&lt;&gt;"",VLOOKUP($A447,参数表!$A:$G,3,0),"")</f>
        <v/>
      </c>
      <c r="D447" s="18" t="str">
        <f>IF($A447&lt;&gt;"",VLOOKUP($A447,参数表!$A:$G,4,0),"")</f>
        <v/>
      </c>
      <c r="E447" s="18" t="str">
        <f>IF($A447&lt;&gt;"",VLOOKUP($A447,参数表!$A:$G,5,0),"")</f>
        <v/>
      </c>
      <c r="F447" s="18">
        <f>SUMIF(进货入库明细表!D:D,A447,进货入库明细表!H:H)</f>
        <v>0</v>
      </c>
      <c r="G447" s="18">
        <f>SUMIF(进货入库明细表!D:D,A447,进货入库明细表!J:J)</f>
        <v>0</v>
      </c>
      <c r="H447" s="18">
        <f>SUMIF(销售出库明细表!D:D,A447,销售出库明细表!H:H)</f>
        <v>0</v>
      </c>
      <c r="I447" s="18">
        <f>SUMIF(销售出库明细表!D:D,A447,销售出库明细表!J:J)</f>
        <v>0</v>
      </c>
      <c r="J447" s="18" t="e">
        <f t="shared" si="13"/>
        <v>#VALUE!</v>
      </c>
      <c r="K447" s="18" t="str">
        <f>IF($A447&lt;&gt;"",VLOOKUP($A447,参数表!$A:$G,6,0),"")</f>
        <v/>
      </c>
      <c r="L447" s="18" t="str">
        <f t="shared" si="14"/>
        <v/>
      </c>
      <c r="M447" s="36"/>
    </row>
    <row r="448" spans="1:13" ht="20.100000000000001" customHeight="1" x14ac:dyDescent="0.15">
      <c r="A448" s="18" t="str">
        <f>IF(参数表!A447="","",参数表!A447)</f>
        <v/>
      </c>
      <c r="B448" s="18" t="str">
        <f>IFERROR(VLOOKUP(A448,参数表!A:G,2,FALSE),"")</f>
        <v/>
      </c>
      <c r="C448" s="18" t="str">
        <f>IF($A448&lt;&gt;"",VLOOKUP($A448,参数表!$A:$G,3,0),"")</f>
        <v/>
      </c>
      <c r="D448" s="18" t="str">
        <f>IF($A448&lt;&gt;"",VLOOKUP($A448,参数表!$A:$G,4,0),"")</f>
        <v/>
      </c>
      <c r="E448" s="18" t="str">
        <f>IF($A448&lt;&gt;"",VLOOKUP($A448,参数表!$A:$G,5,0),"")</f>
        <v/>
      </c>
      <c r="F448" s="18">
        <f>SUMIF(进货入库明细表!D:D,A448,进货入库明细表!H:H)</f>
        <v>0</v>
      </c>
      <c r="G448" s="18">
        <f>SUMIF(进货入库明细表!D:D,A448,进货入库明细表!J:J)</f>
        <v>0</v>
      </c>
      <c r="H448" s="18">
        <f>SUMIF(销售出库明细表!D:D,A448,销售出库明细表!H:H)</f>
        <v>0</v>
      </c>
      <c r="I448" s="18">
        <f>SUMIF(销售出库明细表!D:D,A448,销售出库明细表!J:J)</f>
        <v>0</v>
      </c>
      <c r="J448" s="18" t="e">
        <f t="shared" si="13"/>
        <v>#VALUE!</v>
      </c>
      <c r="K448" s="18" t="str">
        <f>IF($A448&lt;&gt;"",VLOOKUP($A448,参数表!$A:$G,6,0),"")</f>
        <v/>
      </c>
      <c r="L448" s="18" t="str">
        <f t="shared" si="14"/>
        <v/>
      </c>
      <c r="M448" s="36"/>
    </row>
    <row r="449" spans="1:13" ht="20.100000000000001" customHeight="1" x14ac:dyDescent="0.15">
      <c r="A449" s="18" t="str">
        <f>IF(参数表!A448="","",参数表!A448)</f>
        <v/>
      </c>
      <c r="B449" s="18" t="str">
        <f>IFERROR(VLOOKUP(A449,参数表!A:G,2,FALSE),"")</f>
        <v/>
      </c>
      <c r="C449" s="18" t="str">
        <f>IF($A449&lt;&gt;"",VLOOKUP($A449,参数表!$A:$G,3,0),"")</f>
        <v/>
      </c>
      <c r="D449" s="18" t="str">
        <f>IF($A449&lt;&gt;"",VLOOKUP($A449,参数表!$A:$G,4,0),"")</f>
        <v/>
      </c>
      <c r="E449" s="18" t="str">
        <f>IF($A449&lt;&gt;"",VLOOKUP($A449,参数表!$A:$G,5,0),"")</f>
        <v/>
      </c>
      <c r="F449" s="18">
        <f>SUMIF(进货入库明细表!D:D,A449,进货入库明细表!H:H)</f>
        <v>0</v>
      </c>
      <c r="G449" s="18">
        <f>SUMIF(进货入库明细表!D:D,A449,进货入库明细表!J:J)</f>
        <v>0</v>
      </c>
      <c r="H449" s="18">
        <f>SUMIF(销售出库明细表!D:D,A449,销售出库明细表!H:H)</f>
        <v>0</v>
      </c>
      <c r="I449" s="18">
        <f>SUMIF(销售出库明细表!D:D,A449,销售出库明细表!J:J)</f>
        <v>0</v>
      </c>
      <c r="J449" s="18" t="e">
        <f t="shared" si="13"/>
        <v>#VALUE!</v>
      </c>
      <c r="K449" s="18" t="str">
        <f>IF($A449&lt;&gt;"",VLOOKUP($A449,参数表!$A:$G,6,0),"")</f>
        <v/>
      </c>
      <c r="L449" s="18" t="str">
        <f t="shared" si="14"/>
        <v/>
      </c>
      <c r="M449" s="36"/>
    </row>
    <row r="450" spans="1:13" ht="20.100000000000001" customHeight="1" x14ac:dyDescent="0.15">
      <c r="A450" s="18" t="str">
        <f>IF(参数表!A449="","",参数表!A449)</f>
        <v/>
      </c>
      <c r="B450" s="18" t="str">
        <f>IFERROR(VLOOKUP(A450,参数表!A:G,2,FALSE),"")</f>
        <v/>
      </c>
      <c r="C450" s="18" t="str">
        <f>IF($A450&lt;&gt;"",VLOOKUP($A450,参数表!$A:$G,3,0),"")</f>
        <v/>
      </c>
      <c r="D450" s="18" t="str">
        <f>IF($A450&lt;&gt;"",VLOOKUP($A450,参数表!$A:$G,4,0),"")</f>
        <v/>
      </c>
      <c r="E450" s="18" t="str">
        <f>IF($A450&lt;&gt;"",VLOOKUP($A450,参数表!$A:$G,5,0),"")</f>
        <v/>
      </c>
      <c r="F450" s="18">
        <f>SUMIF(进货入库明细表!D:D,A450,进货入库明细表!H:H)</f>
        <v>0</v>
      </c>
      <c r="G450" s="18">
        <f>SUMIF(进货入库明细表!D:D,A450,进货入库明细表!J:J)</f>
        <v>0</v>
      </c>
      <c r="H450" s="18">
        <f>SUMIF(销售出库明细表!D:D,A450,销售出库明细表!H:H)</f>
        <v>0</v>
      </c>
      <c r="I450" s="18">
        <f>SUMIF(销售出库明细表!D:D,A450,销售出库明细表!J:J)</f>
        <v>0</v>
      </c>
      <c r="J450" s="18" t="e">
        <f t="shared" si="13"/>
        <v>#VALUE!</v>
      </c>
      <c r="K450" s="18" t="str">
        <f>IF($A450&lt;&gt;"",VLOOKUP($A450,参数表!$A:$G,6,0),"")</f>
        <v/>
      </c>
      <c r="L450" s="18" t="str">
        <f t="shared" si="14"/>
        <v/>
      </c>
      <c r="M450" s="36"/>
    </row>
    <row r="451" spans="1:13" ht="20.100000000000001" customHeight="1" x14ac:dyDescent="0.15">
      <c r="A451" s="18" t="str">
        <f>IF(参数表!A450="","",参数表!A450)</f>
        <v/>
      </c>
      <c r="B451" s="18" t="str">
        <f>IFERROR(VLOOKUP(A451,参数表!A:G,2,FALSE),"")</f>
        <v/>
      </c>
      <c r="C451" s="18" t="str">
        <f>IF($A451&lt;&gt;"",VLOOKUP($A451,参数表!$A:$G,3,0),"")</f>
        <v/>
      </c>
      <c r="D451" s="18" t="str">
        <f>IF($A451&lt;&gt;"",VLOOKUP($A451,参数表!$A:$G,4,0),"")</f>
        <v/>
      </c>
      <c r="E451" s="18" t="str">
        <f>IF($A451&lt;&gt;"",VLOOKUP($A451,参数表!$A:$G,5,0),"")</f>
        <v/>
      </c>
      <c r="F451" s="18">
        <f>SUMIF(进货入库明细表!D:D,A451,进货入库明细表!H:H)</f>
        <v>0</v>
      </c>
      <c r="G451" s="18">
        <f>SUMIF(进货入库明细表!D:D,A451,进货入库明细表!J:J)</f>
        <v>0</v>
      </c>
      <c r="H451" s="18">
        <f>SUMIF(销售出库明细表!D:D,A451,销售出库明细表!H:H)</f>
        <v>0</v>
      </c>
      <c r="I451" s="18">
        <f>SUMIF(销售出库明细表!D:D,A451,销售出库明细表!J:J)</f>
        <v>0</v>
      </c>
      <c r="J451" s="18" t="e">
        <f t="shared" si="13"/>
        <v>#VALUE!</v>
      </c>
      <c r="K451" s="18" t="str">
        <f>IF($A451&lt;&gt;"",VLOOKUP($A451,参数表!$A:$G,6,0),"")</f>
        <v/>
      </c>
      <c r="L451" s="18" t="str">
        <f t="shared" si="14"/>
        <v/>
      </c>
      <c r="M451" s="36"/>
    </row>
    <row r="452" spans="1:13" ht="20.100000000000001" customHeight="1" x14ac:dyDescent="0.15">
      <c r="A452" s="18" t="str">
        <f>IF(参数表!A451="","",参数表!A451)</f>
        <v/>
      </c>
      <c r="B452" s="18" t="str">
        <f>IFERROR(VLOOKUP(A452,参数表!A:G,2,FALSE),"")</f>
        <v/>
      </c>
      <c r="C452" s="18" t="str">
        <f>IF($A452&lt;&gt;"",VLOOKUP($A452,参数表!$A:$G,3,0),"")</f>
        <v/>
      </c>
      <c r="D452" s="18" t="str">
        <f>IF($A452&lt;&gt;"",VLOOKUP($A452,参数表!$A:$G,4,0),"")</f>
        <v/>
      </c>
      <c r="E452" s="18" t="str">
        <f>IF($A452&lt;&gt;"",VLOOKUP($A452,参数表!$A:$G,5,0),"")</f>
        <v/>
      </c>
      <c r="F452" s="18">
        <f>SUMIF(进货入库明细表!D:D,A452,进货入库明细表!H:H)</f>
        <v>0</v>
      </c>
      <c r="G452" s="18">
        <f>SUMIF(进货入库明细表!D:D,A452,进货入库明细表!J:J)</f>
        <v>0</v>
      </c>
      <c r="H452" s="18">
        <f>SUMIF(销售出库明细表!D:D,A452,销售出库明细表!H:H)</f>
        <v>0</v>
      </c>
      <c r="I452" s="18">
        <f>SUMIF(销售出库明细表!D:D,A452,销售出库明细表!J:J)</f>
        <v>0</v>
      </c>
      <c r="J452" s="18" t="e">
        <f t="shared" si="13"/>
        <v>#VALUE!</v>
      </c>
      <c r="K452" s="18" t="str">
        <f>IF($A452&lt;&gt;"",VLOOKUP($A452,参数表!$A:$G,6,0),"")</f>
        <v/>
      </c>
      <c r="L452" s="18" t="str">
        <f t="shared" si="14"/>
        <v/>
      </c>
      <c r="M452" s="36"/>
    </row>
    <row r="453" spans="1:13" ht="20.100000000000001" customHeight="1" x14ac:dyDescent="0.15">
      <c r="A453" s="18" t="str">
        <f>IF(参数表!A452="","",参数表!A452)</f>
        <v/>
      </c>
      <c r="B453" s="18" t="str">
        <f>IFERROR(VLOOKUP(A453,参数表!A:G,2,FALSE),"")</f>
        <v/>
      </c>
      <c r="C453" s="18" t="str">
        <f>IF($A453&lt;&gt;"",VLOOKUP($A453,参数表!$A:$G,3,0),"")</f>
        <v/>
      </c>
      <c r="D453" s="18" t="str">
        <f>IF($A453&lt;&gt;"",VLOOKUP($A453,参数表!$A:$G,4,0),"")</f>
        <v/>
      </c>
      <c r="E453" s="18" t="str">
        <f>IF($A453&lt;&gt;"",VLOOKUP($A453,参数表!$A:$G,5,0),"")</f>
        <v/>
      </c>
      <c r="F453" s="18">
        <f>SUMIF(进货入库明细表!D:D,A453,进货入库明细表!H:H)</f>
        <v>0</v>
      </c>
      <c r="G453" s="18">
        <f>SUMIF(进货入库明细表!D:D,A453,进货入库明细表!J:J)</f>
        <v>0</v>
      </c>
      <c r="H453" s="18">
        <f>SUMIF(销售出库明细表!D:D,A453,销售出库明细表!H:H)</f>
        <v>0</v>
      </c>
      <c r="I453" s="18">
        <f>SUMIF(销售出库明细表!D:D,A453,销售出库明细表!J:J)</f>
        <v>0</v>
      </c>
      <c r="J453" s="18" t="e">
        <f t="shared" ref="J453:J501" si="15">E453+F453-H453</f>
        <v>#VALUE!</v>
      </c>
      <c r="K453" s="18" t="str">
        <f>IF($A453&lt;&gt;"",VLOOKUP($A453,参数表!$A:$G,6,0),"")</f>
        <v/>
      </c>
      <c r="L453" s="18" t="str">
        <f t="shared" si="14"/>
        <v/>
      </c>
      <c r="M453" s="36"/>
    </row>
    <row r="454" spans="1:13" ht="20.100000000000001" customHeight="1" x14ac:dyDescent="0.15">
      <c r="A454" s="18" t="str">
        <f>IF(参数表!A453="","",参数表!A453)</f>
        <v/>
      </c>
      <c r="B454" s="18" t="str">
        <f>IFERROR(VLOOKUP(A454,参数表!A:G,2,FALSE),"")</f>
        <v/>
      </c>
      <c r="C454" s="18" t="str">
        <f>IF($A454&lt;&gt;"",VLOOKUP($A454,参数表!$A:$G,3,0),"")</f>
        <v/>
      </c>
      <c r="D454" s="18" t="str">
        <f>IF($A454&lt;&gt;"",VLOOKUP($A454,参数表!$A:$G,4,0),"")</f>
        <v/>
      </c>
      <c r="E454" s="18" t="str">
        <f>IF($A454&lt;&gt;"",VLOOKUP($A454,参数表!$A:$G,5,0),"")</f>
        <v/>
      </c>
      <c r="F454" s="18">
        <f>SUMIF(进货入库明细表!D:D,A454,进货入库明细表!H:H)</f>
        <v>0</v>
      </c>
      <c r="G454" s="18">
        <f>SUMIF(进货入库明细表!D:D,A454,进货入库明细表!J:J)</f>
        <v>0</v>
      </c>
      <c r="H454" s="18">
        <f>SUMIF(销售出库明细表!D:D,A454,销售出库明细表!H:H)</f>
        <v>0</v>
      </c>
      <c r="I454" s="18">
        <f>SUMIF(销售出库明细表!D:D,A454,销售出库明细表!J:J)</f>
        <v>0</v>
      </c>
      <c r="J454" s="18" t="e">
        <f t="shared" si="15"/>
        <v>#VALUE!</v>
      </c>
      <c r="K454" s="18" t="str">
        <f>IF($A454&lt;&gt;"",VLOOKUP($A454,参数表!$A:$G,6,0),"")</f>
        <v/>
      </c>
      <c r="L454" s="18" t="str">
        <f t="shared" si="14"/>
        <v/>
      </c>
      <c r="M454" s="36"/>
    </row>
    <row r="455" spans="1:13" ht="20.100000000000001" customHeight="1" x14ac:dyDescent="0.15">
      <c r="A455" s="18" t="str">
        <f>IF(参数表!A454="","",参数表!A454)</f>
        <v/>
      </c>
      <c r="B455" s="18" t="str">
        <f>IFERROR(VLOOKUP(A455,参数表!A:G,2,FALSE),"")</f>
        <v/>
      </c>
      <c r="C455" s="18" t="str">
        <f>IF($A455&lt;&gt;"",VLOOKUP($A455,参数表!$A:$G,3,0),"")</f>
        <v/>
      </c>
      <c r="D455" s="18" t="str">
        <f>IF($A455&lt;&gt;"",VLOOKUP($A455,参数表!$A:$G,4,0),"")</f>
        <v/>
      </c>
      <c r="E455" s="18" t="str">
        <f>IF($A455&lt;&gt;"",VLOOKUP($A455,参数表!$A:$G,5,0),"")</f>
        <v/>
      </c>
      <c r="F455" s="18">
        <f>SUMIF(进货入库明细表!D:D,A455,进货入库明细表!H:H)</f>
        <v>0</v>
      </c>
      <c r="G455" s="18">
        <f>SUMIF(进货入库明细表!D:D,A455,进货入库明细表!J:J)</f>
        <v>0</v>
      </c>
      <c r="H455" s="18">
        <f>SUMIF(销售出库明细表!D:D,A455,销售出库明细表!H:H)</f>
        <v>0</v>
      </c>
      <c r="I455" s="18">
        <f>SUMIF(销售出库明细表!D:D,A455,销售出库明细表!J:J)</f>
        <v>0</v>
      </c>
      <c r="J455" s="18" t="e">
        <f t="shared" si="15"/>
        <v>#VALUE!</v>
      </c>
      <c r="K455" s="18" t="str">
        <f>IF($A455&lt;&gt;"",VLOOKUP($A455,参数表!$A:$G,6,0),"")</f>
        <v/>
      </c>
      <c r="L455" s="18" t="str">
        <f t="shared" si="14"/>
        <v/>
      </c>
      <c r="M455" s="36"/>
    </row>
    <row r="456" spans="1:13" ht="20.100000000000001" customHeight="1" x14ac:dyDescent="0.15">
      <c r="A456" s="18" t="str">
        <f>IF(参数表!A455="","",参数表!A455)</f>
        <v/>
      </c>
      <c r="B456" s="18" t="str">
        <f>IFERROR(VLOOKUP(A456,参数表!A:G,2,FALSE),"")</f>
        <v/>
      </c>
      <c r="C456" s="18" t="str">
        <f>IF($A456&lt;&gt;"",VLOOKUP($A456,参数表!$A:$G,3,0),"")</f>
        <v/>
      </c>
      <c r="D456" s="18" t="str">
        <f>IF($A456&lt;&gt;"",VLOOKUP($A456,参数表!$A:$G,4,0),"")</f>
        <v/>
      </c>
      <c r="E456" s="18" t="str">
        <f>IF($A456&lt;&gt;"",VLOOKUP($A456,参数表!$A:$G,5,0),"")</f>
        <v/>
      </c>
      <c r="F456" s="18">
        <f>SUMIF(进货入库明细表!D:D,A456,进货入库明细表!H:H)</f>
        <v>0</v>
      </c>
      <c r="G456" s="18">
        <f>SUMIF(进货入库明细表!D:D,A456,进货入库明细表!J:J)</f>
        <v>0</v>
      </c>
      <c r="H456" s="18">
        <f>SUMIF(销售出库明细表!D:D,A456,销售出库明细表!H:H)</f>
        <v>0</v>
      </c>
      <c r="I456" s="18">
        <f>SUMIF(销售出库明细表!D:D,A456,销售出库明细表!J:J)</f>
        <v>0</v>
      </c>
      <c r="J456" s="18" t="e">
        <f t="shared" si="15"/>
        <v>#VALUE!</v>
      </c>
      <c r="K456" s="18" t="str">
        <f>IF($A456&lt;&gt;"",VLOOKUP($A456,参数表!$A:$G,6,0),"")</f>
        <v/>
      </c>
      <c r="L456" s="18" t="str">
        <f t="shared" si="14"/>
        <v/>
      </c>
      <c r="M456" s="36"/>
    </row>
    <row r="457" spans="1:13" ht="20.100000000000001" customHeight="1" x14ac:dyDescent="0.15">
      <c r="A457" s="18" t="str">
        <f>IF(参数表!A456="","",参数表!A456)</f>
        <v/>
      </c>
      <c r="B457" s="18" t="str">
        <f>IFERROR(VLOOKUP(A457,参数表!A:G,2,FALSE),"")</f>
        <v/>
      </c>
      <c r="C457" s="18" t="str">
        <f>IF($A457&lt;&gt;"",VLOOKUP($A457,参数表!$A:$G,3,0),"")</f>
        <v/>
      </c>
      <c r="D457" s="18" t="str">
        <f>IF($A457&lt;&gt;"",VLOOKUP($A457,参数表!$A:$G,4,0),"")</f>
        <v/>
      </c>
      <c r="E457" s="18" t="str">
        <f>IF($A457&lt;&gt;"",VLOOKUP($A457,参数表!$A:$G,5,0),"")</f>
        <v/>
      </c>
      <c r="F457" s="18">
        <f>SUMIF(进货入库明细表!D:D,A457,进货入库明细表!H:H)</f>
        <v>0</v>
      </c>
      <c r="G457" s="18">
        <f>SUMIF(进货入库明细表!D:D,A457,进货入库明细表!J:J)</f>
        <v>0</v>
      </c>
      <c r="H457" s="18">
        <f>SUMIF(销售出库明细表!D:D,A457,销售出库明细表!H:H)</f>
        <v>0</v>
      </c>
      <c r="I457" s="18">
        <f>SUMIF(销售出库明细表!D:D,A457,销售出库明细表!J:J)</f>
        <v>0</v>
      </c>
      <c r="J457" s="18" t="e">
        <f t="shared" si="15"/>
        <v>#VALUE!</v>
      </c>
      <c r="K457" s="18" t="str">
        <f>IF($A457&lt;&gt;"",VLOOKUP($A457,参数表!$A:$G,6,0),"")</f>
        <v/>
      </c>
      <c r="L457" s="18" t="str">
        <f t="shared" si="14"/>
        <v/>
      </c>
      <c r="M457" s="36"/>
    </row>
    <row r="458" spans="1:13" ht="20.100000000000001" customHeight="1" x14ac:dyDescent="0.15">
      <c r="A458" s="18" t="str">
        <f>IF(参数表!A457="","",参数表!A457)</f>
        <v/>
      </c>
      <c r="B458" s="18" t="str">
        <f>IFERROR(VLOOKUP(A458,参数表!A:G,2,FALSE),"")</f>
        <v/>
      </c>
      <c r="C458" s="18" t="str">
        <f>IF($A458&lt;&gt;"",VLOOKUP($A458,参数表!$A:$G,3,0),"")</f>
        <v/>
      </c>
      <c r="D458" s="18" t="str">
        <f>IF($A458&lt;&gt;"",VLOOKUP($A458,参数表!$A:$G,4,0),"")</f>
        <v/>
      </c>
      <c r="E458" s="18" t="str">
        <f>IF($A458&lt;&gt;"",VLOOKUP($A458,参数表!$A:$G,5,0),"")</f>
        <v/>
      </c>
      <c r="F458" s="18">
        <f>SUMIF(进货入库明细表!D:D,A458,进货入库明细表!H:H)</f>
        <v>0</v>
      </c>
      <c r="G458" s="18">
        <f>SUMIF(进货入库明细表!D:D,A458,进货入库明细表!J:J)</f>
        <v>0</v>
      </c>
      <c r="H458" s="18">
        <f>SUMIF(销售出库明细表!D:D,A458,销售出库明细表!H:H)</f>
        <v>0</v>
      </c>
      <c r="I458" s="18">
        <f>SUMIF(销售出库明细表!D:D,A458,销售出库明细表!J:J)</f>
        <v>0</v>
      </c>
      <c r="J458" s="18" t="e">
        <f t="shared" si="15"/>
        <v>#VALUE!</v>
      </c>
      <c r="K458" s="18" t="str">
        <f>IF($A458&lt;&gt;"",VLOOKUP($A458,参数表!$A:$G,6,0),"")</f>
        <v/>
      </c>
      <c r="L458" s="18" t="str">
        <f t="shared" ref="L458:L501" si="16">IF(K458="","",IF(J458&lt;K458,"是","否"))</f>
        <v/>
      </c>
      <c r="M458" s="36"/>
    </row>
    <row r="459" spans="1:13" ht="20.100000000000001" customHeight="1" x14ac:dyDescent="0.15">
      <c r="A459" s="18" t="str">
        <f>IF(参数表!A458="","",参数表!A458)</f>
        <v/>
      </c>
      <c r="B459" s="18" t="str">
        <f>IFERROR(VLOOKUP(A459,参数表!A:G,2,FALSE),"")</f>
        <v/>
      </c>
      <c r="C459" s="18" t="str">
        <f>IF($A459&lt;&gt;"",VLOOKUP($A459,参数表!$A:$G,3,0),"")</f>
        <v/>
      </c>
      <c r="D459" s="18" t="str">
        <f>IF($A459&lt;&gt;"",VLOOKUP($A459,参数表!$A:$G,4,0),"")</f>
        <v/>
      </c>
      <c r="E459" s="18" t="str">
        <f>IF($A459&lt;&gt;"",VLOOKUP($A459,参数表!$A:$G,5,0),"")</f>
        <v/>
      </c>
      <c r="F459" s="18">
        <f>SUMIF(进货入库明细表!D:D,A459,进货入库明细表!H:H)</f>
        <v>0</v>
      </c>
      <c r="G459" s="18">
        <f>SUMIF(进货入库明细表!D:D,A459,进货入库明细表!J:J)</f>
        <v>0</v>
      </c>
      <c r="H459" s="18">
        <f>SUMIF(销售出库明细表!D:D,A459,销售出库明细表!H:H)</f>
        <v>0</v>
      </c>
      <c r="I459" s="18">
        <f>SUMIF(销售出库明细表!D:D,A459,销售出库明细表!J:J)</f>
        <v>0</v>
      </c>
      <c r="J459" s="18" t="e">
        <f t="shared" si="15"/>
        <v>#VALUE!</v>
      </c>
      <c r="K459" s="18" t="str">
        <f>IF($A459&lt;&gt;"",VLOOKUP($A459,参数表!$A:$G,6,0),"")</f>
        <v/>
      </c>
      <c r="L459" s="18" t="str">
        <f t="shared" si="16"/>
        <v/>
      </c>
      <c r="M459" s="36"/>
    </row>
    <row r="460" spans="1:13" ht="20.100000000000001" customHeight="1" x14ac:dyDescent="0.15">
      <c r="A460" s="18" t="str">
        <f>IF(参数表!A459="","",参数表!A459)</f>
        <v/>
      </c>
      <c r="B460" s="18" t="str">
        <f>IFERROR(VLOOKUP(A460,参数表!A:G,2,FALSE),"")</f>
        <v/>
      </c>
      <c r="C460" s="18" t="str">
        <f>IF($A460&lt;&gt;"",VLOOKUP($A460,参数表!$A:$G,3,0),"")</f>
        <v/>
      </c>
      <c r="D460" s="18" t="str">
        <f>IF($A460&lt;&gt;"",VLOOKUP($A460,参数表!$A:$G,4,0),"")</f>
        <v/>
      </c>
      <c r="E460" s="18" t="str">
        <f>IF($A460&lt;&gt;"",VLOOKUP($A460,参数表!$A:$G,5,0),"")</f>
        <v/>
      </c>
      <c r="F460" s="18">
        <f>SUMIF(进货入库明细表!D:D,A460,进货入库明细表!H:H)</f>
        <v>0</v>
      </c>
      <c r="G460" s="18">
        <f>SUMIF(进货入库明细表!D:D,A460,进货入库明细表!J:J)</f>
        <v>0</v>
      </c>
      <c r="H460" s="18">
        <f>SUMIF(销售出库明细表!D:D,A460,销售出库明细表!H:H)</f>
        <v>0</v>
      </c>
      <c r="I460" s="18">
        <f>SUMIF(销售出库明细表!D:D,A460,销售出库明细表!J:J)</f>
        <v>0</v>
      </c>
      <c r="J460" s="18" t="e">
        <f t="shared" si="15"/>
        <v>#VALUE!</v>
      </c>
      <c r="K460" s="18" t="str">
        <f>IF($A460&lt;&gt;"",VLOOKUP($A460,参数表!$A:$G,6,0),"")</f>
        <v/>
      </c>
      <c r="L460" s="18" t="str">
        <f t="shared" si="16"/>
        <v/>
      </c>
      <c r="M460" s="36"/>
    </row>
    <row r="461" spans="1:13" ht="20.100000000000001" customHeight="1" x14ac:dyDescent="0.15">
      <c r="A461" s="18" t="str">
        <f>IF(参数表!A460="","",参数表!A460)</f>
        <v/>
      </c>
      <c r="B461" s="18" t="str">
        <f>IFERROR(VLOOKUP(A461,参数表!A:G,2,FALSE),"")</f>
        <v/>
      </c>
      <c r="C461" s="18" t="str">
        <f>IF($A461&lt;&gt;"",VLOOKUP($A461,参数表!$A:$G,3,0),"")</f>
        <v/>
      </c>
      <c r="D461" s="18" t="str">
        <f>IF($A461&lt;&gt;"",VLOOKUP($A461,参数表!$A:$G,4,0),"")</f>
        <v/>
      </c>
      <c r="E461" s="18" t="str">
        <f>IF($A461&lt;&gt;"",VLOOKUP($A461,参数表!$A:$G,5,0),"")</f>
        <v/>
      </c>
      <c r="F461" s="18">
        <f>SUMIF(进货入库明细表!D:D,A461,进货入库明细表!H:H)</f>
        <v>0</v>
      </c>
      <c r="G461" s="18">
        <f>SUMIF(进货入库明细表!D:D,A461,进货入库明细表!J:J)</f>
        <v>0</v>
      </c>
      <c r="H461" s="18">
        <f>SUMIF(销售出库明细表!D:D,A461,销售出库明细表!H:H)</f>
        <v>0</v>
      </c>
      <c r="I461" s="18">
        <f>SUMIF(销售出库明细表!D:D,A461,销售出库明细表!J:J)</f>
        <v>0</v>
      </c>
      <c r="J461" s="18" t="e">
        <f t="shared" si="15"/>
        <v>#VALUE!</v>
      </c>
      <c r="K461" s="18" t="str">
        <f>IF($A461&lt;&gt;"",VLOOKUP($A461,参数表!$A:$G,6,0),"")</f>
        <v/>
      </c>
      <c r="L461" s="18" t="str">
        <f t="shared" si="16"/>
        <v/>
      </c>
      <c r="M461" s="36"/>
    </row>
    <row r="462" spans="1:13" ht="20.100000000000001" customHeight="1" x14ac:dyDescent="0.15">
      <c r="A462" s="18" t="str">
        <f>IF(参数表!A461="","",参数表!A461)</f>
        <v/>
      </c>
      <c r="B462" s="18" t="str">
        <f>IFERROR(VLOOKUP(A462,参数表!A:G,2,FALSE),"")</f>
        <v/>
      </c>
      <c r="C462" s="18" t="str">
        <f>IF($A462&lt;&gt;"",VLOOKUP($A462,参数表!$A:$G,3,0),"")</f>
        <v/>
      </c>
      <c r="D462" s="18" t="str">
        <f>IF($A462&lt;&gt;"",VLOOKUP($A462,参数表!$A:$G,4,0),"")</f>
        <v/>
      </c>
      <c r="E462" s="18" t="str">
        <f>IF($A462&lt;&gt;"",VLOOKUP($A462,参数表!$A:$G,5,0),"")</f>
        <v/>
      </c>
      <c r="F462" s="18">
        <f>SUMIF(进货入库明细表!D:D,A462,进货入库明细表!H:H)</f>
        <v>0</v>
      </c>
      <c r="G462" s="18">
        <f>SUMIF(进货入库明细表!D:D,A462,进货入库明细表!J:J)</f>
        <v>0</v>
      </c>
      <c r="H462" s="18">
        <f>SUMIF(销售出库明细表!D:D,A462,销售出库明细表!H:H)</f>
        <v>0</v>
      </c>
      <c r="I462" s="18">
        <f>SUMIF(销售出库明细表!D:D,A462,销售出库明细表!J:J)</f>
        <v>0</v>
      </c>
      <c r="J462" s="18" t="e">
        <f t="shared" si="15"/>
        <v>#VALUE!</v>
      </c>
      <c r="K462" s="18" t="str">
        <f>IF($A462&lt;&gt;"",VLOOKUP($A462,参数表!$A:$G,6,0),"")</f>
        <v/>
      </c>
      <c r="L462" s="18" t="str">
        <f t="shared" si="16"/>
        <v/>
      </c>
      <c r="M462" s="36"/>
    </row>
    <row r="463" spans="1:13" ht="20.100000000000001" customHeight="1" x14ac:dyDescent="0.15">
      <c r="A463" s="18" t="str">
        <f>IF(参数表!A462="","",参数表!A462)</f>
        <v/>
      </c>
      <c r="B463" s="18" t="str">
        <f>IFERROR(VLOOKUP(A463,参数表!A:G,2,FALSE),"")</f>
        <v/>
      </c>
      <c r="C463" s="18" t="str">
        <f>IF($A463&lt;&gt;"",VLOOKUP($A463,参数表!$A:$G,3,0),"")</f>
        <v/>
      </c>
      <c r="D463" s="18" t="str">
        <f>IF($A463&lt;&gt;"",VLOOKUP($A463,参数表!$A:$G,4,0),"")</f>
        <v/>
      </c>
      <c r="E463" s="18" t="str">
        <f>IF($A463&lt;&gt;"",VLOOKUP($A463,参数表!$A:$G,5,0),"")</f>
        <v/>
      </c>
      <c r="F463" s="18">
        <f>SUMIF(进货入库明细表!D:D,A463,进货入库明细表!H:H)</f>
        <v>0</v>
      </c>
      <c r="G463" s="18">
        <f>SUMIF(进货入库明细表!D:D,A463,进货入库明细表!J:J)</f>
        <v>0</v>
      </c>
      <c r="H463" s="18">
        <f>SUMIF(销售出库明细表!D:D,A463,销售出库明细表!H:H)</f>
        <v>0</v>
      </c>
      <c r="I463" s="18">
        <f>SUMIF(销售出库明细表!D:D,A463,销售出库明细表!J:J)</f>
        <v>0</v>
      </c>
      <c r="J463" s="18" t="e">
        <f t="shared" si="15"/>
        <v>#VALUE!</v>
      </c>
      <c r="K463" s="18" t="str">
        <f>IF($A463&lt;&gt;"",VLOOKUP($A463,参数表!$A:$G,6,0),"")</f>
        <v/>
      </c>
      <c r="L463" s="18" t="str">
        <f t="shared" si="16"/>
        <v/>
      </c>
      <c r="M463" s="36"/>
    </row>
    <row r="464" spans="1:13" ht="20.100000000000001" customHeight="1" x14ac:dyDescent="0.15">
      <c r="A464" s="18" t="str">
        <f>IF(参数表!A463="","",参数表!A463)</f>
        <v/>
      </c>
      <c r="B464" s="18" t="str">
        <f>IFERROR(VLOOKUP(A464,参数表!A:G,2,FALSE),"")</f>
        <v/>
      </c>
      <c r="C464" s="18" t="str">
        <f>IF($A464&lt;&gt;"",VLOOKUP($A464,参数表!$A:$G,3,0),"")</f>
        <v/>
      </c>
      <c r="D464" s="18" t="str">
        <f>IF($A464&lt;&gt;"",VLOOKUP($A464,参数表!$A:$G,4,0),"")</f>
        <v/>
      </c>
      <c r="E464" s="18" t="str">
        <f>IF($A464&lt;&gt;"",VLOOKUP($A464,参数表!$A:$G,5,0),"")</f>
        <v/>
      </c>
      <c r="F464" s="18">
        <f>SUMIF(进货入库明细表!D:D,A464,进货入库明细表!H:H)</f>
        <v>0</v>
      </c>
      <c r="G464" s="18">
        <f>SUMIF(进货入库明细表!D:D,A464,进货入库明细表!J:J)</f>
        <v>0</v>
      </c>
      <c r="H464" s="18">
        <f>SUMIF(销售出库明细表!D:D,A464,销售出库明细表!H:H)</f>
        <v>0</v>
      </c>
      <c r="I464" s="18">
        <f>SUMIF(销售出库明细表!D:D,A464,销售出库明细表!J:J)</f>
        <v>0</v>
      </c>
      <c r="J464" s="18" t="e">
        <f t="shared" si="15"/>
        <v>#VALUE!</v>
      </c>
      <c r="K464" s="18" t="str">
        <f>IF($A464&lt;&gt;"",VLOOKUP($A464,参数表!$A:$G,6,0),"")</f>
        <v/>
      </c>
      <c r="L464" s="18" t="str">
        <f t="shared" si="16"/>
        <v/>
      </c>
      <c r="M464" s="36"/>
    </row>
    <row r="465" spans="1:13" ht="20.100000000000001" customHeight="1" x14ac:dyDescent="0.15">
      <c r="A465" s="18" t="str">
        <f>IF(参数表!A464="","",参数表!A464)</f>
        <v/>
      </c>
      <c r="B465" s="18" t="str">
        <f>IFERROR(VLOOKUP(A465,参数表!A:G,2,FALSE),"")</f>
        <v/>
      </c>
      <c r="C465" s="18" t="str">
        <f>IF($A465&lt;&gt;"",VLOOKUP($A465,参数表!$A:$G,3,0),"")</f>
        <v/>
      </c>
      <c r="D465" s="18" t="str">
        <f>IF($A465&lt;&gt;"",VLOOKUP($A465,参数表!$A:$G,4,0),"")</f>
        <v/>
      </c>
      <c r="E465" s="18" t="str">
        <f>IF($A465&lt;&gt;"",VLOOKUP($A465,参数表!$A:$G,5,0),"")</f>
        <v/>
      </c>
      <c r="F465" s="18">
        <f>SUMIF(进货入库明细表!D:D,A465,进货入库明细表!H:H)</f>
        <v>0</v>
      </c>
      <c r="G465" s="18">
        <f>SUMIF(进货入库明细表!D:D,A465,进货入库明细表!J:J)</f>
        <v>0</v>
      </c>
      <c r="H465" s="18">
        <f>SUMIF(销售出库明细表!D:D,A465,销售出库明细表!H:H)</f>
        <v>0</v>
      </c>
      <c r="I465" s="18">
        <f>SUMIF(销售出库明细表!D:D,A465,销售出库明细表!J:J)</f>
        <v>0</v>
      </c>
      <c r="J465" s="18" t="e">
        <f t="shared" si="15"/>
        <v>#VALUE!</v>
      </c>
      <c r="K465" s="18" t="str">
        <f>IF($A465&lt;&gt;"",VLOOKUP($A465,参数表!$A:$G,6,0),"")</f>
        <v/>
      </c>
      <c r="L465" s="18" t="str">
        <f t="shared" si="16"/>
        <v/>
      </c>
      <c r="M465" s="36"/>
    </row>
    <row r="466" spans="1:13" ht="20.100000000000001" customHeight="1" x14ac:dyDescent="0.15">
      <c r="A466" s="18" t="str">
        <f>IF(参数表!A465="","",参数表!A465)</f>
        <v/>
      </c>
      <c r="B466" s="18" t="str">
        <f>IFERROR(VLOOKUP(A466,参数表!A:G,2,FALSE),"")</f>
        <v/>
      </c>
      <c r="C466" s="18" t="str">
        <f>IF($A466&lt;&gt;"",VLOOKUP($A466,参数表!$A:$G,3,0),"")</f>
        <v/>
      </c>
      <c r="D466" s="18" t="str">
        <f>IF($A466&lt;&gt;"",VLOOKUP($A466,参数表!$A:$G,4,0),"")</f>
        <v/>
      </c>
      <c r="E466" s="18" t="str">
        <f>IF($A466&lt;&gt;"",VLOOKUP($A466,参数表!$A:$G,5,0),"")</f>
        <v/>
      </c>
      <c r="F466" s="18">
        <f>SUMIF(进货入库明细表!D:D,A466,进货入库明细表!H:H)</f>
        <v>0</v>
      </c>
      <c r="G466" s="18">
        <f>SUMIF(进货入库明细表!D:D,A466,进货入库明细表!J:J)</f>
        <v>0</v>
      </c>
      <c r="H466" s="18">
        <f>SUMIF(销售出库明细表!D:D,A466,销售出库明细表!H:H)</f>
        <v>0</v>
      </c>
      <c r="I466" s="18">
        <f>SUMIF(销售出库明细表!D:D,A466,销售出库明细表!J:J)</f>
        <v>0</v>
      </c>
      <c r="J466" s="18" t="e">
        <f t="shared" si="15"/>
        <v>#VALUE!</v>
      </c>
      <c r="K466" s="18" t="str">
        <f>IF($A466&lt;&gt;"",VLOOKUP($A466,参数表!$A:$G,6,0),"")</f>
        <v/>
      </c>
      <c r="L466" s="18" t="str">
        <f t="shared" si="16"/>
        <v/>
      </c>
      <c r="M466" s="36"/>
    </row>
    <row r="467" spans="1:13" ht="20.100000000000001" customHeight="1" x14ac:dyDescent="0.15">
      <c r="A467" s="18" t="str">
        <f>IF(参数表!A466="","",参数表!A466)</f>
        <v/>
      </c>
      <c r="B467" s="18" t="str">
        <f>IFERROR(VLOOKUP(A467,参数表!A:G,2,FALSE),"")</f>
        <v/>
      </c>
      <c r="C467" s="18" t="str">
        <f>IF($A467&lt;&gt;"",VLOOKUP($A467,参数表!$A:$G,3,0),"")</f>
        <v/>
      </c>
      <c r="D467" s="18" t="str">
        <f>IF($A467&lt;&gt;"",VLOOKUP($A467,参数表!$A:$G,4,0),"")</f>
        <v/>
      </c>
      <c r="E467" s="18" t="str">
        <f>IF($A467&lt;&gt;"",VLOOKUP($A467,参数表!$A:$G,5,0),"")</f>
        <v/>
      </c>
      <c r="F467" s="18">
        <f>SUMIF(进货入库明细表!D:D,A467,进货入库明细表!H:H)</f>
        <v>0</v>
      </c>
      <c r="G467" s="18">
        <f>SUMIF(进货入库明细表!D:D,A467,进货入库明细表!J:J)</f>
        <v>0</v>
      </c>
      <c r="H467" s="18">
        <f>SUMIF(销售出库明细表!D:D,A467,销售出库明细表!H:H)</f>
        <v>0</v>
      </c>
      <c r="I467" s="18">
        <f>SUMIF(销售出库明细表!D:D,A467,销售出库明细表!J:J)</f>
        <v>0</v>
      </c>
      <c r="J467" s="18" t="e">
        <f t="shared" si="15"/>
        <v>#VALUE!</v>
      </c>
      <c r="K467" s="18" t="str">
        <f>IF($A467&lt;&gt;"",VLOOKUP($A467,参数表!$A:$G,6,0),"")</f>
        <v/>
      </c>
      <c r="L467" s="18" t="str">
        <f t="shared" si="16"/>
        <v/>
      </c>
      <c r="M467" s="36"/>
    </row>
    <row r="468" spans="1:13" ht="20.100000000000001" customHeight="1" x14ac:dyDescent="0.15">
      <c r="A468" s="18" t="str">
        <f>IF(参数表!A467="","",参数表!A467)</f>
        <v/>
      </c>
      <c r="B468" s="18" t="str">
        <f>IFERROR(VLOOKUP(A468,参数表!A:G,2,FALSE),"")</f>
        <v/>
      </c>
      <c r="C468" s="18" t="str">
        <f>IF($A468&lt;&gt;"",VLOOKUP($A468,参数表!$A:$G,3,0),"")</f>
        <v/>
      </c>
      <c r="D468" s="18" t="str">
        <f>IF($A468&lt;&gt;"",VLOOKUP($A468,参数表!$A:$G,4,0),"")</f>
        <v/>
      </c>
      <c r="E468" s="18" t="str">
        <f>IF($A468&lt;&gt;"",VLOOKUP($A468,参数表!$A:$G,5,0),"")</f>
        <v/>
      </c>
      <c r="F468" s="18">
        <f>SUMIF(进货入库明细表!D:D,A468,进货入库明细表!H:H)</f>
        <v>0</v>
      </c>
      <c r="G468" s="18">
        <f>SUMIF(进货入库明细表!D:D,A468,进货入库明细表!J:J)</f>
        <v>0</v>
      </c>
      <c r="H468" s="18">
        <f>SUMIF(销售出库明细表!D:D,A468,销售出库明细表!H:H)</f>
        <v>0</v>
      </c>
      <c r="I468" s="18">
        <f>SUMIF(销售出库明细表!D:D,A468,销售出库明细表!J:J)</f>
        <v>0</v>
      </c>
      <c r="J468" s="18" t="e">
        <f t="shared" si="15"/>
        <v>#VALUE!</v>
      </c>
      <c r="K468" s="18" t="str">
        <f>IF($A468&lt;&gt;"",VLOOKUP($A468,参数表!$A:$G,6,0),"")</f>
        <v/>
      </c>
      <c r="L468" s="18" t="str">
        <f t="shared" si="16"/>
        <v/>
      </c>
      <c r="M468" s="36"/>
    </row>
    <row r="469" spans="1:13" ht="20.100000000000001" customHeight="1" x14ac:dyDescent="0.15">
      <c r="A469" s="18" t="str">
        <f>IF(参数表!A468="","",参数表!A468)</f>
        <v/>
      </c>
      <c r="B469" s="18" t="str">
        <f>IFERROR(VLOOKUP(A469,参数表!A:G,2,FALSE),"")</f>
        <v/>
      </c>
      <c r="C469" s="18" t="str">
        <f>IF($A469&lt;&gt;"",VLOOKUP($A469,参数表!$A:$G,3,0),"")</f>
        <v/>
      </c>
      <c r="D469" s="18" t="str">
        <f>IF($A469&lt;&gt;"",VLOOKUP($A469,参数表!$A:$G,4,0),"")</f>
        <v/>
      </c>
      <c r="E469" s="18" t="str">
        <f>IF($A469&lt;&gt;"",VLOOKUP($A469,参数表!$A:$G,5,0),"")</f>
        <v/>
      </c>
      <c r="F469" s="18">
        <f>SUMIF(进货入库明细表!D:D,A469,进货入库明细表!H:H)</f>
        <v>0</v>
      </c>
      <c r="G469" s="18">
        <f>SUMIF(进货入库明细表!D:D,A469,进货入库明细表!J:J)</f>
        <v>0</v>
      </c>
      <c r="H469" s="18">
        <f>SUMIF(销售出库明细表!D:D,A469,销售出库明细表!H:H)</f>
        <v>0</v>
      </c>
      <c r="I469" s="18">
        <f>SUMIF(销售出库明细表!D:D,A469,销售出库明细表!J:J)</f>
        <v>0</v>
      </c>
      <c r="J469" s="18" t="e">
        <f t="shared" si="15"/>
        <v>#VALUE!</v>
      </c>
      <c r="K469" s="18" t="str">
        <f>IF($A469&lt;&gt;"",VLOOKUP($A469,参数表!$A:$G,6,0),"")</f>
        <v/>
      </c>
      <c r="L469" s="18" t="str">
        <f t="shared" si="16"/>
        <v/>
      </c>
      <c r="M469" s="36"/>
    </row>
    <row r="470" spans="1:13" ht="20.100000000000001" customHeight="1" x14ac:dyDescent="0.15">
      <c r="A470" s="18" t="str">
        <f>IF(参数表!A469="","",参数表!A469)</f>
        <v/>
      </c>
      <c r="B470" s="18" t="str">
        <f>IFERROR(VLOOKUP(A470,参数表!A:G,2,FALSE),"")</f>
        <v/>
      </c>
      <c r="C470" s="18" t="str">
        <f>IF($A470&lt;&gt;"",VLOOKUP($A470,参数表!$A:$G,3,0),"")</f>
        <v/>
      </c>
      <c r="D470" s="18" t="str">
        <f>IF($A470&lt;&gt;"",VLOOKUP($A470,参数表!$A:$G,4,0),"")</f>
        <v/>
      </c>
      <c r="E470" s="18" t="str">
        <f>IF($A470&lt;&gt;"",VLOOKUP($A470,参数表!$A:$G,5,0),"")</f>
        <v/>
      </c>
      <c r="F470" s="18">
        <f>SUMIF(进货入库明细表!D:D,A470,进货入库明细表!H:H)</f>
        <v>0</v>
      </c>
      <c r="G470" s="18">
        <f>SUMIF(进货入库明细表!D:D,A470,进货入库明细表!J:J)</f>
        <v>0</v>
      </c>
      <c r="H470" s="18">
        <f>SUMIF(销售出库明细表!D:D,A470,销售出库明细表!H:H)</f>
        <v>0</v>
      </c>
      <c r="I470" s="18">
        <f>SUMIF(销售出库明细表!D:D,A470,销售出库明细表!J:J)</f>
        <v>0</v>
      </c>
      <c r="J470" s="18" t="e">
        <f t="shared" si="15"/>
        <v>#VALUE!</v>
      </c>
      <c r="K470" s="18" t="str">
        <f>IF($A470&lt;&gt;"",VLOOKUP($A470,参数表!$A:$G,6,0),"")</f>
        <v/>
      </c>
      <c r="L470" s="18" t="str">
        <f t="shared" si="16"/>
        <v/>
      </c>
      <c r="M470" s="36"/>
    </row>
    <row r="471" spans="1:13" ht="20.100000000000001" customHeight="1" x14ac:dyDescent="0.15">
      <c r="A471" s="18" t="str">
        <f>IF(参数表!A470="","",参数表!A470)</f>
        <v/>
      </c>
      <c r="B471" s="18" t="str">
        <f>IFERROR(VLOOKUP(A471,参数表!A:G,2,FALSE),"")</f>
        <v/>
      </c>
      <c r="C471" s="18" t="str">
        <f>IF($A471&lt;&gt;"",VLOOKUP($A471,参数表!$A:$G,3,0),"")</f>
        <v/>
      </c>
      <c r="D471" s="18" t="str">
        <f>IF($A471&lt;&gt;"",VLOOKUP($A471,参数表!$A:$G,4,0),"")</f>
        <v/>
      </c>
      <c r="E471" s="18" t="str">
        <f>IF($A471&lt;&gt;"",VLOOKUP($A471,参数表!$A:$G,5,0),"")</f>
        <v/>
      </c>
      <c r="F471" s="18">
        <f>SUMIF(进货入库明细表!D:D,A471,进货入库明细表!H:H)</f>
        <v>0</v>
      </c>
      <c r="G471" s="18">
        <f>SUMIF(进货入库明细表!D:D,A471,进货入库明细表!J:J)</f>
        <v>0</v>
      </c>
      <c r="H471" s="18">
        <f>SUMIF(销售出库明细表!D:D,A471,销售出库明细表!H:H)</f>
        <v>0</v>
      </c>
      <c r="I471" s="18">
        <f>SUMIF(销售出库明细表!D:D,A471,销售出库明细表!J:J)</f>
        <v>0</v>
      </c>
      <c r="J471" s="18" t="e">
        <f t="shared" si="15"/>
        <v>#VALUE!</v>
      </c>
      <c r="K471" s="18" t="str">
        <f>IF($A471&lt;&gt;"",VLOOKUP($A471,参数表!$A:$G,6,0),"")</f>
        <v/>
      </c>
      <c r="L471" s="18" t="str">
        <f t="shared" si="16"/>
        <v/>
      </c>
      <c r="M471" s="36"/>
    </row>
    <row r="472" spans="1:13" ht="20.100000000000001" customHeight="1" x14ac:dyDescent="0.15">
      <c r="A472" s="18" t="str">
        <f>IF(参数表!A471="","",参数表!A471)</f>
        <v/>
      </c>
      <c r="B472" s="18" t="str">
        <f>IFERROR(VLOOKUP(A472,参数表!A:G,2,FALSE),"")</f>
        <v/>
      </c>
      <c r="C472" s="18" t="str">
        <f>IF($A472&lt;&gt;"",VLOOKUP($A472,参数表!$A:$G,3,0),"")</f>
        <v/>
      </c>
      <c r="D472" s="18" t="str">
        <f>IF($A472&lt;&gt;"",VLOOKUP($A472,参数表!$A:$G,4,0),"")</f>
        <v/>
      </c>
      <c r="E472" s="18" t="str">
        <f>IF($A472&lt;&gt;"",VLOOKUP($A472,参数表!$A:$G,5,0),"")</f>
        <v/>
      </c>
      <c r="F472" s="18">
        <f>SUMIF(进货入库明细表!D:D,A472,进货入库明细表!H:H)</f>
        <v>0</v>
      </c>
      <c r="G472" s="18">
        <f>SUMIF(进货入库明细表!D:D,A472,进货入库明细表!J:J)</f>
        <v>0</v>
      </c>
      <c r="H472" s="18">
        <f>SUMIF(销售出库明细表!D:D,A472,销售出库明细表!H:H)</f>
        <v>0</v>
      </c>
      <c r="I472" s="18">
        <f>SUMIF(销售出库明细表!D:D,A472,销售出库明细表!J:J)</f>
        <v>0</v>
      </c>
      <c r="J472" s="18" t="e">
        <f t="shared" si="15"/>
        <v>#VALUE!</v>
      </c>
      <c r="K472" s="18" t="str">
        <f>IF($A472&lt;&gt;"",VLOOKUP($A472,参数表!$A:$G,6,0),"")</f>
        <v/>
      </c>
      <c r="L472" s="18" t="str">
        <f t="shared" si="16"/>
        <v/>
      </c>
      <c r="M472" s="36"/>
    </row>
    <row r="473" spans="1:13" ht="20.100000000000001" customHeight="1" x14ac:dyDescent="0.15">
      <c r="A473" s="18" t="str">
        <f>IF(参数表!A472="","",参数表!A472)</f>
        <v/>
      </c>
      <c r="B473" s="18" t="str">
        <f>IFERROR(VLOOKUP(A473,参数表!A:G,2,FALSE),"")</f>
        <v/>
      </c>
      <c r="C473" s="18" t="str">
        <f>IF($A473&lt;&gt;"",VLOOKUP($A473,参数表!$A:$G,3,0),"")</f>
        <v/>
      </c>
      <c r="D473" s="18" t="str">
        <f>IF($A473&lt;&gt;"",VLOOKUP($A473,参数表!$A:$G,4,0),"")</f>
        <v/>
      </c>
      <c r="E473" s="18" t="str">
        <f>IF($A473&lt;&gt;"",VLOOKUP($A473,参数表!$A:$G,5,0),"")</f>
        <v/>
      </c>
      <c r="F473" s="18">
        <f>SUMIF(进货入库明细表!D:D,A473,进货入库明细表!H:H)</f>
        <v>0</v>
      </c>
      <c r="G473" s="18">
        <f>SUMIF(进货入库明细表!D:D,A473,进货入库明细表!J:J)</f>
        <v>0</v>
      </c>
      <c r="H473" s="18">
        <f>SUMIF(销售出库明细表!D:D,A473,销售出库明细表!H:H)</f>
        <v>0</v>
      </c>
      <c r="I473" s="18">
        <f>SUMIF(销售出库明细表!D:D,A473,销售出库明细表!J:J)</f>
        <v>0</v>
      </c>
      <c r="J473" s="18" t="e">
        <f t="shared" si="15"/>
        <v>#VALUE!</v>
      </c>
      <c r="K473" s="18" t="str">
        <f>IF($A473&lt;&gt;"",VLOOKUP($A473,参数表!$A:$G,6,0),"")</f>
        <v/>
      </c>
      <c r="L473" s="18" t="str">
        <f t="shared" si="16"/>
        <v/>
      </c>
      <c r="M473" s="36"/>
    </row>
    <row r="474" spans="1:13" ht="20.100000000000001" customHeight="1" x14ac:dyDescent="0.15">
      <c r="A474" s="18" t="str">
        <f>IF(参数表!A473="","",参数表!A473)</f>
        <v/>
      </c>
      <c r="B474" s="18" t="str">
        <f>IFERROR(VLOOKUP(A474,参数表!A:G,2,FALSE),"")</f>
        <v/>
      </c>
      <c r="C474" s="18" t="str">
        <f>IF($A474&lt;&gt;"",VLOOKUP($A474,参数表!$A:$G,3,0),"")</f>
        <v/>
      </c>
      <c r="D474" s="18" t="str">
        <f>IF($A474&lt;&gt;"",VLOOKUP($A474,参数表!$A:$G,4,0),"")</f>
        <v/>
      </c>
      <c r="E474" s="18" t="str">
        <f>IF($A474&lt;&gt;"",VLOOKUP($A474,参数表!$A:$G,5,0),"")</f>
        <v/>
      </c>
      <c r="F474" s="18">
        <f>SUMIF(进货入库明细表!D:D,A474,进货入库明细表!H:H)</f>
        <v>0</v>
      </c>
      <c r="G474" s="18">
        <f>SUMIF(进货入库明细表!D:D,A474,进货入库明细表!J:J)</f>
        <v>0</v>
      </c>
      <c r="H474" s="18">
        <f>SUMIF(销售出库明细表!D:D,A474,销售出库明细表!H:H)</f>
        <v>0</v>
      </c>
      <c r="I474" s="18">
        <f>SUMIF(销售出库明细表!D:D,A474,销售出库明细表!J:J)</f>
        <v>0</v>
      </c>
      <c r="J474" s="18" t="e">
        <f t="shared" si="15"/>
        <v>#VALUE!</v>
      </c>
      <c r="K474" s="18" t="str">
        <f>IF($A474&lt;&gt;"",VLOOKUP($A474,参数表!$A:$G,6,0),"")</f>
        <v/>
      </c>
      <c r="L474" s="18" t="str">
        <f t="shared" si="16"/>
        <v/>
      </c>
      <c r="M474" s="36"/>
    </row>
    <row r="475" spans="1:13" ht="20.100000000000001" customHeight="1" x14ac:dyDescent="0.15">
      <c r="A475" s="18" t="str">
        <f>IF(参数表!A474="","",参数表!A474)</f>
        <v/>
      </c>
      <c r="B475" s="18" t="str">
        <f>IFERROR(VLOOKUP(A475,参数表!A:G,2,FALSE),"")</f>
        <v/>
      </c>
      <c r="C475" s="18" t="str">
        <f>IF($A475&lt;&gt;"",VLOOKUP($A475,参数表!$A:$G,3,0),"")</f>
        <v/>
      </c>
      <c r="D475" s="18" t="str">
        <f>IF($A475&lt;&gt;"",VLOOKUP($A475,参数表!$A:$G,4,0),"")</f>
        <v/>
      </c>
      <c r="E475" s="18" t="str">
        <f>IF($A475&lt;&gt;"",VLOOKUP($A475,参数表!$A:$G,5,0),"")</f>
        <v/>
      </c>
      <c r="F475" s="18">
        <f>SUMIF(进货入库明细表!D:D,A475,进货入库明细表!H:H)</f>
        <v>0</v>
      </c>
      <c r="G475" s="18">
        <f>SUMIF(进货入库明细表!D:D,A475,进货入库明细表!J:J)</f>
        <v>0</v>
      </c>
      <c r="H475" s="18">
        <f>SUMIF(销售出库明细表!D:D,A475,销售出库明细表!H:H)</f>
        <v>0</v>
      </c>
      <c r="I475" s="18">
        <f>SUMIF(销售出库明细表!D:D,A475,销售出库明细表!J:J)</f>
        <v>0</v>
      </c>
      <c r="J475" s="18" t="e">
        <f t="shared" si="15"/>
        <v>#VALUE!</v>
      </c>
      <c r="K475" s="18" t="str">
        <f>IF($A475&lt;&gt;"",VLOOKUP($A475,参数表!$A:$G,6,0),"")</f>
        <v/>
      </c>
      <c r="L475" s="18" t="str">
        <f t="shared" si="16"/>
        <v/>
      </c>
      <c r="M475" s="36"/>
    </row>
    <row r="476" spans="1:13" ht="20.100000000000001" customHeight="1" x14ac:dyDescent="0.15">
      <c r="A476" s="18" t="str">
        <f>IF(参数表!A475="","",参数表!A475)</f>
        <v/>
      </c>
      <c r="B476" s="18" t="str">
        <f>IFERROR(VLOOKUP(A476,参数表!A:G,2,FALSE),"")</f>
        <v/>
      </c>
      <c r="C476" s="18" t="str">
        <f>IF($A476&lt;&gt;"",VLOOKUP($A476,参数表!$A:$G,3,0),"")</f>
        <v/>
      </c>
      <c r="D476" s="18" t="str">
        <f>IF($A476&lt;&gt;"",VLOOKUP($A476,参数表!$A:$G,4,0),"")</f>
        <v/>
      </c>
      <c r="E476" s="18" t="str">
        <f>IF($A476&lt;&gt;"",VLOOKUP($A476,参数表!$A:$G,5,0),"")</f>
        <v/>
      </c>
      <c r="F476" s="18">
        <f>SUMIF(进货入库明细表!D:D,A476,进货入库明细表!H:H)</f>
        <v>0</v>
      </c>
      <c r="G476" s="18">
        <f>SUMIF(进货入库明细表!D:D,A476,进货入库明细表!J:J)</f>
        <v>0</v>
      </c>
      <c r="H476" s="18">
        <f>SUMIF(销售出库明细表!D:D,A476,销售出库明细表!H:H)</f>
        <v>0</v>
      </c>
      <c r="I476" s="18">
        <f>SUMIF(销售出库明细表!D:D,A476,销售出库明细表!J:J)</f>
        <v>0</v>
      </c>
      <c r="J476" s="18" t="e">
        <f t="shared" si="15"/>
        <v>#VALUE!</v>
      </c>
      <c r="K476" s="18" t="str">
        <f>IF($A476&lt;&gt;"",VLOOKUP($A476,参数表!$A:$G,6,0),"")</f>
        <v/>
      </c>
      <c r="L476" s="18" t="str">
        <f t="shared" si="16"/>
        <v/>
      </c>
      <c r="M476" s="36"/>
    </row>
    <row r="477" spans="1:13" ht="20.100000000000001" customHeight="1" x14ac:dyDescent="0.15">
      <c r="A477" s="18" t="str">
        <f>IF(参数表!A476="","",参数表!A476)</f>
        <v/>
      </c>
      <c r="B477" s="18" t="str">
        <f>IFERROR(VLOOKUP(A477,参数表!A:G,2,FALSE),"")</f>
        <v/>
      </c>
      <c r="C477" s="18" t="str">
        <f>IF($A477&lt;&gt;"",VLOOKUP($A477,参数表!$A:$G,3,0),"")</f>
        <v/>
      </c>
      <c r="D477" s="18" t="str">
        <f>IF($A477&lt;&gt;"",VLOOKUP($A477,参数表!$A:$G,4,0),"")</f>
        <v/>
      </c>
      <c r="E477" s="18" t="str">
        <f>IF($A477&lt;&gt;"",VLOOKUP($A477,参数表!$A:$G,5,0),"")</f>
        <v/>
      </c>
      <c r="F477" s="18">
        <f>SUMIF(进货入库明细表!D:D,A477,进货入库明细表!H:H)</f>
        <v>0</v>
      </c>
      <c r="G477" s="18">
        <f>SUMIF(进货入库明细表!D:D,A477,进货入库明细表!J:J)</f>
        <v>0</v>
      </c>
      <c r="H477" s="18">
        <f>SUMIF(销售出库明细表!D:D,A477,销售出库明细表!H:H)</f>
        <v>0</v>
      </c>
      <c r="I477" s="18">
        <f>SUMIF(销售出库明细表!D:D,A477,销售出库明细表!J:J)</f>
        <v>0</v>
      </c>
      <c r="J477" s="18" t="e">
        <f t="shared" si="15"/>
        <v>#VALUE!</v>
      </c>
      <c r="K477" s="18" t="str">
        <f>IF($A477&lt;&gt;"",VLOOKUP($A477,参数表!$A:$G,6,0),"")</f>
        <v/>
      </c>
      <c r="L477" s="18" t="str">
        <f t="shared" si="16"/>
        <v/>
      </c>
      <c r="M477" s="36"/>
    </row>
    <row r="478" spans="1:13" ht="20.100000000000001" customHeight="1" x14ac:dyDescent="0.15">
      <c r="A478" s="18" t="str">
        <f>IF(参数表!A477="","",参数表!A477)</f>
        <v/>
      </c>
      <c r="B478" s="18" t="str">
        <f>IFERROR(VLOOKUP(A478,参数表!A:G,2,FALSE),"")</f>
        <v/>
      </c>
      <c r="C478" s="18" t="str">
        <f>IF($A478&lt;&gt;"",VLOOKUP($A478,参数表!$A:$G,3,0),"")</f>
        <v/>
      </c>
      <c r="D478" s="18" t="str">
        <f>IF($A478&lt;&gt;"",VLOOKUP($A478,参数表!$A:$G,4,0),"")</f>
        <v/>
      </c>
      <c r="E478" s="18" t="str">
        <f>IF($A478&lt;&gt;"",VLOOKUP($A478,参数表!$A:$G,5,0),"")</f>
        <v/>
      </c>
      <c r="F478" s="18">
        <f>SUMIF(进货入库明细表!D:D,A478,进货入库明细表!H:H)</f>
        <v>0</v>
      </c>
      <c r="G478" s="18">
        <f>SUMIF(进货入库明细表!D:D,A478,进货入库明细表!J:J)</f>
        <v>0</v>
      </c>
      <c r="H478" s="18">
        <f>SUMIF(销售出库明细表!D:D,A478,销售出库明细表!H:H)</f>
        <v>0</v>
      </c>
      <c r="I478" s="18">
        <f>SUMIF(销售出库明细表!D:D,A478,销售出库明细表!J:J)</f>
        <v>0</v>
      </c>
      <c r="J478" s="18" t="e">
        <f t="shared" si="15"/>
        <v>#VALUE!</v>
      </c>
      <c r="K478" s="18" t="str">
        <f>IF($A478&lt;&gt;"",VLOOKUP($A478,参数表!$A:$G,6,0),"")</f>
        <v/>
      </c>
      <c r="L478" s="18" t="str">
        <f t="shared" si="16"/>
        <v/>
      </c>
      <c r="M478" s="36"/>
    </row>
    <row r="479" spans="1:13" ht="20.100000000000001" customHeight="1" x14ac:dyDescent="0.15">
      <c r="A479" s="18" t="str">
        <f>IF(参数表!A478="","",参数表!A478)</f>
        <v/>
      </c>
      <c r="B479" s="18" t="str">
        <f>IFERROR(VLOOKUP(A479,参数表!A:G,2,FALSE),"")</f>
        <v/>
      </c>
      <c r="C479" s="18" t="str">
        <f>IF($A479&lt;&gt;"",VLOOKUP($A479,参数表!$A:$G,3,0),"")</f>
        <v/>
      </c>
      <c r="D479" s="18" t="str">
        <f>IF($A479&lt;&gt;"",VLOOKUP($A479,参数表!$A:$G,4,0),"")</f>
        <v/>
      </c>
      <c r="E479" s="18" t="str">
        <f>IF($A479&lt;&gt;"",VLOOKUP($A479,参数表!$A:$G,5,0),"")</f>
        <v/>
      </c>
      <c r="F479" s="18">
        <f>SUMIF(进货入库明细表!D:D,A479,进货入库明细表!H:H)</f>
        <v>0</v>
      </c>
      <c r="G479" s="18">
        <f>SUMIF(进货入库明细表!D:D,A479,进货入库明细表!J:J)</f>
        <v>0</v>
      </c>
      <c r="H479" s="18">
        <f>SUMIF(销售出库明细表!D:D,A479,销售出库明细表!H:H)</f>
        <v>0</v>
      </c>
      <c r="I479" s="18">
        <f>SUMIF(销售出库明细表!D:D,A479,销售出库明细表!J:J)</f>
        <v>0</v>
      </c>
      <c r="J479" s="18" t="e">
        <f t="shared" si="15"/>
        <v>#VALUE!</v>
      </c>
      <c r="K479" s="18" t="str">
        <f>IF($A479&lt;&gt;"",VLOOKUP($A479,参数表!$A:$G,6,0),"")</f>
        <v/>
      </c>
      <c r="L479" s="18" t="str">
        <f t="shared" si="16"/>
        <v/>
      </c>
      <c r="M479" s="36"/>
    </row>
    <row r="480" spans="1:13" ht="20.100000000000001" customHeight="1" x14ac:dyDescent="0.15">
      <c r="A480" s="18" t="str">
        <f>IF(参数表!A479="","",参数表!A479)</f>
        <v/>
      </c>
      <c r="B480" s="18" t="str">
        <f>IFERROR(VLOOKUP(A480,参数表!A:G,2,FALSE),"")</f>
        <v/>
      </c>
      <c r="C480" s="18" t="str">
        <f>IF($A480&lt;&gt;"",VLOOKUP($A480,参数表!$A:$G,3,0),"")</f>
        <v/>
      </c>
      <c r="D480" s="18" t="str">
        <f>IF($A480&lt;&gt;"",VLOOKUP($A480,参数表!$A:$G,4,0),"")</f>
        <v/>
      </c>
      <c r="E480" s="18" t="str">
        <f>IF($A480&lt;&gt;"",VLOOKUP($A480,参数表!$A:$G,5,0),"")</f>
        <v/>
      </c>
      <c r="F480" s="18">
        <f>SUMIF(进货入库明细表!D:D,A480,进货入库明细表!H:H)</f>
        <v>0</v>
      </c>
      <c r="G480" s="18">
        <f>SUMIF(进货入库明细表!D:D,A480,进货入库明细表!J:J)</f>
        <v>0</v>
      </c>
      <c r="H480" s="18">
        <f>SUMIF(销售出库明细表!D:D,A480,销售出库明细表!H:H)</f>
        <v>0</v>
      </c>
      <c r="I480" s="18">
        <f>SUMIF(销售出库明细表!D:D,A480,销售出库明细表!J:J)</f>
        <v>0</v>
      </c>
      <c r="J480" s="18" t="e">
        <f t="shared" si="15"/>
        <v>#VALUE!</v>
      </c>
      <c r="K480" s="18" t="str">
        <f>IF($A480&lt;&gt;"",VLOOKUP($A480,参数表!$A:$G,6,0),"")</f>
        <v/>
      </c>
      <c r="L480" s="18" t="str">
        <f t="shared" si="16"/>
        <v/>
      </c>
      <c r="M480" s="36"/>
    </row>
    <row r="481" spans="1:13" ht="20.100000000000001" customHeight="1" x14ac:dyDescent="0.15">
      <c r="A481" s="18" t="str">
        <f>IF(参数表!A480="","",参数表!A480)</f>
        <v/>
      </c>
      <c r="B481" s="18" t="str">
        <f>IFERROR(VLOOKUP(A481,参数表!A:G,2,FALSE),"")</f>
        <v/>
      </c>
      <c r="C481" s="18" t="str">
        <f>IF($A481&lt;&gt;"",VLOOKUP($A481,参数表!$A:$G,3,0),"")</f>
        <v/>
      </c>
      <c r="D481" s="18" t="str">
        <f>IF($A481&lt;&gt;"",VLOOKUP($A481,参数表!$A:$G,4,0),"")</f>
        <v/>
      </c>
      <c r="E481" s="18" t="str">
        <f>IF($A481&lt;&gt;"",VLOOKUP($A481,参数表!$A:$G,5,0),"")</f>
        <v/>
      </c>
      <c r="F481" s="18">
        <f>SUMIF(进货入库明细表!D:D,A481,进货入库明细表!H:H)</f>
        <v>0</v>
      </c>
      <c r="G481" s="18">
        <f>SUMIF(进货入库明细表!D:D,A481,进货入库明细表!J:J)</f>
        <v>0</v>
      </c>
      <c r="H481" s="18">
        <f>SUMIF(销售出库明细表!D:D,A481,销售出库明细表!H:H)</f>
        <v>0</v>
      </c>
      <c r="I481" s="18">
        <f>SUMIF(销售出库明细表!D:D,A481,销售出库明细表!J:J)</f>
        <v>0</v>
      </c>
      <c r="J481" s="18" t="e">
        <f t="shared" si="15"/>
        <v>#VALUE!</v>
      </c>
      <c r="K481" s="18" t="str">
        <f>IF($A481&lt;&gt;"",VLOOKUP($A481,参数表!$A:$G,6,0),"")</f>
        <v/>
      </c>
      <c r="L481" s="18" t="str">
        <f t="shared" si="16"/>
        <v/>
      </c>
      <c r="M481" s="36"/>
    </row>
    <row r="482" spans="1:13" ht="20.100000000000001" customHeight="1" x14ac:dyDescent="0.15">
      <c r="A482" s="18" t="str">
        <f>IF(参数表!A481="","",参数表!A481)</f>
        <v/>
      </c>
      <c r="B482" s="18" t="str">
        <f>IFERROR(VLOOKUP(A482,参数表!A:G,2,FALSE),"")</f>
        <v/>
      </c>
      <c r="C482" s="18" t="str">
        <f>IF($A482&lt;&gt;"",VLOOKUP($A482,参数表!$A:$G,3,0),"")</f>
        <v/>
      </c>
      <c r="D482" s="18" t="str">
        <f>IF($A482&lt;&gt;"",VLOOKUP($A482,参数表!$A:$G,4,0),"")</f>
        <v/>
      </c>
      <c r="E482" s="18" t="str">
        <f>IF($A482&lt;&gt;"",VLOOKUP($A482,参数表!$A:$G,5,0),"")</f>
        <v/>
      </c>
      <c r="F482" s="18">
        <f>SUMIF(进货入库明细表!D:D,A482,进货入库明细表!H:H)</f>
        <v>0</v>
      </c>
      <c r="G482" s="18">
        <f>SUMIF(进货入库明细表!D:D,A482,进货入库明细表!J:J)</f>
        <v>0</v>
      </c>
      <c r="H482" s="18">
        <f>SUMIF(销售出库明细表!D:D,A482,销售出库明细表!H:H)</f>
        <v>0</v>
      </c>
      <c r="I482" s="18">
        <f>SUMIF(销售出库明细表!D:D,A482,销售出库明细表!J:J)</f>
        <v>0</v>
      </c>
      <c r="J482" s="18" t="e">
        <f t="shared" si="15"/>
        <v>#VALUE!</v>
      </c>
      <c r="K482" s="18" t="str">
        <f>IF($A482&lt;&gt;"",VLOOKUP($A482,参数表!$A:$G,6,0),"")</f>
        <v/>
      </c>
      <c r="L482" s="18" t="str">
        <f t="shared" si="16"/>
        <v/>
      </c>
      <c r="M482" s="36"/>
    </row>
    <row r="483" spans="1:13" ht="20.100000000000001" customHeight="1" x14ac:dyDescent="0.15">
      <c r="A483" s="18" t="str">
        <f>IF(参数表!A482="","",参数表!A482)</f>
        <v/>
      </c>
      <c r="B483" s="18" t="str">
        <f>IFERROR(VLOOKUP(A483,参数表!A:G,2,FALSE),"")</f>
        <v/>
      </c>
      <c r="C483" s="18" t="str">
        <f>IF($A483&lt;&gt;"",VLOOKUP($A483,参数表!$A:$G,3,0),"")</f>
        <v/>
      </c>
      <c r="D483" s="18" t="str">
        <f>IF($A483&lt;&gt;"",VLOOKUP($A483,参数表!$A:$G,4,0),"")</f>
        <v/>
      </c>
      <c r="E483" s="18" t="str">
        <f>IF($A483&lt;&gt;"",VLOOKUP($A483,参数表!$A:$G,5,0),"")</f>
        <v/>
      </c>
      <c r="F483" s="18">
        <f>SUMIF(进货入库明细表!D:D,A483,进货入库明细表!H:H)</f>
        <v>0</v>
      </c>
      <c r="G483" s="18">
        <f>SUMIF(进货入库明细表!D:D,A483,进货入库明细表!J:J)</f>
        <v>0</v>
      </c>
      <c r="H483" s="18">
        <f>SUMIF(销售出库明细表!D:D,A483,销售出库明细表!H:H)</f>
        <v>0</v>
      </c>
      <c r="I483" s="18">
        <f>SUMIF(销售出库明细表!D:D,A483,销售出库明细表!J:J)</f>
        <v>0</v>
      </c>
      <c r="J483" s="18" t="e">
        <f t="shared" si="15"/>
        <v>#VALUE!</v>
      </c>
      <c r="K483" s="18" t="str">
        <f>IF($A483&lt;&gt;"",VLOOKUP($A483,参数表!$A:$G,6,0),"")</f>
        <v/>
      </c>
      <c r="L483" s="18" t="str">
        <f t="shared" si="16"/>
        <v/>
      </c>
      <c r="M483" s="36"/>
    </row>
    <row r="484" spans="1:13" ht="20.100000000000001" customHeight="1" x14ac:dyDescent="0.15">
      <c r="A484" s="18" t="str">
        <f>IF(参数表!A483="","",参数表!A483)</f>
        <v/>
      </c>
      <c r="B484" s="18" t="str">
        <f>IFERROR(VLOOKUP(A484,参数表!A:G,2,FALSE),"")</f>
        <v/>
      </c>
      <c r="C484" s="18" t="str">
        <f>IF($A484&lt;&gt;"",VLOOKUP($A484,参数表!$A:$G,3,0),"")</f>
        <v/>
      </c>
      <c r="D484" s="18" t="str">
        <f>IF($A484&lt;&gt;"",VLOOKUP($A484,参数表!$A:$G,4,0),"")</f>
        <v/>
      </c>
      <c r="E484" s="18" t="str">
        <f>IF($A484&lt;&gt;"",VLOOKUP($A484,参数表!$A:$G,5,0),"")</f>
        <v/>
      </c>
      <c r="F484" s="18">
        <f>SUMIF(进货入库明细表!D:D,A484,进货入库明细表!H:H)</f>
        <v>0</v>
      </c>
      <c r="G484" s="18">
        <f>SUMIF(进货入库明细表!D:D,A484,进货入库明细表!J:J)</f>
        <v>0</v>
      </c>
      <c r="H484" s="18">
        <f>SUMIF(销售出库明细表!D:D,A484,销售出库明细表!H:H)</f>
        <v>0</v>
      </c>
      <c r="I484" s="18">
        <f>SUMIF(销售出库明细表!D:D,A484,销售出库明细表!J:J)</f>
        <v>0</v>
      </c>
      <c r="J484" s="18" t="e">
        <f t="shared" si="15"/>
        <v>#VALUE!</v>
      </c>
      <c r="K484" s="18" t="str">
        <f>IF($A484&lt;&gt;"",VLOOKUP($A484,参数表!$A:$G,6,0),"")</f>
        <v/>
      </c>
      <c r="L484" s="18" t="str">
        <f t="shared" si="16"/>
        <v/>
      </c>
      <c r="M484" s="36"/>
    </row>
    <row r="485" spans="1:13" ht="20.100000000000001" customHeight="1" x14ac:dyDescent="0.15">
      <c r="A485" s="18" t="str">
        <f>IF(参数表!A484="","",参数表!A484)</f>
        <v/>
      </c>
      <c r="B485" s="18" t="str">
        <f>IFERROR(VLOOKUP(A485,参数表!A:G,2,FALSE),"")</f>
        <v/>
      </c>
      <c r="C485" s="18" t="str">
        <f>IF($A485&lt;&gt;"",VLOOKUP($A485,参数表!$A:$G,3,0),"")</f>
        <v/>
      </c>
      <c r="D485" s="18" t="str">
        <f>IF($A485&lt;&gt;"",VLOOKUP($A485,参数表!$A:$G,4,0),"")</f>
        <v/>
      </c>
      <c r="E485" s="18" t="str">
        <f>IF($A485&lt;&gt;"",VLOOKUP($A485,参数表!$A:$G,5,0),"")</f>
        <v/>
      </c>
      <c r="F485" s="18">
        <f>SUMIF(进货入库明细表!D:D,A485,进货入库明细表!H:H)</f>
        <v>0</v>
      </c>
      <c r="G485" s="18">
        <f>SUMIF(进货入库明细表!D:D,A485,进货入库明细表!J:J)</f>
        <v>0</v>
      </c>
      <c r="H485" s="18">
        <f>SUMIF(销售出库明细表!D:D,A485,销售出库明细表!H:H)</f>
        <v>0</v>
      </c>
      <c r="I485" s="18">
        <f>SUMIF(销售出库明细表!D:D,A485,销售出库明细表!J:J)</f>
        <v>0</v>
      </c>
      <c r="J485" s="18" t="e">
        <f t="shared" si="15"/>
        <v>#VALUE!</v>
      </c>
      <c r="K485" s="18" t="str">
        <f>IF($A485&lt;&gt;"",VLOOKUP($A485,参数表!$A:$G,6,0),"")</f>
        <v/>
      </c>
      <c r="L485" s="18" t="str">
        <f t="shared" si="16"/>
        <v/>
      </c>
      <c r="M485" s="36"/>
    </row>
    <row r="486" spans="1:13" ht="20.100000000000001" customHeight="1" x14ac:dyDescent="0.15">
      <c r="A486" s="18" t="str">
        <f>IF(参数表!A485="","",参数表!A485)</f>
        <v/>
      </c>
      <c r="B486" s="18" t="str">
        <f>IFERROR(VLOOKUP(A486,参数表!A:G,2,FALSE),"")</f>
        <v/>
      </c>
      <c r="C486" s="18" t="str">
        <f>IF($A486&lt;&gt;"",VLOOKUP($A486,参数表!$A:$G,3,0),"")</f>
        <v/>
      </c>
      <c r="D486" s="18" t="str">
        <f>IF($A486&lt;&gt;"",VLOOKUP($A486,参数表!$A:$G,4,0),"")</f>
        <v/>
      </c>
      <c r="E486" s="18" t="str">
        <f>IF($A486&lt;&gt;"",VLOOKUP($A486,参数表!$A:$G,5,0),"")</f>
        <v/>
      </c>
      <c r="F486" s="18">
        <f>SUMIF(进货入库明细表!D:D,A486,进货入库明细表!H:H)</f>
        <v>0</v>
      </c>
      <c r="G486" s="18">
        <f>SUMIF(进货入库明细表!D:D,A486,进货入库明细表!J:J)</f>
        <v>0</v>
      </c>
      <c r="H486" s="18">
        <f>SUMIF(销售出库明细表!D:D,A486,销售出库明细表!H:H)</f>
        <v>0</v>
      </c>
      <c r="I486" s="18">
        <f>SUMIF(销售出库明细表!D:D,A486,销售出库明细表!J:J)</f>
        <v>0</v>
      </c>
      <c r="J486" s="18" t="e">
        <f t="shared" si="15"/>
        <v>#VALUE!</v>
      </c>
      <c r="K486" s="18" t="str">
        <f>IF($A486&lt;&gt;"",VLOOKUP($A486,参数表!$A:$G,6,0),"")</f>
        <v/>
      </c>
      <c r="L486" s="18" t="str">
        <f t="shared" si="16"/>
        <v/>
      </c>
      <c r="M486" s="36"/>
    </row>
    <row r="487" spans="1:13" ht="20.100000000000001" customHeight="1" x14ac:dyDescent="0.15">
      <c r="A487" s="18" t="str">
        <f>IF(参数表!A486="","",参数表!A486)</f>
        <v/>
      </c>
      <c r="B487" s="18" t="str">
        <f>IFERROR(VLOOKUP(A487,参数表!A:G,2,FALSE),"")</f>
        <v/>
      </c>
      <c r="C487" s="18" t="str">
        <f>IF($A487&lt;&gt;"",VLOOKUP($A487,参数表!$A:$G,3,0),"")</f>
        <v/>
      </c>
      <c r="D487" s="18" t="str">
        <f>IF($A487&lt;&gt;"",VLOOKUP($A487,参数表!$A:$G,4,0),"")</f>
        <v/>
      </c>
      <c r="E487" s="18" t="str">
        <f>IF($A487&lt;&gt;"",VLOOKUP($A487,参数表!$A:$G,5,0),"")</f>
        <v/>
      </c>
      <c r="F487" s="18">
        <f>SUMIF(进货入库明细表!D:D,A487,进货入库明细表!H:H)</f>
        <v>0</v>
      </c>
      <c r="G487" s="18">
        <f>SUMIF(进货入库明细表!D:D,A487,进货入库明细表!J:J)</f>
        <v>0</v>
      </c>
      <c r="H487" s="18">
        <f>SUMIF(销售出库明细表!D:D,A487,销售出库明细表!H:H)</f>
        <v>0</v>
      </c>
      <c r="I487" s="18">
        <f>SUMIF(销售出库明细表!D:D,A487,销售出库明细表!J:J)</f>
        <v>0</v>
      </c>
      <c r="J487" s="18" t="e">
        <f t="shared" si="15"/>
        <v>#VALUE!</v>
      </c>
      <c r="K487" s="18" t="str">
        <f>IF($A487&lt;&gt;"",VLOOKUP($A487,参数表!$A:$G,6,0),"")</f>
        <v/>
      </c>
      <c r="L487" s="18" t="str">
        <f t="shared" si="16"/>
        <v/>
      </c>
      <c r="M487" s="36"/>
    </row>
    <row r="488" spans="1:13" ht="20.100000000000001" customHeight="1" x14ac:dyDescent="0.15">
      <c r="A488" s="18" t="str">
        <f>IF(参数表!A487="","",参数表!A487)</f>
        <v/>
      </c>
      <c r="B488" s="18" t="str">
        <f>IFERROR(VLOOKUP(A488,参数表!A:G,2,FALSE),"")</f>
        <v/>
      </c>
      <c r="C488" s="18" t="str">
        <f>IF($A488&lt;&gt;"",VLOOKUP($A488,参数表!$A:$G,3,0),"")</f>
        <v/>
      </c>
      <c r="D488" s="18" t="str">
        <f>IF($A488&lt;&gt;"",VLOOKUP($A488,参数表!$A:$G,4,0),"")</f>
        <v/>
      </c>
      <c r="E488" s="18" t="str">
        <f>IF($A488&lt;&gt;"",VLOOKUP($A488,参数表!$A:$G,5,0),"")</f>
        <v/>
      </c>
      <c r="F488" s="18">
        <f>SUMIF(进货入库明细表!D:D,A488,进货入库明细表!H:H)</f>
        <v>0</v>
      </c>
      <c r="G488" s="18">
        <f>SUMIF(进货入库明细表!D:D,A488,进货入库明细表!J:J)</f>
        <v>0</v>
      </c>
      <c r="H488" s="18">
        <f>SUMIF(销售出库明细表!D:D,A488,销售出库明细表!H:H)</f>
        <v>0</v>
      </c>
      <c r="I488" s="18">
        <f>SUMIF(销售出库明细表!D:D,A488,销售出库明细表!J:J)</f>
        <v>0</v>
      </c>
      <c r="J488" s="18" t="e">
        <f t="shared" si="15"/>
        <v>#VALUE!</v>
      </c>
      <c r="K488" s="18" t="str">
        <f>IF($A488&lt;&gt;"",VLOOKUP($A488,参数表!$A:$G,6,0),"")</f>
        <v/>
      </c>
      <c r="L488" s="18" t="str">
        <f t="shared" si="16"/>
        <v/>
      </c>
      <c r="M488" s="36"/>
    </row>
    <row r="489" spans="1:13" ht="20.100000000000001" customHeight="1" x14ac:dyDescent="0.15">
      <c r="A489" s="18" t="str">
        <f>IF(参数表!A488="","",参数表!A488)</f>
        <v/>
      </c>
      <c r="B489" s="18" t="str">
        <f>IFERROR(VLOOKUP(A489,参数表!A:G,2,FALSE),"")</f>
        <v/>
      </c>
      <c r="C489" s="18" t="str">
        <f>IF($A489&lt;&gt;"",VLOOKUP($A489,参数表!$A:$G,3,0),"")</f>
        <v/>
      </c>
      <c r="D489" s="18" t="str">
        <f>IF($A489&lt;&gt;"",VLOOKUP($A489,参数表!$A:$G,4,0),"")</f>
        <v/>
      </c>
      <c r="E489" s="18" t="str">
        <f>IF($A489&lt;&gt;"",VLOOKUP($A489,参数表!$A:$G,5,0),"")</f>
        <v/>
      </c>
      <c r="F489" s="18">
        <f>SUMIF(进货入库明细表!D:D,A489,进货入库明细表!H:H)</f>
        <v>0</v>
      </c>
      <c r="G489" s="18">
        <f>SUMIF(进货入库明细表!D:D,A489,进货入库明细表!J:J)</f>
        <v>0</v>
      </c>
      <c r="H489" s="18">
        <f>SUMIF(销售出库明细表!D:D,A489,销售出库明细表!H:H)</f>
        <v>0</v>
      </c>
      <c r="I489" s="18">
        <f>SUMIF(销售出库明细表!D:D,A489,销售出库明细表!J:J)</f>
        <v>0</v>
      </c>
      <c r="J489" s="18" t="e">
        <f t="shared" si="15"/>
        <v>#VALUE!</v>
      </c>
      <c r="K489" s="18" t="str">
        <f>IF($A489&lt;&gt;"",VLOOKUP($A489,参数表!$A:$G,6,0),"")</f>
        <v/>
      </c>
      <c r="L489" s="18" t="str">
        <f t="shared" si="16"/>
        <v/>
      </c>
      <c r="M489" s="36"/>
    </row>
    <row r="490" spans="1:13" ht="20.100000000000001" customHeight="1" x14ac:dyDescent="0.15">
      <c r="A490" s="18" t="str">
        <f>IF(参数表!A489="","",参数表!A489)</f>
        <v/>
      </c>
      <c r="B490" s="18" t="str">
        <f>IFERROR(VLOOKUP(A490,参数表!A:G,2,FALSE),"")</f>
        <v/>
      </c>
      <c r="C490" s="18" t="str">
        <f>IF($A490&lt;&gt;"",VLOOKUP($A490,参数表!$A:$G,3,0),"")</f>
        <v/>
      </c>
      <c r="D490" s="18" t="str">
        <f>IF($A490&lt;&gt;"",VLOOKUP($A490,参数表!$A:$G,4,0),"")</f>
        <v/>
      </c>
      <c r="E490" s="18" t="str">
        <f>IF($A490&lt;&gt;"",VLOOKUP($A490,参数表!$A:$G,5,0),"")</f>
        <v/>
      </c>
      <c r="F490" s="18">
        <f>SUMIF(进货入库明细表!D:D,A490,进货入库明细表!H:H)</f>
        <v>0</v>
      </c>
      <c r="G490" s="18">
        <f>SUMIF(进货入库明细表!D:D,A490,进货入库明细表!J:J)</f>
        <v>0</v>
      </c>
      <c r="H490" s="18">
        <f>SUMIF(销售出库明细表!D:D,A490,销售出库明细表!H:H)</f>
        <v>0</v>
      </c>
      <c r="I490" s="18">
        <f>SUMIF(销售出库明细表!D:D,A490,销售出库明细表!J:J)</f>
        <v>0</v>
      </c>
      <c r="J490" s="18" t="e">
        <f t="shared" si="15"/>
        <v>#VALUE!</v>
      </c>
      <c r="K490" s="18" t="str">
        <f>IF($A490&lt;&gt;"",VLOOKUP($A490,参数表!$A:$G,6,0),"")</f>
        <v/>
      </c>
      <c r="L490" s="18" t="str">
        <f t="shared" si="16"/>
        <v/>
      </c>
      <c r="M490" s="36"/>
    </row>
    <row r="491" spans="1:13" ht="20.100000000000001" customHeight="1" x14ac:dyDescent="0.15">
      <c r="A491" s="18" t="str">
        <f>IF(参数表!A490="","",参数表!A490)</f>
        <v/>
      </c>
      <c r="B491" s="18" t="str">
        <f>IFERROR(VLOOKUP(A491,参数表!A:G,2,FALSE),"")</f>
        <v/>
      </c>
      <c r="C491" s="18" t="str">
        <f>IF($A491&lt;&gt;"",VLOOKUP($A491,参数表!$A:$G,3,0),"")</f>
        <v/>
      </c>
      <c r="D491" s="18" t="str">
        <f>IF($A491&lt;&gt;"",VLOOKUP($A491,参数表!$A:$G,4,0),"")</f>
        <v/>
      </c>
      <c r="E491" s="18" t="str">
        <f>IF($A491&lt;&gt;"",VLOOKUP($A491,参数表!$A:$G,5,0),"")</f>
        <v/>
      </c>
      <c r="F491" s="18">
        <f>SUMIF(进货入库明细表!D:D,A491,进货入库明细表!H:H)</f>
        <v>0</v>
      </c>
      <c r="G491" s="18">
        <f>SUMIF(进货入库明细表!D:D,A491,进货入库明细表!J:J)</f>
        <v>0</v>
      </c>
      <c r="H491" s="18">
        <f>SUMIF(销售出库明细表!D:D,A491,销售出库明细表!H:H)</f>
        <v>0</v>
      </c>
      <c r="I491" s="18">
        <f>SUMIF(销售出库明细表!D:D,A491,销售出库明细表!J:J)</f>
        <v>0</v>
      </c>
      <c r="J491" s="18" t="e">
        <f t="shared" si="15"/>
        <v>#VALUE!</v>
      </c>
      <c r="K491" s="18" t="str">
        <f>IF($A491&lt;&gt;"",VLOOKUP($A491,参数表!$A:$G,6,0),"")</f>
        <v/>
      </c>
      <c r="L491" s="18" t="str">
        <f t="shared" si="16"/>
        <v/>
      </c>
      <c r="M491" s="36"/>
    </row>
    <row r="492" spans="1:13" ht="20.100000000000001" customHeight="1" x14ac:dyDescent="0.15">
      <c r="A492" s="18" t="str">
        <f>IF(参数表!A491="","",参数表!A491)</f>
        <v/>
      </c>
      <c r="B492" s="18" t="str">
        <f>IFERROR(VLOOKUP(A492,参数表!A:G,2,FALSE),"")</f>
        <v/>
      </c>
      <c r="C492" s="18" t="str">
        <f>IF($A492&lt;&gt;"",VLOOKUP($A492,参数表!$A:$G,3,0),"")</f>
        <v/>
      </c>
      <c r="D492" s="18" t="str">
        <f>IF($A492&lt;&gt;"",VLOOKUP($A492,参数表!$A:$G,4,0),"")</f>
        <v/>
      </c>
      <c r="E492" s="18" t="str">
        <f>IF($A492&lt;&gt;"",VLOOKUP($A492,参数表!$A:$G,5,0),"")</f>
        <v/>
      </c>
      <c r="F492" s="18">
        <f>SUMIF(进货入库明细表!D:D,A492,进货入库明细表!H:H)</f>
        <v>0</v>
      </c>
      <c r="G492" s="18">
        <f>SUMIF(进货入库明细表!D:D,A492,进货入库明细表!J:J)</f>
        <v>0</v>
      </c>
      <c r="H492" s="18">
        <f>SUMIF(销售出库明细表!D:D,A492,销售出库明细表!H:H)</f>
        <v>0</v>
      </c>
      <c r="I492" s="18">
        <f>SUMIF(销售出库明细表!D:D,A492,销售出库明细表!J:J)</f>
        <v>0</v>
      </c>
      <c r="J492" s="18" t="e">
        <f t="shared" si="15"/>
        <v>#VALUE!</v>
      </c>
      <c r="K492" s="18" t="str">
        <f>IF($A492&lt;&gt;"",VLOOKUP($A492,参数表!$A:$G,6,0),"")</f>
        <v/>
      </c>
      <c r="L492" s="18" t="str">
        <f t="shared" si="16"/>
        <v/>
      </c>
      <c r="M492" s="36"/>
    </row>
    <row r="493" spans="1:13" ht="20.100000000000001" customHeight="1" x14ac:dyDescent="0.15">
      <c r="A493" s="18" t="str">
        <f>IF(参数表!A492="","",参数表!A492)</f>
        <v/>
      </c>
      <c r="B493" s="18" t="str">
        <f>IFERROR(VLOOKUP(A493,参数表!A:G,2,FALSE),"")</f>
        <v/>
      </c>
      <c r="C493" s="18" t="str">
        <f>IF($A493&lt;&gt;"",VLOOKUP($A493,参数表!$A:$G,3,0),"")</f>
        <v/>
      </c>
      <c r="D493" s="18" t="str">
        <f>IF($A493&lt;&gt;"",VLOOKUP($A493,参数表!$A:$G,4,0),"")</f>
        <v/>
      </c>
      <c r="E493" s="18" t="str">
        <f>IF($A493&lt;&gt;"",VLOOKUP($A493,参数表!$A:$G,5,0),"")</f>
        <v/>
      </c>
      <c r="F493" s="18">
        <f>SUMIF(进货入库明细表!D:D,A493,进货入库明细表!H:H)</f>
        <v>0</v>
      </c>
      <c r="G493" s="18">
        <f>SUMIF(进货入库明细表!D:D,A493,进货入库明细表!J:J)</f>
        <v>0</v>
      </c>
      <c r="H493" s="18">
        <f>SUMIF(销售出库明细表!D:D,A493,销售出库明细表!H:H)</f>
        <v>0</v>
      </c>
      <c r="I493" s="18">
        <f>SUMIF(销售出库明细表!D:D,A493,销售出库明细表!J:J)</f>
        <v>0</v>
      </c>
      <c r="J493" s="18" t="e">
        <f t="shared" si="15"/>
        <v>#VALUE!</v>
      </c>
      <c r="K493" s="18" t="str">
        <f>IF($A493&lt;&gt;"",VLOOKUP($A493,参数表!$A:$G,6,0),"")</f>
        <v/>
      </c>
      <c r="L493" s="18" t="str">
        <f t="shared" si="16"/>
        <v/>
      </c>
      <c r="M493" s="36"/>
    </row>
    <row r="494" spans="1:13" ht="20.100000000000001" customHeight="1" x14ac:dyDescent="0.15">
      <c r="A494" s="18" t="str">
        <f>IF(参数表!A493="","",参数表!A493)</f>
        <v/>
      </c>
      <c r="B494" s="18" t="str">
        <f>IFERROR(VLOOKUP(A494,参数表!A:G,2,FALSE),"")</f>
        <v/>
      </c>
      <c r="C494" s="18" t="str">
        <f>IF($A494&lt;&gt;"",VLOOKUP($A494,参数表!$A:$G,3,0),"")</f>
        <v/>
      </c>
      <c r="D494" s="18" t="str">
        <f>IF($A494&lt;&gt;"",VLOOKUP($A494,参数表!$A:$G,4,0),"")</f>
        <v/>
      </c>
      <c r="E494" s="18" t="str">
        <f>IF($A494&lt;&gt;"",VLOOKUP($A494,参数表!$A:$G,5,0),"")</f>
        <v/>
      </c>
      <c r="F494" s="18">
        <f>SUMIF(进货入库明细表!D:D,A494,进货入库明细表!H:H)</f>
        <v>0</v>
      </c>
      <c r="G494" s="18">
        <f>SUMIF(进货入库明细表!D:D,A494,进货入库明细表!J:J)</f>
        <v>0</v>
      </c>
      <c r="H494" s="18">
        <f>SUMIF(销售出库明细表!D:D,A494,销售出库明细表!H:H)</f>
        <v>0</v>
      </c>
      <c r="I494" s="18">
        <f>SUMIF(销售出库明细表!D:D,A494,销售出库明细表!J:J)</f>
        <v>0</v>
      </c>
      <c r="J494" s="18" t="e">
        <f t="shared" si="15"/>
        <v>#VALUE!</v>
      </c>
      <c r="K494" s="18" t="str">
        <f>IF($A494&lt;&gt;"",VLOOKUP($A494,参数表!$A:$G,6,0),"")</f>
        <v/>
      </c>
      <c r="L494" s="18" t="str">
        <f t="shared" si="16"/>
        <v/>
      </c>
      <c r="M494" s="36"/>
    </row>
    <row r="495" spans="1:13" ht="20.100000000000001" customHeight="1" x14ac:dyDescent="0.15">
      <c r="A495" s="18" t="str">
        <f>IF(参数表!A494="","",参数表!A494)</f>
        <v/>
      </c>
      <c r="B495" s="18" t="str">
        <f>IFERROR(VLOOKUP(A495,参数表!A:G,2,FALSE),"")</f>
        <v/>
      </c>
      <c r="C495" s="18" t="str">
        <f>IF($A495&lt;&gt;"",VLOOKUP($A495,参数表!$A:$G,3,0),"")</f>
        <v/>
      </c>
      <c r="D495" s="18" t="str">
        <f>IF($A495&lt;&gt;"",VLOOKUP($A495,参数表!$A:$G,4,0),"")</f>
        <v/>
      </c>
      <c r="E495" s="18" t="str">
        <f>IF($A495&lt;&gt;"",VLOOKUP($A495,参数表!$A:$G,5,0),"")</f>
        <v/>
      </c>
      <c r="F495" s="18">
        <f>SUMIF(进货入库明细表!D:D,A495,进货入库明细表!H:H)</f>
        <v>0</v>
      </c>
      <c r="G495" s="18">
        <f>SUMIF(进货入库明细表!D:D,A495,进货入库明细表!J:J)</f>
        <v>0</v>
      </c>
      <c r="H495" s="18">
        <f>SUMIF(销售出库明细表!D:D,A495,销售出库明细表!H:H)</f>
        <v>0</v>
      </c>
      <c r="I495" s="18">
        <f>SUMIF(销售出库明细表!D:D,A495,销售出库明细表!J:J)</f>
        <v>0</v>
      </c>
      <c r="J495" s="18" t="e">
        <f t="shared" si="15"/>
        <v>#VALUE!</v>
      </c>
      <c r="K495" s="18" t="str">
        <f>IF($A495&lt;&gt;"",VLOOKUP($A495,参数表!$A:$G,6,0),"")</f>
        <v/>
      </c>
      <c r="L495" s="18" t="str">
        <f t="shared" si="16"/>
        <v/>
      </c>
      <c r="M495" s="36"/>
    </row>
    <row r="496" spans="1:13" ht="20.100000000000001" customHeight="1" x14ac:dyDescent="0.15">
      <c r="A496" s="18" t="str">
        <f>IF(参数表!A495="","",参数表!A495)</f>
        <v/>
      </c>
      <c r="B496" s="18" t="str">
        <f>IFERROR(VLOOKUP(A496,参数表!A:G,2,FALSE),"")</f>
        <v/>
      </c>
      <c r="C496" s="18" t="str">
        <f>IF($A496&lt;&gt;"",VLOOKUP($A496,参数表!$A:$G,3,0),"")</f>
        <v/>
      </c>
      <c r="D496" s="18" t="str">
        <f>IF($A496&lt;&gt;"",VLOOKUP($A496,参数表!$A:$G,4,0),"")</f>
        <v/>
      </c>
      <c r="E496" s="18" t="str">
        <f>IF($A496&lt;&gt;"",VLOOKUP($A496,参数表!$A:$G,5,0),"")</f>
        <v/>
      </c>
      <c r="F496" s="18">
        <f>SUMIF(进货入库明细表!D:D,A496,进货入库明细表!H:H)</f>
        <v>0</v>
      </c>
      <c r="G496" s="18">
        <f>SUMIF(进货入库明细表!D:D,A496,进货入库明细表!J:J)</f>
        <v>0</v>
      </c>
      <c r="H496" s="18">
        <f>SUMIF(销售出库明细表!D:D,A496,销售出库明细表!H:H)</f>
        <v>0</v>
      </c>
      <c r="I496" s="18">
        <f>SUMIF(销售出库明细表!D:D,A496,销售出库明细表!J:J)</f>
        <v>0</v>
      </c>
      <c r="J496" s="18" t="e">
        <f t="shared" si="15"/>
        <v>#VALUE!</v>
      </c>
      <c r="K496" s="18" t="str">
        <f>IF($A496&lt;&gt;"",VLOOKUP($A496,参数表!$A:$G,6,0),"")</f>
        <v/>
      </c>
      <c r="L496" s="18" t="str">
        <f t="shared" si="16"/>
        <v/>
      </c>
      <c r="M496" s="36"/>
    </row>
    <row r="497" spans="1:13" ht="20.100000000000001" customHeight="1" x14ac:dyDescent="0.15">
      <c r="A497" s="18" t="str">
        <f>IF(参数表!A496="","",参数表!A496)</f>
        <v/>
      </c>
      <c r="B497" s="18" t="str">
        <f>IFERROR(VLOOKUP(A497,参数表!A:G,2,FALSE),"")</f>
        <v/>
      </c>
      <c r="C497" s="18" t="str">
        <f>IF($A497&lt;&gt;"",VLOOKUP($A497,参数表!$A:$G,3,0),"")</f>
        <v/>
      </c>
      <c r="D497" s="18" t="str">
        <f>IF($A497&lt;&gt;"",VLOOKUP($A497,参数表!$A:$G,4,0),"")</f>
        <v/>
      </c>
      <c r="E497" s="18" t="str">
        <f>IF($A497&lt;&gt;"",VLOOKUP($A497,参数表!$A:$G,5,0),"")</f>
        <v/>
      </c>
      <c r="F497" s="18">
        <f>SUMIF(进货入库明细表!D:D,A497,进货入库明细表!H:H)</f>
        <v>0</v>
      </c>
      <c r="G497" s="18">
        <f>SUMIF(进货入库明细表!D:D,A497,进货入库明细表!J:J)</f>
        <v>0</v>
      </c>
      <c r="H497" s="18">
        <f>SUMIF(销售出库明细表!D:D,A497,销售出库明细表!H:H)</f>
        <v>0</v>
      </c>
      <c r="I497" s="18">
        <f>SUMIF(销售出库明细表!D:D,A497,销售出库明细表!J:J)</f>
        <v>0</v>
      </c>
      <c r="J497" s="18" t="e">
        <f t="shared" si="15"/>
        <v>#VALUE!</v>
      </c>
      <c r="K497" s="18" t="str">
        <f>IF($A497&lt;&gt;"",VLOOKUP($A497,参数表!$A:$G,6,0),"")</f>
        <v/>
      </c>
      <c r="L497" s="18" t="str">
        <f t="shared" si="16"/>
        <v/>
      </c>
      <c r="M497" s="36"/>
    </row>
    <row r="498" spans="1:13" ht="20.100000000000001" customHeight="1" x14ac:dyDescent="0.15">
      <c r="A498" s="18" t="str">
        <f>IF(参数表!A497="","",参数表!A497)</f>
        <v/>
      </c>
      <c r="B498" s="18" t="str">
        <f>IFERROR(VLOOKUP(A498,参数表!A:G,2,FALSE),"")</f>
        <v/>
      </c>
      <c r="C498" s="18" t="str">
        <f>IF($A498&lt;&gt;"",VLOOKUP($A498,参数表!$A:$G,3,0),"")</f>
        <v/>
      </c>
      <c r="D498" s="18" t="str">
        <f>IF($A498&lt;&gt;"",VLOOKUP($A498,参数表!$A:$G,4,0),"")</f>
        <v/>
      </c>
      <c r="E498" s="18" t="str">
        <f>IF($A498&lt;&gt;"",VLOOKUP($A498,参数表!$A:$G,5,0),"")</f>
        <v/>
      </c>
      <c r="F498" s="18">
        <f>SUMIF(进货入库明细表!D:D,A498,进货入库明细表!H:H)</f>
        <v>0</v>
      </c>
      <c r="G498" s="18">
        <f>SUMIF(进货入库明细表!D:D,A498,进货入库明细表!J:J)</f>
        <v>0</v>
      </c>
      <c r="H498" s="18">
        <f>SUMIF(销售出库明细表!D:D,A498,销售出库明细表!H:H)</f>
        <v>0</v>
      </c>
      <c r="I498" s="18">
        <f>SUMIF(销售出库明细表!D:D,A498,销售出库明细表!J:J)</f>
        <v>0</v>
      </c>
      <c r="J498" s="18" t="e">
        <f t="shared" si="15"/>
        <v>#VALUE!</v>
      </c>
      <c r="K498" s="18" t="str">
        <f>IF($A498&lt;&gt;"",VLOOKUP($A498,参数表!$A:$G,6,0),"")</f>
        <v/>
      </c>
      <c r="L498" s="18" t="str">
        <f t="shared" si="16"/>
        <v/>
      </c>
      <c r="M498" s="36"/>
    </row>
    <row r="499" spans="1:13" ht="20.100000000000001" customHeight="1" x14ac:dyDescent="0.15">
      <c r="A499" s="18" t="str">
        <f>IF(参数表!A498="","",参数表!A498)</f>
        <v/>
      </c>
      <c r="B499" s="18" t="str">
        <f>IFERROR(VLOOKUP(A499,参数表!A:G,2,FALSE),"")</f>
        <v/>
      </c>
      <c r="C499" s="18" t="str">
        <f>IF($A499&lt;&gt;"",VLOOKUP($A499,参数表!$A:$G,3,0),"")</f>
        <v/>
      </c>
      <c r="D499" s="18" t="str">
        <f>IF($A499&lt;&gt;"",VLOOKUP($A499,参数表!$A:$G,4,0),"")</f>
        <v/>
      </c>
      <c r="E499" s="18" t="str">
        <f>IF($A499&lt;&gt;"",VLOOKUP($A499,参数表!$A:$G,5,0),"")</f>
        <v/>
      </c>
      <c r="F499" s="18">
        <f>SUMIF(进货入库明细表!D:D,A499,进货入库明细表!H:H)</f>
        <v>0</v>
      </c>
      <c r="G499" s="18">
        <f>SUMIF(进货入库明细表!D:D,A499,进货入库明细表!J:J)</f>
        <v>0</v>
      </c>
      <c r="H499" s="18">
        <f>SUMIF(销售出库明细表!D:D,A499,销售出库明细表!H:H)</f>
        <v>0</v>
      </c>
      <c r="I499" s="18">
        <f>SUMIF(销售出库明细表!D:D,A499,销售出库明细表!J:J)</f>
        <v>0</v>
      </c>
      <c r="J499" s="18" t="e">
        <f t="shared" si="15"/>
        <v>#VALUE!</v>
      </c>
      <c r="K499" s="18" t="str">
        <f>IF($A499&lt;&gt;"",VLOOKUP($A499,参数表!$A:$G,6,0),"")</f>
        <v/>
      </c>
      <c r="L499" s="18" t="str">
        <f t="shared" si="16"/>
        <v/>
      </c>
      <c r="M499" s="36"/>
    </row>
    <row r="500" spans="1:13" ht="20.100000000000001" customHeight="1" x14ac:dyDescent="0.15">
      <c r="A500" s="18" t="str">
        <f>IF(参数表!A499="","",参数表!A499)</f>
        <v/>
      </c>
      <c r="B500" s="18" t="str">
        <f>IFERROR(VLOOKUP(A500,参数表!A:G,2,FALSE),"")</f>
        <v/>
      </c>
      <c r="C500" s="18" t="str">
        <f>IF($A500&lt;&gt;"",VLOOKUP($A500,参数表!$A:$G,3,0),"")</f>
        <v/>
      </c>
      <c r="D500" s="18" t="str">
        <f>IF($A500&lt;&gt;"",VLOOKUP($A500,参数表!$A:$G,4,0),"")</f>
        <v/>
      </c>
      <c r="E500" s="18" t="str">
        <f>IF($A500&lt;&gt;"",VLOOKUP($A500,参数表!$A:$G,5,0),"")</f>
        <v/>
      </c>
      <c r="F500" s="18">
        <f>SUMIF(进货入库明细表!D:D,A500,进货入库明细表!H:H)</f>
        <v>0</v>
      </c>
      <c r="G500" s="18">
        <f>SUMIF(进货入库明细表!D:D,A500,进货入库明细表!J:J)</f>
        <v>0</v>
      </c>
      <c r="H500" s="18">
        <f>SUMIF(销售出库明细表!D:D,A500,销售出库明细表!H:H)</f>
        <v>0</v>
      </c>
      <c r="I500" s="18">
        <f>SUMIF(销售出库明细表!D:D,A500,销售出库明细表!J:J)</f>
        <v>0</v>
      </c>
      <c r="J500" s="18" t="e">
        <f t="shared" si="15"/>
        <v>#VALUE!</v>
      </c>
      <c r="K500" s="18" t="str">
        <f>IF($A500&lt;&gt;"",VLOOKUP($A500,参数表!$A:$G,6,0),"")</f>
        <v/>
      </c>
      <c r="L500" s="18" t="str">
        <f t="shared" si="16"/>
        <v/>
      </c>
      <c r="M500" s="36"/>
    </row>
    <row r="501" spans="1:13" ht="20.100000000000001" customHeight="1" x14ac:dyDescent="0.15">
      <c r="A501" s="18" t="str">
        <f>IF(参数表!A500="","",参数表!A500)</f>
        <v/>
      </c>
      <c r="B501" s="18" t="str">
        <f>IFERROR(VLOOKUP(A501,参数表!A:G,2,FALSE),"")</f>
        <v/>
      </c>
      <c r="C501" s="18" t="str">
        <f>IF($A501&lt;&gt;"",VLOOKUP($A501,参数表!$A:$G,3,0),"")</f>
        <v/>
      </c>
      <c r="D501" s="18" t="str">
        <f>IF($A501&lt;&gt;"",VLOOKUP($A501,参数表!$A:$G,4,0),"")</f>
        <v/>
      </c>
      <c r="E501" s="18" t="str">
        <f>IF($A501&lt;&gt;"",VLOOKUP($A501,参数表!$A:$G,5,0),"")</f>
        <v/>
      </c>
      <c r="F501" s="18">
        <f>SUMIF(进货入库明细表!D:D,A501,进货入库明细表!H:H)</f>
        <v>0</v>
      </c>
      <c r="G501" s="18">
        <f>SUMIF(进货入库明细表!D:D,A501,进货入库明细表!J:J)</f>
        <v>0</v>
      </c>
      <c r="H501" s="18">
        <f>SUMIF(销售出库明细表!D:D,A501,销售出库明细表!H:H)</f>
        <v>0</v>
      </c>
      <c r="I501" s="18">
        <f>SUMIF(销售出库明细表!D:D,A501,销售出库明细表!J:J)</f>
        <v>0</v>
      </c>
      <c r="J501" s="18" t="e">
        <f t="shared" si="15"/>
        <v>#VALUE!</v>
      </c>
      <c r="K501" s="18" t="str">
        <f>IF($A501&lt;&gt;"",VLOOKUP($A501,参数表!$A:$G,6,0),"")</f>
        <v/>
      </c>
      <c r="L501" s="18" t="str">
        <f t="shared" si="16"/>
        <v/>
      </c>
      <c r="M501" s="36"/>
    </row>
  </sheetData>
  <mergeCells count="12">
    <mergeCell ref="A1:M1"/>
    <mergeCell ref="F2:G2"/>
    <mergeCell ref="H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honeticPr fontId="3" type="noConversion"/>
  <conditionalFormatting sqref="L2">
    <cfRule type="cellIs" dxfId="2" priority="2" operator="equal">
      <formula>"报警"</formula>
    </cfRule>
  </conditionalFormatting>
  <conditionalFormatting sqref="L1:L1048576">
    <cfRule type="cellIs" dxfId="1" priority="1" operator="equal">
      <formula>"是"</formula>
    </cfRule>
  </conditionalFormatting>
  <pageMargins left="0.75" right="0.75" top="1" bottom="1" header="0.51180555555555596" footer="0.51180555555555596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00"/>
  <sheetViews>
    <sheetView workbookViewId="0">
      <selection activeCell="O10" sqref="O10"/>
    </sheetView>
  </sheetViews>
  <sheetFormatPr defaultColWidth="9" defaultRowHeight="16.5" x14ac:dyDescent="0.15"/>
  <cols>
    <col min="1" max="6" width="10.625" style="23" customWidth="1"/>
    <col min="7" max="7" width="10.625" style="13" customWidth="1"/>
    <col min="8" max="9" width="10.625" style="23" customWidth="1"/>
    <col min="10" max="11" width="10.625" style="13" customWidth="1"/>
    <col min="12" max="16" width="9" style="13"/>
    <col min="17" max="16384" width="9" style="3"/>
  </cols>
  <sheetData>
    <row r="1" spans="1:11" ht="27.95" customHeight="1" x14ac:dyDescent="0.15">
      <c r="A1" s="24" t="s">
        <v>62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.95" customHeight="1" x14ac:dyDescent="0.15">
      <c r="A2" s="37" t="s">
        <v>14</v>
      </c>
      <c r="B2" s="37" t="s">
        <v>15</v>
      </c>
      <c r="C2" s="37" t="s">
        <v>16</v>
      </c>
      <c r="D2" s="37" t="s">
        <v>17</v>
      </c>
      <c r="E2" s="15" t="s">
        <v>63</v>
      </c>
      <c r="F2" s="15" t="s">
        <v>64</v>
      </c>
      <c r="G2" s="15" t="s">
        <v>65</v>
      </c>
      <c r="H2" s="15" t="s">
        <v>66</v>
      </c>
      <c r="I2" s="15" t="s">
        <v>67</v>
      </c>
      <c r="J2" s="37" t="s">
        <v>68</v>
      </c>
      <c r="K2" s="37" t="s">
        <v>23</v>
      </c>
    </row>
    <row r="3" spans="1:11" ht="20.100000000000001" customHeight="1" x14ac:dyDescent="0.15">
      <c r="A3" s="18" t="str">
        <f>IF(参数表!A3="","",参数表!A3)</f>
        <v>a1001</v>
      </c>
      <c r="B3" s="18" t="str">
        <f>IFERROR(VLOOKUP(A3,参数表!A:G,2,FALSE),"")</f>
        <v>物料1</v>
      </c>
      <c r="C3" s="18" t="str">
        <f>IFERROR(VLOOKUP(A3,参数表!A:G,3,FALSE),"")</f>
        <v>AA</v>
      </c>
      <c r="D3" s="18" t="str">
        <f>IFERROR(VLOOKUP(A3,参数表!A:G,4,FALSE),"")</f>
        <v>个</v>
      </c>
      <c r="E3" s="18">
        <f>IFERROR(VLOOKUP(A3,库存统计表!A:M,11,FALSE),"")</f>
        <v>100</v>
      </c>
      <c r="F3" s="18" t="str">
        <f>IFERROR(VLOOKUP(A3,库存统计表!A:M,12,FALSE),"")</f>
        <v>是</v>
      </c>
      <c r="G3" s="16">
        <v>90</v>
      </c>
      <c r="H3" s="18">
        <f>IFERROR((G3-E3),"")</f>
        <v>-10</v>
      </c>
      <c r="I3" s="18" t="str">
        <f t="shared" ref="I3:I8" si="0">IF(H3&lt;0,"盘亏",IF(H3=0,"",IF(H3&gt;0,"盘盈","")))</f>
        <v>盘亏</v>
      </c>
      <c r="J3" s="16"/>
      <c r="K3" s="16"/>
    </row>
    <row r="4" spans="1:11" ht="20.100000000000001" customHeight="1" x14ac:dyDescent="0.15">
      <c r="A4" s="18" t="str">
        <f>IF(参数表!A4="","",参数表!A4)</f>
        <v>a1002</v>
      </c>
      <c r="B4" s="18" t="str">
        <f>IFERROR(VLOOKUP(A4,参数表!A:G,2,FALSE),"")</f>
        <v>物料2</v>
      </c>
      <c r="C4" s="18" t="str">
        <f>IFERROR(VLOOKUP(A4,参数表!A:G,3,FALSE),"")</f>
        <v>BB</v>
      </c>
      <c r="D4" s="18" t="str">
        <f>IFERROR(VLOOKUP(A4,参数表!A:G,4,FALSE),"")</f>
        <v>支</v>
      </c>
      <c r="E4" s="18">
        <f>IFERROR(VLOOKUP(A4,库存统计表!A:M,11,FALSE),"")</f>
        <v>20</v>
      </c>
      <c r="F4" s="18" t="str">
        <f>IFERROR(VLOOKUP(A4,库存统计表!A:M,12,FALSE),"")</f>
        <v>否</v>
      </c>
      <c r="G4" s="16">
        <v>29</v>
      </c>
      <c r="H4" s="18">
        <f t="shared" ref="H4:H35" si="1">IFERROR((G4-E4),"")</f>
        <v>9</v>
      </c>
      <c r="I4" s="18" t="str">
        <f t="shared" si="0"/>
        <v>盘盈</v>
      </c>
      <c r="J4" s="16"/>
      <c r="K4" s="16"/>
    </row>
    <row r="5" spans="1:11" ht="20.100000000000001" customHeight="1" x14ac:dyDescent="0.15">
      <c r="A5" s="18" t="str">
        <f>IF(参数表!A5="","",参数表!A5)</f>
        <v>a1003</v>
      </c>
      <c r="B5" s="18" t="str">
        <f>IFERROR(VLOOKUP(A5,参数表!A:G,2,FALSE),"")</f>
        <v>物料3</v>
      </c>
      <c r="C5" s="18" t="str">
        <f>IFERROR(VLOOKUP(A5,参数表!A:G,3,FALSE),"")</f>
        <v>CC</v>
      </c>
      <c r="D5" s="18" t="str">
        <f>IFERROR(VLOOKUP(A5,参数表!A:G,4,FALSE),"")</f>
        <v>袋</v>
      </c>
      <c r="E5" s="18">
        <f>IFERROR(VLOOKUP(A5,库存统计表!A:M,11,FALSE),"")</f>
        <v>50</v>
      </c>
      <c r="F5" s="18" t="str">
        <f>IFERROR(VLOOKUP(A5,库存统计表!A:M,12,FALSE),"")</f>
        <v>是</v>
      </c>
      <c r="G5" s="16">
        <v>120</v>
      </c>
      <c r="H5" s="18">
        <f t="shared" si="1"/>
        <v>70</v>
      </c>
      <c r="I5" s="18" t="str">
        <f t="shared" si="0"/>
        <v>盘盈</v>
      </c>
      <c r="J5" s="16"/>
      <c r="K5" s="16"/>
    </row>
    <row r="6" spans="1:11" ht="20.100000000000001" customHeight="1" x14ac:dyDescent="0.15">
      <c r="A6" s="18" t="str">
        <f>IF(参数表!A6="","",参数表!A6)</f>
        <v>a1004</v>
      </c>
      <c r="B6" s="18" t="str">
        <f>IFERROR(VLOOKUP(A6,参数表!A:G,2,FALSE),"")</f>
        <v>物料4</v>
      </c>
      <c r="C6" s="18" t="str">
        <f>IFERROR(VLOOKUP(A6,参数表!A:G,3,FALSE),"")</f>
        <v>DD</v>
      </c>
      <c r="D6" s="18" t="str">
        <f>IFERROR(VLOOKUP(A6,参数表!A:G,4,FALSE),"")</f>
        <v>个</v>
      </c>
      <c r="E6" s="18">
        <f>IFERROR(VLOOKUP(A6,库存统计表!A:M,11,FALSE),"")</f>
        <v>100</v>
      </c>
      <c r="F6" s="18" t="str">
        <f>IFERROR(VLOOKUP(A6,库存统计表!A:M,12,FALSE),"")</f>
        <v>是</v>
      </c>
      <c r="G6" s="16">
        <v>110</v>
      </c>
      <c r="H6" s="18">
        <f t="shared" si="1"/>
        <v>10</v>
      </c>
      <c r="I6" s="18" t="str">
        <f t="shared" si="0"/>
        <v>盘盈</v>
      </c>
      <c r="J6" s="16"/>
      <c r="K6" s="16"/>
    </row>
    <row r="7" spans="1:11" ht="20.100000000000001" customHeight="1" x14ac:dyDescent="0.15">
      <c r="A7" s="18" t="str">
        <f>IF(参数表!A7="","",参数表!A7)</f>
        <v>a1005</v>
      </c>
      <c r="B7" s="18" t="str">
        <f>IFERROR(VLOOKUP(A7,参数表!A:G,2,FALSE),"")</f>
        <v>物料5</v>
      </c>
      <c r="C7" s="18" t="str">
        <f>IFERROR(VLOOKUP(A7,参数表!A:G,3,FALSE),"")</f>
        <v>EE</v>
      </c>
      <c r="D7" s="18" t="str">
        <f>IFERROR(VLOOKUP(A7,参数表!A:G,4,FALSE),"")</f>
        <v>支</v>
      </c>
      <c r="E7" s="18">
        <f>IFERROR(VLOOKUP(A7,库存统计表!A:M,11,FALSE),"")</f>
        <v>100</v>
      </c>
      <c r="F7" s="18" t="str">
        <f>IFERROR(VLOOKUP(A7,库存统计表!A:M,12,FALSE),"")</f>
        <v>是</v>
      </c>
      <c r="G7" s="16">
        <v>70</v>
      </c>
      <c r="H7" s="18">
        <f t="shared" si="1"/>
        <v>-30</v>
      </c>
      <c r="I7" s="18" t="str">
        <f t="shared" si="0"/>
        <v>盘亏</v>
      </c>
      <c r="J7" s="16"/>
      <c r="K7" s="16"/>
    </row>
    <row r="8" spans="1:11" ht="20.100000000000001" customHeight="1" x14ac:dyDescent="0.15">
      <c r="A8" s="18" t="str">
        <f>IF(参数表!A8="","",参数表!A8)</f>
        <v/>
      </c>
      <c r="B8" s="18" t="str">
        <f>IFERROR(VLOOKUP(A8,参数表!A:G,2,FALSE),"")</f>
        <v/>
      </c>
      <c r="C8" s="18" t="str">
        <f>IFERROR(VLOOKUP(A8,参数表!A:G,3,FALSE),"")</f>
        <v/>
      </c>
      <c r="D8" s="18" t="str">
        <f>IFERROR(VLOOKUP(A8,参数表!A:G,4,FALSE),"")</f>
        <v/>
      </c>
      <c r="E8" s="18" t="str">
        <f>IFERROR(VLOOKUP(A8,库存统计表!A:M,11,FALSE),"")</f>
        <v/>
      </c>
      <c r="F8" s="18" t="str">
        <f>IFERROR(VLOOKUP(A8,库存统计表!A:M,12,FALSE),"")</f>
        <v/>
      </c>
      <c r="G8" s="16"/>
      <c r="H8" s="18" t="str">
        <f t="shared" si="1"/>
        <v/>
      </c>
      <c r="I8" s="18" t="str">
        <f t="shared" si="0"/>
        <v>盘盈</v>
      </c>
      <c r="J8" s="16"/>
      <c r="K8" s="16"/>
    </row>
    <row r="9" spans="1:11" ht="20.100000000000001" customHeight="1" x14ac:dyDescent="0.15">
      <c r="A9" s="18" t="str">
        <f>IF(参数表!A9="","",参数表!A9)</f>
        <v/>
      </c>
      <c r="B9" s="18" t="str">
        <f>IFERROR(VLOOKUP(A9,参数表!A:G,2,FALSE),"")</f>
        <v/>
      </c>
      <c r="C9" s="18" t="str">
        <f>IFERROR(VLOOKUP(A9,参数表!A:G,3,FALSE),"")</f>
        <v/>
      </c>
      <c r="D9" s="18" t="str">
        <f>IFERROR(VLOOKUP(A9,参数表!A:G,4,FALSE),"")</f>
        <v/>
      </c>
      <c r="E9" s="18" t="str">
        <f>IFERROR(VLOOKUP(A9,库存统计表!A:M,11,FALSE),"")</f>
        <v/>
      </c>
      <c r="F9" s="18" t="str">
        <f>IFERROR(VLOOKUP(A9,库存统计表!A:M,12,FALSE),"")</f>
        <v/>
      </c>
      <c r="G9" s="16"/>
      <c r="H9" s="18" t="str">
        <f t="shared" si="1"/>
        <v/>
      </c>
      <c r="I9" s="18" t="str">
        <f t="shared" ref="I9:I40" si="2">IF(H9&lt;0,"盘亏",IF(H9=0,"",IF(H9&gt;0,"盘盈","")))</f>
        <v>盘盈</v>
      </c>
      <c r="J9" s="16"/>
      <c r="K9" s="16"/>
    </row>
    <row r="10" spans="1:11" ht="20.100000000000001" customHeight="1" x14ac:dyDescent="0.15">
      <c r="A10" s="18" t="str">
        <f>IF(参数表!A10="","",参数表!A10)</f>
        <v/>
      </c>
      <c r="B10" s="18" t="str">
        <f>IFERROR(VLOOKUP(A10,参数表!A:G,2,FALSE),"")</f>
        <v/>
      </c>
      <c r="C10" s="18" t="str">
        <f>IFERROR(VLOOKUP(A10,参数表!A:G,3,FALSE),"")</f>
        <v/>
      </c>
      <c r="D10" s="18" t="str">
        <f>IFERROR(VLOOKUP(A10,参数表!A:G,4,FALSE),"")</f>
        <v/>
      </c>
      <c r="E10" s="18" t="str">
        <f>IFERROR(VLOOKUP(A10,库存统计表!A:M,11,FALSE),"")</f>
        <v/>
      </c>
      <c r="F10" s="18" t="str">
        <f>IFERROR(VLOOKUP(A10,库存统计表!A:M,12,FALSE),"")</f>
        <v/>
      </c>
      <c r="G10" s="16"/>
      <c r="H10" s="18" t="str">
        <f t="shared" si="1"/>
        <v/>
      </c>
      <c r="I10" s="18" t="str">
        <f t="shared" si="2"/>
        <v>盘盈</v>
      </c>
      <c r="J10" s="16"/>
      <c r="K10" s="16"/>
    </row>
    <row r="11" spans="1:11" ht="20.100000000000001" customHeight="1" x14ac:dyDescent="0.15">
      <c r="A11" s="18" t="str">
        <f>IF(参数表!A11="","",参数表!A11)</f>
        <v/>
      </c>
      <c r="B11" s="18" t="str">
        <f>IFERROR(VLOOKUP(A11,参数表!A:G,2,FALSE),"")</f>
        <v/>
      </c>
      <c r="C11" s="18" t="str">
        <f>IFERROR(VLOOKUP(A11,参数表!A:G,3,FALSE),"")</f>
        <v/>
      </c>
      <c r="D11" s="18" t="str">
        <f>IFERROR(VLOOKUP(A11,参数表!A:G,4,FALSE),"")</f>
        <v/>
      </c>
      <c r="E11" s="18" t="str">
        <f>IFERROR(VLOOKUP(A11,库存统计表!A:M,11,FALSE),"")</f>
        <v/>
      </c>
      <c r="F11" s="18" t="str">
        <f>IFERROR(VLOOKUP(A11,库存统计表!A:M,12,FALSE),"")</f>
        <v/>
      </c>
      <c r="G11" s="16"/>
      <c r="H11" s="18" t="str">
        <f t="shared" si="1"/>
        <v/>
      </c>
      <c r="I11" s="18" t="str">
        <f t="shared" si="2"/>
        <v>盘盈</v>
      </c>
      <c r="J11" s="16"/>
      <c r="K11" s="16"/>
    </row>
    <row r="12" spans="1:11" ht="20.100000000000001" customHeight="1" x14ac:dyDescent="0.15">
      <c r="A12" s="18" t="str">
        <f>IF(参数表!A12="","",参数表!A12)</f>
        <v/>
      </c>
      <c r="B12" s="18" t="str">
        <f>IFERROR(VLOOKUP(A12,参数表!A:G,2,FALSE),"")</f>
        <v/>
      </c>
      <c r="C12" s="18" t="str">
        <f>IFERROR(VLOOKUP(A12,参数表!A:G,3,FALSE),"")</f>
        <v/>
      </c>
      <c r="D12" s="18" t="str">
        <f>IFERROR(VLOOKUP(A12,参数表!A:G,4,FALSE),"")</f>
        <v/>
      </c>
      <c r="E12" s="18" t="str">
        <f>IFERROR(VLOOKUP(A12,库存统计表!A:M,11,FALSE),"")</f>
        <v/>
      </c>
      <c r="F12" s="18" t="str">
        <f>IFERROR(VLOOKUP(A12,库存统计表!A:M,12,FALSE),"")</f>
        <v/>
      </c>
      <c r="G12" s="16"/>
      <c r="H12" s="18" t="str">
        <f t="shared" si="1"/>
        <v/>
      </c>
      <c r="I12" s="18" t="str">
        <f t="shared" si="2"/>
        <v>盘盈</v>
      </c>
      <c r="J12" s="16"/>
      <c r="K12" s="16"/>
    </row>
    <row r="13" spans="1:11" ht="20.100000000000001" customHeight="1" x14ac:dyDescent="0.15">
      <c r="A13" s="18" t="str">
        <f>IF(参数表!A13="","",参数表!A13)</f>
        <v/>
      </c>
      <c r="B13" s="18" t="str">
        <f>IFERROR(VLOOKUP(A13,参数表!A:G,2,FALSE),"")</f>
        <v/>
      </c>
      <c r="C13" s="18" t="str">
        <f>IFERROR(VLOOKUP(A13,参数表!A:G,3,FALSE),"")</f>
        <v/>
      </c>
      <c r="D13" s="18" t="str">
        <f>IFERROR(VLOOKUP(A13,参数表!A:G,4,FALSE),"")</f>
        <v/>
      </c>
      <c r="E13" s="18" t="str">
        <f>IFERROR(VLOOKUP(A13,库存统计表!A:M,11,FALSE),"")</f>
        <v/>
      </c>
      <c r="F13" s="18" t="str">
        <f>IFERROR(VLOOKUP(A13,库存统计表!A:M,12,FALSE),"")</f>
        <v/>
      </c>
      <c r="G13" s="16"/>
      <c r="H13" s="18" t="str">
        <f t="shared" si="1"/>
        <v/>
      </c>
      <c r="I13" s="18" t="str">
        <f t="shared" si="2"/>
        <v>盘盈</v>
      </c>
      <c r="J13" s="16"/>
      <c r="K13" s="16"/>
    </row>
    <row r="14" spans="1:11" ht="20.100000000000001" customHeight="1" x14ac:dyDescent="0.15">
      <c r="A14" s="18" t="str">
        <f>IF(参数表!A14="","",参数表!A14)</f>
        <v/>
      </c>
      <c r="B14" s="18" t="str">
        <f>IFERROR(VLOOKUP(A14,参数表!A:G,2,FALSE),"")</f>
        <v/>
      </c>
      <c r="C14" s="18" t="str">
        <f>IFERROR(VLOOKUP(A14,参数表!A:G,3,FALSE),"")</f>
        <v/>
      </c>
      <c r="D14" s="18" t="str">
        <f>IFERROR(VLOOKUP(A14,参数表!A:G,4,FALSE),"")</f>
        <v/>
      </c>
      <c r="E14" s="18" t="str">
        <f>IFERROR(VLOOKUP(A14,库存统计表!A:M,11,FALSE),"")</f>
        <v/>
      </c>
      <c r="F14" s="18" t="str">
        <f>IFERROR(VLOOKUP(A14,库存统计表!A:M,12,FALSE),"")</f>
        <v/>
      </c>
      <c r="G14" s="16"/>
      <c r="H14" s="18" t="str">
        <f t="shared" si="1"/>
        <v/>
      </c>
      <c r="I14" s="18" t="str">
        <f t="shared" si="2"/>
        <v>盘盈</v>
      </c>
      <c r="J14" s="16"/>
      <c r="K14" s="16"/>
    </row>
    <row r="15" spans="1:11" ht="20.100000000000001" customHeight="1" x14ac:dyDescent="0.15">
      <c r="A15" s="18" t="str">
        <f>IF(参数表!A15="","",参数表!A15)</f>
        <v/>
      </c>
      <c r="B15" s="18" t="str">
        <f>IFERROR(VLOOKUP(A15,参数表!A:G,2,FALSE),"")</f>
        <v/>
      </c>
      <c r="C15" s="18" t="str">
        <f>IFERROR(VLOOKUP(A15,参数表!A:G,3,FALSE),"")</f>
        <v/>
      </c>
      <c r="D15" s="18" t="str">
        <f>IFERROR(VLOOKUP(A15,参数表!A:G,4,FALSE),"")</f>
        <v/>
      </c>
      <c r="E15" s="18" t="str">
        <f>IFERROR(VLOOKUP(A15,库存统计表!A:M,11,FALSE),"")</f>
        <v/>
      </c>
      <c r="F15" s="18" t="str">
        <f>IFERROR(VLOOKUP(A15,库存统计表!A:M,12,FALSE),"")</f>
        <v/>
      </c>
      <c r="G15" s="16"/>
      <c r="H15" s="18" t="str">
        <f t="shared" si="1"/>
        <v/>
      </c>
      <c r="I15" s="18" t="str">
        <f t="shared" si="2"/>
        <v>盘盈</v>
      </c>
      <c r="J15" s="16"/>
      <c r="K15" s="16"/>
    </row>
    <row r="16" spans="1:11" ht="20.100000000000001" customHeight="1" x14ac:dyDescent="0.15">
      <c r="A16" s="18" t="str">
        <f>IF(参数表!A16="","",参数表!A16)</f>
        <v/>
      </c>
      <c r="B16" s="18" t="str">
        <f>IFERROR(VLOOKUP(A16,参数表!A:G,2,FALSE),"")</f>
        <v/>
      </c>
      <c r="C16" s="18" t="str">
        <f>IFERROR(VLOOKUP(A16,参数表!A:G,3,FALSE),"")</f>
        <v/>
      </c>
      <c r="D16" s="18" t="str">
        <f>IFERROR(VLOOKUP(A16,参数表!A:G,4,FALSE),"")</f>
        <v/>
      </c>
      <c r="E16" s="18" t="str">
        <f>IFERROR(VLOOKUP(A16,库存统计表!A:M,11,FALSE),"")</f>
        <v/>
      </c>
      <c r="F16" s="18" t="str">
        <f>IFERROR(VLOOKUP(A16,库存统计表!A:M,12,FALSE),"")</f>
        <v/>
      </c>
      <c r="G16" s="16"/>
      <c r="H16" s="18" t="str">
        <f t="shared" si="1"/>
        <v/>
      </c>
      <c r="I16" s="18" t="str">
        <f t="shared" si="2"/>
        <v>盘盈</v>
      </c>
      <c r="J16" s="16"/>
      <c r="K16" s="16"/>
    </row>
    <row r="17" spans="1:11" ht="20.100000000000001" customHeight="1" x14ac:dyDescent="0.15">
      <c r="A17" s="18" t="str">
        <f>IF(参数表!A17="","",参数表!A17)</f>
        <v/>
      </c>
      <c r="B17" s="18" t="str">
        <f>IFERROR(VLOOKUP(A17,参数表!A:G,2,FALSE),"")</f>
        <v/>
      </c>
      <c r="C17" s="18" t="str">
        <f>IFERROR(VLOOKUP(A17,参数表!A:G,3,FALSE),"")</f>
        <v/>
      </c>
      <c r="D17" s="18" t="str">
        <f>IFERROR(VLOOKUP(A17,参数表!A:G,4,FALSE),"")</f>
        <v/>
      </c>
      <c r="E17" s="18" t="str">
        <f>IFERROR(VLOOKUP(A17,库存统计表!A:M,11,FALSE),"")</f>
        <v/>
      </c>
      <c r="F17" s="18" t="str">
        <f>IFERROR(VLOOKUP(A17,库存统计表!A:M,12,FALSE),"")</f>
        <v/>
      </c>
      <c r="G17" s="16"/>
      <c r="H17" s="18" t="str">
        <f t="shared" si="1"/>
        <v/>
      </c>
      <c r="I17" s="18" t="str">
        <f t="shared" si="2"/>
        <v>盘盈</v>
      </c>
      <c r="J17" s="16"/>
      <c r="K17" s="16"/>
    </row>
    <row r="18" spans="1:11" ht="20.100000000000001" customHeight="1" x14ac:dyDescent="0.15">
      <c r="A18" s="18" t="str">
        <f>IF(参数表!A18="","",参数表!A18)</f>
        <v/>
      </c>
      <c r="B18" s="18" t="str">
        <f>IFERROR(VLOOKUP(A18,参数表!A:G,2,FALSE),"")</f>
        <v/>
      </c>
      <c r="C18" s="18" t="str">
        <f>IFERROR(VLOOKUP(A18,参数表!A:G,3,FALSE),"")</f>
        <v/>
      </c>
      <c r="D18" s="18" t="str">
        <f>IFERROR(VLOOKUP(A18,参数表!A:G,4,FALSE),"")</f>
        <v/>
      </c>
      <c r="E18" s="18" t="str">
        <f>IFERROR(VLOOKUP(A18,库存统计表!A:M,11,FALSE),"")</f>
        <v/>
      </c>
      <c r="F18" s="18" t="str">
        <f>IFERROR(VLOOKUP(A18,库存统计表!A:M,12,FALSE),"")</f>
        <v/>
      </c>
      <c r="G18" s="16"/>
      <c r="H18" s="18" t="str">
        <f t="shared" si="1"/>
        <v/>
      </c>
      <c r="I18" s="18" t="str">
        <f t="shared" si="2"/>
        <v>盘盈</v>
      </c>
      <c r="J18" s="16"/>
      <c r="K18" s="16"/>
    </row>
    <row r="19" spans="1:11" ht="20.100000000000001" customHeight="1" x14ac:dyDescent="0.15">
      <c r="A19" s="18" t="str">
        <f>IF(参数表!A19="","",参数表!A19)</f>
        <v/>
      </c>
      <c r="B19" s="18" t="str">
        <f>IFERROR(VLOOKUP(A19,参数表!A:G,2,FALSE),"")</f>
        <v/>
      </c>
      <c r="C19" s="18" t="str">
        <f>IFERROR(VLOOKUP(A19,参数表!A:G,3,FALSE),"")</f>
        <v/>
      </c>
      <c r="D19" s="18" t="str">
        <f>IFERROR(VLOOKUP(A19,参数表!A:G,4,FALSE),"")</f>
        <v/>
      </c>
      <c r="E19" s="18" t="str">
        <f>IFERROR(VLOOKUP(A19,库存统计表!A:M,11,FALSE),"")</f>
        <v/>
      </c>
      <c r="F19" s="18" t="str">
        <f>IFERROR(VLOOKUP(A19,库存统计表!A:M,12,FALSE),"")</f>
        <v/>
      </c>
      <c r="G19" s="16"/>
      <c r="H19" s="18" t="str">
        <f t="shared" si="1"/>
        <v/>
      </c>
      <c r="I19" s="18" t="str">
        <f t="shared" si="2"/>
        <v>盘盈</v>
      </c>
      <c r="J19" s="16"/>
      <c r="K19" s="16"/>
    </row>
    <row r="20" spans="1:11" ht="20.100000000000001" customHeight="1" x14ac:dyDescent="0.15">
      <c r="A20" s="18" t="str">
        <f>IF(参数表!A20="","",参数表!A20)</f>
        <v/>
      </c>
      <c r="B20" s="18" t="str">
        <f>IFERROR(VLOOKUP(A20,参数表!A:G,2,FALSE),"")</f>
        <v/>
      </c>
      <c r="C20" s="18" t="str">
        <f>IFERROR(VLOOKUP(A20,参数表!A:G,3,FALSE),"")</f>
        <v/>
      </c>
      <c r="D20" s="18" t="str">
        <f>IFERROR(VLOOKUP(A20,参数表!A:G,4,FALSE),"")</f>
        <v/>
      </c>
      <c r="E20" s="18" t="str">
        <f>IFERROR(VLOOKUP(A20,库存统计表!A:M,11,FALSE),"")</f>
        <v/>
      </c>
      <c r="F20" s="18" t="str">
        <f>IFERROR(VLOOKUP(A20,库存统计表!A:M,12,FALSE),"")</f>
        <v/>
      </c>
      <c r="G20" s="16"/>
      <c r="H20" s="18" t="str">
        <f t="shared" si="1"/>
        <v/>
      </c>
      <c r="I20" s="18" t="str">
        <f t="shared" si="2"/>
        <v>盘盈</v>
      </c>
      <c r="J20" s="16"/>
      <c r="K20" s="16"/>
    </row>
    <row r="21" spans="1:11" ht="20.100000000000001" customHeight="1" x14ac:dyDescent="0.15">
      <c r="A21" s="18" t="str">
        <f>IF(参数表!A21="","",参数表!A21)</f>
        <v/>
      </c>
      <c r="B21" s="18" t="str">
        <f>IFERROR(VLOOKUP(A21,参数表!A:G,2,FALSE),"")</f>
        <v/>
      </c>
      <c r="C21" s="18" t="str">
        <f>IFERROR(VLOOKUP(A21,参数表!A:G,3,FALSE),"")</f>
        <v/>
      </c>
      <c r="D21" s="18" t="str">
        <f>IFERROR(VLOOKUP(A21,参数表!A:G,4,FALSE),"")</f>
        <v/>
      </c>
      <c r="E21" s="18" t="str">
        <f>IFERROR(VLOOKUP(A21,库存统计表!A:M,11,FALSE),"")</f>
        <v/>
      </c>
      <c r="F21" s="18" t="str">
        <f>IFERROR(VLOOKUP(A21,库存统计表!A:M,12,FALSE),"")</f>
        <v/>
      </c>
      <c r="G21" s="16"/>
      <c r="H21" s="18" t="str">
        <f t="shared" si="1"/>
        <v/>
      </c>
      <c r="I21" s="18" t="str">
        <f t="shared" si="2"/>
        <v>盘盈</v>
      </c>
      <c r="J21" s="16"/>
      <c r="K21" s="16"/>
    </row>
    <row r="22" spans="1:11" ht="20.100000000000001" customHeight="1" x14ac:dyDescent="0.15">
      <c r="A22" s="18" t="str">
        <f>IF(参数表!A22="","",参数表!A22)</f>
        <v/>
      </c>
      <c r="B22" s="18" t="str">
        <f>IFERROR(VLOOKUP(A22,参数表!A:G,2,FALSE),"")</f>
        <v/>
      </c>
      <c r="C22" s="18" t="str">
        <f>IFERROR(VLOOKUP(A22,参数表!A:G,3,FALSE),"")</f>
        <v/>
      </c>
      <c r="D22" s="18" t="str">
        <f>IFERROR(VLOOKUP(A22,参数表!A:G,4,FALSE),"")</f>
        <v/>
      </c>
      <c r="E22" s="18" t="str">
        <f>IFERROR(VLOOKUP(A22,库存统计表!A:M,11,FALSE),"")</f>
        <v/>
      </c>
      <c r="F22" s="18" t="str">
        <f>IFERROR(VLOOKUP(A22,库存统计表!A:M,12,FALSE),"")</f>
        <v/>
      </c>
      <c r="G22" s="16"/>
      <c r="H22" s="18" t="str">
        <f t="shared" si="1"/>
        <v/>
      </c>
      <c r="I22" s="18" t="str">
        <f t="shared" si="2"/>
        <v>盘盈</v>
      </c>
      <c r="J22" s="16"/>
      <c r="K22" s="16"/>
    </row>
    <row r="23" spans="1:11" ht="20.100000000000001" customHeight="1" x14ac:dyDescent="0.15">
      <c r="A23" s="18" t="str">
        <f>IF(参数表!A23="","",参数表!A23)</f>
        <v/>
      </c>
      <c r="B23" s="18" t="str">
        <f>IFERROR(VLOOKUP(A23,参数表!A:G,2,FALSE),"")</f>
        <v/>
      </c>
      <c r="C23" s="18" t="str">
        <f>IFERROR(VLOOKUP(A23,参数表!A:G,3,FALSE),"")</f>
        <v/>
      </c>
      <c r="D23" s="18" t="str">
        <f>IFERROR(VLOOKUP(A23,参数表!A:G,4,FALSE),"")</f>
        <v/>
      </c>
      <c r="E23" s="18" t="str">
        <f>IFERROR(VLOOKUP(A23,库存统计表!A:M,11,FALSE),"")</f>
        <v/>
      </c>
      <c r="F23" s="18" t="str">
        <f>IFERROR(VLOOKUP(A23,库存统计表!A:M,12,FALSE),"")</f>
        <v/>
      </c>
      <c r="G23" s="16"/>
      <c r="H23" s="18" t="str">
        <f t="shared" si="1"/>
        <v/>
      </c>
      <c r="I23" s="18" t="str">
        <f t="shared" si="2"/>
        <v>盘盈</v>
      </c>
      <c r="J23" s="16"/>
      <c r="K23" s="16"/>
    </row>
    <row r="24" spans="1:11" ht="20.100000000000001" customHeight="1" x14ac:dyDescent="0.15">
      <c r="A24" s="18" t="str">
        <f>IF(参数表!A24="","",参数表!A24)</f>
        <v/>
      </c>
      <c r="B24" s="18" t="str">
        <f>IFERROR(VLOOKUP(A24,参数表!A:G,2,FALSE),"")</f>
        <v/>
      </c>
      <c r="C24" s="18" t="str">
        <f>IFERROR(VLOOKUP(A24,参数表!A:G,3,FALSE),"")</f>
        <v/>
      </c>
      <c r="D24" s="18" t="str">
        <f>IFERROR(VLOOKUP(A24,参数表!A:G,4,FALSE),"")</f>
        <v/>
      </c>
      <c r="E24" s="18" t="str">
        <f>IFERROR(VLOOKUP(A24,库存统计表!A:M,11,FALSE),"")</f>
        <v/>
      </c>
      <c r="F24" s="18" t="str">
        <f>IFERROR(VLOOKUP(A24,库存统计表!A:M,12,FALSE),"")</f>
        <v/>
      </c>
      <c r="G24" s="16"/>
      <c r="H24" s="18" t="str">
        <f t="shared" si="1"/>
        <v/>
      </c>
      <c r="I24" s="18" t="str">
        <f t="shared" si="2"/>
        <v>盘盈</v>
      </c>
      <c r="J24" s="16"/>
      <c r="K24" s="16"/>
    </row>
    <row r="25" spans="1:11" ht="20.100000000000001" customHeight="1" x14ac:dyDescent="0.15">
      <c r="A25" s="18" t="str">
        <f>IF(参数表!A25="","",参数表!A25)</f>
        <v/>
      </c>
      <c r="B25" s="18" t="str">
        <f>IFERROR(VLOOKUP(A25,参数表!A:G,2,FALSE),"")</f>
        <v/>
      </c>
      <c r="C25" s="18" t="str">
        <f>IFERROR(VLOOKUP(A25,参数表!A:G,3,FALSE),"")</f>
        <v/>
      </c>
      <c r="D25" s="18" t="str">
        <f>IFERROR(VLOOKUP(A25,参数表!A:G,4,FALSE),"")</f>
        <v/>
      </c>
      <c r="E25" s="18" t="str">
        <f>IFERROR(VLOOKUP(A25,库存统计表!A:M,11,FALSE),"")</f>
        <v/>
      </c>
      <c r="F25" s="18" t="str">
        <f>IFERROR(VLOOKUP(A25,库存统计表!A:M,12,FALSE),"")</f>
        <v/>
      </c>
      <c r="G25" s="16"/>
      <c r="H25" s="18" t="str">
        <f t="shared" si="1"/>
        <v/>
      </c>
      <c r="I25" s="18" t="str">
        <f t="shared" si="2"/>
        <v>盘盈</v>
      </c>
      <c r="J25" s="16"/>
      <c r="K25" s="16"/>
    </row>
    <row r="26" spans="1:11" ht="20.100000000000001" customHeight="1" x14ac:dyDescent="0.15">
      <c r="A26" s="18" t="str">
        <f>IF(参数表!A26="","",参数表!A26)</f>
        <v/>
      </c>
      <c r="B26" s="18" t="str">
        <f>IFERROR(VLOOKUP(A26,参数表!A:G,2,FALSE),"")</f>
        <v/>
      </c>
      <c r="C26" s="18" t="str">
        <f>IFERROR(VLOOKUP(A26,参数表!A:G,3,FALSE),"")</f>
        <v/>
      </c>
      <c r="D26" s="18" t="str">
        <f>IFERROR(VLOOKUP(A26,参数表!A:G,4,FALSE),"")</f>
        <v/>
      </c>
      <c r="E26" s="18" t="str">
        <f>IFERROR(VLOOKUP(A26,库存统计表!A:M,11,FALSE),"")</f>
        <v/>
      </c>
      <c r="F26" s="18" t="str">
        <f>IFERROR(VLOOKUP(A26,库存统计表!A:M,12,FALSE),"")</f>
        <v/>
      </c>
      <c r="G26" s="16"/>
      <c r="H26" s="18" t="str">
        <f t="shared" si="1"/>
        <v/>
      </c>
      <c r="I26" s="18" t="str">
        <f t="shared" si="2"/>
        <v>盘盈</v>
      </c>
      <c r="J26" s="16"/>
      <c r="K26" s="16"/>
    </row>
    <row r="27" spans="1:11" ht="20.100000000000001" customHeight="1" x14ac:dyDescent="0.15">
      <c r="A27" s="18" t="str">
        <f>IF(参数表!A27="","",参数表!A27)</f>
        <v/>
      </c>
      <c r="B27" s="18" t="str">
        <f>IFERROR(VLOOKUP(A27,参数表!A:G,2,FALSE),"")</f>
        <v/>
      </c>
      <c r="C27" s="18" t="str">
        <f>IFERROR(VLOOKUP(A27,参数表!A:G,3,FALSE),"")</f>
        <v/>
      </c>
      <c r="D27" s="18" t="str">
        <f>IFERROR(VLOOKUP(A27,参数表!A:G,4,FALSE),"")</f>
        <v/>
      </c>
      <c r="E27" s="18" t="str">
        <f>IFERROR(VLOOKUP(A27,库存统计表!A:M,11,FALSE),"")</f>
        <v/>
      </c>
      <c r="F27" s="18" t="str">
        <f>IFERROR(VLOOKUP(A27,库存统计表!A:M,12,FALSE),"")</f>
        <v/>
      </c>
      <c r="G27" s="16"/>
      <c r="H27" s="18" t="str">
        <f t="shared" si="1"/>
        <v/>
      </c>
      <c r="I27" s="18" t="str">
        <f t="shared" si="2"/>
        <v>盘盈</v>
      </c>
      <c r="J27" s="16"/>
      <c r="K27" s="16"/>
    </row>
    <row r="28" spans="1:11" ht="20.100000000000001" customHeight="1" x14ac:dyDescent="0.15">
      <c r="A28" s="18" t="str">
        <f>IF(参数表!A28="","",参数表!A28)</f>
        <v/>
      </c>
      <c r="B28" s="18" t="str">
        <f>IFERROR(VLOOKUP(A28,参数表!A:G,2,FALSE),"")</f>
        <v/>
      </c>
      <c r="C28" s="18" t="str">
        <f>IFERROR(VLOOKUP(A28,参数表!A:G,3,FALSE),"")</f>
        <v/>
      </c>
      <c r="D28" s="18" t="str">
        <f>IFERROR(VLOOKUP(A28,参数表!A:G,4,FALSE),"")</f>
        <v/>
      </c>
      <c r="E28" s="18" t="str">
        <f>IFERROR(VLOOKUP(A28,库存统计表!A:M,11,FALSE),"")</f>
        <v/>
      </c>
      <c r="F28" s="18" t="str">
        <f>IFERROR(VLOOKUP(A28,库存统计表!A:M,12,FALSE),"")</f>
        <v/>
      </c>
      <c r="G28" s="16"/>
      <c r="H28" s="18" t="str">
        <f t="shared" si="1"/>
        <v/>
      </c>
      <c r="I28" s="18" t="str">
        <f t="shared" si="2"/>
        <v>盘盈</v>
      </c>
      <c r="J28" s="16"/>
      <c r="K28" s="16"/>
    </row>
    <row r="29" spans="1:11" ht="20.100000000000001" customHeight="1" x14ac:dyDescent="0.15">
      <c r="A29" s="18" t="str">
        <f>IF(参数表!A29="","",参数表!A29)</f>
        <v/>
      </c>
      <c r="B29" s="18" t="str">
        <f>IFERROR(VLOOKUP(A29,参数表!A:G,2,FALSE),"")</f>
        <v/>
      </c>
      <c r="C29" s="18" t="str">
        <f>IFERROR(VLOOKUP(A29,参数表!A:G,3,FALSE),"")</f>
        <v/>
      </c>
      <c r="D29" s="18" t="str">
        <f>IFERROR(VLOOKUP(A29,参数表!A:G,4,FALSE),"")</f>
        <v/>
      </c>
      <c r="E29" s="18" t="str">
        <f>IFERROR(VLOOKUP(A29,库存统计表!A:M,11,FALSE),"")</f>
        <v/>
      </c>
      <c r="F29" s="18" t="str">
        <f>IFERROR(VLOOKUP(A29,库存统计表!A:M,12,FALSE),"")</f>
        <v/>
      </c>
      <c r="G29" s="16"/>
      <c r="H29" s="18" t="str">
        <f t="shared" si="1"/>
        <v/>
      </c>
      <c r="I29" s="18" t="str">
        <f t="shared" si="2"/>
        <v>盘盈</v>
      </c>
      <c r="J29" s="16"/>
      <c r="K29" s="16"/>
    </row>
    <row r="30" spans="1:11" ht="20.100000000000001" customHeight="1" x14ac:dyDescent="0.15">
      <c r="A30" s="18" t="str">
        <f>IF(参数表!A30="","",参数表!A30)</f>
        <v/>
      </c>
      <c r="B30" s="18" t="str">
        <f>IFERROR(VLOOKUP(A30,参数表!A:G,2,FALSE),"")</f>
        <v/>
      </c>
      <c r="C30" s="18" t="str">
        <f>IFERROR(VLOOKUP(A30,参数表!A:G,3,FALSE),"")</f>
        <v/>
      </c>
      <c r="D30" s="18" t="str">
        <f>IFERROR(VLOOKUP(A30,参数表!A:G,4,FALSE),"")</f>
        <v/>
      </c>
      <c r="E30" s="18" t="str">
        <f>IFERROR(VLOOKUP(A30,库存统计表!A:M,11,FALSE),"")</f>
        <v/>
      </c>
      <c r="F30" s="18" t="str">
        <f>IFERROR(VLOOKUP(A30,库存统计表!A:M,12,FALSE),"")</f>
        <v/>
      </c>
      <c r="G30" s="16"/>
      <c r="H30" s="18" t="str">
        <f t="shared" si="1"/>
        <v/>
      </c>
      <c r="I30" s="18" t="str">
        <f t="shared" si="2"/>
        <v>盘盈</v>
      </c>
      <c r="J30" s="16"/>
      <c r="K30" s="16"/>
    </row>
    <row r="31" spans="1:11" ht="20.100000000000001" customHeight="1" x14ac:dyDescent="0.15">
      <c r="A31" s="18" t="str">
        <f>IF(参数表!A31="","",参数表!A31)</f>
        <v/>
      </c>
      <c r="B31" s="18" t="str">
        <f>IFERROR(VLOOKUP(A31,参数表!A:G,2,FALSE),"")</f>
        <v/>
      </c>
      <c r="C31" s="18" t="str">
        <f>IFERROR(VLOOKUP(A31,参数表!A:G,3,FALSE),"")</f>
        <v/>
      </c>
      <c r="D31" s="18" t="str">
        <f>IFERROR(VLOOKUP(A31,参数表!A:G,4,FALSE),"")</f>
        <v/>
      </c>
      <c r="E31" s="18" t="str">
        <f>IFERROR(VLOOKUP(A31,库存统计表!A:M,11,FALSE),"")</f>
        <v/>
      </c>
      <c r="F31" s="18" t="str">
        <f>IFERROR(VLOOKUP(A31,库存统计表!A:M,12,FALSE),"")</f>
        <v/>
      </c>
      <c r="G31" s="16"/>
      <c r="H31" s="18" t="str">
        <f t="shared" si="1"/>
        <v/>
      </c>
      <c r="I31" s="18" t="str">
        <f t="shared" si="2"/>
        <v>盘盈</v>
      </c>
      <c r="J31" s="16"/>
      <c r="K31" s="16"/>
    </row>
    <row r="32" spans="1:11" ht="20.100000000000001" customHeight="1" x14ac:dyDescent="0.15">
      <c r="A32" s="18" t="str">
        <f>IF(参数表!A32="","",参数表!A32)</f>
        <v/>
      </c>
      <c r="B32" s="18" t="str">
        <f>IFERROR(VLOOKUP(A32,参数表!A:G,2,FALSE),"")</f>
        <v/>
      </c>
      <c r="C32" s="18" t="str">
        <f>IFERROR(VLOOKUP(A32,参数表!A:G,3,FALSE),"")</f>
        <v/>
      </c>
      <c r="D32" s="18" t="str">
        <f>IFERROR(VLOOKUP(A32,参数表!A:G,4,FALSE),"")</f>
        <v/>
      </c>
      <c r="E32" s="18" t="str">
        <f>IFERROR(VLOOKUP(A32,库存统计表!A:M,11,FALSE),"")</f>
        <v/>
      </c>
      <c r="F32" s="18" t="str">
        <f>IFERROR(VLOOKUP(A32,库存统计表!A:M,12,FALSE),"")</f>
        <v/>
      </c>
      <c r="G32" s="16"/>
      <c r="H32" s="18" t="str">
        <f t="shared" si="1"/>
        <v/>
      </c>
      <c r="I32" s="18" t="str">
        <f t="shared" si="2"/>
        <v>盘盈</v>
      </c>
      <c r="J32" s="16"/>
      <c r="K32" s="16"/>
    </row>
    <row r="33" spans="1:11" ht="20.100000000000001" customHeight="1" x14ac:dyDescent="0.15">
      <c r="A33" s="18" t="str">
        <f>IF(参数表!A33="","",参数表!A33)</f>
        <v/>
      </c>
      <c r="B33" s="18" t="str">
        <f>IFERROR(VLOOKUP(A33,参数表!A:G,2,FALSE),"")</f>
        <v/>
      </c>
      <c r="C33" s="18" t="str">
        <f>IFERROR(VLOOKUP(A33,参数表!A:G,3,FALSE),"")</f>
        <v/>
      </c>
      <c r="D33" s="18" t="str">
        <f>IFERROR(VLOOKUP(A33,参数表!A:G,4,FALSE),"")</f>
        <v/>
      </c>
      <c r="E33" s="18" t="str">
        <f>IFERROR(VLOOKUP(A33,库存统计表!A:M,11,FALSE),"")</f>
        <v/>
      </c>
      <c r="F33" s="18" t="str">
        <f>IFERROR(VLOOKUP(A33,库存统计表!A:M,12,FALSE),"")</f>
        <v/>
      </c>
      <c r="G33" s="16"/>
      <c r="H33" s="18" t="str">
        <f t="shared" si="1"/>
        <v/>
      </c>
      <c r="I33" s="18" t="str">
        <f t="shared" si="2"/>
        <v>盘盈</v>
      </c>
      <c r="J33" s="16"/>
      <c r="K33" s="16"/>
    </row>
    <row r="34" spans="1:11" ht="20.100000000000001" customHeight="1" x14ac:dyDescent="0.15">
      <c r="A34" s="18" t="str">
        <f>IF(参数表!A34="","",参数表!A34)</f>
        <v/>
      </c>
      <c r="B34" s="18" t="str">
        <f>IFERROR(VLOOKUP(A34,参数表!A:G,2,FALSE),"")</f>
        <v/>
      </c>
      <c r="C34" s="18" t="str">
        <f>IFERROR(VLOOKUP(A34,参数表!A:G,3,FALSE),"")</f>
        <v/>
      </c>
      <c r="D34" s="18" t="str">
        <f>IFERROR(VLOOKUP(A34,参数表!A:G,4,FALSE),"")</f>
        <v/>
      </c>
      <c r="E34" s="18" t="str">
        <f>IFERROR(VLOOKUP(A34,库存统计表!A:M,11,FALSE),"")</f>
        <v/>
      </c>
      <c r="F34" s="18" t="str">
        <f>IFERROR(VLOOKUP(A34,库存统计表!A:M,12,FALSE),"")</f>
        <v/>
      </c>
      <c r="G34" s="16"/>
      <c r="H34" s="18" t="str">
        <f t="shared" si="1"/>
        <v/>
      </c>
      <c r="I34" s="18" t="str">
        <f t="shared" si="2"/>
        <v>盘盈</v>
      </c>
      <c r="J34" s="16"/>
      <c r="K34" s="16"/>
    </row>
    <row r="35" spans="1:11" ht="20.100000000000001" customHeight="1" x14ac:dyDescent="0.15">
      <c r="A35" s="18" t="str">
        <f>IF(参数表!A35="","",参数表!A35)</f>
        <v/>
      </c>
      <c r="B35" s="18" t="str">
        <f>IFERROR(VLOOKUP(A35,参数表!A:G,2,FALSE),"")</f>
        <v/>
      </c>
      <c r="C35" s="18" t="str">
        <f>IFERROR(VLOOKUP(A35,参数表!A:G,3,FALSE),"")</f>
        <v/>
      </c>
      <c r="D35" s="18" t="str">
        <f>IFERROR(VLOOKUP(A35,参数表!A:G,4,FALSE),"")</f>
        <v/>
      </c>
      <c r="E35" s="18" t="str">
        <f>IFERROR(VLOOKUP(A35,库存统计表!A:M,11,FALSE),"")</f>
        <v/>
      </c>
      <c r="F35" s="18" t="str">
        <f>IFERROR(VLOOKUP(A35,库存统计表!A:M,12,FALSE),"")</f>
        <v/>
      </c>
      <c r="G35" s="16"/>
      <c r="H35" s="18" t="str">
        <f t="shared" si="1"/>
        <v/>
      </c>
      <c r="I35" s="18" t="str">
        <f t="shared" si="2"/>
        <v>盘盈</v>
      </c>
      <c r="J35" s="16"/>
      <c r="K35" s="16"/>
    </row>
    <row r="36" spans="1:11" ht="20.100000000000001" customHeight="1" x14ac:dyDescent="0.15">
      <c r="A36" s="18" t="str">
        <f>IF(参数表!A36="","",参数表!A36)</f>
        <v/>
      </c>
      <c r="B36" s="18" t="str">
        <f>IFERROR(VLOOKUP(A36,参数表!A:G,2,FALSE),"")</f>
        <v/>
      </c>
      <c r="C36" s="18" t="str">
        <f>IFERROR(VLOOKUP(A36,参数表!A:G,3,FALSE),"")</f>
        <v/>
      </c>
      <c r="D36" s="18" t="str">
        <f>IFERROR(VLOOKUP(A36,参数表!A:G,4,FALSE),"")</f>
        <v/>
      </c>
      <c r="E36" s="18" t="str">
        <f>IFERROR(VLOOKUP(A36,库存统计表!A:M,11,FALSE),"")</f>
        <v/>
      </c>
      <c r="F36" s="18" t="str">
        <f>IFERROR(VLOOKUP(A36,库存统计表!A:M,12,FALSE),"")</f>
        <v/>
      </c>
      <c r="G36" s="16"/>
      <c r="H36" s="18" t="str">
        <f t="shared" ref="H36:H67" si="3">IFERROR((G36-E36),"")</f>
        <v/>
      </c>
      <c r="I36" s="18" t="str">
        <f t="shared" si="2"/>
        <v>盘盈</v>
      </c>
      <c r="J36" s="16"/>
      <c r="K36" s="16"/>
    </row>
    <row r="37" spans="1:11" ht="20.100000000000001" customHeight="1" x14ac:dyDescent="0.15">
      <c r="A37" s="18" t="str">
        <f>IF(参数表!A37="","",参数表!A37)</f>
        <v/>
      </c>
      <c r="B37" s="18" t="str">
        <f>IFERROR(VLOOKUP(A37,参数表!A:G,2,FALSE),"")</f>
        <v/>
      </c>
      <c r="C37" s="18" t="str">
        <f>IFERROR(VLOOKUP(A37,参数表!A:G,3,FALSE),"")</f>
        <v/>
      </c>
      <c r="D37" s="18" t="str">
        <f>IFERROR(VLOOKUP(A37,参数表!A:G,4,FALSE),"")</f>
        <v/>
      </c>
      <c r="E37" s="18" t="str">
        <f>IFERROR(VLOOKUP(A37,库存统计表!A:M,11,FALSE),"")</f>
        <v/>
      </c>
      <c r="F37" s="18" t="str">
        <f>IFERROR(VLOOKUP(A37,库存统计表!A:M,12,FALSE),"")</f>
        <v/>
      </c>
      <c r="G37" s="16"/>
      <c r="H37" s="18" t="str">
        <f t="shared" si="3"/>
        <v/>
      </c>
      <c r="I37" s="18" t="str">
        <f t="shared" si="2"/>
        <v>盘盈</v>
      </c>
      <c r="J37" s="16"/>
      <c r="K37" s="16"/>
    </row>
    <row r="38" spans="1:11" ht="20.100000000000001" customHeight="1" x14ac:dyDescent="0.15">
      <c r="A38" s="18" t="str">
        <f>IF(参数表!A38="","",参数表!A38)</f>
        <v/>
      </c>
      <c r="B38" s="18" t="str">
        <f>IFERROR(VLOOKUP(A38,参数表!A:G,2,FALSE),"")</f>
        <v/>
      </c>
      <c r="C38" s="18" t="str">
        <f>IFERROR(VLOOKUP(A38,参数表!A:G,3,FALSE),"")</f>
        <v/>
      </c>
      <c r="D38" s="18" t="str">
        <f>IFERROR(VLOOKUP(A38,参数表!A:G,4,FALSE),"")</f>
        <v/>
      </c>
      <c r="E38" s="18" t="str">
        <f>IFERROR(VLOOKUP(A38,库存统计表!A:M,11,FALSE),"")</f>
        <v/>
      </c>
      <c r="F38" s="18" t="str">
        <f>IFERROR(VLOOKUP(A38,库存统计表!A:M,12,FALSE),"")</f>
        <v/>
      </c>
      <c r="G38" s="16"/>
      <c r="H38" s="18" t="str">
        <f t="shared" si="3"/>
        <v/>
      </c>
      <c r="I38" s="18" t="str">
        <f t="shared" si="2"/>
        <v>盘盈</v>
      </c>
      <c r="J38" s="16"/>
      <c r="K38" s="16"/>
    </row>
    <row r="39" spans="1:11" ht="20.100000000000001" customHeight="1" x14ac:dyDescent="0.15">
      <c r="A39" s="18" t="str">
        <f>IF(参数表!A39="","",参数表!A39)</f>
        <v/>
      </c>
      <c r="B39" s="18" t="str">
        <f>IFERROR(VLOOKUP(A39,参数表!A:G,2,FALSE),"")</f>
        <v/>
      </c>
      <c r="C39" s="18" t="str">
        <f>IFERROR(VLOOKUP(A39,参数表!A:G,3,FALSE),"")</f>
        <v/>
      </c>
      <c r="D39" s="18" t="str">
        <f>IFERROR(VLOOKUP(A39,参数表!A:G,4,FALSE),"")</f>
        <v/>
      </c>
      <c r="E39" s="18" t="str">
        <f>IFERROR(VLOOKUP(A39,库存统计表!A:M,11,FALSE),"")</f>
        <v/>
      </c>
      <c r="F39" s="18" t="str">
        <f>IFERROR(VLOOKUP(A39,库存统计表!A:M,12,FALSE),"")</f>
        <v/>
      </c>
      <c r="G39" s="16"/>
      <c r="H39" s="18" t="str">
        <f t="shared" si="3"/>
        <v/>
      </c>
      <c r="I39" s="18" t="str">
        <f t="shared" si="2"/>
        <v>盘盈</v>
      </c>
      <c r="J39" s="16"/>
      <c r="K39" s="16"/>
    </row>
    <row r="40" spans="1:11" ht="20.100000000000001" customHeight="1" x14ac:dyDescent="0.15">
      <c r="A40" s="18" t="str">
        <f>IF(参数表!A40="","",参数表!A40)</f>
        <v/>
      </c>
      <c r="B40" s="18" t="str">
        <f>IFERROR(VLOOKUP(A40,参数表!A:G,2,FALSE),"")</f>
        <v/>
      </c>
      <c r="C40" s="18" t="str">
        <f>IFERROR(VLOOKUP(A40,参数表!A:G,3,FALSE),"")</f>
        <v/>
      </c>
      <c r="D40" s="18" t="str">
        <f>IFERROR(VLOOKUP(A40,参数表!A:G,4,FALSE),"")</f>
        <v/>
      </c>
      <c r="E40" s="18" t="str">
        <f>IFERROR(VLOOKUP(A40,库存统计表!A:M,11,FALSE),"")</f>
        <v/>
      </c>
      <c r="F40" s="18" t="str">
        <f>IFERROR(VLOOKUP(A40,库存统计表!A:M,12,FALSE),"")</f>
        <v/>
      </c>
      <c r="G40" s="16"/>
      <c r="H40" s="18" t="str">
        <f t="shared" si="3"/>
        <v/>
      </c>
      <c r="I40" s="18" t="str">
        <f t="shared" si="2"/>
        <v>盘盈</v>
      </c>
      <c r="J40" s="16"/>
      <c r="K40" s="16"/>
    </row>
    <row r="41" spans="1:11" ht="20.100000000000001" customHeight="1" x14ac:dyDescent="0.15">
      <c r="A41" s="18" t="str">
        <f>IF(参数表!A41="","",参数表!A41)</f>
        <v/>
      </c>
      <c r="B41" s="18" t="str">
        <f>IFERROR(VLOOKUP(A41,参数表!A:G,2,FALSE),"")</f>
        <v/>
      </c>
      <c r="C41" s="18" t="str">
        <f>IFERROR(VLOOKUP(A41,参数表!A:G,3,FALSE),"")</f>
        <v/>
      </c>
      <c r="D41" s="18" t="str">
        <f>IFERROR(VLOOKUP(A41,参数表!A:G,4,FALSE),"")</f>
        <v/>
      </c>
      <c r="E41" s="18" t="str">
        <f>IFERROR(VLOOKUP(A41,库存统计表!A:M,11,FALSE),"")</f>
        <v/>
      </c>
      <c r="F41" s="18" t="str">
        <f>IFERROR(VLOOKUP(A41,库存统计表!A:M,12,FALSE),"")</f>
        <v/>
      </c>
      <c r="G41" s="16"/>
      <c r="H41" s="18" t="str">
        <f t="shared" si="3"/>
        <v/>
      </c>
      <c r="I41" s="18" t="str">
        <f t="shared" ref="I41:I72" si="4">IF(H41&lt;0,"盘亏",IF(H41=0,"",IF(H41&gt;0,"盘盈","")))</f>
        <v>盘盈</v>
      </c>
      <c r="J41" s="16"/>
      <c r="K41" s="16"/>
    </row>
    <row r="42" spans="1:11" ht="20.100000000000001" customHeight="1" x14ac:dyDescent="0.15">
      <c r="A42" s="18" t="str">
        <f>IF(参数表!A42="","",参数表!A42)</f>
        <v/>
      </c>
      <c r="B42" s="18" t="str">
        <f>IFERROR(VLOOKUP(A42,参数表!A:G,2,FALSE),"")</f>
        <v/>
      </c>
      <c r="C42" s="18" t="str">
        <f>IFERROR(VLOOKUP(A42,参数表!A:G,3,FALSE),"")</f>
        <v/>
      </c>
      <c r="D42" s="18" t="str">
        <f>IFERROR(VLOOKUP(A42,参数表!A:G,4,FALSE),"")</f>
        <v/>
      </c>
      <c r="E42" s="18" t="str">
        <f>IFERROR(VLOOKUP(A42,库存统计表!A:M,11,FALSE),"")</f>
        <v/>
      </c>
      <c r="F42" s="18" t="str">
        <f>IFERROR(VLOOKUP(A42,库存统计表!A:M,12,FALSE),"")</f>
        <v/>
      </c>
      <c r="G42" s="16"/>
      <c r="H42" s="18" t="str">
        <f t="shared" si="3"/>
        <v/>
      </c>
      <c r="I42" s="18" t="str">
        <f t="shared" si="4"/>
        <v>盘盈</v>
      </c>
      <c r="J42" s="16"/>
      <c r="K42" s="16"/>
    </row>
    <row r="43" spans="1:11" ht="20.100000000000001" customHeight="1" x14ac:dyDescent="0.15">
      <c r="A43" s="18" t="str">
        <f>IF(参数表!A43="","",参数表!A43)</f>
        <v/>
      </c>
      <c r="B43" s="18" t="str">
        <f>IFERROR(VLOOKUP(A43,参数表!A:G,2,FALSE),"")</f>
        <v/>
      </c>
      <c r="C43" s="18" t="str">
        <f>IFERROR(VLOOKUP(A43,参数表!A:G,3,FALSE),"")</f>
        <v/>
      </c>
      <c r="D43" s="18" t="str">
        <f>IFERROR(VLOOKUP(A43,参数表!A:G,4,FALSE),"")</f>
        <v/>
      </c>
      <c r="E43" s="18" t="str">
        <f>IFERROR(VLOOKUP(A43,库存统计表!A:M,11,FALSE),"")</f>
        <v/>
      </c>
      <c r="F43" s="18" t="str">
        <f>IFERROR(VLOOKUP(A43,库存统计表!A:M,12,FALSE),"")</f>
        <v/>
      </c>
      <c r="G43" s="16"/>
      <c r="H43" s="18" t="str">
        <f t="shared" si="3"/>
        <v/>
      </c>
      <c r="I43" s="18" t="str">
        <f t="shared" si="4"/>
        <v>盘盈</v>
      </c>
      <c r="J43" s="16"/>
      <c r="K43" s="16"/>
    </row>
    <row r="44" spans="1:11" ht="20.100000000000001" customHeight="1" x14ac:dyDescent="0.15">
      <c r="A44" s="18" t="str">
        <f>IF(参数表!A44="","",参数表!A44)</f>
        <v/>
      </c>
      <c r="B44" s="18" t="str">
        <f>IFERROR(VLOOKUP(A44,参数表!A:G,2,FALSE),"")</f>
        <v/>
      </c>
      <c r="C44" s="18" t="str">
        <f>IFERROR(VLOOKUP(A44,参数表!A:G,3,FALSE),"")</f>
        <v/>
      </c>
      <c r="D44" s="18" t="str">
        <f>IFERROR(VLOOKUP(A44,参数表!A:G,4,FALSE),"")</f>
        <v/>
      </c>
      <c r="E44" s="18" t="str">
        <f>IFERROR(VLOOKUP(A44,库存统计表!A:M,11,FALSE),"")</f>
        <v/>
      </c>
      <c r="F44" s="18" t="str">
        <f>IFERROR(VLOOKUP(A44,库存统计表!A:M,12,FALSE),"")</f>
        <v/>
      </c>
      <c r="G44" s="16"/>
      <c r="H44" s="18" t="str">
        <f t="shared" si="3"/>
        <v/>
      </c>
      <c r="I44" s="18" t="str">
        <f t="shared" si="4"/>
        <v>盘盈</v>
      </c>
      <c r="J44" s="16"/>
      <c r="K44" s="16"/>
    </row>
    <row r="45" spans="1:11" ht="20.100000000000001" customHeight="1" x14ac:dyDescent="0.15">
      <c r="A45" s="18" t="str">
        <f>IF(参数表!A45="","",参数表!A45)</f>
        <v/>
      </c>
      <c r="B45" s="18" t="str">
        <f>IFERROR(VLOOKUP(A45,参数表!A:G,2,FALSE),"")</f>
        <v/>
      </c>
      <c r="C45" s="18" t="str">
        <f>IFERROR(VLOOKUP(A45,参数表!A:G,3,FALSE),"")</f>
        <v/>
      </c>
      <c r="D45" s="18" t="str">
        <f>IFERROR(VLOOKUP(A45,参数表!A:G,4,FALSE),"")</f>
        <v/>
      </c>
      <c r="E45" s="18" t="str">
        <f>IFERROR(VLOOKUP(A45,库存统计表!A:M,11,FALSE),"")</f>
        <v/>
      </c>
      <c r="F45" s="18" t="str">
        <f>IFERROR(VLOOKUP(A45,库存统计表!A:M,12,FALSE),"")</f>
        <v/>
      </c>
      <c r="G45" s="16"/>
      <c r="H45" s="18" t="str">
        <f t="shared" si="3"/>
        <v/>
      </c>
      <c r="I45" s="18" t="str">
        <f t="shared" si="4"/>
        <v>盘盈</v>
      </c>
      <c r="J45" s="16"/>
      <c r="K45" s="16"/>
    </row>
    <row r="46" spans="1:11" ht="20.100000000000001" customHeight="1" x14ac:dyDescent="0.15">
      <c r="A46" s="18" t="str">
        <f>IF(参数表!A46="","",参数表!A46)</f>
        <v/>
      </c>
      <c r="B46" s="18" t="str">
        <f>IFERROR(VLOOKUP(A46,参数表!A:G,2,FALSE),"")</f>
        <v/>
      </c>
      <c r="C46" s="18" t="str">
        <f>IFERROR(VLOOKUP(A46,参数表!A:G,3,FALSE),"")</f>
        <v/>
      </c>
      <c r="D46" s="18" t="str">
        <f>IFERROR(VLOOKUP(A46,参数表!A:G,4,FALSE),"")</f>
        <v/>
      </c>
      <c r="E46" s="18" t="str">
        <f>IFERROR(VLOOKUP(A46,库存统计表!A:M,11,FALSE),"")</f>
        <v/>
      </c>
      <c r="F46" s="18" t="str">
        <f>IFERROR(VLOOKUP(A46,库存统计表!A:M,12,FALSE),"")</f>
        <v/>
      </c>
      <c r="G46" s="16"/>
      <c r="H46" s="18" t="str">
        <f t="shared" si="3"/>
        <v/>
      </c>
      <c r="I46" s="18" t="str">
        <f t="shared" si="4"/>
        <v>盘盈</v>
      </c>
      <c r="J46" s="16"/>
      <c r="K46" s="16"/>
    </row>
    <row r="47" spans="1:11" ht="20.100000000000001" customHeight="1" x14ac:dyDescent="0.15">
      <c r="A47" s="18" t="str">
        <f>IF(参数表!A47="","",参数表!A47)</f>
        <v/>
      </c>
      <c r="B47" s="18" t="str">
        <f>IFERROR(VLOOKUP(A47,参数表!A:G,2,FALSE),"")</f>
        <v/>
      </c>
      <c r="C47" s="18" t="str">
        <f>IFERROR(VLOOKUP(A47,参数表!A:G,3,FALSE),"")</f>
        <v/>
      </c>
      <c r="D47" s="18" t="str">
        <f>IFERROR(VLOOKUP(A47,参数表!A:G,4,FALSE),"")</f>
        <v/>
      </c>
      <c r="E47" s="18" t="str">
        <f>IFERROR(VLOOKUP(A47,库存统计表!A:M,11,FALSE),"")</f>
        <v/>
      </c>
      <c r="F47" s="18" t="str">
        <f>IFERROR(VLOOKUP(A47,库存统计表!A:M,12,FALSE),"")</f>
        <v/>
      </c>
      <c r="G47" s="16"/>
      <c r="H47" s="18" t="str">
        <f t="shared" si="3"/>
        <v/>
      </c>
      <c r="I47" s="18" t="str">
        <f t="shared" si="4"/>
        <v>盘盈</v>
      </c>
      <c r="J47" s="16"/>
      <c r="K47" s="16"/>
    </row>
    <row r="48" spans="1:11" ht="20.100000000000001" customHeight="1" x14ac:dyDescent="0.15">
      <c r="A48" s="18" t="str">
        <f>IF(参数表!A48="","",参数表!A48)</f>
        <v/>
      </c>
      <c r="B48" s="18" t="str">
        <f>IFERROR(VLOOKUP(A48,参数表!A:G,2,FALSE),"")</f>
        <v/>
      </c>
      <c r="C48" s="18" t="str">
        <f>IFERROR(VLOOKUP(A48,参数表!A:G,3,FALSE),"")</f>
        <v/>
      </c>
      <c r="D48" s="18" t="str">
        <f>IFERROR(VLOOKUP(A48,参数表!A:G,4,FALSE),"")</f>
        <v/>
      </c>
      <c r="E48" s="18" t="str">
        <f>IFERROR(VLOOKUP(A48,库存统计表!A:M,11,FALSE),"")</f>
        <v/>
      </c>
      <c r="F48" s="18" t="str">
        <f>IFERROR(VLOOKUP(A48,库存统计表!A:M,12,FALSE),"")</f>
        <v/>
      </c>
      <c r="G48" s="16"/>
      <c r="H48" s="18" t="str">
        <f t="shared" si="3"/>
        <v/>
      </c>
      <c r="I48" s="18" t="str">
        <f t="shared" si="4"/>
        <v>盘盈</v>
      </c>
      <c r="J48" s="16"/>
      <c r="K48" s="16"/>
    </row>
    <row r="49" spans="1:11" ht="20.100000000000001" customHeight="1" x14ac:dyDescent="0.15">
      <c r="A49" s="18" t="str">
        <f>IF(参数表!A49="","",参数表!A49)</f>
        <v/>
      </c>
      <c r="B49" s="18" t="str">
        <f>IFERROR(VLOOKUP(A49,参数表!A:G,2,FALSE),"")</f>
        <v/>
      </c>
      <c r="C49" s="18" t="str">
        <f>IFERROR(VLOOKUP(A49,参数表!A:G,3,FALSE),"")</f>
        <v/>
      </c>
      <c r="D49" s="18" t="str">
        <f>IFERROR(VLOOKUP(A49,参数表!A:G,4,FALSE),"")</f>
        <v/>
      </c>
      <c r="E49" s="18" t="str">
        <f>IFERROR(VLOOKUP(A49,库存统计表!A:M,11,FALSE),"")</f>
        <v/>
      </c>
      <c r="F49" s="18" t="str">
        <f>IFERROR(VLOOKUP(A49,库存统计表!A:M,12,FALSE),"")</f>
        <v/>
      </c>
      <c r="G49" s="16"/>
      <c r="H49" s="18" t="str">
        <f t="shared" si="3"/>
        <v/>
      </c>
      <c r="I49" s="18" t="str">
        <f t="shared" si="4"/>
        <v>盘盈</v>
      </c>
      <c r="J49" s="16"/>
      <c r="K49" s="16"/>
    </row>
    <row r="50" spans="1:11" ht="20.100000000000001" customHeight="1" x14ac:dyDescent="0.15">
      <c r="A50" s="18" t="str">
        <f>IF(参数表!A50="","",参数表!A50)</f>
        <v/>
      </c>
      <c r="B50" s="18" t="str">
        <f>IFERROR(VLOOKUP(A50,参数表!A:G,2,FALSE),"")</f>
        <v/>
      </c>
      <c r="C50" s="18" t="str">
        <f>IFERROR(VLOOKUP(A50,参数表!A:G,3,FALSE),"")</f>
        <v/>
      </c>
      <c r="D50" s="18" t="str">
        <f>IFERROR(VLOOKUP(A50,参数表!A:G,4,FALSE),"")</f>
        <v/>
      </c>
      <c r="E50" s="18" t="str">
        <f>IFERROR(VLOOKUP(A50,库存统计表!A:M,11,FALSE),"")</f>
        <v/>
      </c>
      <c r="F50" s="18" t="str">
        <f>IFERROR(VLOOKUP(A50,库存统计表!A:M,12,FALSE),"")</f>
        <v/>
      </c>
      <c r="G50" s="16"/>
      <c r="H50" s="18" t="str">
        <f t="shared" si="3"/>
        <v/>
      </c>
      <c r="I50" s="18" t="str">
        <f t="shared" si="4"/>
        <v>盘盈</v>
      </c>
      <c r="J50" s="16"/>
      <c r="K50" s="16"/>
    </row>
    <row r="51" spans="1:11" ht="20.100000000000001" customHeight="1" x14ac:dyDescent="0.15">
      <c r="A51" s="18" t="str">
        <f>IF(参数表!A51="","",参数表!A51)</f>
        <v/>
      </c>
      <c r="B51" s="18" t="str">
        <f>IFERROR(VLOOKUP(A51,参数表!A:G,2,FALSE),"")</f>
        <v/>
      </c>
      <c r="C51" s="18" t="str">
        <f>IFERROR(VLOOKUP(A51,参数表!A:G,3,FALSE),"")</f>
        <v/>
      </c>
      <c r="D51" s="18" t="str">
        <f>IFERROR(VLOOKUP(A51,参数表!A:G,4,FALSE),"")</f>
        <v/>
      </c>
      <c r="E51" s="18" t="str">
        <f>IFERROR(VLOOKUP(A51,库存统计表!A:M,11,FALSE),"")</f>
        <v/>
      </c>
      <c r="F51" s="18" t="str">
        <f>IFERROR(VLOOKUP(A51,库存统计表!A:M,12,FALSE),"")</f>
        <v/>
      </c>
      <c r="G51" s="16"/>
      <c r="H51" s="18" t="str">
        <f t="shared" si="3"/>
        <v/>
      </c>
      <c r="I51" s="18" t="str">
        <f t="shared" si="4"/>
        <v>盘盈</v>
      </c>
      <c r="J51" s="16"/>
      <c r="K51" s="16"/>
    </row>
    <row r="52" spans="1:11" ht="20.100000000000001" customHeight="1" x14ac:dyDescent="0.15">
      <c r="A52" s="18" t="str">
        <f>IF(参数表!A52="","",参数表!A52)</f>
        <v/>
      </c>
      <c r="B52" s="18" t="str">
        <f>IFERROR(VLOOKUP(A52,参数表!A:G,2,FALSE),"")</f>
        <v/>
      </c>
      <c r="C52" s="18" t="str">
        <f>IFERROR(VLOOKUP(A52,参数表!A:G,3,FALSE),"")</f>
        <v/>
      </c>
      <c r="D52" s="18" t="str">
        <f>IFERROR(VLOOKUP(A52,参数表!A:G,4,FALSE),"")</f>
        <v/>
      </c>
      <c r="E52" s="18" t="str">
        <f>IFERROR(VLOOKUP(A52,库存统计表!A:M,11,FALSE),"")</f>
        <v/>
      </c>
      <c r="F52" s="18" t="str">
        <f>IFERROR(VLOOKUP(A52,库存统计表!A:M,12,FALSE),"")</f>
        <v/>
      </c>
      <c r="G52" s="16"/>
      <c r="H52" s="18" t="str">
        <f t="shared" si="3"/>
        <v/>
      </c>
      <c r="I52" s="18" t="str">
        <f t="shared" si="4"/>
        <v>盘盈</v>
      </c>
      <c r="J52" s="16"/>
      <c r="K52" s="16"/>
    </row>
    <row r="53" spans="1:11" ht="20.100000000000001" customHeight="1" x14ac:dyDescent="0.15">
      <c r="A53" s="18" t="str">
        <f>IF(参数表!A53="","",参数表!A53)</f>
        <v/>
      </c>
      <c r="B53" s="18" t="str">
        <f>IFERROR(VLOOKUP(A53,参数表!A:G,2,FALSE),"")</f>
        <v/>
      </c>
      <c r="C53" s="18" t="str">
        <f>IFERROR(VLOOKUP(A53,参数表!A:G,3,FALSE),"")</f>
        <v/>
      </c>
      <c r="D53" s="18" t="str">
        <f>IFERROR(VLOOKUP(A53,参数表!A:G,4,FALSE),"")</f>
        <v/>
      </c>
      <c r="E53" s="18" t="str">
        <f>IFERROR(VLOOKUP(A53,库存统计表!A:M,11,FALSE),"")</f>
        <v/>
      </c>
      <c r="F53" s="18" t="str">
        <f>IFERROR(VLOOKUP(A53,库存统计表!A:M,12,FALSE),"")</f>
        <v/>
      </c>
      <c r="G53" s="16"/>
      <c r="H53" s="18" t="str">
        <f t="shared" si="3"/>
        <v/>
      </c>
      <c r="I53" s="18" t="str">
        <f t="shared" si="4"/>
        <v>盘盈</v>
      </c>
      <c r="J53" s="16"/>
      <c r="K53" s="16"/>
    </row>
    <row r="54" spans="1:11" ht="20.100000000000001" customHeight="1" x14ac:dyDescent="0.15">
      <c r="A54" s="18" t="str">
        <f>IF(参数表!A54="","",参数表!A54)</f>
        <v/>
      </c>
      <c r="B54" s="18" t="str">
        <f>IFERROR(VLOOKUP(A54,参数表!A:G,2,FALSE),"")</f>
        <v/>
      </c>
      <c r="C54" s="18" t="str">
        <f>IFERROR(VLOOKUP(A54,参数表!A:G,3,FALSE),"")</f>
        <v/>
      </c>
      <c r="D54" s="18" t="str">
        <f>IFERROR(VLOOKUP(A54,参数表!A:G,4,FALSE),"")</f>
        <v/>
      </c>
      <c r="E54" s="18" t="str">
        <f>IFERROR(VLOOKUP(A54,库存统计表!A:M,11,FALSE),"")</f>
        <v/>
      </c>
      <c r="F54" s="18" t="str">
        <f>IFERROR(VLOOKUP(A54,库存统计表!A:M,12,FALSE),"")</f>
        <v/>
      </c>
      <c r="G54" s="16"/>
      <c r="H54" s="18" t="str">
        <f t="shared" si="3"/>
        <v/>
      </c>
      <c r="I54" s="18" t="str">
        <f t="shared" si="4"/>
        <v>盘盈</v>
      </c>
      <c r="J54" s="16"/>
      <c r="K54" s="16"/>
    </row>
    <row r="55" spans="1:11" ht="20.100000000000001" customHeight="1" x14ac:dyDescent="0.15">
      <c r="A55" s="18" t="str">
        <f>IF(参数表!A55="","",参数表!A55)</f>
        <v/>
      </c>
      <c r="B55" s="18" t="str">
        <f>IFERROR(VLOOKUP(A55,参数表!A:G,2,FALSE),"")</f>
        <v/>
      </c>
      <c r="C55" s="18" t="str">
        <f>IFERROR(VLOOKUP(A55,参数表!A:G,3,FALSE),"")</f>
        <v/>
      </c>
      <c r="D55" s="18" t="str">
        <f>IFERROR(VLOOKUP(A55,参数表!A:G,4,FALSE),"")</f>
        <v/>
      </c>
      <c r="E55" s="18" t="str">
        <f>IFERROR(VLOOKUP(A55,库存统计表!A:M,11,FALSE),"")</f>
        <v/>
      </c>
      <c r="F55" s="18" t="str">
        <f>IFERROR(VLOOKUP(A55,库存统计表!A:M,12,FALSE),"")</f>
        <v/>
      </c>
      <c r="G55" s="16"/>
      <c r="H55" s="18" t="str">
        <f t="shared" si="3"/>
        <v/>
      </c>
      <c r="I55" s="18" t="str">
        <f t="shared" si="4"/>
        <v>盘盈</v>
      </c>
      <c r="J55" s="16"/>
      <c r="K55" s="16"/>
    </row>
    <row r="56" spans="1:11" ht="20.100000000000001" customHeight="1" x14ac:dyDescent="0.15">
      <c r="A56" s="18" t="str">
        <f>IF(参数表!A56="","",参数表!A56)</f>
        <v/>
      </c>
      <c r="B56" s="18" t="str">
        <f>IFERROR(VLOOKUP(A56,参数表!A:G,2,FALSE),"")</f>
        <v/>
      </c>
      <c r="C56" s="18" t="str">
        <f>IFERROR(VLOOKUP(A56,参数表!A:G,3,FALSE),"")</f>
        <v/>
      </c>
      <c r="D56" s="18" t="str">
        <f>IFERROR(VLOOKUP(A56,参数表!A:G,4,FALSE),"")</f>
        <v/>
      </c>
      <c r="E56" s="18" t="str">
        <f>IFERROR(VLOOKUP(A56,库存统计表!A:M,11,FALSE),"")</f>
        <v/>
      </c>
      <c r="F56" s="18" t="str">
        <f>IFERROR(VLOOKUP(A56,库存统计表!A:M,12,FALSE),"")</f>
        <v/>
      </c>
      <c r="G56" s="16"/>
      <c r="H56" s="18" t="str">
        <f t="shared" si="3"/>
        <v/>
      </c>
      <c r="I56" s="18" t="str">
        <f t="shared" si="4"/>
        <v>盘盈</v>
      </c>
      <c r="J56" s="16"/>
      <c r="K56" s="16"/>
    </row>
    <row r="57" spans="1:11" ht="20.100000000000001" customHeight="1" x14ac:dyDescent="0.15">
      <c r="A57" s="18" t="str">
        <f>IF(参数表!A57="","",参数表!A57)</f>
        <v/>
      </c>
      <c r="B57" s="18" t="str">
        <f>IFERROR(VLOOKUP(A57,参数表!A:G,2,FALSE),"")</f>
        <v/>
      </c>
      <c r="C57" s="18" t="str">
        <f>IFERROR(VLOOKUP(A57,参数表!A:G,3,FALSE),"")</f>
        <v/>
      </c>
      <c r="D57" s="18" t="str">
        <f>IFERROR(VLOOKUP(A57,参数表!A:G,4,FALSE),"")</f>
        <v/>
      </c>
      <c r="E57" s="18" t="str">
        <f>IFERROR(VLOOKUP(A57,库存统计表!A:M,11,FALSE),"")</f>
        <v/>
      </c>
      <c r="F57" s="18" t="str">
        <f>IFERROR(VLOOKUP(A57,库存统计表!A:M,12,FALSE),"")</f>
        <v/>
      </c>
      <c r="G57" s="16"/>
      <c r="H57" s="18" t="str">
        <f t="shared" si="3"/>
        <v/>
      </c>
      <c r="I57" s="18" t="str">
        <f t="shared" si="4"/>
        <v>盘盈</v>
      </c>
      <c r="J57" s="16"/>
      <c r="K57" s="16"/>
    </row>
    <row r="58" spans="1:11" ht="20.100000000000001" customHeight="1" x14ac:dyDescent="0.15">
      <c r="A58" s="18" t="str">
        <f>IF(参数表!A58="","",参数表!A58)</f>
        <v/>
      </c>
      <c r="B58" s="18" t="str">
        <f>IFERROR(VLOOKUP(A58,参数表!A:G,2,FALSE),"")</f>
        <v/>
      </c>
      <c r="C58" s="18" t="str">
        <f>IFERROR(VLOOKUP(A58,参数表!A:G,3,FALSE),"")</f>
        <v/>
      </c>
      <c r="D58" s="18" t="str">
        <f>IFERROR(VLOOKUP(A58,参数表!A:G,4,FALSE),"")</f>
        <v/>
      </c>
      <c r="E58" s="18" t="str">
        <f>IFERROR(VLOOKUP(A58,库存统计表!A:M,11,FALSE),"")</f>
        <v/>
      </c>
      <c r="F58" s="18" t="str">
        <f>IFERROR(VLOOKUP(A58,库存统计表!A:M,12,FALSE),"")</f>
        <v/>
      </c>
      <c r="G58" s="16"/>
      <c r="H58" s="18" t="str">
        <f t="shared" si="3"/>
        <v/>
      </c>
      <c r="I58" s="18" t="str">
        <f t="shared" si="4"/>
        <v>盘盈</v>
      </c>
      <c r="J58" s="16"/>
      <c r="K58" s="16"/>
    </row>
    <row r="59" spans="1:11" ht="20.100000000000001" customHeight="1" x14ac:dyDescent="0.15">
      <c r="A59" s="18" t="str">
        <f>IF(参数表!A59="","",参数表!A59)</f>
        <v/>
      </c>
      <c r="B59" s="18" t="str">
        <f>IFERROR(VLOOKUP(A59,参数表!A:G,2,FALSE),"")</f>
        <v/>
      </c>
      <c r="C59" s="18" t="str">
        <f>IFERROR(VLOOKUP(A59,参数表!A:G,3,FALSE),"")</f>
        <v/>
      </c>
      <c r="D59" s="18" t="str">
        <f>IFERROR(VLOOKUP(A59,参数表!A:G,4,FALSE),"")</f>
        <v/>
      </c>
      <c r="E59" s="18" t="str">
        <f>IFERROR(VLOOKUP(A59,库存统计表!A:M,11,FALSE),"")</f>
        <v/>
      </c>
      <c r="F59" s="18" t="str">
        <f>IFERROR(VLOOKUP(A59,库存统计表!A:M,12,FALSE),"")</f>
        <v/>
      </c>
      <c r="G59" s="16"/>
      <c r="H59" s="18" t="str">
        <f t="shared" si="3"/>
        <v/>
      </c>
      <c r="I59" s="18" t="str">
        <f t="shared" si="4"/>
        <v>盘盈</v>
      </c>
      <c r="J59" s="16"/>
      <c r="K59" s="16"/>
    </row>
    <row r="60" spans="1:11" ht="20.100000000000001" customHeight="1" x14ac:dyDescent="0.15">
      <c r="A60" s="18" t="str">
        <f>IF(参数表!A60="","",参数表!A60)</f>
        <v/>
      </c>
      <c r="B60" s="18" t="str">
        <f>IFERROR(VLOOKUP(A60,参数表!A:G,2,FALSE),"")</f>
        <v/>
      </c>
      <c r="C60" s="18" t="str">
        <f>IFERROR(VLOOKUP(A60,参数表!A:G,3,FALSE),"")</f>
        <v/>
      </c>
      <c r="D60" s="18" t="str">
        <f>IFERROR(VLOOKUP(A60,参数表!A:G,4,FALSE),"")</f>
        <v/>
      </c>
      <c r="E60" s="18" t="str">
        <f>IFERROR(VLOOKUP(A60,库存统计表!A:M,11,FALSE),"")</f>
        <v/>
      </c>
      <c r="F60" s="18" t="str">
        <f>IFERROR(VLOOKUP(A60,库存统计表!A:M,12,FALSE),"")</f>
        <v/>
      </c>
      <c r="G60" s="16"/>
      <c r="H60" s="18" t="str">
        <f t="shared" si="3"/>
        <v/>
      </c>
      <c r="I60" s="18" t="str">
        <f t="shared" si="4"/>
        <v>盘盈</v>
      </c>
      <c r="J60" s="16"/>
      <c r="K60" s="16"/>
    </row>
    <row r="61" spans="1:11" ht="20.100000000000001" customHeight="1" x14ac:dyDescent="0.15">
      <c r="A61" s="18" t="str">
        <f>IF(参数表!A61="","",参数表!A61)</f>
        <v/>
      </c>
      <c r="B61" s="18" t="str">
        <f>IFERROR(VLOOKUP(A61,参数表!A:G,2,FALSE),"")</f>
        <v/>
      </c>
      <c r="C61" s="18" t="str">
        <f>IFERROR(VLOOKUP(A61,参数表!A:G,3,FALSE),"")</f>
        <v/>
      </c>
      <c r="D61" s="18" t="str">
        <f>IFERROR(VLOOKUP(A61,参数表!A:G,4,FALSE),"")</f>
        <v/>
      </c>
      <c r="E61" s="18" t="str">
        <f>IFERROR(VLOOKUP(A61,库存统计表!A:M,11,FALSE),"")</f>
        <v/>
      </c>
      <c r="F61" s="18" t="str">
        <f>IFERROR(VLOOKUP(A61,库存统计表!A:M,12,FALSE),"")</f>
        <v/>
      </c>
      <c r="G61" s="16"/>
      <c r="H61" s="18" t="str">
        <f t="shared" si="3"/>
        <v/>
      </c>
      <c r="I61" s="18" t="str">
        <f t="shared" si="4"/>
        <v>盘盈</v>
      </c>
      <c r="J61" s="16"/>
      <c r="K61" s="16"/>
    </row>
    <row r="62" spans="1:11" ht="20.100000000000001" customHeight="1" x14ac:dyDescent="0.15">
      <c r="A62" s="18" t="str">
        <f>IF(参数表!A62="","",参数表!A62)</f>
        <v/>
      </c>
      <c r="B62" s="18" t="str">
        <f>IFERROR(VLOOKUP(A62,参数表!A:G,2,FALSE),"")</f>
        <v/>
      </c>
      <c r="C62" s="18" t="str">
        <f>IFERROR(VLOOKUP(A62,参数表!A:G,3,FALSE),"")</f>
        <v/>
      </c>
      <c r="D62" s="18" t="str">
        <f>IFERROR(VLOOKUP(A62,参数表!A:G,4,FALSE),"")</f>
        <v/>
      </c>
      <c r="E62" s="18" t="str">
        <f>IFERROR(VLOOKUP(A62,库存统计表!A:M,11,FALSE),"")</f>
        <v/>
      </c>
      <c r="F62" s="18" t="str">
        <f>IFERROR(VLOOKUP(A62,库存统计表!A:M,12,FALSE),"")</f>
        <v/>
      </c>
      <c r="G62" s="16"/>
      <c r="H62" s="18" t="str">
        <f t="shared" si="3"/>
        <v/>
      </c>
      <c r="I62" s="18" t="str">
        <f t="shared" si="4"/>
        <v>盘盈</v>
      </c>
      <c r="J62" s="16"/>
      <c r="K62" s="16"/>
    </row>
    <row r="63" spans="1:11" ht="20.100000000000001" customHeight="1" x14ac:dyDescent="0.15">
      <c r="A63" s="18" t="str">
        <f>IF(参数表!A63="","",参数表!A63)</f>
        <v/>
      </c>
      <c r="B63" s="18" t="str">
        <f>IFERROR(VLOOKUP(A63,参数表!A:G,2,FALSE),"")</f>
        <v/>
      </c>
      <c r="C63" s="18" t="str">
        <f>IFERROR(VLOOKUP(A63,参数表!A:G,3,FALSE),"")</f>
        <v/>
      </c>
      <c r="D63" s="18" t="str">
        <f>IFERROR(VLOOKUP(A63,参数表!A:G,4,FALSE),"")</f>
        <v/>
      </c>
      <c r="E63" s="18" t="str">
        <f>IFERROR(VLOOKUP(A63,库存统计表!A:M,11,FALSE),"")</f>
        <v/>
      </c>
      <c r="F63" s="18" t="str">
        <f>IFERROR(VLOOKUP(A63,库存统计表!A:M,12,FALSE),"")</f>
        <v/>
      </c>
      <c r="G63" s="16"/>
      <c r="H63" s="18" t="str">
        <f t="shared" si="3"/>
        <v/>
      </c>
      <c r="I63" s="18" t="str">
        <f t="shared" si="4"/>
        <v>盘盈</v>
      </c>
      <c r="J63" s="16"/>
      <c r="K63" s="16"/>
    </row>
    <row r="64" spans="1:11" ht="20.100000000000001" customHeight="1" x14ac:dyDescent="0.15">
      <c r="A64" s="18" t="str">
        <f>IF(参数表!A64="","",参数表!A64)</f>
        <v/>
      </c>
      <c r="B64" s="18" t="str">
        <f>IFERROR(VLOOKUP(A64,参数表!A:G,2,FALSE),"")</f>
        <v/>
      </c>
      <c r="C64" s="18" t="str">
        <f>IFERROR(VLOOKUP(A64,参数表!A:G,3,FALSE),"")</f>
        <v/>
      </c>
      <c r="D64" s="18" t="str">
        <f>IFERROR(VLOOKUP(A64,参数表!A:G,4,FALSE),"")</f>
        <v/>
      </c>
      <c r="E64" s="18" t="str">
        <f>IFERROR(VLOOKUP(A64,库存统计表!A:M,11,FALSE),"")</f>
        <v/>
      </c>
      <c r="F64" s="18" t="str">
        <f>IFERROR(VLOOKUP(A64,库存统计表!A:M,12,FALSE),"")</f>
        <v/>
      </c>
      <c r="G64" s="16"/>
      <c r="H64" s="18" t="str">
        <f t="shared" si="3"/>
        <v/>
      </c>
      <c r="I64" s="18" t="str">
        <f t="shared" si="4"/>
        <v>盘盈</v>
      </c>
      <c r="J64" s="16"/>
      <c r="K64" s="16"/>
    </row>
    <row r="65" spans="1:11" ht="20.100000000000001" customHeight="1" x14ac:dyDescent="0.15">
      <c r="A65" s="18" t="str">
        <f>IF(参数表!A65="","",参数表!A65)</f>
        <v/>
      </c>
      <c r="B65" s="18" t="str">
        <f>IFERROR(VLOOKUP(A65,参数表!A:G,2,FALSE),"")</f>
        <v/>
      </c>
      <c r="C65" s="18" t="str">
        <f>IFERROR(VLOOKUP(A65,参数表!A:G,3,FALSE),"")</f>
        <v/>
      </c>
      <c r="D65" s="18" t="str">
        <f>IFERROR(VLOOKUP(A65,参数表!A:G,4,FALSE),"")</f>
        <v/>
      </c>
      <c r="E65" s="18" t="str">
        <f>IFERROR(VLOOKUP(A65,库存统计表!A:M,11,FALSE),"")</f>
        <v/>
      </c>
      <c r="F65" s="18" t="str">
        <f>IFERROR(VLOOKUP(A65,库存统计表!A:M,12,FALSE),"")</f>
        <v/>
      </c>
      <c r="G65" s="16"/>
      <c r="H65" s="18" t="str">
        <f t="shared" si="3"/>
        <v/>
      </c>
      <c r="I65" s="18" t="str">
        <f t="shared" si="4"/>
        <v>盘盈</v>
      </c>
      <c r="J65" s="16"/>
      <c r="K65" s="16"/>
    </row>
    <row r="66" spans="1:11" ht="20.100000000000001" customHeight="1" x14ac:dyDescent="0.15">
      <c r="A66" s="18" t="str">
        <f>IF(参数表!A66="","",参数表!A66)</f>
        <v/>
      </c>
      <c r="B66" s="18" t="str">
        <f>IFERROR(VLOOKUP(A66,参数表!A:G,2,FALSE),"")</f>
        <v/>
      </c>
      <c r="C66" s="18" t="str">
        <f>IFERROR(VLOOKUP(A66,参数表!A:G,3,FALSE),"")</f>
        <v/>
      </c>
      <c r="D66" s="18" t="str">
        <f>IFERROR(VLOOKUP(A66,参数表!A:G,4,FALSE),"")</f>
        <v/>
      </c>
      <c r="E66" s="18" t="str">
        <f>IFERROR(VLOOKUP(A66,库存统计表!A:M,11,FALSE),"")</f>
        <v/>
      </c>
      <c r="F66" s="18" t="str">
        <f>IFERROR(VLOOKUP(A66,库存统计表!A:M,12,FALSE),"")</f>
        <v/>
      </c>
      <c r="G66" s="16"/>
      <c r="H66" s="18" t="str">
        <f t="shared" si="3"/>
        <v/>
      </c>
      <c r="I66" s="18" t="str">
        <f t="shared" si="4"/>
        <v>盘盈</v>
      </c>
      <c r="J66" s="16"/>
      <c r="K66" s="16"/>
    </row>
    <row r="67" spans="1:11" ht="20.100000000000001" customHeight="1" x14ac:dyDescent="0.15">
      <c r="A67" s="18" t="str">
        <f>IF(参数表!A67="","",参数表!A67)</f>
        <v/>
      </c>
      <c r="B67" s="18" t="str">
        <f>IFERROR(VLOOKUP(A67,参数表!A:G,2,FALSE),"")</f>
        <v/>
      </c>
      <c r="C67" s="18" t="str">
        <f>IFERROR(VLOOKUP(A67,参数表!A:G,3,FALSE),"")</f>
        <v/>
      </c>
      <c r="D67" s="18" t="str">
        <f>IFERROR(VLOOKUP(A67,参数表!A:G,4,FALSE),"")</f>
        <v/>
      </c>
      <c r="E67" s="18" t="str">
        <f>IFERROR(VLOOKUP(A67,库存统计表!A:M,11,FALSE),"")</f>
        <v/>
      </c>
      <c r="F67" s="18" t="str">
        <f>IFERROR(VLOOKUP(A67,库存统计表!A:M,12,FALSE),"")</f>
        <v/>
      </c>
      <c r="G67" s="16"/>
      <c r="H67" s="18" t="str">
        <f t="shared" si="3"/>
        <v/>
      </c>
      <c r="I67" s="18" t="str">
        <f t="shared" si="4"/>
        <v>盘盈</v>
      </c>
      <c r="J67" s="16"/>
      <c r="K67" s="16"/>
    </row>
    <row r="68" spans="1:11" ht="20.100000000000001" customHeight="1" x14ac:dyDescent="0.15">
      <c r="A68" s="18" t="str">
        <f>IF(参数表!A68="","",参数表!A68)</f>
        <v/>
      </c>
      <c r="B68" s="18" t="str">
        <f>IFERROR(VLOOKUP(A68,参数表!A:G,2,FALSE),"")</f>
        <v/>
      </c>
      <c r="C68" s="18" t="str">
        <f>IFERROR(VLOOKUP(A68,参数表!A:G,3,FALSE),"")</f>
        <v/>
      </c>
      <c r="D68" s="18" t="str">
        <f>IFERROR(VLOOKUP(A68,参数表!A:G,4,FALSE),"")</f>
        <v/>
      </c>
      <c r="E68" s="18" t="str">
        <f>IFERROR(VLOOKUP(A68,库存统计表!A:M,11,FALSE),"")</f>
        <v/>
      </c>
      <c r="F68" s="18" t="str">
        <f>IFERROR(VLOOKUP(A68,库存统计表!A:M,12,FALSE),"")</f>
        <v/>
      </c>
      <c r="G68" s="16"/>
      <c r="H68" s="18" t="str">
        <f t="shared" ref="H68:H99" si="5">IFERROR((G68-E68),"")</f>
        <v/>
      </c>
      <c r="I68" s="18" t="str">
        <f t="shared" si="4"/>
        <v>盘盈</v>
      </c>
      <c r="J68" s="16"/>
      <c r="K68" s="16"/>
    </row>
    <row r="69" spans="1:11" ht="20.100000000000001" customHeight="1" x14ac:dyDescent="0.15">
      <c r="A69" s="18" t="str">
        <f>IF(参数表!A69="","",参数表!A69)</f>
        <v/>
      </c>
      <c r="B69" s="18" t="str">
        <f>IFERROR(VLOOKUP(A69,参数表!A:G,2,FALSE),"")</f>
        <v/>
      </c>
      <c r="C69" s="18" t="str">
        <f>IFERROR(VLOOKUP(A69,参数表!A:G,3,FALSE),"")</f>
        <v/>
      </c>
      <c r="D69" s="18" t="str">
        <f>IFERROR(VLOOKUP(A69,参数表!A:G,4,FALSE),"")</f>
        <v/>
      </c>
      <c r="E69" s="18" t="str">
        <f>IFERROR(VLOOKUP(A69,库存统计表!A:M,11,FALSE),"")</f>
        <v/>
      </c>
      <c r="F69" s="18" t="str">
        <f>IFERROR(VLOOKUP(A69,库存统计表!A:M,12,FALSE),"")</f>
        <v/>
      </c>
      <c r="G69" s="16"/>
      <c r="H69" s="18" t="str">
        <f t="shared" si="5"/>
        <v/>
      </c>
      <c r="I69" s="18" t="str">
        <f t="shared" si="4"/>
        <v>盘盈</v>
      </c>
      <c r="J69" s="16"/>
      <c r="K69" s="16"/>
    </row>
    <row r="70" spans="1:11" ht="20.100000000000001" customHeight="1" x14ac:dyDescent="0.15">
      <c r="A70" s="18" t="str">
        <f>IF(参数表!A70="","",参数表!A70)</f>
        <v/>
      </c>
      <c r="B70" s="18" t="str">
        <f>IFERROR(VLOOKUP(A70,参数表!A:G,2,FALSE),"")</f>
        <v/>
      </c>
      <c r="C70" s="18" t="str">
        <f>IFERROR(VLOOKUP(A70,参数表!A:G,3,FALSE),"")</f>
        <v/>
      </c>
      <c r="D70" s="18" t="str">
        <f>IFERROR(VLOOKUP(A70,参数表!A:G,4,FALSE),"")</f>
        <v/>
      </c>
      <c r="E70" s="18" t="str">
        <f>IFERROR(VLOOKUP(A70,库存统计表!A:M,11,FALSE),"")</f>
        <v/>
      </c>
      <c r="F70" s="18" t="str">
        <f>IFERROR(VLOOKUP(A70,库存统计表!A:M,12,FALSE),"")</f>
        <v/>
      </c>
      <c r="G70" s="16"/>
      <c r="H70" s="18" t="str">
        <f t="shared" si="5"/>
        <v/>
      </c>
      <c r="I70" s="18" t="str">
        <f t="shared" si="4"/>
        <v>盘盈</v>
      </c>
      <c r="J70" s="16"/>
      <c r="K70" s="16"/>
    </row>
    <row r="71" spans="1:11" ht="20.100000000000001" customHeight="1" x14ac:dyDescent="0.15">
      <c r="A71" s="18" t="str">
        <f>IF(参数表!A71="","",参数表!A71)</f>
        <v/>
      </c>
      <c r="B71" s="18" t="str">
        <f>IFERROR(VLOOKUP(A71,参数表!A:G,2,FALSE),"")</f>
        <v/>
      </c>
      <c r="C71" s="18" t="str">
        <f>IFERROR(VLOOKUP(A71,参数表!A:G,3,FALSE),"")</f>
        <v/>
      </c>
      <c r="D71" s="18" t="str">
        <f>IFERROR(VLOOKUP(A71,参数表!A:G,4,FALSE),"")</f>
        <v/>
      </c>
      <c r="E71" s="18" t="str">
        <f>IFERROR(VLOOKUP(A71,库存统计表!A:M,11,FALSE),"")</f>
        <v/>
      </c>
      <c r="F71" s="18" t="str">
        <f>IFERROR(VLOOKUP(A71,库存统计表!A:M,12,FALSE),"")</f>
        <v/>
      </c>
      <c r="G71" s="16"/>
      <c r="H71" s="18" t="str">
        <f t="shared" si="5"/>
        <v/>
      </c>
      <c r="I71" s="18" t="str">
        <f t="shared" si="4"/>
        <v>盘盈</v>
      </c>
      <c r="J71" s="16"/>
      <c r="K71" s="16"/>
    </row>
    <row r="72" spans="1:11" ht="20.100000000000001" customHeight="1" x14ac:dyDescent="0.15">
      <c r="A72" s="18" t="str">
        <f>IF(参数表!A72="","",参数表!A72)</f>
        <v/>
      </c>
      <c r="B72" s="18" t="str">
        <f>IFERROR(VLOOKUP(A72,参数表!A:G,2,FALSE),"")</f>
        <v/>
      </c>
      <c r="C72" s="18" t="str">
        <f>IFERROR(VLOOKUP(A72,参数表!A:G,3,FALSE),"")</f>
        <v/>
      </c>
      <c r="D72" s="18" t="str">
        <f>IFERROR(VLOOKUP(A72,参数表!A:G,4,FALSE),"")</f>
        <v/>
      </c>
      <c r="E72" s="18" t="str">
        <f>IFERROR(VLOOKUP(A72,库存统计表!A:M,11,FALSE),"")</f>
        <v/>
      </c>
      <c r="F72" s="18" t="str">
        <f>IFERROR(VLOOKUP(A72,库存统计表!A:M,12,FALSE),"")</f>
        <v/>
      </c>
      <c r="G72" s="16"/>
      <c r="H72" s="18" t="str">
        <f t="shared" si="5"/>
        <v/>
      </c>
      <c r="I72" s="18" t="str">
        <f t="shared" si="4"/>
        <v>盘盈</v>
      </c>
      <c r="J72" s="16"/>
      <c r="K72" s="16"/>
    </row>
    <row r="73" spans="1:11" ht="20.100000000000001" customHeight="1" x14ac:dyDescent="0.15">
      <c r="A73" s="18" t="str">
        <f>IF(参数表!A73="","",参数表!A73)</f>
        <v/>
      </c>
      <c r="B73" s="18" t="str">
        <f>IFERROR(VLOOKUP(A73,参数表!A:G,2,FALSE),"")</f>
        <v/>
      </c>
      <c r="C73" s="18" t="str">
        <f>IFERROR(VLOOKUP(A73,参数表!A:G,3,FALSE),"")</f>
        <v/>
      </c>
      <c r="D73" s="18" t="str">
        <f>IFERROR(VLOOKUP(A73,参数表!A:G,4,FALSE),"")</f>
        <v/>
      </c>
      <c r="E73" s="18" t="str">
        <f>IFERROR(VLOOKUP(A73,库存统计表!A:M,11,FALSE),"")</f>
        <v/>
      </c>
      <c r="F73" s="18" t="str">
        <f>IFERROR(VLOOKUP(A73,库存统计表!A:M,12,FALSE),"")</f>
        <v/>
      </c>
      <c r="G73" s="16"/>
      <c r="H73" s="18" t="str">
        <f t="shared" si="5"/>
        <v/>
      </c>
      <c r="I73" s="18" t="str">
        <f t="shared" ref="I73:I104" si="6">IF(H73&lt;0,"盘亏",IF(H73=0,"",IF(H73&gt;0,"盘盈","")))</f>
        <v>盘盈</v>
      </c>
      <c r="J73" s="16"/>
      <c r="K73" s="16"/>
    </row>
    <row r="74" spans="1:11" ht="20.100000000000001" customHeight="1" x14ac:dyDescent="0.15">
      <c r="A74" s="18" t="str">
        <f>IF(参数表!A74="","",参数表!A74)</f>
        <v/>
      </c>
      <c r="B74" s="18" t="str">
        <f>IFERROR(VLOOKUP(A74,参数表!A:G,2,FALSE),"")</f>
        <v/>
      </c>
      <c r="C74" s="18" t="str">
        <f>IFERROR(VLOOKUP(A74,参数表!A:G,3,FALSE),"")</f>
        <v/>
      </c>
      <c r="D74" s="18" t="str">
        <f>IFERROR(VLOOKUP(A74,参数表!A:G,4,FALSE),"")</f>
        <v/>
      </c>
      <c r="E74" s="18" t="str">
        <f>IFERROR(VLOOKUP(A74,库存统计表!A:M,11,FALSE),"")</f>
        <v/>
      </c>
      <c r="F74" s="18" t="str">
        <f>IFERROR(VLOOKUP(A74,库存统计表!A:M,12,FALSE),"")</f>
        <v/>
      </c>
      <c r="G74" s="16"/>
      <c r="H74" s="18" t="str">
        <f t="shared" si="5"/>
        <v/>
      </c>
      <c r="I74" s="18" t="str">
        <f t="shared" si="6"/>
        <v>盘盈</v>
      </c>
      <c r="J74" s="16"/>
      <c r="K74" s="16"/>
    </row>
    <row r="75" spans="1:11" ht="20.100000000000001" customHeight="1" x14ac:dyDescent="0.15">
      <c r="A75" s="18" t="str">
        <f>IF(参数表!A75="","",参数表!A75)</f>
        <v/>
      </c>
      <c r="B75" s="18" t="str">
        <f>IFERROR(VLOOKUP(A75,参数表!A:G,2,FALSE),"")</f>
        <v/>
      </c>
      <c r="C75" s="18" t="str">
        <f>IFERROR(VLOOKUP(A75,参数表!A:G,3,FALSE),"")</f>
        <v/>
      </c>
      <c r="D75" s="18" t="str">
        <f>IFERROR(VLOOKUP(A75,参数表!A:G,4,FALSE),"")</f>
        <v/>
      </c>
      <c r="E75" s="18" t="str">
        <f>IFERROR(VLOOKUP(A75,库存统计表!A:M,11,FALSE),"")</f>
        <v/>
      </c>
      <c r="F75" s="18" t="str">
        <f>IFERROR(VLOOKUP(A75,库存统计表!A:M,12,FALSE),"")</f>
        <v/>
      </c>
      <c r="G75" s="16"/>
      <c r="H75" s="18" t="str">
        <f t="shared" si="5"/>
        <v/>
      </c>
      <c r="I75" s="18" t="str">
        <f t="shared" si="6"/>
        <v>盘盈</v>
      </c>
      <c r="J75" s="16"/>
      <c r="K75" s="16"/>
    </row>
    <row r="76" spans="1:11" ht="20.100000000000001" customHeight="1" x14ac:dyDescent="0.15">
      <c r="A76" s="18" t="str">
        <f>IF(参数表!A76="","",参数表!A76)</f>
        <v/>
      </c>
      <c r="B76" s="18" t="str">
        <f>IFERROR(VLOOKUP(A76,参数表!A:G,2,FALSE),"")</f>
        <v/>
      </c>
      <c r="C76" s="18" t="str">
        <f>IFERROR(VLOOKUP(A76,参数表!A:G,3,FALSE),"")</f>
        <v/>
      </c>
      <c r="D76" s="18" t="str">
        <f>IFERROR(VLOOKUP(A76,参数表!A:G,4,FALSE),"")</f>
        <v/>
      </c>
      <c r="E76" s="18" t="str">
        <f>IFERROR(VLOOKUP(A76,库存统计表!A:M,11,FALSE),"")</f>
        <v/>
      </c>
      <c r="F76" s="18" t="str">
        <f>IFERROR(VLOOKUP(A76,库存统计表!A:M,12,FALSE),"")</f>
        <v/>
      </c>
      <c r="G76" s="16"/>
      <c r="H76" s="18" t="str">
        <f t="shared" si="5"/>
        <v/>
      </c>
      <c r="I76" s="18" t="str">
        <f t="shared" si="6"/>
        <v>盘盈</v>
      </c>
      <c r="J76" s="16"/>
      <c r="K76" s="16"/>
    </row>
    <row r="77" spans="1:11" ht="20.100000000000001" customHeight="1" x14ac:dyDescent="0.15">
      <c r="A77" s="18" t="str">
        <f>IF(参数表!A77="","",参数表!A77)</f>
        <v/>
      </c>
      <c r="B77" s="18" t="str">
        <f>IFERROR(VLOOKUP(A77,参数表!A:G,2,FALSE),"")</f>
        <v/>
      </c>
      <c r="C77" s="18" t="str">
        <f>IFERROR(VLOOKUP(A77,参数表!A:G,3,FALSE),"")</f>
        <v/>
      </c>
      <c r="D77" s="18" t="str">
        <f>IFERROR(VLOOKUP(A77,参数表!A:G,4,FALSE),"")</f>
        <v/>
      </c>
      <c r="E77" s="18" t="str">
        <f>IFERROR(VLOOKUP(A77,库存统计表!A:M,11,FALSE),"")</f>
        <v/>
      </c>
      <c r="F77" s="18" t="str">
        <f>IFERROR(VLOOKUP(A77,库存统计表!A:M,12,FALSE),"")</f>
        <v/>
      </c>
      <c r="G77" s="16"/>
      <c r="H77" s="18" t="str">
        <f t="shared" si="5"/>
        <v/>
      </c>
      <c r="I77" s="18" t="str">
        <f t="shared" si="6"/>
        <v>盘盈</v>
      </c>
      <c r="J77" s="16"/>
      <c r="K77" s="16"/>
    </row>
    <row r="78" spans="1:11" ht="20.100000000000001" customHeight="1" x14ac:dyDescent="0.15">
      <c r="A78" s="18" t="str">
        <f>IF(参数表!A78="","",参数表!A78)</f>
        <v/>
      </c>
      <c r="B78" s="18" t="str">
        <f>IFERROR(VLOOKUP(A78,参数表!A:G,2,FALSE),"")</f>
        <v/>
      </c>
      <c r="C78" s="18" t="str">
        <f>IFERROR(VLOOKUP(A78,参数表!A:G,3,FALSE),"")</f>
        <v/>
      </c>
      <c r="D78" s="18" t="str">
        <f>IFERROR(VLOOKUP(A78,参数表!A:G,4,FALSE),"")</f>
        <v/>
      </c>
      <c r="E78" s="18" t="str">
        <f>IFERROR(VLOOKUP(A78,库存统计表!A:M,11,FALSE),"")</f>
        <v/>
      </c>
      <c r="F78" s="18" t="str">
        <f>IFERROR(VLOOKUP(A78,库存统计表!A:M,12,FALSE),"")</f>
        <v/>
      </c>
      <c r="G78" s="16"/>
      <c r="H78" s="18" t="str">
        <f t="shared" si="5"/>
        <v/>
      </c>
      <c r="I78" s="18" t="str">
        <f t="shared" si="6"/>
        <v>盘盈</v>
      </c>
      <c r="J78" s="16"/>
      <c r="K78" s="16"/>
    </row>
    <row r="79" spans="1:11" ht="20.100000000000001" customHeight="1" x14ac:dyDescent="0.15">
      <c r="A79" s="18" t="str">
        <f>IF(参数表!A79="","",参数表!A79)</f>
        <v/>
      </c>
      <c r="B79" s="18" t="str">
        <f>IFERROR(VLOOKUP(A79,参数表!A:G,2,FALSE),"")</f>
        <v/>
      </c>
      <c r="C79" s="18" t="str">
        <f>IFERROR(VLOOKUP(A79,参数表!A:G,3,FALSE),"")</f>
        <v/>
      </c>
      <c r="D79" s="18" t="str">
        <f>IFERROR(VLOOKUP(A79,参数表!A:G,4,FALSE),"")</f>
        <v/>
      </c>
      <c r="E79" s="18" t="str">
        <f>IFERROR(VLOOKUP(A79,库存统计表!A:M,11,FALSE),"")</f>
        <v/>
      </c>
      <c r="F79" s="18" t="str">
        <f>IFERROR(VLOOKUP(A79,库存统计表!A:M,12,FALSE),"")</f>
        <v/>
      </c>
      <c r="G79" s="16"/>
      <c r="H79" s="18" t="str">
        <f t="shared" si="5"/>
        <v/>
      </c>
      <c r="I79" s="18" t="str">
        <f t="shared" si="6"/>
        <v>盘盈</v>
      </c>
      <c r="J79" s="16"/>
      <c r="K79" s="16"/>
    </row>
    <row r="80" spans="1:11" ht="20.100000000000001" customHeight="1" x14ac:dyDescent="0.15">
      <c r="A80" s="18" t="str">
        <f>IF(参数表!A80="","",参数表!A80)</f>
        <v/>
      </c>
      <c r="B80" s="18" t="str">
        <f>IFERROR(VLOOKUP(A80,参数表!A:G,2,FALSE),"")</f>
        <v/>
      </c>
      <c r="C80" s="18" t="str">
        <f>IFERROR(VLOOKUP(A80,参数表!A:G,3,FALSE),"")</f>
        <v/>
      </c>
      <c r="D80" s="18" t="str">
        <f>IFERROR(VLOOKUP(A80,参数表!A:G,4,FALSE),"")</f>
        <v/>
      </c>
      <c r="E80" s="18" t="str">
        <f>IFERROR(VLOOKUP(A80,库存统计表!A:M,11,FALSE),"")</f>
        <v/>
      </c>
      <c r="F80" s="18" t="str">
        <f>IFERROR(VLOOKUP(A80,库存统计表!A:M,12,FALSE),"")</f>
        <v/>
      </c>
      <c r="G80" s="16"/>
      <c r="H80" s="18" t="str">
        <f t="shared" si="5"/>
        <v/>
      </c>
      <c r="I80" s="18" t="str">
        <f t="shared" si="6"/>
        <v>盘盈</v>
      </c>
      <c r="J80" s="16"/>
      <c r="K80" s="16"/>
    </row>
    <row r="81" spans="1:11" ht="20.100000000000001" customHeight="1" x14ac:dyDescent="0.15">
      <c r="A81" s="18" t="str">
        <f>IF(参数表!A81="","",参数表!A81)</f>
        <v/>
      </c>
      <c r="B81" s="18" t="str">
        <f>IFERROR(VLOOKUP(A81,参数表!A:G,2,FALSE),"")</f>
        <v/>
      </c>
      <c r="C81" s="18" t="str">
        <f>IFERROR(VLOOKUP(A81,参数表!A:G,3,FALSE),"")</f>
        <v/>
      </c>
      <c r="D81" s="18" t="str">
        <f>IFERROR(VLOOKUP(A81,参数表!A:G,4,FALSE),"")</f>
        <v/>
      </c>
      <c r="E81" s="18" t="str">
        <f>IFERROR(VLOOKUP(A81,库存统计表!A:M,11,FALSE),"")</f>
        <v/>
      </c>
      <c r="F81" s="18" t="str">
        <f>IFERROR(VLOOKUP(A81,库存统计表!A:M,12,FALSE),"")</f>
        <v/>
      </c>
      <c r="G81" s="16"/>
      <c r="H81" s="18" t="str">
        <f t="shared" si="5"/>
        <v/>
      </c>
      <c r="I81" s="18" t="str">
        <f t="shared" si="6"/>
        <v>盘盈</v>
      </c>
      <c r="J81" s="16"/>
      <c r="K81" s="16"/>
    </row>
    <row r="82" spans="1:11" ht="20.100000000000001" customHeight="1" x14ac:dyDescent="0.15">
      <c r="A82" s="18" t="str">
        <f>IF(参数表!A82="","",参数表!A82)</f>
        <v/>
      </c>
      <c r="B82" s="18" t="str">
        <f>IFERROR(VLOOKUP(A82,参数表!A:G,2,FALSE),"")</f>
        <v/>
      </c>
      <c r="C82" s="18" t="str">
        <f>IFERROR(VLOOKUP(A82,参数表!A:G,3,FALSE),"")</f>
        <v/>
      </c>
      <c r="D82" s="18" t="str">
        <f>IFERROR(VLOOKUP(A82,参数表!A:G,4,FALSE),"")</f>
        <v/>
      </c>
      <c r="E82" s="18" t="str">
        <f>IFERROR(VLOOKUP(A82,库存统计表!A:M,11,FALSE),"")</f>
        <v/>
      </c>
      <c r="F82" s="18" t="str">
        <f>IFERROR(VLOOKUP(A82,库存统计表!A:M,12,FALSE),"")</f>
        <v/>
      </c>
      <c r="G82" s="16"/>
      <c r="H82" s="18" t="str">
        <f t="shared" si="5"/>
        <v/>
      </c>
      <c r="I82" s="18" t="str">
        <f t="shared" si="6"/>
        <v>盘盈</v>
      </c>
      <c r="J82" s="16"/>
      <c r="K82" s="16"/>
    </row>
    <row r="83" spans="1:11" ht="20.100000000000001" customHeight="1" x14ac:dyDescent="0.15">
      <c r="A83" s="18" t="str">
        <f>IF(参数表!A83="","",参数表!A83)</f>
        <v/>
      </c>
      <c r="B83" s="18" t="str">
        <f>IFERROR(VLOOKUP(A83,参数表!A:G,2,FALSE),"")</f>
        <v/>
      </c>
      <c r="C83" s="18" t="str">
        <f>IFERROR(VLOOKUP(A83,参数表!A:G,3,FALSE),"")</f>
        <v/>
      </c>
      <c r="D83" s="18" t="str">
        <f>IFERROR(VLOOKUP(A83,参数表!A:G,4,FALSE),"")</f>
        <v/>
      </c>
      <c r="E83" s="18" t="str">
        <f>IFERROR(VLOOKUP(A83,库存统计表!A:M,11,FALSE),"")</f>
        <v/>
      </c>
      <c r="F83" s="18" t="str">
        <f>IFERROR(VLOOKUP(A83,库存统计表!A:M,12,FALSE),"")</f>
        <v/>
      </c>
      <c r="G83" s="16"/>
      <c r="H83" s="18" t="str">
        <f t="shared" si="5"/>
        <v/>
      </c>
      <c r="I83" s="18" t="str">
        <f t="shared" si="6"/>
        <v>盘盈</v>
      </c>
      <c r="J83" s="16"/>
      <c r="K83" s="16"/>
    </row>
    <row r="84" spans="1:11" ht="20.100000000000001" customHeight="1" x14ac:dyDescent="0.15">
      <c r="A84" s="18" t="str">
        <f>IF(参数表!A84="","",参数表!A84)</f>
        <v/>
      </c>
      <c r="B84" s="18" t="str">
        <f>IFERROR(VLOOKUP(A84,参数表!A:G,2,FALSE),"")</f>
        <v/>
      </c>
      <c r="C84" s="18" t="str">
        <f>IFERROR(VLOOKUP(A84,参数表!A:G,3,FALSE),"")</f>
        <v/>
      </c>
      <c r="D84" s="18" t="str">
        <f>IFERROR(VLOOKUP(A84,参数表!A:G,4,FALSE),"")</f>
        <v/>
      </c>
      <c r="E84" s="18" t="str">
        <f>IFERROR(VLOOKUP(A84,库存统计表!A:M,11,FALSE),"")</f>
        <v/>
      </c>
      <c r="F84" s="18" t="str">
        <f>IFERROR(VLOOKUP(A84,库存统计表!A:M,12,FALSE),"")</f>
        <v/>
      </c>
      <c r="G84" s="16"/>
      <c r="H84" s="18" t="str">
        <f t="shared" si="5"/>
        <v/>
      </c>
      <c r="I84" s="18" t="str">
        <f t="shared" si="6"/>
        <v>盘盈</v>
      </c>
      <c r="J84" s="16"/>
      <c r="K84" s="16"/>
    </row>
    <row r="85" spans="1:11" ht="20.100000000000001" customHeight="1" x14ac:dyDescent="0.15">
      <c r="A85" s="18" t="str">
        <f>IF(参数表!A85="","",参数表!A85)</f>
        <v/>
      </c>
      <c r="B85" s="18" t="str">
        <f>IFERROR(VLOOKUP(A85,参数表!A:G,2,FALSE),"")</f>
        <v/>
      </c>
      <c r="C85" s="18" t="str">
        <f>IFERROR(VLOOKUP(A85,参数表!A:G,3,FALSE),"")</f>
        <v/>
      </c>
      <c r="D85" s="18" t="str">
        <f>IFERROR(VLOOKUP(A85,参数表!A:G,4,FALSE),"")</f>
        <v/>
      </c>
      <c r="E85" s="18" t="str">
        <f>IFERROR(VLOOKUP(A85,库存统计表!A:M,11,FALSE),"")</f>
        <v/>
      </c>
      <c r="F85" s="18" t="str">
        <f>IFERROR(VLOOKUP(A85,库存统计表!A:M,12,FALSE),"")</f>
        <v/>
      </c>
      <c r="G85" s="16"/>
      <c r="H85" s="18" t="str">
        <f t="shared" si="5"/>
        <v/>
      </c>
      <c r="I85" s="18" t="str">
        <f t="shared" si="6"/>
        <v>盘盈</v>
      </c>
      <c r="J85" s="16"/>
      <c r="K85" s="16"/>
    </row>
    <row r="86" spans="1:11" ht="20.100000000000001" customHeight="1" x14ac:dyDescent="0.15">
      <c r="A86" s="18" t="str">
        <f>IF(参数表!A86="","",参数表!A86)</f>
        <v/>
      </c>
      <c r="B86" s="18" t="str">
        <f>IFERROR(VLOOKUP(A86,参数表!A:G,2,FALSE),"")</f>
        <v/>
      </c>
      <c r="C86" s="18" t="str">
        <f>IFERROR(VLOOKUP(A86,参数表!A:G,3,FALSE),"")</f>
        <v/>
      </c>
      <c r="D86" s="18" t="str">
        <f>IFERROR(VLOOKUP(A86,参数表!A:G,4,FALSE),"")</f>
        <v/>
      </c>
      <c r="E86" s="18" t="str">
        <f>IFERROR(VLOOKUP(A86,库存统计表!A:M,11,FALSE),"")</f>
        <v/>
      </c>
      <c r="F86" s="18" t="str">
        <f>IFERROR(VLOOKUP(A86,库存统计表!A:M,12,FALSE),"")</f>
        <v/>
      </c>
      <c r="G86" s="16"/>
      <c r="H86" s="18" t="str">
        <f t="shared" si="5"/>
        <v/>
      </c>
      <c r="I86" s="18" t="str">
        <f t="shared" si="6"/>
        <v>盘盈</v>
      </c>
      <c r="J86" s="16"/>
      <c r="K86" s="16"/>
    </row>
    <row r="87" spans="1:11" ht="20.100000000000001" customHeight="1" x14ac:dyDescent="0.15">
      <c r="A87" s="18" t="str">
        <f>IF(参数表!A87="","",参数表!A87)</f>
        <v/>
      </c>
      <c r="B87" s="18" t="str">
        <f>IFERROR(VLOOKUP(A87,参数表!A:G,2,FALSE),"")</f>
        <v/>
      </c>
      <c r="C87" s="18" t="str">
        <f>IFERROR(VLOOKUP(A87,参数表!A:G,3,FALSE),"")</f>
        <v/>
      </c>
      <c r="D87" s="18" t="str">
        <f>IFERROR(VLOOKUP(A87,参数表!A:G,4,FALSE),"")</f>
        <v/>
      </c>
      <c r="E87" s="18" t="str">
        <f>IFERROR(VLOOKUP(A87,库存统计表!A:M,11,FALSE),"")</f>
        <v/>
      </c>
      <c r="F87" s="18" t="str">
        <f>IFERROR(VLOOKUP(A87,库存统计表!A:M,12,FALSE),"")</f>
        <v/>
      </c>
      <c r="G87" s="16"/>
      <c r="H87" s="18" t="str">
        <f t="shared" si="5"/>
        <v/>
      </c>
      <c r="I87" s="18" t="str">
        <f t="shared" si="6"/>
        <v>盘盈</v>
      </c>
      <c r="J87" s="16"/>
      <c r="K87" s="16"/>
    </row>
    <row r="88" spans="1:11" ht="20.100000000000001" customHeight="1" x14ac:dyDescent="0.15">
      <c r="A88" s="18" t="str">
        <f>IF(参数表!A88="","",参数表!A88)</f>
        <v/>
      </c>
      <c r="B88" s="18" t="str">
        <f>IFERROR(VLOOKUP(A88,参数表!A:G,2,FALSE),"")</f>
        <v/>
      </c>
      <c r="C88" s="18" t="str">
        <f>IFERROR(VLOOKUP(A88,参数表!A:G,3,FALSE),"")</f>
        <v/>
      </c>
      <c r="D88" s="18" t="str">
        <f>IFERROR(VLOOKUP(A88,参数表!A:G,4,FALSE),"")</f>
        <v/>
      </c>
      <c r="E88" s="18" t="str">
        <f>IFERROR(VLOOKUP(A88,库存统计表!A:M,11,FALSE),"")</f>
        <v/>
      </c>
      <c r="F88" s="18" t="str">
        <f>IFERROR(VLOOKUP(A88,库存统计表!A:M,12,FALSE),"")</f>
        <v/>
      </c>
      <c r="G88" s="16"/>
      <c r="H88" s="18" t="str">
        <f t="shared" si="5"/>
        <v/>
      </c>
      <c r="I88" s="18" t="str">
        <f t="shared" si="6"/>
        <v>盘盈</v>
      </c>
      <c r="J88" s="16"/>
      <c r="K88" s="16"/>
    </row>
    <row r="89" spans="1:11" ht="20.100000000000001" customHeight="1" x14ac:dyDescent="0.15">
      <c r="A89" s="18" t="str">
        <f>IF(参数表!A89="","",参数表!A89)</f>
        <v/>
      </c>
      <c r="B89" s="18" t="str">
        <f>IFERROR(VLOOKUP(A89,参数表!A:G,2,FALSE),"")</f>
        <v/>
      </c>
      <c r="C89" s="18" t="str">
        <f>IFERROR(VLOOKUP(A89,参数表!A:G,3,FALSE),"")</f>
        <v/>
      </c>
      <c r="D89" s="18" t="str">
        <f>IFERROR(VLOOKUP(A89,参数表!A:G,4,FALSE),"")</f>
        <v/>
      </c>
      <c r="E89" s="18" t="str">
        <f>IFERROR(VLOOKUP(A89,库存统计表!A:M,11,FALSE),"")</f>
        <v/>
      </c>
      <c r="F89" s="18" t="str">
        <f>IFERROR(VLOOKUP(A89,库存统计表!A:M,12,FALSE),"")</f>
        <v/>
      </c>
      <c r="G89" s="16"/>
      <c r="H89" s="18" t="str">
        <f t="shared" si="5"/>
        <v/>
      </c>
      <c r="I89" s="18" t="str">
        <f t="shared" si="6"/>
        <v>盘盈</v>
      </c>
      <c r="J89" s="16"/>
      <c r="K89" s="16"/>
    </row>
    <row r="90" spans="1:11" ht="20.100000000000001" customHeight="1" x14ac:dyDescent="0.15">
      <c r="A90" s="18" t="str">
        <f>IF(参数表!A90="","",参数表!A90)</f>
        <v/>
      </c>
      <c r="B90" s="18" t="str">
        <f>IFERROR(VLOOKUP(A90,参数表!A:G,2,FALSE),"")</f>
        <v/>
      </c>
      <c r="C90" s="18" t="str">
        <f>IFERROR(VLOOKUP(A90,参数表!A:G,3,FALSE),"")</f>
        <v/>
      </c>
      <c r="D90" s="18" t="str">
        <f>IFERROR(VLOOKUP(A90,参数表!A:G,4,FALSE),"")</f>
        <v/>
      </c>
      <c r="E90" s="18" t="str">
        <f>IFERROR(VLOOKUP(A90,库存统计表!A:M,11,FALSE),"")</f>
        <v/>
      </c>
      <c r="F90" s="18" t="str">
        <f>IFERROR(VLOOKUP(A90,库存统计表!A:M,12,FALSE),"")</f>
        <v/>
      </c>
      <c r="G90" s="16"/>
      <c r="H90" s="18" t="str">
        <f t="shared" si="5"/>
        <v/>
      </c>
      <c r="I90" s="18" t="str">
        <f t="shared" si="6"/>
        <v>盘盈</v>
      </c>
      <c r="J90" s="16"/>
      <c r="K90" s="16"/>
    </row>
    <row r="91" spans="1:11" ht="20.100000000000001" customHeight="1" x14ac:dyDescent="0.15">
      <c r="A91" s="18" t="str">
        <f>IF(参数表!A91="","",参数表!A91)</f>
        <v/>
      </c>
      <c r="B91" s="18" t="str">
        <f>IFERROR(VLOOKUP(A91,参数表!A:G,2,FALSE),"")</f>
        <v/>
      </c>
      <c r="C91" s="18" t="str">
        <f>IFERROR(VLOOKUP(A91,参数表!A:G,3,FALSE),"")</f>
        <v/>
      </c>
      <c r="D91" s="18" t="str">
        <f>IFERROR(VLOOKUP(A91,参数表!A:G,4,FALSE),"")</f>
        <v/>
      </c>
      <c r="E91" s="18" t="str">
        <f>IFERROR(VLOOKUP(A91,库存统计表!A:M,11,FALSE),"")</f>
        <v/>
      </c>
      <c r="F91" s="18" t="str">
        <f>IFERROR(VLOOKUP(A91,库存统计表!A:M,12,FALSE),"")</f>
        <v/>
      </c>
      <c r="G91" s="16"/>
      <c r="H91" s="18" t="str">
        <f t="shared" si="5"/>
        <v/>
      </c>
      <c r="I91" s="18" t="str">
        <f t="shared" si="6"/>
        <v>盘盈</v>
      </c>
      <c r="J91" s="16"/>
      <c r="K91" s="16"/>
    </row>
    <row r="92" spans="1:11" ht="20.100000000000001" customHeight="1" x14ac:dyDescent="0.15">
      <c r="A92" s="18" t="str">
        <f>IF(参数表!A92="","",参数表!A92)</f>
        <v/>
      </c>
      <c r="B92" s="18" t="str">
        <f>IFERROR(VLOOKUP(A92,参数表!A:G,2,FALSE),"")</f>
        <v/>
      </c>
      <c r="C92" s="18" t="str">
        <f>IFERROR(VLOOKUP(A92,参数表!A:G,3,FALSE),"")</f>
        <v/>
      </c>
      <c r="D92" s="18" t="str">
        <f>IFERROR(VLOOKUP(A92,参数表!A:G,4,FALSE),"")</f>
        <v/>
      </c>
      <c r="E92" s="18" t="str">
        <f>IFERROR(VLOOKUP(A92,库存统计表!A:M,11,FALSE),"")</f>
        <v/>
      </c>
      <c r="F92" s="18" t="str">
        <f>IFERROR(VLOOKUP(A92,库存统计表!A:M,12,FALSE),"")</f>
        <v/>
      </c>
      <c r="G92" s="16"/>
      <c r="H92" s="18" t="str">
        <f t="shared" si="5"/>
        <v/>
      </c>
      <c r="I92" s="18" t="str">
        <f t="shared" si="6"/>
        <v>盘盈</v>
      </c>
      <c r="J92" s="16"/>
      <c r="K92" s="16"/>
    </row>
    <row r="93" spans="1:11" ht="20.100000000000001" customHeight="1" x14ac:dyDescent="0.15">
      <c r="A93" s="18" t="str">
        <f>IF(参数表!A93="","",参数表!A93)</f>
        <v/>
      </c>
      <c r="B93" s="18" t="str">
        <f>IFERROR(VLOOKUP(A93,参数表!A:G,2,FALSE),"")</f>
        <v/>
      </c>
      <c r="C93" s="18" t="str">
        <f>IFERROR(VLOOKUP(A93,参数表!A:G,3,FALSE),"")</f>
        <v/>
      </c>
      <c r="D93" s="18" t="str">
        <f>IFERROR(VLOOKUP(A93,参数表!A:G,4,FALSE),"")</f>
        <v/>
      </c>
      <c r="E93" s="18" t="str">
        <f>IFERROR(VLOOKUP(A93,库存统计表!A:M,11,FALSE),"")</f>
        <v/>
      </c>
      <c r="F93" s="18" t="str">
        <f>IFERROR(VLOOKUP(A93,库存统计表!A:M,12,FALSE),"")</f>
        <v/>
      </c>
      <c r="G93" s="16"/>
      <c r="H93" s="18" t="str">
        <f t="shared" si="5"/>
        <v/>
      </c>
      <c r="I93" s="18" t="str">
        <f t="shared" si="6"/>
        <v>盘盈</v>
      </c>
      <c r="J93" s="16"/>
      <c r="K93" s="16"/>
    </row>
    <row r="94" spans="1:11" ht="20.100000000000001" customHeight="1" x14ac:dyDescent="0.15">
      <c r="A94" s="18" t="str">
        <f>IF(参数表!A94="","",参数表!A94)</f>
        <v/>
      </c>
      <c r="B94" s="18" t="str">
        <f>IFERROR(VLOOKUP(A94,参数表!A:G,2,FALSE),"")</f>
        <v/>
      </c>
      <c r="C94" s="18" t="str">
        <f>IFERROR(VLOOKUP(A94,参数表!A:G,3,FALSE),"")</f>
        <v/>
      </c>
      <c r="D94" s="18" t="str">
        <f>IFERROR(VLOOKUP(A94,参数表!A:G,4,FALSE),"")</f>
        <v/>
      </c>
      <c r="E94" s="18" t="str">
        <f>IFERROR(VLOOKUP(A94,库存统计表!A:M,11,FALSE),"")</f>
        <v/>
      </c>
      <c r="F94" s="18" t="str">
        <f>IFERROR(VLOOKUP(A94,库存统计表!A:M,12,FALSE),"")</f>
        <v/>
      </c>
      <c r="G94" s="16"/>
      <c r="H94" s="18" t="str">
        <f t="shared" si="5"/>
        <v/>
      </c>
      <c r="I94" s="18" t="str">
        <f t="shared" si="6"/>
        <v>盘盈</v>
      </c>
      <c r="J94" s="16"/>
      <c r="K94" s="16"/>
    </row>
    <row r="95" spans="1:11" ht="20.100000000000001" customHeight="1" x14ac:dyDescent="0.15">
      <c r="A95" s="18" t="str">
        <f>IF(参数表!A95="","",参数表!A95)</f>
        <v/>
      </c>
      <c r="B95" s="18" t="str">
        <f>IFERROR(VLOOKUP(A95,参数表!A:G,2,FALSE),"")</f>
        <v/>
      </c>
      <c r="C95" s="18" t="str">
        <f>IFERROR(VLOOKUP(A95,参数表!A:G,3,FALSE),"")</f>
        <v/>
      </c>
      <c r="D95" s="18" t="str">
        <f>IFERROR(VLOOKUP(A95,参数表!A:G,4,FALSE),"")</f>
        <v/>
      </c>
      <c r="E95" s="18" t="str">
        <f>IFERROR(VLOOKUP(A95,库存统计表!A:M,11,FALSE),"")</f>
        <v/>
      </c>
      <c r="F95" s="18" t="str">
        <f>IFERROR(VLOOKUP(A95,库存统计表!A:M,12,FALSE),"")</f>
        <v/>
      </c>
      <c r="G95" s="16"/>
      <c r="H95" s="18" t="str">
        <f t="shared" si="5"/>
        <v/>
      </c>
      <c r="I95" s="18" t="str">
        <f t="shared" si="6"/>
        <v>盘盈</v>
      </c>
      <c r="J95" s="16"/>
      <c r="K95" s="16"/>
    </row>
    <row r="96" spans="1:11" ht="20.100000000000001" customHeight="1" x14ac:dyDescent="0.15">
      <c r="A96" s="18" t="str">
        <f>IF(参数表!A96="","",参数表!A96)</f>
        <v/>
      </c>
      <c r="B96" s="18" t="str">
        <f>IFERROR(VLOOKUP(A96,参数表!A:G,2,FALSE),"")</f>
        <v/>
      </c>
      <c r="C96" s="18" t="str">
        <f>IFERROR(VLOOKUP(A96,参数表!A:G,3,FALSE),"")</f>
        <v/>
      </c>
      <c r="D96" s="18" t="str">
        <f>IFERROR(VLOOKUP(A96,参数表!A:G,4,FALSE),"")</f>
        <v/>
      </c>
      <c r="E96" s="18" t="str">
        <f>IFERROR(VLOOKUP(A96,库存统计表!A:M,11,FALSE),"")</f>
        <v/>
      </c>
      <c r="F96" s="18" t="str">
        <f>IFERROR(VLOOKUP(A96,库存统计表!A:M,12,FALSE),"")</f>
        <v/>
      </c>
      <c r="G96" s="16"/>
      <c r="H96" s="18" t="str">
        <f t="shared" si="5"/>
        <v/>
      </c>
      <c r="I96" s="18" t="str">
        <f t="shared" si="6"/>
        <v>盘盈</v>
      </c>
      <c r="J96" s="16"/>
      <c r="K96" s="16"/>
    </row>
    <row r="97" spans="1:11" ht="20.100000000000001" customHeight="1" x14ac:dyDescent="0.15">
      <c r="A97" s="18" t="str">
        <f>IF(参数表!A97="","",参数表!A97)</f>
        <v/>
      </c>
      <c r="B97" s="18" t="str">
        <f>IFERROR(VLOOKUP(A97,参数表!A:G,2,FALSE),"")</f>
        <v/>
      </c>
      <c r="C97" s="18" t="str">
        <f>IFERROR(VLOOKUP(A97,参数表!A:G,3,FALSE),"")</f>
        <v/>
      </c>
      <c r="D97" s="18" t="str">
        <f>IFERROR(VLOOKUP(A97,参数表!A:G,4,FALSE),"")</f>
        <v/>
      </c>
      <c r="E97" s="18" t="str">
        <f>IFERROR(VLOOKUP(A97,库存统计表!A:M,11,FALSE),"")</f>
        <v/>
      </c>
      <c r="F97" s="18" t="str">
        <f>IFERROR(VLOOKUP(A97,库存统计表!A:M,12,FALSE),"")</f>
        <v/>
      </c>
      <c r="G97" s="16"/>
      <c r="H97" s="18" t="str">
        <f t="shared" si="5"/>
        <v/>
      </c>
      <c r="I97" s="18" t="str">
        <f t="shared" si="6"/>
        <v>盘盈</v>
      </c>
      <c r="J97" s="16"/>
      <c r="K97" s="16"/>
    </row>
    <row r="98" spans="1:11" ht="20.100000000000001" customHeight="1" x14ac:dyDescent="0.15">
      <c r="A98" s="18" t="str">
        <f>IF(参数表!A98="","",参数表!A98)</f>
        <v/>
      </c>
      <c r="B98" s="18" t="str">
        <f>IFERROR(VLOOKUP(A98,参数表!A:G,2,FALSE),"")</f>
        <v/>
      </c>
      <c r="C98" s="18" t="str">
        <f>IFERROR(VLOOKUP(A98,参数表!A:G,3,FALSE),"")</f>
        <v/>
      </c>
      <c r="D98" s="18" t="str">
        <f>IFERROR(VLOOKUP(A98,参数表!A:G,4,FALSE),"")</f>
        <v/>
      </c>
      <c r="E98" s="18" t="str">
        <f>IFERROR(VLOOKUP(A98,库存统计表!A:M,11,FALSE),"")</f>
        <v/>
      </c>
      <c r="F98" s="18" t="str">
        <f>IFERROR(VLOOKUP(A98,库存统计表!A:M,12,FALSE),"")</f>
        <v/>
      </c>
      <c r="G98" s="16"/>
      <c r="H98" s="18" t="str">
        <f t="shared" si="5"/>
        <v/>
      </c>
      <c r="I98" s="18" t="str">
        <f t="shared" si="6"/>
        <v>盘盈</v>
      </c>
      <c r="J98" s="16"/>
      <c r="K98" s="16"/>
    </row>
    <row r="99" spans="1:11" ht="20.100000000000001" customHeight="1" x14ac:dyDescent="0.15">
      <c r="A99" s="18" t="str">
        <f>IF(参数表!A99="","",参数表!A99)</f>
        <v/>
      </c>
      <c r="B99" s="18" t="str">
        <f>IFERROR(VLOOKUP(A99,参数表!A:G,2,FALSE),"")</f>
        <v/>
      </c>
      <c r="C99" s="18" t="str">
        <f>IFERROR(VLOOKUP(A99,参数表!A:G,3,FALSE),"")</f>
        <v/>
      </c>
      <c r="D99" s="18" t="str">
        <f>IFERROR(VLOOKUP(A99,参数表!A:G,4,FALSE),"")</f>
        <v/>
      </c>
      <c r="E99" s="18" t="str">
        <f>IFERROR(VLOOKUP(A99,库存统计表!A:M,11,FALSE),"")</f>
        <v/>
      </c>
      <c r="F99" s="18" t="str">
        <f>IFERROR(VLOOKUP(A99,库存统计表!A:M,12,FALSE),"")</f>
        <v/>
      </c>
      <c r="G99" s="16"/>
      <c r="H99" s="18" t="str">
        <f t="shared" si="5"/>
        <v/>
      </c>
      <c r="I99" s="18" t="str">
        <f t="shared" si="6"/>
        <v>盘盈</v>
      </c>
      <c r="J99" s="16"/>
      <c r="K99" s="16"/>
    </row>
    <row r="100" spans="1:11" ht="20.100000000000001" customHeight="1" x14ac:dyDescent="0.15">
      <c r="A100" s="18" t="str">
        <f>IF(参数表!A100="","",参数表!A100)</f>
        <v>1</v>
      </c>
      <c r="B100" s="18">
        <f>IFERROR(VLOOKUP(A100,参数表!A:G,2,FALSE),"")</f>
        <v>0</v>
      </c>
      <c r="C100" s="18">
        <f>IFERROR(VLOOKUP(A100,参数表!A:G,3,FALSE),"")</f>
        <v>0</v>
      </c>
      <c r="D100" s="18">
        <f>IFERROR(VLOOKUP(A100,参数表!A:G,4,FALSE),"")</f>
        <v>0</v>
      </c>
      <c r="E100" s="18">
        <f>IFERROR(VLOOKUP(A100,库存统计表!A:M,11,FALSE),"")</f>
        <v>0</v>
      </c>
      <c r="F100" s="18" t="str">
        <f>IFERROR(VLOOKUP(A100,库存统计表!A:M,12,FALSE),"")</f>
        <v>否</v>
      </c>
      <c r="G100" s="16"/>
      <c r="H100" s="18">
        <f t="shared" ref="H100:H131" si="7">IFERROR((G100-E100),"")</f>
        <v>0</v>
      </c>
      <c r="I100" s="18" t="str">
        <f t="shared" si="6"/>
        <v/>
      </c>
      <c r="J100" s="16"/>
      <c r="K100" s="16"/>
    </row>
    <row r="101" spans="1:11" ht="20.100000000000001" customHeight="1" x14ac:dyDescent="0.15">
      <c r="A101" s="18" t="str">
        <f>IF(参数表!A101="","",参数表!A101)</f>
        <v/>
      </c>
      <c r="B101" s="18" t="str">
        <f>IFERROR(VLOOKUP(A101,参数表!A:G,2,FALSE),"")</f>
        <v/>
      </c>
      <c r="C101" s="18" t="str">
        <f>IFERROR(VLOOKUP(A101,参数表!A:G,3,FALSE),"")</f>
        <v/>
      </c>
      <c r="D101" s="18" t="str">
        <f>IFERROR(VLOOKUP(A101,参数表!A:G,4,FALSE),"")</f>
        <v/>
      </c>
      <c r="E101" s="18" t="str">
        <f>IFERROR(VLOOKUP(A101,库存统计表!A:M,11,FALSE),"")</f>
        <v/>
      </c>
      <c r="F101" s="18" t="str">
        <f>IFERROR(VLOOKUP(A101,库存统计表!A:M,12,FALSE),"")</f>
        <v/>
      </c>
      <c r="G101" s="16"/>
      <c r="H101" s="18" t="str">
        <f t="shared" si="7"/>
        <v/>
      </c>
      <c r="I101" s="18" t="str">
        <f t="shared" si="6"/>
        <v>盘盈</v>
      </c>
      <c r="J101" s="16"/>
      <c r="K101" s="16"/>
    </row>
    <row r="102" spans="1:11" ht="20.100000000000001" customHeight="1" x14ac:dyDescent="0.15">
      <c r="A102" s="18" t="str">
        <f>IF(参数表!A102="","",参数表!A102)</f>
        <v/>
      </c>
      <c r="B102" s="18" t="str">
        <f>IFERROR(VLOOKUP(A102,参数表!A:G,2,FALSE),"")</f>
        <v/>
      </c>
      <c r="C102" s="18" t="str">
        <f>IFERROR(VLOOKUP(A102,参数表!A:G,3,FALSE),"")</f>
        <v/>
      </c>
      <c r="D102" s="18" t="str">
        <f>IFERROR(VLOOKUP(A102,参数表!A:G,4,FALSE),"")</f>
        <v/>
      </c>
      <c r="E102" s="18" t="str">
        <f>IFERROR(VLOOKUP(A102,库存统计表!A:M,11,FALSE),"")</f>
        <v/>
      </c>
      <c r="F102" s="18" t="str">
        <f>IFERROR(VLOOKUP(A102,库存统计表!A:M,12,FALSE),"")</f>
        <v/>
      </c>
      <c r="G102" s="16"/>
      <c r="H102" s="18" t="str">
        <f t="shared" si="7"/>
        <v/>
      </c>
      <c r="I102" s="18" t="str">
        <f t="shared" si="6"/>
        <v>盘盈</v>
      </c>
      <c r="J102" s="16"/>
      <c r="K102" s="16"/>
    </row>
    <row r="103" spans="1:11" ht="20.100000000000001" customHeight="1" x14ac:dyDescent="0.15">
      <c r="A103" s="18" t="str">
        <f>IF(参数表!A103="","",参数表!A103)</f>
        <v/>
      </c>
      <c r="B103" s="18" t="str">
        <f>IFERROR(VLOOKUP(A103,参数表!A:G,2,FALSE),"")</f>
        <v/>
      </c>
      <c r="C103" s="18" t="str">
        <f>IFERROR(VLOOKUP(A103,参数表!A:G,3,FALSE),"")</f>
        <v/>
      </c>
      <c r="D103" s="18" t="str">
        <f>IFERROR(VLOOKUP(A103,参数表!A:G,4,FALSE),"")</f>
        <v/>
      </c>
      <c r="E103" s="18" t="str">
        <f>IFERROR(VLOOKUP(A103,库存统计表!A:M,11,FALSE),"")</f>
        <v/>
      </c>
      <c r="F103" s="18" t="str">
        <f>IFERROR(VLOOKUP(A103,库存统计表!A:M,12,FALSE),"")</f>
        <v/>
      </c>
      <c r="G103" s="16"/>
      <c r="H103" s="18" t="str">
        <f t="shared" si="7"/>
        <v/>
      </c>
      <c r="I103" s="18" t="str">
        <f t="shared" si="6"/>
        <v>盘盈</v>
      </c>
      <c r="J103" s="16"/>
      <c r="K103" s="16"/>
    </row>
    <row r="104" spans="1:11" ht="20.100000000000001" customHeight="1" x14ac:dyDescent="0.15">
      <c r="A104" s="18" t="str">
        <f>IF(参数表!A104="","",参数表!A104)</f>
        <v/>
      </c>
      <c r="B104" s="18" t="str">
        <f>IFERROR(VLOOKUP(A104,参数表!A:G,2,FALSE),"")</f>
        <v/>
      </c>
      <c r="C104" s="18" t="str">
        <f>IFERROR(VLOOKUP(A104,参数表!A:G,3,FALSE),"")</f>
        <v/>
      </c>
      <c r="D104" s="18" t="str">
        <f>IFERROR(VLOOKUP(A104,参数表!A:G,4,FALSE),"")</f>
        <v/>
      </c>
      <c r="E104" s="18" t="str">
        <f>IFERROR(VLOOKUP(A104,库存统计表!A:M,11,FALSE),"")</f>
        <v/>
      </c>
      <c r="F104" s="18" t="str">
        <f>IFERROR(VLOOKUP(A104,库存统计表!A:M,12,FALSE),"")</f>
        <v/>
      </c>
      <c r="G104" s="16"/>
      <c r="H104" s="18" t="str">
        <f t="shared" si="7"/>
        <v/>
      </c>
      <c r="I104" s="18" t="str">
        <f t="shared" si="6"/>
        <v>盘盈</v>
      </c>
      <c r="J104" s="16"/>
      <c r="K104" s="16"/>
    </row>
    <row r="105" spans="1:11" ht="20.100000000000001" customHeight="1" x14ac:dyDescent="0.15">
      <c r="A105" s="18" t="str">
        <f>IF(参数表!A105="","",参数表!A105)</f>
        <v/>
      </c>
      <c r="B105" s="18" t="str">
        <f>IFERROR(VLOOKUP(A105,参数表!A:G,2,FALSE),"")</f>
        <v/>
      </c>
      <c r="C105" s="18" t="str">
        <f>IFERROR(VLOOKUP(A105,参数表!A:G,3,FALSE),"")</f>
        <v/>
      </c>
      <c r="D105" s="18" t="str">
        <f>IFERROR(VLOOKUP(A105,参数表!A:G,4,FALSE),"")</f>
        <v/>
      </c>
      <c r="E105" s="18" t="str">
        <f>IFERROR(VLOOKUP(A105,库存统计表!A:M,11,FALSE),"")</f>
        <v/>
      </c>
      <c r="F105" s="18" t="str">
        <f>IFERROR(VLOOKUP(A105,库存统计表!A:M,12,FALSE),"")</f>
        <v/>
      </c>
      <c r="G105" s="16"/>
      <c r="H105" s="18" t="str">
        <f t="shared" si="7"/>
        <v/>
      </c>
      <c r="I105" s="18" t="str">
        <f t="shared" ref="I105:I136" si="8">IF(H105&lt;0,"盘亏",IF(H105=0,"",IF(H105&gt;0,"盘盈","")))</f>
        <v>盘盈</v>
      </c>
      <c r="J105" s="16"/>
      <c r="K105" s="16"/>
    </row>
    <row r="106" spans="1:11" ht="20.100000000000001" customHeight="1" x14ac:dyDescent="0.15">
      <c r="A106" s="18" t="str">
        <f>IF(参数表!A106="","",参数表!A106)</f>
        <v/>
      </c>
      <c r="B106" s="18" t="str">
        <f>IFERROR(VLOOKUP(A106,参数表!A:G,2,FALSE),"")</f>
        <v/>
      </c>
      <c r="C106" s="18" t="str">
        <f>IFERROR(VLOOKUP(A106,参数表!A:G,3,FALSE),"")</f>
        <v/>
      </c>
      <c r="D106" s="18" t="str">
        <f>IFERROR(VLOOKUP(A106,参数表!A:G,4,FALSE),"")</f>
        <v/>
      </c>
      <c r="E106" s="18" t="str">
        <f>IFERROR(VLOOKUP(A106,库存统计表!A:M,11,FALSE),"")</f>
        <v/>
      </c>
      <c r="F106" s="18" t="str">
        <f>IFERROR(VLOOKUP(A106,库存统计表!A:M,12,FALSE),"")</f>
        <v/>
      </c>
      <c r="G106" s="16"/>
      <c r="H106" s="18" t="str">
        <f t="shared" si="7"/>
        <v/>
      </c>
      <c r="I106" s="18" t="str">
        <f t="shared" si="8"/>
        <v>盘盈</v>
      </c>
      <c r="J106" s="16"/>
      <c r="K106" s="16"/>
    </row>
    <row r="107" spans="1:11" ht="20.100000000000001" customHeight="1" x14ac:dyDescent="0.15">
      <c r="A107" s="18" t="str">
        <f>IF(参数表!A107="","",参数表!A107)</f>
        <v/>
      </c>
      <c r="B107" s="18" t="str">
        <f>IFERROR(VLOOKUP(A107,参数表!A:G,2,FALSE),"")</f>
        <v/>
      </c>
      <c r="C107" s="18" t="str">
        <f>IFERROR(VLOOKUP(A107,参数表!A:G,3,FALSE),"")</f>
        <v/>
      </c>
      <c r="D107" s="18" t="str">
        <f>IFERROR(VLOOKUP(A107,参数表!A:G,4,FALSE),"")</f>
        <v/>
      </c>
      <c r="E107" s="18" t="str">
        <f>IFERROR(VLOOKUP(A107,库存统计表!A:M,11,FALSE),"")</f>
        <v/>
      </c>
      <c r="F107" s="18" t="str">
        <f>IFERROR(VLOOKUP(A107,库存统计表!A:M,12,FALSE),"")</f>
        <v/>
      </c>
      <c r="G107" s="16"/>
      <c r="H107" s="18" t="str">
        <f t="shared" si="7"/>
        <v/>
      </c>
      <c r="I107" s="18" t="str">
        <f t="shared" si="8"/>
        <v>盘盈</v>
      </c>
      <c r="J107" s="16"/>
      <c r="K107" s="16"/>
    </row>
    <row r="108" spans="1:11" ht="20.100000000000001" customHeight="1" x14ac:dyDescent="0.15">
      <c r="A108" s="18" t="str">
        <f>IF(参数表!A108="","",参数表!A108)</f>
        <v/>
      </c>
      <c r="B108" s="18" t="str">
        <f>IFERROR(VLOOKUP(A108,参数表!A:G,2,FALSE),"")</f>
        <v/>
      </c>
      <c r="C108" s="18" t="str">
        <f>IFERROR(VLOOKUP(A108,参数表!A:G,3,FALSE),"")</f>
        <v/>
      </c>
      <c r="D108" s="18" t="str">
        <f>IFERROR(VLOOKUP(A108,参数表!A:G,4,FALSE),"")</f>
        <v/>
      </c>
      <c r="E108" s="18" t="str">
        <f>IFERROR(VLOOKUP(A108,库存统计表!A:M,11,FALSE),"")</f>
        <v/>
      </c>
      <c r="F108" s="18" t="str">
        <f>IFERROR(VLOOKUP(A108,库存统计表!A:M,12,FALSE),"")</f>
        <v/>
      </c>
      <c r="G108" s="16"/>
      <c r="H108" s="18" t="str">
        <f t="shared" si="7"/>
        <v/>
      </c>
      <c r="I108" s="18" t="str">
        <f t="shared" si="8"/>
        <v>盘盈</v>
      </c>
      <c r="J108" s="16"/>
      <c r="K108" s="16"/>
    </row>
    <row r="109" spans="1:11" ht="20.100000000000001" customHeight="1" x14ac:dyDescent="0.15">
      <c r="A109" s="18" t="str">
        <f>IF(参数表!A109="","",参数表!A109)</f>
        <v/>
      </c>
      <c r="B109" s="18" t="str">
        <f>IFERROR(VLOOKUP(A109,参数表!A:G,2,FALSE),"")</f>
        <v/>
      </c>
      <c r="C109" s="18" t="str">
        <f>IFERROR(VLOOKUP(A109,参数表!A:G,3,FALSE),"")</f>
        <v/>
      </c>
      <c r="D109" s="18" t="str">
        <f>IFERROR(VLOOKUP(A109,参数表!A:G,4,FALSE),"")</f>
        <v/>
      </c>
      <c r="E109" s="18" t="str">
        <f>IFERROR(VLOOKUP(A109,库存统计表!A:M,11,FALSE),"")</f>
        <v/>
      </c>
      <c r="F109" s="18" t="str">
        <f>IFERROR(VLOOKUP(A109,库存统计表!A:M,12,FALSE),"")</f>
        <v/>
      </c>
      <c r="G109" s="16"/>
      <c r="H109" s="18" t="str">
        <f t="shared" si="7"/>
        <v/>
      </c>
      <c r="I109" s="18" t="str">
        <f t="shared" si="8"/>
        <v>盘盈</v>
      </c>
      <c r="J109" s="16"/>
      <c r="K109" s="16"/>
    </row>
    <row r="110" spans="1:11" ht="20.100000000000001" customHeight="1" x14ac:dyDescent="0.15">
      <c r="A110" s="18" t="str">
        <f>IF(参数表!A110="","",参数表!A110)</f>
        <v/>
      </c>
      <c r="B110" s="18" t="str">
        <f>IFERROR(VLOOKUP(A110,参数表!A:G,2,FALSE),"")</f>
        <v/>
      </c>
      <c r="C110" s="18" t="str">
        <f>IFERROR(VLOOKUP(A110,参数表!A:G,3,FALSE),"")</f>
        <v/>
      </c>
      <c r="D110" s="18" t="str">
        <f>IFERROR(VLOOKUP(A110,参数表!A:G,4,FALSE),"")</f>
        <v/>
      </c>
      <c r="E110" s="18" t="str">
        <f>IFERROR(VLOOKUP(A110,库存统计表!A:M,11,FALSE),"")</f>
        <v/>
      </c>
      <c r="F110" s="18" t="str">
        <f>IFERROR(VLOOKUP(A110,库存统计表!A:M,12,FALSE),"")</f>
        <v/>
      </c>
      <c r="G110" s="16"/>
      <c r="H110" s="18" t="str">
        <f t="shared" si="7"/>
        <v/>
      </c>
      <c r="I110" s="18" t="str">
        <f t="shared" si="8"/>
        <v>盘盈</v>
      </c>
      <c r="J110" s="16"/>
      <c r="K110" s="16"/>
    </row>
    <row r="111" spans="1:11" ht="20.100000000000001" customHeight="1" x14ac:dyDescent="0.15">
      <c r="A111" s="18" t="str">
        <f>IF(参数表!A111="","",参数表!A111)</f>
        <v/>
      </c>
      <c r="B111" s="18" t="str">
        <f>IFERROR(VLOOKUP(A111,参数表!A:G,2,FALSE),"")</f>
        <v/>
      </c>
      <c r="C111" s="18" t="str">
        <f>IFERROR(VLOOKUP(A111,参数表!A:G,3,FALSE),"")</f>
        <v/>
      </c>
      <c r="D111" s="18" t="str">
        <f>IFERROR(VLOOKUP(A111,参数表!A:G,4,FALSE),"")</f>
        <v/>
      </c>
      <c r="E111" s="18" t="str">
        <f>IFERROR(VLOOKUP(A111,库存统计表!A:M,11,FALSE),"")</f>
        <v/>
      </c>
      <c r="F111" s="18" t="str">
        <f>IFERROR(VLOOKUP(A111,库存统计表!A:M,12,FALSE),"")</f>
        <v/>
      </c>
      <c r="G111" s="16"/>
      <c r="H111" s="18" t="str">
        <f t="shared" si="7"/>
        <v/>
      </c>
      <c r="I111" s="18" t="str">
        <f t="shared" si="8"/>
        <v>盘盈</v>
      </c>
      <c r="J111" s="16"/>
      <c r="K111" s="16"/>
    </row>
    <row r="112" spans="1:11" ht="20.100000000000001" customHeight="1" x14ac:dyDescent="0.15">
      <c r="A112" s="18" t="str">
        <f>IF(参数表!A112="","",参数表!A112)</f>
        <v/>
      </c>
      <c r="B112" s="18" t="str">
        <f>IFERROR(VLOOKUP(A112,参数表!A:G,2,FALSE),"")</f>
        <v/>
      </c>
      <c r="C112" s="18" t="str">
        <f>IFERROR(VLOOKUP(A112,参数表!A:G,3,FALSE),"")</f>
        <v/>
      </c>
      <c r="D112" s="18" t="str">
        <f>IFERROR(VLOOKUP(A112,参数表!A:G,4,FALSE),"")</f>
        <v/>
      </c>
      <c r="E112" s="18" t="str">
        <f>IFERROR(VLOOKUP(A112,库存统计表!A:M,11,FALSE),"")</f>
        <v/>
      </c>
      <c r="F112" s="18" t="str">
        <f>IFERROR(VLOOKUP(A112,库存统计表!A:M,12,FALSE),"")</f>
        <v/>
      </c>
      <c r="G112" s="16"/>
      <c r="H112" s="18" t="str">
        <f t="shared" si="7"/>
        <v/>
      </c>
      <c r="I112" s="18" t="str">
        <f t="shared" si="8"/>
        <v>盘盈</v>
      </c>
      <c r="J112" s="16"/>
      <c r="K112" s="16"/>
    </row>
    <row r="113" spans="1:11" ht="20.100000000000001" customHeight="1" x14ac:dyDescent="0.15">
      <c r="A113" s="18" t="str">
        <f>IF(参数表!A113="","",参数表!A113)</f>
        <v/>
      </c>
      <c r="B113" s="18" t="str">
        <f>IFERROR(VLOOKUP(A113,参数表!A:G,2,FALSE),"")</f>
        <v/>
      </c>
      <c r="C113" s="18" t="str">
        <f>IFERROR(VLOOKUP(A113,参数表!A:G,3,FALSE),"")</f>
        <v/>
      </c>
      <c r="D113" s="18" t="str">
        <f>IFERROR(VLOOKUP(A113,参数表!A:G,4,FALSE),"")</f>
        <v/>
      </c>
      <c r="E113" s="18" t="str">
        <f>IFERROR(VLOOKUP(A113,库存统计表!A:M,11,FALSE),"")</f>
        <v/>
      </c>
      <c r="F113" s="18" t="str">
        <f>IFERROR(VLOOKUP(A113,库存统计表!A:M,12,FALSE),"")</f>
        <v/>
      </c>
      <c r="G113" s="16"/>
      <c r="H113" s="18" t="str">
        <f t="shared" si="7"/>
        <v/>
      </c>
      <c r="I113" s="18" t="str">
        <f t="shared" si="8"/>
        <v>盘盈</v>
      </c>
      <c r="J113" s="16"/>
      <c r="K113" s="16"/>
    </row>
    <row r="114" spans="1:11" ht="20.100000000000001" customHeight="1" x14ac:dyDescent="0.15">
      <c r="A114" s="18" t="str">
        <f>IF(参数表!A114="","",参数表!A114)</f>
        <v/>
      </c>
      <c r="B114" s="18" t="str">
        <f>IFERROR(VLOOKUP(A114,参数表!A:G,2,FALSE),"")</f>
        <v/>
      </c>
      <c r="C114" s="18" t="str">
        <f>IFERROR(VLOOKUP(A114,参数表!A:G,3,FALSE),"")</f>
        <v/>
      </c>
      <c r="D114" s="18" t="str">
        <f>IFERROR(VLOOKUP(A114,参数表!A:G,4,FALSE),"")</f>
        <v/>
      </c>
      <c r="E114" s="18" t="str">
        <f>IFERROR(VLOOKUP(A114,库存统计表!A:M,11,FALSE),"")</f>
        <v/>
      </c>
      <c r="F114" s="18" t="str">
        <f>IFERROR(VLOOKUP(A114,库存统计表!A:M,12,FALSE),"")</f>
        <v/>
      </c>
      <c r="G114" s="16"/>
      <c r="H114" s="18" t="str">
        <f t="shared" si="7"/>
        <v/>
      </c>
      <c r="I114" s="18" t="str">
        <f t="shared" si="8"/>
        <v>盘盈</v>
      </c>
      <c r="J114" s="16"/>
      <c r="K114" s="16"/>
    </row>
    <row r="115" spans="1:11" ht="20.100000000000001" customHeight="1" x14ac:dyDescent="0.15">
      <c r="A115" s="18" t="str">
        <f>IF(参数表!A115="","",参数表!A115)</f>
        <v/>
      </c>
      <c r="B115" s="18" t="str">
        <f>IFERROR(VLOOKUP(A115,参数表!A:G,2,FALSE),"")</f>
        <v/>
      </c>
      <c r="C115" s="18" t="str">
        <f>IFERROR(VLOOKUP(A115,参数表!A:G,3,FALSE),"")</f>
        <v/>
      </c>
      <c r="D115" s="18" t="str">
        <f>IFERROR(VLOOKUP(A115,参数表!A:G,4,FALSE),"")</f>
        <v/>
      </c>
      <c r="E115" s="18" t="str">
        <f>IFERROR(VLOOKUP(A115,库存统计表!A:M,11,FALSE),"")</f>
        <v/>
      </c>
      <c r="F115" s="18" t="str">
        <f>IFERROR(VLOOKUP(A115,库存统计表!A:M,12,FALSE),"")</f>
        <v/>
      </c>
      <c r="G115" s="16"/>
      <c r="H115" s="18" t="str">
        <f t="shared" si="7"/>
        <v/>
      </c>
      <c r="I115" s="18" t="str">
        <f t="shared" si="8"/>
        <v>盘盈</v>
      </c>
      <c r="J115" s="16"/>
      <c r="K115" s="16"/>
    </row>
    <row r="116" spans="1:11" ht="20.100000000000001" customHeight="1" x14ac:dyDescent="0.15">
      <c r="A116" s="18" t="str">
        <f>IF(参数表!A116="","",参数表!A116)</f>
        <v/>
      </c>
      <c r="B116" s="18" t="str">
        <f>IFERROR(VLOOKUP(A116,参数表!A:G,2,FALSE),"")</f>
        <v/>
      </c>
      <c r="C116" s="18" t="str">
        <f>IFERROR(VLOOKUP(A116,参数表!A:G,3,FALSE),"")</f>
        <v/>
      </c>
      <c r="D116" s="18" t="str">
        <f>IFERROR(VLOOKUP(A116,参数表!A:G,4,FALSE),"")</f>
        <v/>
      </c>
      <c r="E116" s="18" t="str">
        <f>IFERROR(VLOOKUP(A116,库存统计表!A:M,11,FALSE),"")</f>
        <v/>
      </c>
      <c r="F116" s="18" t="str">
        <f>IFERROR(VLOOKUP(A116,库存统计表!A:M,12,FALSE),"")</f>
        <v/>
      </c>
      <c r="G116" s="16"/>
      <c r="H116" s="18" t="str">
        <f t="shared" si="7"/>
        <v/>
      </c>
      <c r="I116" s="18" t="str">
        <f t="shared" si="8"/>
        <v>盘盈</v>
      </c>
      <c r="J116" s="16"/>
      <c r="K116" s="16"/>
    </row>
    <row r="117" spans="1:11" ht="20.100000000000001" customHeight="1" x14ac:dyDescent="0.15">
      <c r="A117" s="18" t="str">
        <f>IF(参数表!A117="","",参数表!A117)</f>
        <v/>
      </c>
      <c r="B117" s="18" t="str">
        <f>IFERROR(VLOOKUP(A117,参数表!A:G,2,FALSE),"")</f>
        <v/>
      </c>
      <c r="C117" s="18" t="str">
        <f>IFERROR(VLOOKUP(A117,参数表!A:G,3,FALSE),"")</f>
        <v/>
      </c>
      <c r="D117" s="18" t="str">
        <f>IFERROR(VLOOKUP(A117,参数表!A:G,4,FALSE),"")</f>
        <v/>
      </c>
      <c r="E117" s="18" t="str">
        <f>IFERROR(VLOOKUP(A117,库存统计表!A:M,11,FALSE),"")</f>
        <v/>
      </c>
      <c r="F117" s="18" t="str">
        <f>IFERROR(VLOOKUP(A117,库存统计表!A:M,12,FALSE),"")</f>
        <v/>
      </c>
      <c r="G117" s="16"/>
      <c r="H117" s="18" t="str">
        <f t="shared" si="7"/>
        <v/>
      </c>
      <c r="I117" s="18" t="str">
        <f t="shared" si="8"/>
        <v>盘盈</v>
      </c>
      <c r="J117" s="16"/>
      <c r="K117" s="16"/>
    </row>
    <row r="118" spans="1:11" ht="20.100000000000001" customHeight="1" x14ac:dyDescent="0.15">
      <c r="A118" s="18" t="str">
        <f>IF(参数表!A118="","",参数表!A118)</f>
        <v/>
      </c>
      <c r="B118" s="18" t="str">
        <f>IFERROR(VLOOKUP(A118,参数表!A:G,2,FALSE),"")</f>
        <v/>
      </c>
      <c r="C118" s="18" t="str">
        <f>IFERROR(VLOOKUP(A118,参数表!A:G,3,FALSE),"")</f>
        <v/>
      </c>
      <c r="D118" s="18" t="str">
        <f>IFERROR(VLOOKUP(A118,参数表!A:G,4,FALSE),"")</f>
        <v/>
      </c>
      <c r="E118" s="18" t="str">
        <f>IFERROR(VLOOKUP(A118,库存统计表!A:M,11,FALSE),"")</f>
        <v/>
      </c>
      <c r="F118" s="18" t="str">
        <f>IFERROR(VLOOKUP(A118,库存统计表!A:M,12,FALSE),"")</f>
        <v/>
      </c>
      <c r="G118" s="16"/>
      <c r="H118" s="18" t="str">
        <f t="shared" si="7"/>
        <v/>
      </c>
      <c r="I118" s="18" t="str">
        <f t="shared" si="8"/>
        <v>盘盈</v>
      </c>
      <c r="J118" s="16"/>
      <c r="K118" s="16"/>
    </row>
    <row r="119" spans="1:11" ht="20.100000000000001" customHeight="1" x14ac:dyDescent="0.15">
      <c r="A119" s="18" t="str">
        <f>IF(参数表!A119="","",参数表!A119)</f>
        <v/>
      </c>
      <c r="B119" s="18" t="str">
        <f>IFERROR(VLOOKUP(A119,参数表!A:G,2,FALSE),"")</f>
        <v/>
      </c>
      <c r="C119" s="18" t="str">
        <f>IFERROR(VLOOKUP(A119,参数表!A:G,3,FALSE),"")</f>
        <v/>
      </c>
      <c r="D119" s="18" t="str">
        <f>IFERROR(VLOOKUP(A119,参数表!A:G,4,FALSE),"")</f>
        <v/>
      </c>
      <c r="E119" s="18" t="str">
        <f>IFERROR(VLOOKUP(A119,库存统计表!A:M,11,FALSE),"")</f>
        <v/>
      </c>
      <c r="F119" s="18" t="str">
        <f>IFERROR(VLOOKUP(A119,库存统计表!A:M,12,FALSE),"")</f>
        <v/>
      </c>
      <c r="G119" s="16"/>
      <c r="H119" s="18" t="str">
        <f t="shared" si="7"/>
        <v/>
      </c>
      <c r="I119" s="18" t="str">
        <f t="shared" si="8"/>
        <v>盘盈</v>
      </c>
      <c r="J119" s="16"/>
      <c r="K119" s="16"/>
    </row>
    <row r="120" spans="1:11" ht="20.100000000000001" customHeight="1" x14ac:dyDescent="0.15">
      <c r="A120" s="18" t="str">
        <f>IF(参数表!A120="","",参数表!A120)</f>
        <v/>
      </c>
      <c r="B120" s="18" t="str">
        <f>IFERROR(VLOOKUP(A120,参数表!A:G,2,FALSE),"")</f>
        <v/>
      </c>
      <c r="C120" s="18" t="str">
        <f>IFERROR(VLOOKUP(A120,参数表!A:G,3,FALSE),"")</f>
        <v/>
      </c>
      <c r="D120" s="18" t="str">
        <f>IFERROR(VLOOKUP(A120,参数表!A:G,4,FALSE),"")</f>
        <v/>
      </c>
      <c r="E120" s="18" t="str">
        <f>IFERROR(VLOOKUP(A120,库存统计表!A:M,11,FALSE),"")</f>
        <v/>
      </c>
      <c r="F120" s="18" t="str">
        <f>IFERROR(VLOOKUP(A120,库存统计表!A:M,12,FALSE),"")</f>
        <v/>
      </c>
      <c r="G120" s="16"/>
      <c r="H120" s="18" t="str">
        <f t="shared" si="7"/>
        <v/>
      </c>
      <c r="I120" s="18" t="str">
        <f t="shared" si="8"/>
        <v>盘盈</v>
      </c>
      <c r="J120" s="16"/>
      <c r="K120" s="16"/>
    </row>
    <row r="121" spans="1:11" ht="20.100000000000001" customHeight="1" x14ac:dyDescent="0.15">
      <c r="A121" s="18" t="str">
        <f>IF(参数表!A121="","",参数表!A121)</f>
        <v/>
      </c>
      <c r="B121" s="18" t="str">
        <f>IFERROR(VLOOKUP(A121,参数表!A:G,2,FALSE),"")</f>
        <v/>
      </c>
      <c r="C121" s="18" t="str">
        <f>IFERROR(VLOOKUP(A121,参数表!A:G,3,FALSE),"")</f>
        <v/>
      </c>
      <c r="D121" s="18" t="str">
        <f>IFERROR(VLOOKUP(A121,参数表!A:G,4,FALSE),"")</f>
        <v/>
      </c>
      <c r="E121" s="18" t="str">
        <f>IFERROR(VLOOKUP(A121,库存统计表!A:M,11,FALSE),"")</f>
        <v/>
      </c>
      <c r="F121" s="18" t="str">
        <f>IFERROR(VLOOKUP(A121,库存统计表!A:M,12,FALSE),"")</f>
        <v/>
      </c>
      <c r="G121" s="16"/>
      <c r="H121" s="18" t="str">
        <f t="shared" si="7"/>
        <v/>
      </c>
      <c r="I121" s="18" t="str">
        <f t="shared" si="8"/>
        <v>盘盈</v>
      </c>
      <c r="J121" s="16"/>
      <c r="K121" s="16"/>
    </row>
    <row r="122" spans="1:11" ht="20.100000000000001" customHeight="1" x14ac:dyDescent="0.15">
      <c r="A122" s="18" t="str">
        <f>IF(参数表!A122="","",参数表!A122)</f>
        <v/>
      </c>
      <c r="B122" s="18" t="str">
        <f>IFERROR(VLOOKUP(A122,参数表!A:G,2,FALSE),"")</f>
        <v/>
      </c>
      <c r="C122" s="18" t="str">
        <f>IFERROR(VLOOKUP(A122,参数表!A:G,3,FALSE),"")</f>
        <v/>
      </c>
      <c r="D122" s="18" t="str">
        <f>IFERROR(VLOOKUP(A122,参数表!A:G,4,FALSE),"")</f>
        <v/>
      </c>
      <c r="E122" s="18" t="str">
        <f>IFERROR(VLOOKUP(A122,库存统计表!A:M,11,FALSE),"")</f>
        <v/>
      </c>
      <c r="F122" s="18" t="str">
        <f>IFERROR(VLOOKUP(A122,库存统计表!A:M,12,FALSE),"")</f>
        <v/>
      </c>
      <c r="G122" s="16"/>
      <c r="H122" s="18" t="str">
        <f t="shared" si="7"/>
        <v/>
      </c>
      <c r="I122" s="18" t="str">
        <f t="shared" si="8"/>
        <v>盘盈</v>
      </c>
      <c r="J122" s="16"/>
      <c r="K122" s="16"/>
    </row>
    <row r="123" spans="1:11" ht="20.100000000000001" customHeight="1" x14ac:dyDescent="0.15">
      <c r="A123" s="18" t="str">
        <f>IF(参数表!A123="","",参数表!A123)</f>
        <v/>
      </c>
      <c r="B123" s="18" t="str">
        <f>IFERROR(VLOOKUP(A123,参数表!A:G,2,FALSE),"")</f>
        <v/>
      </c>
      <c r="C123" s="18" t="str">
        <f>IFERROR(VLOOKUP(A123,参数表!A:G,3,FALSE),"")</f>
        <v/>
      </c>
      <c r="D123" s="18" t="str">
        <f>IFERROR(VLOOKUP(A123,参数表!A:G,4,FALSE),"")</f>
        <v/>
      </c>
      <c r="E123" s="18" t="str">
        <f>IFERROR(VLOOKUP(A123,库存统计表!A:M,11,FALSE),"")</f>
        <v/>
      </c>
      <c r="F123" s="18" t="str">
        <f>IFERROR(VLOOKUP(A123,库存统计表!A:M,12,FALSE),"")</f>
        <v/>
      </c>
      <c r="G123" s="16"/>
      <c r="H123" s="18" t="str">
        <f t="shared" si="7"/>
        <v/>
      </c>
      <c r="I123" s="18" t="str">
        <f t="shared" si="8"/>
        <v>盘盈</v>
      </c>
      <c r="J123" s="16"/>
      <c r="K123" s="16"/>
    </row>
    <row r="124" spans="1:11" ht="20.100000000000001" customHeight="1" x14ac:dyDescent="0.15">
      <c r="A124" s="18" t="str">
        <f>IF(参数表!A124="","",参数表!A124)</f>
        <v/>
      </c>
      <c r="B124" s="18" t="str">
        <f>IFERROR(VLOOKUP(A124,参数表!A:G,2,FALSE),"")</f>
        <v/>
      </c>
      <c r="C124" s="18" t="str">
        <f>IFERROR(VLOOKUP(A124,参数表!A:G,3,FALSE),"")</f>
        <v/>
      </c>
      <c r="D124" s="18" t="str">
        <f>IFERROR(VLOOKUP(A124,参数表!A:G,4,FALSE),"")</f>
        <v/>
      </c>
      <c r="E124" s="18" t="str">
        <f>IFERROR(VLOOKUP(A124,库存统计表!A:M,11,FALSE),"")</f>
        <v/>
      </c>
      <c r="F124" s="18" t="str">
        <f>IFERROR(VLOOKUP(A124,库存统计表!A:M,12,FALSE),"")</f>
        <v/>
      </c>
      <c r="G124" s="16"/>
      <c r="H124" s="18" t="str">
        <f t="shared" si="7"/>
        <v/>
      </c>
      <c r="I124" s="18" t="str">
        <f t="shared" si="8"/>
        <v>盘盈</v>
      </c>
      <c r="J124" s="16"/>
      <c r="K124" s="16"/>
    </row>
    <row r="125" spans="1:11" ht="20.100000000000001" customHeight="1" x14ac:dyDescent="0.15">
      <c r="A125" s="18" t="str">
        <f>IF(参数表!A125="","",参数表!A125)</f>
        <v/>
      </c>
      <c r="B125" s="18" t="str">
        <f>IFERROR(VLOOKUP(A125,参数表!A:G,2,FALSE),"")</f>
        <v/>
      </c>
      <c r="C125" s="18" t="str">
        <f>IFERROR(VLOOKUP(A125,参数表!A:G,3,FALSE),"")</f>
        <v/>
      </c>
      <c r="D125" s="18" t="str">
        <f>IFERROR(VLOOKUP(A125,参数表!A:G,4,FALSE),"")</f>
        <v/>
      </c>
      <c r="E125" s="18" t="str">
        <f>IFERROR(VLOOKUP(A125,库存统计表!A:M,11,FALSE),"")</f>
        <v/>
      </c>
      <c r="F125" s="18" t="str">
        <f>IFERROR(VLOOKUP(A125,库存统计表!A:M,12,FALSE),"")</f>
        <v/>
      </c>
      <c r="G125" s="16"/>
      <c r="H125" s="18" t="str">
        <f t="shared" si="7"/>
        <v/>
      </c>
      <c r="I125" s="18" t="str">
        <f t="shared" si="8"/>
        <v>盘盈</v>
      </c>
      <c r="J125" s="16"/>
      <c r="K125" s="16"/>
    </row>
    <row r="126" spans="1:11" ht="20.100000000000001" customHeight="1" x14ac:dyDescent="0.15">
      <c r="A126" s="18" t="str">
        <f>IF(参数表!A126="","",参数表!A126)</f>
        <v/>
      </c>
      <c r="B126" s="18" t="str">
        <f>IFERROR(VLOOKUP(A126,参数表!A:G,2,FALSE),"")</f>
        <v/>
      </c>
      <c r="C126" s="18" t="str">
        <f>IFERROR(VLOOKUP(A126,参数表!A:G,3,FALSE),"")</f>
        <v/>
      </c>
      <c r="D126" s="18" t="str">
        <f>IFERROR(VLOOKUP(A126,参数表!A:G,4,FALSE),"")</f>
        <v/>
      </c>
      <c r="E126" s="18" t="str">
        <f>IFERROR(VLOOKUP(A126,库存统计表!A:M,11,FALSE),"")</f>
        <v/>
      </c>
      <c r="F126" s="18" t="str">
        <f>IFERROR(VLOOKUP(A126,库存统计表!A:M,12,FALSE),"")</f>
        <v/>
      </c>
      <c r="G126" s="16"/>
      <c r="H126" s="18" t="str">
        <f t="shared" si="7"/>
        <v/>
      </c>
      <c r="I126" s="18" t="str">
        <f t="shared" si="8"/>
        <v>盘盈</v>
      </c>
      <c r="J126" s="16"/>
      <c r="K126" s="16"/>
    </row>
    <row r="127" spans="1:11" ht="20.100000000000001" customHeight="1" x14ac:dyDescent="0.15">
      <c r="A127" s="18" t="str">
        <f>IF(参数表!A127="","",参数表!A127)</f>
        <v/>
      </c>
      <c r="B127" s="18" t="str">
        <f>IFERROR(VLOOKUP(A127,参数表!A:G,2,FALSE),"")</f>
        <v/>
      </c>
      <c r="C127" s="18" t="str">
        <f>IFERROR(VLOOKUP(A127,参数表!A:G,3,FALSE),"")</f>
        <v/>
      </c>
      <c r="D127" s="18" t="str">
        <f>IFERROR(VLOOKUP(A127,参数表!A:G,4,FALSE),"")</f>
        <v/>
      </c>
      <c r="E127" s="18" t="str">
        <f>IFERROR(VLOOKUP(A127,库存统计表!A:M,11,FALSE),"")</f>
        <v/>
      </c>
      <c r="F127" s="18" t="str">
        <f>IFERROR(VLOOKUP(A127,库存统计表!A:M,12,FALSE),"")</f>
        <v/>
      </c>
      <c r="G127" s="16"/>
      <c r="H127" s="18" t="str">
        <f t="shared" si="7"/>
        <v/>
      </c>
      <c r="I127" s="18" t="str">
        <f t="shared" si="8"/>
        <v>盘盈</v>
      </c>
      <c r="J127" s="16"/>
      <c r="K127" s="16"/>
    </row>
    <row r="128" spans="1:11" ht="20.100000000000001" customHeight="1" x14ac:dyDescent="0.15">
      <c r="A128" s="18" t="str">
        <f>IF(参数表!A128="","",参数表!A128)</f>
        <v/>
      </c>
      <c r="B128" s="18" t="str">
        <f>IFERROR(VLOOKUP(A128,参数表!A:G,2,FALSE),"")</f>
        <v/>
      </c>
      <c r="C128" s="18" t="str">
        <f>IFERROR(VLOOKUP(A128,参数表!A:G,3,FALSE),"")</f>
        <v/>
      </c>
      <c r="D128" s="18" t="str">
        <f>IFERROR(VLOOKUP(A128,参数表!A:G,4,FALSE),"")</f>
        <v/>
      </c>
      <c r="E128" s="18" t="str">
        <f>IFERROR(VLOOKUP(A128,库存统计表!A:M,11,FALSE),"")</f>
        <v/>
      </c>
      <c r="F128" s="18" t="str">
        <f>IFERROR(VLOOKUP(A128,库存统计表!A:M,12,FALSE),"")</f>
        <v/>
      </c>
      <c r="G128" s="16"/>
      <c r="H128" s="18" t="str">
        <f t="shared" si="7"/>
        <v/>
      </c>
      <c r="I128" s="18" t="str">
        <f t="shared" si="8"/>
        <v>盘盈</v>
      </c>
      <c r="J128" s="16"/>
      <c r="K128" s="16"/>
    </row>
    <row r="129" spans="1:11" ht="20.100000000000001" customHeight="1" x14ac:dyDescent="0.15">
      <c r="A129" s="18" t="str">
        <f>IF(参数表!A129="","",参数表!A129)</f>
        <v/>
      </c>
      <c r="B129" s="18" t="str">
        <f>IFERROR(VLOOKUP(A129,参数表!A:G,2,FALSE),"")</f>
        <v/>
      </c>
      <c r="C129" s="18" t="str">
        <f>IFERROR(VLOOKUP(A129,参数表!A:G,3,FALSE),"")</f>
        <v/>
      </c>
      <c r="D129" s="18" t="str">
        <f>IFERROR(VLOOKUP(A129,参数表!A:G,4,FALSE),"")</f>
        <v/>
      </c>
      <c r="E129" s="18" t="str">
        <f>IFERROR(VLOOKUP(A129,库存统计表!A:M,11,FALSE),"")</f>
        <v/>
      </c>
      <c r="F129" s="18" t="str">
        <f>IFERROR(VLOOKUP(A129,库存统计表!A:M,12,FALSE),"")</f>
        <v/>
      </c>
      <c r="G129" s="16"/>
      <c r="H129" s="18" t="str">
        <f t="shared" si="7"/>
        <v/>
      </c>
      <c r="I129" s="18" t="str">
        <f t="shared" si="8"/>
        <v>盘盈</v>
      </c>
      <c r="J129" s="16"/>
      <c r="K129" s="16"/>
    </row>
    <row r="130" spans="1:11" ht="20.100000000000001" customHeight="1" x14ac:dyDescent="0.15">
      <c r="A130" s="18" t="str">
        <f>IF(参数表!A130="","",参数表!A130)</f>
        <v/>
      </c>
      <c r="B130" s="18" t="str">
        <f>IFERROR(VLOOKUP(A130,参数表!A:G,2,FALSE),"")</f>
        <v/>
      </c>
      <c r="C130" s="18" t="str">
        <f>IFERROR(VLOOKUP(A130,参数表!A:G,3,FALSE),"")</f>
        <v/>
      </c>
      <c r="D130" s="18" t="str">
        <f>IFERROR(VLOOKUP(A130,参数表!A:G,4,FALSE),"")</f>
        <v/>
      </c>
      <c r="E130" s="18" t="str">
        <f>IFERROR(VLOOKUP(A130,库存统计表!A:M,11,FALSE),"")</f>
        <v/>
      </c>
      <c r="F130" s="18" t="str">
        <f>IFERROR(VLOOKUP(A130,库存统计表!A:M,12,FALSE),"")</f>
        <v/>
      </c>
      <c r="G130" s="16"/>
      <c r="H130" s="18" t="str">
        <f t="shared" si="7"/>
        <v/>
      </c>
      <c r="I130" s="18" t="str">
        <f t="shared" si="8"/>
        <v>盘盈</v>
      </c>
      <c r="J130" s="16"/>
      <c r="K130" s="16"/>
    </row>
    <row r="131" spans="1:11" ht="20.100000000000001" customHeight="1" x14ac:dyDescent="0.15">
      <c r="A131" s="18" t="str">
        <f>IF(参数表!A131="","",参数表!A131)</f>
        <v/>
      </c>
      <c r="B131" s="18" t="str">
        <f>IFERROR(VLOOKUP(A131,参数表!A:G,2,FALSE),"")</f>
        <v/>
      </c>
      <c r="C131" s="18" t="str">
        <f>IFERROR(VLOOKUP(A131,参数表!A:G,3,FALSE),"")</f>
        <v/>
      </c>
      <c r="D131" s="18" t="str">
        <f>IFERROR(VLOOKUP(A131,参数表!A:G,4,FALSE),"")</f>
        <v/>
      </c>
      <c r="E131" s="18" t="str">
        <f>IFERROR(VLOOKUP(A131,库存统计表!A:M,11,FALSE),"")</f>
        <v/>
      </c>
      <c r="F131" s="18" t="str">
        <f>IFERROR(VLOOKUP(A131,库存统计表!A:M,12,FALSE),"")</f>
        <v/>
      </c>
      <c r="G131" s="16"/>
      <c r="H131" s="18" t="str">
        <f t="shared" si="7"/>
        <v/>
      </c>
      <c r="I131" s="18" t="str">
        <f t="shared" si="8"/>
        <v>盘盈</v>
      </c>
      <c r="J131" s="16"/>
      <c r="K131" s="16"/>
    </row>
    <row r="132" spans="1:11" ht="20.100000000000001" customHeight="1" x14ac:dyDescent="0.15">
      <c r="A132" s="18" t="str">
        <f>IF(参数表!A132="","",参数表!A132)</f>
        <v/>
      </c>
      <c r="B132" s="18" t="str">
        <f>IFERROR(VLOOKUP(A132,参数表!A:G,2,FALSE),"")</f>
        <v/>
      </c>
      <c r="C132" s="18" t="str">
        <f>IFERROR(VLOOKUP(A132,参数表!A:G,3,FALSE),"")</f>
        <v/>
      </c>
      <c r="D132" s="18" t="str">
        <f>IFERROR(VLOOKUP(A132,参数表!A:G,4,FALSE),"")</f>
        <v/>
      </c>
      <c r="E132" s="18" t="str">
        <f>IFERROR(VLOOKUP(A132,库存统计表!A:M,11,FALSE),"")</f>
        <v/>
      </c>
      <c r="F132" s="18" t="str">
        <f>IFERROR(VLOOKUP(A132,库存统计表!A:M,12,FALSE),"")</f>
        <v/>
      </c>
      <c r="G132" s="16"/>
      <c r="H132" s="18" t="str">
        <f t="shared" ref="H132:H163" si="9">IFERROR((G132-E132),"")</f>
        <v/>
      </c>
      <c r="I132" s="18" t="str">
        <f t="shared" si="8"/>
        <v>盘盈</v>
      </c>
      <c r="J132" s="16"/>
      <c r="K132" s="16"/>
    </row>
    <row r="133" spans="1:11" ht="20.100000000000001" customHeight="1" x14ac:dyDescent="0.15">
      <c r="A133" s="18" t="str">
        <f>IF(参数表!A133="","",参数表!A133)</f>
        <v/>
      </c>
      <c r="B133" s="18" t="str">
        <f>IFERROR(VLOOKUP(A133,参数表!A:G,2,FALSE),"")</f>
        <v/>
      </c>
      <c r="C133" s="18" t="str">
        <f>IFERROR(VLOOKUP(A133,参数表!A:G,3,FALSE),"")</f>
        <v/>
      </c>
      <c r="D133" s="18" t="str">
        <f>IFERROR(VLOOKUP(A133,参数表!A:G,4,FALSE),"")</f>
        <v/>
      </c>
      <c r="E133" s="18" t="str">
        <f>IFERROR(VLOOKUP(A133,库存统计表!A:M,11,FALSE),"")</f>
        <v/>
      </c>
      <c r="F133" s="18" t="str">
        <f>IFERROR(VLOOKUP(A133,库存统计表!A:M,12,FALSE),"")</f>
        <v/>
      </c>
      <c r="G133" s="16"/>
      <c r="H133" s="18" t="str">
        <f t="shared" si="9"/>
        <v/>
      </c>
      <c r="I133" s="18" t="str">
        <f t="shared" si="8"/>
        <v>盘盈</v>
      </c>
      <c r="J133" s="16"/>
      <c r="K133" s="16"/>
    </row>
    <row r="134" spans="1:11" ht="20.100000000000001" customHeight="1" x14ac:dyDescent="0.15">
      <c r="A134" s="18" t="str">
        <f>IF(参数表!A134="","",参数表!A134)</f>
        <v/>
      </c>
      <c r="B134" s="18" t="str">
        <f>IFERROR(VLOOKUP(A134,参数表!A:G,2,FALSE),"")</f>
        <v/>
      </c>
      <c r="C134" s="18" t="str">
        <f>IFERROR(VLOOKUP(A134,参数表!A:G,3,FALSE),"")</f>
        <v/>
      </c>
      <c r="D134" s="18" t="str">
        <f>IFERROR(VLOOKUP(A134,参数表!A:G,4,FALSE),"")</f>
        <v/>
      </c>
      <c r="E134" s="18" t="str">
        <f>IFERROR(VLOOKUP(A134,库存统计表!A:M,11,FALSE),"")</f>
        <v/>
      </c>
      <c r="F134" s="18" t="str">
        <f>IFERROR(VLOOKUP(A134,库存统计表!A:M,12,FALSE),"")</f>
        <v/>
      </c>
      <c r="G134" s="16"/>
      <c r="H134" s="18" t="str">
        <f t="shared" si="9"/>
        <v/>
      </c>
      <c r="I134" s="18" t="str">
        <f t="shared" si="8"/>
        <v>盘盈</v>
      </c>
      <c r="J134" s="16"/>
      <c r="K134" s="16"/>
    </row>
    <row r="135" spans="1:11" ht="20.100000000000001" customHeight="1" x14ac:dyDescent="0.15">
      <c r="A135" s="18" t="str">
        <f>IF(参数表!A135="","",参数表!A135)</f>
        <v/>
      </c>
      <c r="B135" s="18" t="str">
        <f>IFERROR(VLOOKUP(A135,参数表!A:G,2,FALSE),"")</f>
        <v/>
      </c>
      <c r="C135" s="18" t="str">
        <f>IFERROR(VLOOKUP(A135,参数表!A:G,3,FALSE),"")</f>
        <v/>
      </c>
      <c r="D135" s="18" t="str">
        <f>IFERROR(VLOOKUP(A135,参数表!A:G,4,FALSE),"")</f>
        <v/>
      </c>
      <c r="E135" s="18" t="str">
        <f>IFERROR(VLOOKUP(A135,库存统计表!A:M,11,FALSE),"")</f>
        <v/>
      </c>
      <c r="F135" s="18" t="str">
        <f>IFERROR(VLOOKUP(A135,库存统计表!A:M,12,FALSE),"")</f>
        <v/>
      </c>
      <c r="G135" s="16"/>
      <c r="H135" s="18" t="str">
        <f t="shared" si="9"/>
        <v/>
      </c>
      <c r="I135" s="18" t="str">
        <f t="shared" si="8"/>
        <v>盘盈</v>
      </c>
      <c r="J135" s="16"/>
      <c r="K135" s="16"/>
    </row>
    <row r="136" spans="1:11" ht="20.100000000000001" customHeight="1" x14ac:dyDescent="0.15">
      <c r="A136" s="18" t="str">
        <f>IF(参数表!A136="","",参数表!A136)</f>
        <v/>
      </c>
      <c r="B136" s="18" t="str">
        <f>IFERROR(VLOOKUP(A136,参数表!A:G,2,FALSE),"")</f>
        <v/>
      </c>
      <c r="C136" s="18" t="str">
        <f>IFERROR(VLOOKUP(A136,参数表!A:G,3,FALSE),"")</f>
        <v/>
      </c>
      <c r="D136" s="18" t="str">
        <f>IFERROR(VLOOKUP(A136,参数表!A:G,4,FALSE),"")</f>
        <v/>
      </c>
      <c r="E136" s="18" t="str">
        <f>IFERROR(VLOOKUP(A136,库存统计表!A:M,11,FALSE),"")</f>
        <v/>
      </c>
      <c r="F136" s="18" t="str">
        <f>IFERROR(VLOOKUP(A136,库存统计表!A:M,12,FALSE),"")</f>
        <v/>
      </c>
      <c r="G136" s="16"/>
      <c r="H136" s="18" t="str">
        <f t="shared" si="9"/>
        <v/>
      </c>
      <c r="I136" s="18" t="str">
        <f t="shared" si="8"/>
        <v>盘盈</v>
      </c>
      <c r="J136" s="16"/>
      <c r="K136" s="16"/>
    </row>
    <row r="137" spans="1:11" ht="20.100000000000001" customHeight="1" x14ac:dyDescent="0.15">
      <c r="A137" s="18" t="str">
        <f>IF(参数表!A137="","",参数表!A137)</f>
        <v/>
      </c>
      <c r="B137" s="18" t="str">
        <f>IFERROR(VLOOKUP(A137,参数表!A:G,2,FALSE),"")</f>
        <v/>
      </c>
      <c r="C137" s="18" t="str">
        <f>IFERROR(VLOOKUP(A137,参数表!A:G,3,FALSE),"")</f>
        <v/>
      </c>
      <c r="D137" s="18" t="str">
        <f>IFERROR(VLOOKUP(A137,参数表!A:G,4,FALSE),"")</f>
        <v/>
      </c>
      <c r="E137" s="18" t="str">
        <f>IFERROR(VLOOKUP(A137,库存统计表!A:M,11,FALSE),"")</f>
        <v/>
      </c>
      <c r="F137" s="18" t="str">
        <f>IFERROR(VLOOKUP(A137,库存统计表!A:M,12,FALSE),"")</f>
        <v/>
      </c>
      <c r="G137" s="16"/>
      <c r="H137" s="18" t="str">
        <f t="shared" si="9"/>
        <v/>
      </c>
      <c r="I137" s="18" t="str">
        <f t="shared" ref="I137:I168" si="10">IF(H137&lt;0,"盘亏",IF(H137=0,"",IF(H137&gt;0,"盘盈","")))</f>
        <v>盘盈</v>
      </c>
      <c r="J137" s="16"/>
      <c r="K137" s="16"/>
    </row>
    <row r="138" spans="1:11" ht="20.100000000000001" customHeight="1" x14ac:dyDescent="0.15">
      <c r="A138" s="18" t="str">
        <f>IF(参数表!A138="","",参数表!A138)</f>
        <v/>
      </c>
      <c r="B138" s="18" t="str">
        <f>IFERROR(VLOOKUP(A138,参数表!A:G,2,FALSE),"")</f>
        <v/>
      </c>
      <c r="C138" s="18" t="str">
        <f>IFERROR(VLOOKUP(A138,参数表!A:G,3,FALSE),"")</f>
        <v/>
      </c>
      <c r="D138" s="18" t="str">
        <f>IFERROR(VLOOKUP(A138,参数表!A:G,4,FALSE),"")</f>
        <v/>
      </c>
      <c r="E138" s="18" t="str">
        <f>IFERROR(VLOOKUP(A138,库存统计表!A:M,11,FALSE),"")</f>
        <v/>
      </c>
      <c r="F138" s="18" t="str">
        <f>IFERROR(VLOOKUP(A138,库存统计表!A:M,12,FALSE),"")</f>
        <v/>
      </c>
      <c r="G138" s="16"/>
      <c r="H138" s="18" t="str">
        <f t="shared" si="9"/>
        <v/>
      </c>
      <c r="I138" s="18" t="str">
        <f t="shared" si="10"/>
        <v>盘盈</v>
      </c>
      <c r="J138" s="16"/>
      <c r="K138" s="16"/>
    </row>
    <row r="139" spans="1:11" ht="20.100000000000001" customHeight="1" x14ac:dyDescent="0.15">
      <c r="A139" s="18" t="str">
        <f>IF(参数表!A139="","",参数表!A139)</f>
        <v/>
      </c>
      <c r="B139" s="18" t="str">
        <f>IFERROR(VLOOKUP(A139,参数表!A:G,2,FALSE),"")</f>
        <v/>
      </c>
      <c r="C139" s="18" t="str">
        <f>IFERROR(VLOOKUP(A139,参数表!A:G,3,FALSE),"")</f>
        <v/>
      </c>
      <c r="D139" s="18" t="str">
        <f>IFERROR(VLOOKUP(A139,参数表!A:G,4,FALSE),"")</f>
        <v/>
      </c>
      <c r="E139" s="18" t="str">
        <f>IFERROR(VLOOKUP(A139,库存统计表!A:M,11,FALSE),"")</f>
        <v/>
      </c>
      <c r="F139" s="18" t="str">
        <f>IFERROR(VLOOKUP(A139,库存统计表!A:M,12,FALSE),"")</f>
        <v/>
      </c>
      <c r="G139" s="16"/>
      <c r="H139" s="18" t="str">
        <f t="shared" si="9"/>
        <v/>
      </c>
      <c r="I139" s="18" t="str">
        <f t="shared" si="10"/>
        <v>盘盈</v>
      </c>
      <c r="J139" s="16"/>
      <c r="K139" s="16"/>
    </row>
    <row r="140" spans="1:11" ht="20.100000000000001" customHeight="1" x14ac:dyDescent="0.15">
      <c r="A140" s="18" t="str">
        <f>IF(参数表!A140="","",参数表!A140)</f>
        <v/>
      </c>
      <c r="B140" s="18" t="str">
        <f>IFERROR(VLOOKUP(A140,参数表!A:G,2,FALSE),"")</f>
        <v/>
      </c>
      <c r="C140" s="18" t="str">
        <f>IFERROR(VLOOKUP(A140,参数表!A:G,3,FALSE),"")</f>
        <v/>
      </c>
      <c r="D140" s="18" t="str">
        <f>IFERROR(VLOOKUP(A140,参数表!A:G,4,FALSE),"")</f>
        <v/>
      </c>
      <c r="E140" s="18" t="str">
        <f>IFERROR(VLOOKUP(A140,库存统计表!A:M,11,FALSE),"")</f>
        <v/>
      </c>
      <c r="F140" s="18" t="str">
        <f>IFERROR(VLOOKUP(A140,库存统计表!A:M,12,FALSE),"")</f>
        <v/>
      </c>
      <c r="G140" s="16"/>
      <c r="H140" s="18" t="str">
        <f t="shared" si="9"/>
        <v/>
      </c>
      <c r="I140" s="18" t="str">
        <f t="shared" si="10"/>
        <v>盘盈</v>
      </c>
      <c r="J140" s="16"/>
      <c r="K140" s="16"/>
    </row>
    <row r="141" spans="1:11" ht="20.100000000000001" customHeight="1" x14ac:dyDescent="0.15">
      <c r="A141" s="18" t="str">
        <f>IF(参数表!A141="","",参数表!A141)</f>
        <v/>
      </c>
      <c r="B141" s="18" t="str">
        <f>IFERROR(VLOOKUP(A141,参数表!A:G,2,FALSE),"")</f>
        <v/>
      </c>
      <c r="C141" s="18" t="str">
        <f>IFERROR(VLOOKUP(A141,参数表!A:G,3,FALSE),"")</f>
        <v/>
      </c>
      <c r="D141" s="18" t="str">
        <f>IFERROR(VLOOKUP(A141,参数表!A:G,4,FALSE),"")</f>
        <v/>
      </c>
      <c r="E141" s="18" t="str">
        <f>IFERROR(VLOOKUP(A141,库存统计表!A:M,11,FALSE),"")</f>
        <v/>
      </c>
      <c r="F141" s="18" t="str">
        <f>IFERROR(VLOOKUP(A141,库存统计表!A:M,12,FALSE),"")</f>
        <v/>
      </c>
      <c r="G141" s="16"/>
      <c r="H141" s="18" t="str">
        <f t="shared" si="9"/>
        <v/>
      </c>
      <c r="I141" s="18" t="str">
        <f t="shared" si="10"/>
        <v>盘盈</v>
      </c>
      <c r="J141" s="16"/>
      <c r="K141" s="16"/>
    </row>
    <row r="142" spans="1:11" ht="20.100000000000001" customHeight="1" x14ac:dyDescent="0.15">
      <c r="A142" s="18" t="str">
        <f>IF(参数表!A142="","",参数表!A142)</f>
        <v/>
      </c>
      <c r="B142" s="18" t="str">
        <f>IFERROR(VLOOKUP(A142,参数表!A:G,2,FALSE),"")</f>
        <v/>
      </c>
      <c r="C142" s="18" t="str">
        <f>IFERROR(VLOOKUP(A142,参数表!A:G,3,FALSE),"")</f>
        <v/>
      </c>
      <c r="D142" s="18" t="str">
        <f>IFERROR(VLOOKUP(A142,参数表!A:G,4,FALSE),"")</f>
        <v/>
      </c>
      <c r="E142" s="18" t="str">
        <f>IFERROR(VLOOKUP(A142,库存统计表!A:M,11,FALSE),"")</f>
        <v/>
      </c>
      <c r="F142" s="18" t="str">
        <f>IFERROR(VLOOKUP(A142,库存统计表!A:M,12,FALSE),"")</f>
        <v/>
      </c>
      <c r="G142" s="16"/>
      <c r="H142" s="18" t="str">
        <f t="shared" si="9"/>
        <v/>
      </c>
      <c r="I142" s="18" t="str">
        <f t="shared" si="10"/>
        <v>盘盈</v>
      </c>
      <c r="J142" s="16"/>
      <c r="K142" s="16"/>
    </row>
    <row r="143" spans="1:11" ht="20.100000000000001" customHeight="1" x14ac:dyDescent="0.15">
      <c r="A143" s="18" t="str">
        <f>IF(参数表!A143="","",参数表!A143)</f>
        <v/>
      </c>
      <c r="B143" s="18" t="str">
        <f>IFERROR(VLOOKUP(A143,参数表!A:G,2,FALSE),"")</f>
        <v/>
      </c>
      <c r="C143" s="18" t="str">
        <f>IFERROR(VLOOKUP(A143,参数表!A:G,3,FALSE),"")</f>
        <v/>
      </c>
      <c r="D143" s="18" t="str">
        <f>IFERROR(VLOOKUP(A143,参数表!A:G,4,FALSE),"")</f>
        <v/>
      </c>
      <c r="E143" s="18" t="str">
        <f>IFERROR(VLOOKUP(A143,库存统计表!A:M,11,FALSE),"")</f>
        <v/>
      </c>
      <c r="F143" s="18" t="str">
        <f>IFERROR(VLOOKUP(A143,库存统计表!A:M,12,FALSE),"")</f>
        <v/>
      </c>
      <c r="G143" s="16"/>
      <c r="H143" s="18" t="str">
        <f t="shared" si="9"/>
        <v/>
      </c>
      <c r="I143" s="18" t="str">
        <f t="shared" si="10"/>
        <v>盘盈</v>
      </c>
      <c r="J143" s="16"/>
      <c r="K143" s="16"/>
    </row>
    <row r="144" spans="1:11" ht="20.100000000000001" customHeight="1" x14ac:dyDescent="0.15">
      <c r="A144" s="18" t="str">
        <f>IF(参数表!A144="","",参数表!A144)</f>
        <v/>
      </c>
      <c r="B144" s="18" t="str">
        <f>IFERROR(VLOOKUP(A144,参数表!A:G,2,FALSE),"")</f>
        <v/>
      </c>
      <c r="C144" s="18" t="str">
        <f>IFERROR(VLOOKUP(A144,参数表!A:G,3,FALSE),"")</f>
        <v/>
      </c>
      <c r="D144" s="18" t="str">
        <f>IFERROR(VLOOKUP(A144,参数表!A:G,4,FALSE),"")</f>
        <v/>
      </c>
      <c r="E144" s="18" t="str">
        <f>IFERROR(VLOOKUP(A144,库存统计表!A:M,11,FALSE),"")</f>
        <v/>
      </c>
      <c r="F144" s="18" t="str">
        <f>IFERROR(VLOOKUP(A144,库存统计表!A:M,12,FALSE),"")</f>
        <v/>
      </c>
      <c r="G144" s="16"/>
      <c r="H144" s="18" t="str">
        <f t="shared" si="9"/>
        <v/>
      </c>
      <c r="I144" s="18" t="str">
        <f t="shared" si="10"/>
        <v>盘盈</v>
      </c>
      <c r="J144" s="16"/>
      <c r="K144" s="16"/>
    </row>
    <row r="145" spans="1:11" ht="20.100000000000001" customHeight="1" x14ac:dyDescent="0.15">
      <c r="A145" s="18" t="str">
        <f>IF(参数表!A145="","",参数表!A145)</f>
        <v/>
      </c>
      <c r="B145" s="18" t="str">
        <f>IFERROR(VLOOKUP(A145,参数表!A:G,2,FALSE),"")</f>
        <v/>
      </c>
      <c r="C145" s="18" t="str">
        <f>IFERROR(VLOOKUP(A145,参数表!A:G,3,FALSE),"")</f>
        <v/>
      </c>
      <c r="D145" s="18" t="str">
        <f>IFERROR(VLOOKUP(A145,参数表!A:G,4,FALSE),"")</f>
        <v/>
      </c>
      <c r="E145" s="18" t="str">
        <f>IFERROR(VLOOKUP(A145,库存统计表!A:M,11,FALSE),"")</f>
        <v/>
      </c>
      <c r="F145" s="18" t="str">
        <f>IFERROR(VLOOKUP(A145,库存统计表!A:M,12,FALSE),"")</f>
        <v/>
      </c>
      <c r="G145" s="16"/>
      <c r="H145" s="18" t="str">
        <f t="shared" si="9"/>
        <v/>
      </c>
      <c r="I145" s="18" t="str">
        <f t="shared" si="10"/>
        <v>盘盈</v>
      </c>
      <c r="J145" s="16"/>
      <c r="K145" s="16"/>
    </row>
    <row r="146" spans="1:11" ht="20.100000000000001" customHeight="1" x14ac:dyDescent="0.15">
      <c r="A146" s="18" t="str">
        <f>IF(参数表!A146="","",参数表!A146)</f>
        <v/>
      </c>
      <c r="B146" s="18" t="str">
        <f>IFERROR(VLOOKUP(A146,参数表!A:G,2,FALSE),"")</f>
        <v/>
      </c>
      <c r="C146" s="18" t="str">
        <f>IFERROR(VLOOKUP(A146,参数表!A:G,3,FALSE),"")</f>
        <v/>
      </c>
      <c r="D146" s="18" t="str">
        <f>IFERROR(VLOOKUP(A146,参数表!A:G,4,FALSE),"")</f>
        <v/>
      </c>
      <c r="E146" s="18" t="str">
        <f>IFERROR(VLOOKUP(A146,库存统计表!A:M,11,FALSE),"")</f>
        <v/>
      </c>
      <c r="F146" s="18" t="str">
        <f>IFERROR(VLOOKUP(A146,库存统计表!A:M,12,FALSE),"")</f>
        <v/>
      </c>
      <c r="G146" s="16"/>
      <c r="H146" s="18" t="str">
        <f t="shared" si="9"/>
        <v/>
      </c>
      <c r="I146" s="18" t="str">
        <f t="shared" si="10"/>
        <v>盘盈</v>
      </c>
      <c r="J146" s="16"/>
      <c r="K146" s="16"/>
    </row>
    <row r="147" spans="1:11" ht="20.100000000000001" customHeight="1" x14ac:dyDescent="0.15">
      <c r="A147" s="18" t="str">
        <f>IF(参数表!A147="","",参数表!A147)</f>
        <v/>
      </c>
      <c r="B147" s="18" t="str">
        <f>IFERROR(VLOOKUP(A147,参数表!A:G,2,FALSE),"")</f>
        <v/>
      </c>
      <c r="C147" s="18" t="str">
        <f>IFERROR(VLOOKUP(A147,参数表!A:G,3,FALSE),"")</f>
        <v/>
      </c>
      <c r="D147" s="18" t="str">
        <f>IFERROR(VLOOKUP(A147,参数表!A:G,4,FALSE),"")</f>
        <v/>
      </c>
      <c r="E147" s="18" t="str">
        <f>IFERROR(VLOOKUP(A147,库存统计表!A:M,11,FALSE),"")</f>
        <v/>
      </c>
      <c r="F147" s="18" t="str">
        <f>IFERROR(VLOOKUP(A147,库存统计表!A:M,12,FALSE),"")</f>
        <v/>
      </c>
      <c r="G147" s="16"/>
      <c r="H147" s="18" t="str">
        <f t="shared" si="9"/>
        <v/>
      </c>
      <c r="I147" s="18" t="str">
        <f t="shared" si="10"/>
        <v>盘盈</v>
      </c>
      <c r="J147" s="16"/>
      <c r="K147" s="16"/>
    </row>
    <row r="148" spans="1:11" ht="20.100000000000001" customHeight="1" x14ac:dyDescent="0.15">
      <c r="A148" s="18" t="str">
        <f>IF(参数表!A148="","",参数表!A148)</f>
        <v/>
      </c>
      <c r="B148" s="18" t="str">
        <f>IFERROR(VLOOKUP(A148,参数表!A:G,2,FALSE),"")</f>
        <v/>
      </c>
      <c r="C148" s="18" t="str">
        <f>IFERROR(VLOOKUP(A148,参数表!A:G,3,FALSE),"")</f>
        <v/>
      </c>
      <c r="D148" s="18" t="str">
        <f>IFERROR(VLOOKUP(A148,参数表!A:G,4,FALSE),"")</f>
        <v/>
      </c>
      <c r="E148" s="18" t="str">
        <f>IFERROR(VLOOKUP(A148,库存统计表!A:M,11,FALSE),"")</f>
        <v/>
      </c>
      <c r="F148" s="18" t="str">
        <f>IFERROR(VLOOKUP(A148,库存统计表!A:M,12,FALSE),"")</f>
        <v/>
      </c>
      <c r="G148" s="16"/>
      <c r="H148" s="18" t="str">
        <f t="shared" si="9"/>
        <v/>
      </c>
      <c r="I148" s="18" t="str">
        <f t="shared" si="10"/>
        <v>盘盈</v>
      </c>
      <c r="J148" s="16"/>
      <c r="K148" s="16"/>
    </row>
    <row r="149" spans="1:11" ht="20.100000000000001" customHeight="1" x14ac:dyDescent="0.15">
      <c r="A149" s="18" t="str">
        <f>IF(参数表!A149="","",参数表!A149)</f>
        <v/>
      </c>
      <c r="B149" s="18" t="str">
        <f>IFERROR(VLOOKUP(A149,参数表!A:G,2,FALSE),"")</f>
        <v/>
      </c>
      <c r="C149" s="18" t="str">
        <f>IFERROR(VLOOKUP(A149,参数表!A:G,3,FALSE),"")</f>
        <v/>
      </c>
      <c r="D149" s="18" t="str">
        <f>IFERROR(VLOOKUP(A149,参数表!A:G,4,FALSE),"")</f>
        <v/>
      </c>
      <c r="E149" s="18" t="str">
        <f>IFERROR(VLOOKUP(A149,库存统计表!A:M,11,FALSE),"")</f>
        <v/>
      </c>
      <c r="F149" s="18" t="str">
        <f>IFERROR(VLOOKUP(A149,库存统计表!A:M,12,FALSE),"")</f>
        <v/>
      </c>
      <c r="G149" s="16"/>
      <c r="H149" s="18" t="str">
        <f t="shared" si="9"/>
        <v/>
      </c>
      <c r="I149" s="18" t="str">
        <f t="shared" si="10"/>
        <v>盘盈</v>
      </c>
      <c r="J149" s="16"/>
      <c r="K149" s="16"/>
    </row>
    <row r="150" spans="1:11" ht="20.100000000000001" customHeight="1" x14ac:dyDescent="0.15">
      <c r="A150" s="18" t="str">
        <f>IF(参数表!A150="","",参数表!A150)</f>
        <v/>
      </c>
      <c r="B150" s="18" t="str">
        <f>IFERROR(VLOOKUP(A150,参数表!A:G,2,FALSE),"")</f>
        <v/>
      </c>
      <c r="C150" s="18" t="str">
        <f>IFERROR(VLOOKUP(A150,参数表!A:G,3,FALSE),"")</f>
        <v/>
      </c>
      <c r="D150" s="18" t="str">
        <f>IFERROR(VLOOKUP(A150,参数表!A:G,4,FALSE),"")</f>
        <v/>
      </c>
      <c r="E150" s="18" t="str">
        <f>IFERROR(VLOOKUP(A150,库存统计表!A:M,11,FALSE),"")</f>
        <v/>
      </c>
      <c r="F150" s="18" t="str">
        <f>IFERROR(VLOOKUP(A150,库存统计表!A:M,12,FALSE),"")</f>
        <v/>
      </c>
      <c r="G150" s="16"/>
      <c r="H150" s="18" t="str">
        <f t="shared" si="9"/>
        <v/>
      </c>
      <c r="I150" s="18" t="str">
        <f t="shared" si="10"/>
        <v>盘盈</v>
      </c>
      <c r="J150" s="16"/>
      <c r="K150" s="16"/>
    </row>
    <row r="151" spans="1:11" ht="20.100000000000001" customHeight="1" x14ac:dyDescent="0.15">
      <c r="A151" s="18" t="str">
        <f>IF(参数表!A151="","",参数表!A151)</f>
        <v/>
      </c>
      <c r="B151" s="18" t="str">
        <f>IFERROR(VLOOKUP(A151,参数表!A:G,2,FALSE),"")</f>
        <v/>
      </c>
      <c r="C151" s="18" t="str">
        <f>IFERROR(VLOOKUP(A151,参数表!A:G,3,FALSE),"")</f>
        <v/>
      </c>
      <c r="D151" s="18" t="str">
        <f>IFERROR(VLOOKUP(A151,参数表!A:G,4,FALSE),"")</f>
        <v/>
      </c>
      <c r="E151" s="18" t="str">
        <f>IFERROR(VLOOKUP(A151,库存统计表!A:M,11,FALSE),"")</f>
        <v/>
      </c>
      <c r="F151" s="18" t="str">
        <f>IFERROR(VLOOKUP(A151,库存统计表!A:M,12,FALSE),"")</f>
        <v/>
      </c>
      <c r="G151" s="16"/>
      <c r="H151" s="18" t="str">
        <f t="shared" si="9"/>
        <v/>
      </c>
      <c r="I151" s="18" t="str">
        <f t="shared" si="10"/>
        <v>盘盈</v>
      </c>
      <c r="J151" s="16"/>
      <c r="K151" s="16"/>
    </row>
    <row r="152" spans="1:11" ht="20.100000000000001" customHeight="1" x14ac:dyDescent="0.15">
      <c r="A152" s="18" t="str">
        <f>IF(参数表!A152="","",参数表!A152)</f>
        <v/>
      </c>
      <c r="B152" s="18" t="str">
        <f>IFERROR(VLOOKUP(A152,参数表!A:G,2,FALSE),"")</f>
        <v/>
      </c>
      <c r="C152" s="18" t="str">
        <f>IFERROR(VLOOKUP(A152,参数表!A:G,3,FALSE),"")</f>
        <v/>
      </c>
      <c r="D152" s="18" t="str">
        <f>IFERROR(VLOOKUP(A152,参数表!A:G,4,FALSE),"")</f>
        <v/>
      </c>
      <c r="E152" s="18" t="str">
        <f>IFERROR(VLOOKUP(A152,库存统计表!A:M,11,FALSE),"")</f>
        <v/>
      </c>
      <c r="F152" s="18" t="str">
        <f>IFERROR(VLOOKUP(A152,库存统计表!A:M,12,FALSE),"")</f>
        <v/>
      </c>
      <c r="G152" s="16"/>
      <c r="H152" s="18" t="str">
        <f t="shared" si="9"/>
        <v/>
      </c>
      <c r="I152" s="18" t="str">
        <f t="shared" si="10"/>
        <v>盘盈</v>
      </c>
      <c r="J152" s="16"/>
      <c r="K152" s="16"/>
    </row>
    <row r="153" spans="1:11" ht="20.100000000000001" customHeight="1" x14ac:dyDescent="0.15">
      <c r="A153" s="18" t="str">
        <f>IF(参数表!A153="","",参数表!A153)</f>
        <v/>
      </c>
      <c r="B153" s="18" t="str">
        <f>IFERROR(VLOOKUP(A153,参数表!A:G,2,FALSE),"")</f>
        <v/>
      </c>
      <c r="C153" s="18" t="str">
        <f>IFERROR(VLOOKUP(A153,参数表!A:G,3,FALSE),"")</f>
        <v/>
      </c>
      <c r="D153" s="18" t="str">
        <f>IFERROR(VLOOKUP(A153,参数表!A:G,4,FALSE),"")</f>
        <v/>
      </c>
      <c r="E153" s="18" t="str">
        <f>IFERROR(VLOOKUP(A153,库存统计表!A:M,11,FALSE),"")</f>
        <v/>
      </c>
      <c r="F153" s="18" t="str">
        <f>IFERROR(VLOOKUP(A153,库存统计表!A:M,12,FALSE),"")</f>
        <v/>
      </c>
      <c r="G153" s="16"/>
      <c r="H153" s="18" t="str">
        <f t="shared" si="9"/>
        <v/>
      </c>
      <c r="I153" s="18" t="str">
        <f t="shared" si="10"/>
        <v>盘盈</v>
      </c>
      <c r="J153" s="16"/>
      <c r="K153" s="16"/>
    </row>
    <row r="154" spans="1:11" ht="20.100000000000001" customHeight="1" x14ac:dyDescent="0.15">
      <c r="A154" s="18" t="str">
        <f>IF(参数表!A154="","",参数表!A154)</f>
        <v/>
      </c>
      <c r="B154" s="18" t="str">
        <f>IFERROR(VLOOKUP(A154,参数表!A:G,2,FALSE),"")</f>
        <v/>
      </c>
      <c r="C154" s="18" t="str">
        <f>IFERROR(VLOOKUP(A154,参数表!A:G,3,FALSE),"")</f>
        <v/>
      </c>
      <c r="D154" s="18" t="str">
        <f>IFERROR(VLOOKUP(A154,参数表!A:G,4,FALSE),"")</f>
        <v/>
      </c>
      <c r="E154" s="18" t="str">
        <f>IFERROR(VLOOKUP(A154,库存统计表!A:M,11,FALSE),"")</f>
        <v/>
      </c>
      <c r="F154" s="18" t="str">
        <f>IFERROR(VLOOKUP(A154,库存统计表!A:M,12,FALSE),"")</f>
        <v/>
      </c>
      <c r="G154" s="16"/>
      <c r="H154" s="18" t="str">
        <f t="shared" si="9"/>
        <v/>
      </c>
      <c r="I154" s="18" t="str">
        <f t="shared" si="10"/>
        <v>盘盈</v>
      </c>
      <c r="J154" s="16"/>
      <c r="K154" s="16"/>
    </row>
    <row r="155" spans="1:11" ht="20.100000000000001" customHeight="1" x14ac:dyDescent="0.15">
      <c r="A155" s="18" t="str">
        <f>IF(参数表!A155="","",参数表!A155)</f>
        <v/>
      </c>
      <c r="B155" s="18" t="str">
        <f>IFERROR(VLOOKUP(A155,参数表!A:G,2,FALSE),"")</f>
        <v/>
      </c>
      <c r="C155" s="18" t="str">
        <f>IFERROR(VLOOKUP(A155,参数表!A:G,3,FALSE),"")</f>
        <v/>
      </c>
      <c r="D155" s="18" t="str">
        <f>IFERROR(VLOOKUP(A155,参数表!A:G,4,FALSE),"")</f>
        <v/>
      </c>
      <c r="E155" s="18" t="str">
        <f>IFERROR(VLOOKUP(A155,库存统计表!A:M,11,FALSE),"")</f>
        <v/>
      </c>
      <c r="F155" s="18" t="str">
        <f>IFERROR(VLOOKUP(A155,库存统计表!A:M,12,FALSE),"")</f>
        <v/>
      </c>
      <c r="G155" s="16"/>
      <c r="H155" s="18" t="str">
        <f t="shared" si="9"/>
        <v/>
      </c>
      <c r="I155" s="18" t="str">
        <f t="shared" si="10"/>
        <v>盘盈</v>
      </c>
      <c r="J155" s="16"/>
      <c r="K155" s="16"/>
    </row>
    <row r="156" spans="1:11" ht="20.100000000000001" customHeight="1" x14ac:dyDescent="0.15">
      <c r="A156" s="18" t="str">
        <f>IF(参数表!A156="","",参数表!A156)</f>
        <v/>
      </c>
      <c r="B156" s="18" t="str">
        <f>IFERROR(VLOOKUP(A156,参数表!A:G,2,FALSE),"")</f>
        <v/>
      </c>
      <c r="C156" s="18" t="str">
        <f>IFERROR(VLOOKUP(A156,参数表!A:G,3,FALSE),"")</f>
        <v/>
      </c>
      <c r="D156" s="18" t="str">
        <f>IFERROR(VLOOKUP(A156,参数表!A:G,4,FALSE),"")</f>
        <v/>
      </c>
      <c r="E156" s="18" t="str">
        <f>IFERROR(VLOOKUP(A156,库存统计表!A:M,11,FALSE),"")</f>
        <v/>
      </c>
      <c r="F156" s="18" t="str">
        <f>IFERROR(VLOOKUP(A156,库存统计表!A:M,12,FALSE),"")</f>
        <v/>
      </c>
      <c r="G156" s="16"/>
      <c r="H156" s="18" t="str">
        <f t="shared" si="9"/>
        <v/>
      </c>
      <c r="I156" s="18" t="str">
        <f t="shared" si="10"/>
        <v>盘盈</v>
      </c>
      <c r="J156" s="16"/>
      <c r="K156" s="16"/>
    </row>
    <row r="157" spans="1:11" ht="20.100000000000001" customHeight="1" x14ac:dyDescent="0.15">
      <c r="A157" s="18" t="str">
        <f>IF(参数表!A157="","",参数表!A157)</f>
        <v/>
      </c>
      <c r="B157" s="18" t="str">
        <f>IFERROR(VLOOKUP(A157,参数表!A:G,2,FALSE),"")</f>
        <v/>
      </c>
      <c r="C157" s="18" t="str">
        <f>IFERROR(VLOOKUP(A157,参数表!A:G,3,FALSE),"")</f>
        <v/>
      </c>
      <c r="D157" s="18" t="str">
        <f>IFERROR(VLOOKUP(A157,参数表!A:G,4,FALSE),"")</f>
        <v/>
      </c>
      <c r="E157" s="18" t="str">
        <f>IFERROR(VLOOKUP(A157,库存统计表!A:M,11,FALSE),"")</f>
        <v/>
      </c>
      <c r="F157" s="18" t="str">
        <f>IFERROR(VLOOKUP(A157,库存统计表!A:M,12,FALSE),"")</f>
        <v/>
      </c>
      <c r="G157" s="16"/>
      <c r="H157" s="18" t="str">
        <f t="shared" si="9"/>
        <v/>
      </c>
      <c r="I157" s="18" t="str">
        <f t="shared" si="10"/>
        <v>盘盈</v>
      </c>
      <c r="J157" s="16"/>
      <c r="K157" s="16"/>
    </row>
    <row r="158" spans="1:11" ht="20.100000000000001" customHeight="1" x14ac:dyDescent="0.15">
      <c r="A158" s="18" t="str">
        <f>IF(参数表!A158="","",参数表!A158)</f>
        <v/>
      </c>
      <c r="B158" s="18" t="str">
        <f>IFERROR(VLOOKUP(A158,参数表!A:G,2,FALSE),"")</f>
        <v/>
      </c>
      <c r="C158" s="18" t="str">
        <f>IFERROR(VLOOKUP(A158,参数表!A:G,3,FALSE),"")</f>
        <v/>
      </c>
      <c r="D158" s="18" t="str">
        <f>IFERROR(VLOOKUP(A158,参数表!A:G,4,FALSE),"")</f>
        <v/>
      </c>
      <c r="E158" s="18" t="str">
        <f>IFERROR(VLOOKUP(A158,库存统计表!A:M,11,FALSE),"")</f>
        <v/>
      </c>
      <c r="F158" s="18" t="str">
        <f>IFERROR(VLOOKUP(A158,库存统计表!A:M,12,FALSE),"")</f>
        <v/>
      </c>
      <c r="G158" s="16"/>
      <c r="H158" s="18" t="str">
        <f t="shared" si="9"/>
        <v/>
      </c>
      <c r="I158" s="18" t="str">
        <f t="shared" si="10"/>
        <v>盘盈</v>
      </c>
      <c r="J158" s="16"/>
      <c r="K158" s="16"/>
    </row>
    <row r="159" spans="1:11" ht="20.100000000000001" customHeight="1" x14ac:dyDescent="0.15">
      <c r="A159" s="18" t="str">
        <f>IF(参数表!A159="","",参数表!A159)</f>
        <v/>
      </c>
      <c r="B159" s="18" t="str">
        <f>IFERROR(VLOOKUP(A159,参数表!A:G,2,FALSE),"")</f>
        <v/>
      </c>
      <c r="C159" s="18" t="str">
        <f>IFERROR(VLOOKUP(A159,参数表!A:G,3,FALSE),"")</f>
        <v/>
      </c>
      <c r="D159" s="18" t="str">
        <f>IFERROR(VLOOKUP(A159,参数表!A:G,4,FALSE),"")</f>
        <v/>
      </c>
      <c r="E159" s="18" t="str">
        <f>IFERROR(VLOOKUP(A159,库存统计表!A:M,11,FALSE),"")</f>
        <v/>
      </c>
      <c r="F159" s="18" t="str">
        <f>IFERROR(VLOOKUP(A159,库存统计表!A:M,12,FALSE),"")</f>
        <v/>
      </c>
      <c r="G159" s="16"/>
      <c r="H159" s="18" t="str">
        <f t="shared" si="9"/>
        <v/>
      </c>
      <c r="I159" s="18" t="str">
        <f t="shared" si="10"/>
        <v>盘盈</v>
      </c>
      <c r="J159" s="16"/>
      <c r="K159" s="16"/>
    </row>
    <row r="160" spans="1:11" ht="20.100000000000001" customHeight="1" x14ac:dyDescent="0.15">
      <c r="A160" s="18" t="str">
        <f>IF(参数表!A160="","",参数表!A160)</f>
        <v/>
      </c>
      <c r="B160" s="18" t="str">
        <f>IFERROR(VLOOKUP(A160,参数表!A:G,2,FALSE),"")</f>
        <v/>
      </c>
      <c r="C160" s="18" t="str">
        <f>IFERROR(VLOOKUP(A160,参数表!A:G,3,FALSE),"")</f>
        <v/>
      </c>
      <c r="D160" s="18" t="str">
        <f>IFERROR(VLOOKUP(A160,参数表!A:G,4,FALSE),"")</f>
        <v/>
      </c>
      <c r="E160" s="18" t="str">
        <f>IFERROR(VLOOKUP(A160,库存统计表!A:M,11,FALSE),"")</f>
        <v/>
      </c>
      <c r="F160" s="18" t="str">
        <f>IFERROR(VLOOKUP(A160,库存统计表!A:M,12,FALSE),"")</f>
        <v/>
      </c>
      <c r="G160" s="16"/>
      <c r="H160" s="18" t="str">
        <f t="shared" si="9"/>
        <v/>
      </c>
      <c r="I160" s="18" t="str">
        <f t="shared" si="10"/>
        <v>盘盈</v>
      </c>
      <c r="J160" s="16"/>
      <c r="K160" s="16"/>
    </row>
    <row r="161" spans="1:11" ht="20.100000000000001" customHeight="1" x14ac:dyDescent="0.15">
      <c r="A161" s="18" t="str">
        <f>IF(参数表!A161="","",参数表!A161)</f>
        <v/>
      </c>
      <c r="B161" s="18" t="str">
        <f>IFERROR(VLOOKUP(A161,参数表!A:G,2,FALSE),"")</f>
        <v/>
      </c>
      <c r="C161" s="18" t="str">
        <f>IFERROR(VLOOKUP(A161,参数表!A:G,3,FALSE),"")</f>
        <v/>
      </c>
      <c r="D161" s="18" t="str">
        <f>IFERROR(VLOOKUP(A161,参数表!A:G,4,FALSE),"")</f>
        <v/>
      </c>
      <c r="E161" s="18" t="str">
        <f>IFERROR(VLOOKUP(A161,库存统计表!A:M,11,FALSE),"")</f>
        <v/>
      </c>
      <c r="F161" s="18" t="str">
        <f>IFERROR(VLOOKUP(A161,库存统计表!A:M,12,FALSE),"")</f>
        <v/>
      </c>
      <c r="G161" s="16"/>
      <c r="H161" s="18" t="str">
        <f t="shared" si="9"/>
        <v/>
      </c>
      <c r="I161" s="18" t="str">
        <f t="shared" si="10"/>
        <v>盘盈</v>
      </c>
      <c r="J161" s="16"/>
      <c r="K161" s="16"/>
    </row>
    <row r="162" spans="1:11" ht="20.100000000000001" customHeight="1" x14ac:dyDescent="0.15">
      <c r="A162" s="18" t="str">
        <f>IF(参数表!A162="","",参数表!A162)</f>
        <v/>
      </c>
      <c r="B162" s="18" t="str">
        <f>IFERROR(VLOOKUP(A162,参数表!A:G,2,FALSE),"")</f>
        <v/>
      </c>
      <c r="C162" s="18" t="str">
        <f>IFERROR(VLOOKUP(A162,参数表!A:G,3,FALSE),"")</f>
        <v/>
      </c>
      <c r="D162" s="18" t="str">
        <f>IFERROR(VLOOKUP(A162,参数表!A:G,4,FALSE),"")</f>
        <v/>
      </c>
      <c r="E162" s="18" t="str">
        <f>IFERROR(VLOOKUP(A162,库存统计表!A:M,11,FALSE),"")</f>
        <v/>
      </c>
      <c r="F162" s="18" t="str">
        <f>IFERROR(VLOOKUP(A162,库存统计表!A:M,12,FALSE),"")</f>
        <v/>
      </c>
      <c r="G162" s="16"/>
      <c r="H162" s="18" t="str">
        <f t="shared" si="9"/>
        <v/>
      </c>
      <c r="I162" s="18" t="str">
        <f t="shared" si="10"/>
        <v>盘盈</v>
      </c>
      <c r="J162" s="16"/>
      <c r="K162" s="16"/>
    </row>
    <row r="163" spans="1:11" ht="20.100000000000001" customHeight="1" x14ac:dyDescent="0.15">
      <c r="A163" s="18" t="str">
        <f>IF(参数表!A163="","",参数表!A163)</f>
        <v/>
      </c>
      <c r="B163" s="18" t="str">
        <f>IFERROR(VLOOKUP(A163,参数表!A:G,2,FALSE),"")</f>
        <v/>
      </c>
      <c r="C163" s="18" t="str">
        <f>IFERROR(VLOOKUP(A163,参数表!A:G,3,FALSE),"")</f>
        <v/>
      </c>
      <c r="D163" s="18" t="str">
        <f>IFERROR(VLOOKUP(A163,参数表!A:G,4,FALSE),"")</f>
        <v/>
      </c>
      <c r="E163" s="18" t="str">
        <f>IFERROR(VLOOKUP(A163,库存统计表!A:M,11,FALSE),"")</f>
        <v/>
      </c>
      <c r="F163" s="18" t="str">
        <f>IFERROR(VLOOKUP(A163,库存统计表!A:M,12,FALSE),"")</f>
        <v/>
      </c>
      <c r="G163" s="16"/>
      <c r="H163" s="18" t="str">
        <f t="shared" si="9"/>
        <v/>
      </c>
      <c r="I163" s="18" t="str">
        <f t="shared" si="10"/>
        <v>盘盈</v>
      </c>
      <c r="J163" s="16"/>
      <c r="K163" s="16"/>
    </row>
    <row r="164" spans="1:11" ht="20.100000000000001" customHeight="1" x14ac:dyDescent="0.15">
      <c r="A164" s="18" t="str">
        <f>IF(参数表!A164="","",参数表!A164)</f>
        <v/>
      </c>
      <c r="B164" s="18" t="str">
        <f>IFERROR(VLOOKUP(A164,参数表!A:G,2,FALSE),"")</f>
        <v/>
      </c>
      <c r="C164" s="18" t="str">
        <f>IFERROR(VLOOKUP(A164,参数表!A:G,3,FALSE),"")</f>
        <v/>
      </c>
      <c r="D164" s="18" t="str">
        <f>IFERROR(VLOOKUP(A164,参数表!A:G,4,FALSE),"")</f>
        <v/>
      </c>
      <c r="E164" s="18" t="str">
        <f>IFERROR(VLOOKUP(A164,库存统计表!A:M,11,FALSE),"")</f>
        <v/>
      </c>
      <c r="F164" s="18" t="str">
        <f>IFERROR(VLOOKUP(A164,库存统计表!A:M,12,FALSE),"")</f>
        <v/>
      </c>
      <c r="G164" s="16"/>
      <c r="H164" s="18" t="str">
        <f t="shared" ref="H164:H200" si="11">IFERROR((G164-E164),"")</f>
        <v/>
      </c>
      <c r="I164" s="18" t="str">
        <f t="shared" si="10"/>
        <v>盘盈</v>
      </c>
      <c r="J164" s="16"/>
      <c r="K164" s="16"/>
    </row>
    <row r="165" spans="1:11" ht="20.100000000000001" customHeight="1" x14ac:dyDescent="0.15">
      <c r="A165" s="18" t="str">
        <f>IF(参数表!A165="","",参数表!A165)</f>
        <v/>
      </c>
      <c r="B165" s="18" t="str">
        <f>IFERROR(VLOOKUP(A165,参数表!A:G,2,FALSE),"")</f>
        <v/>
      </c>
      <c r="C165" s="18" t="str">
        <f>IFERROR(VLOOKUP(A165,参数表!A:G,3,FALSE),"")</f>
        <v/>
      </c>
      <c r="D165" s="18" t="str">
        <f>IFERROR(VLOOKUP(A165,参数表!A:G,4,FALSE),"")</f>
        <v/>
      </c>
      <c r="E165" s="18" t="str">
        <f>IFERROR(VLOOKUP(A165,库存统计表!A:M,11,FALSE),"")</f>
        <v/>
      </c>
      <c r="F165" s="18" t="str">
        <f>IFERROR(VLOOKUP(A165,库存统计表!A:M,12,FALSE),"")</f>
        <v/>
      </c>
      <c r="G165" s="16"/>
      <c r="H165" s="18" t="str">
        <f t="shared" si="11"/>
        <v/>
      </c>
      <c r="I165" s="18" t="str">
        <f t="shared" si="10"/>
        <v>盘盈</v>
      </c>
      <c r="J165" s="16"/>
      <c r="K165" s="16"/>
    </row>
    <row r="166" spans="1:11" ht="20.100000000000001" customHeight="1" x14ac:dyDescent="0.15">
      <c r="A166" s="18" t="str">
        <f>IF(参数表!A166="","",参数表!A166)</f>
        <v/>
      </c>
      <c r="B166" s="18" t="str">
        <f>IFERROR(VLOOKUP(A166,参数表!A:G,2,FALSE),"")</f>
        <v/>
      </c>
      <c r="C166" s="18" t="str">
        <f>IFERROR(VLOOKUP(A166,参数表!A:G,3,FALSE),"")</f>
        <v/>
      </c>
      <c r="D166" s="18" t="str">
        <f>IFERROR(VLOOKUP(A166,参数表!A:G,4,FALSE),"")</f>
        <v/>
      </c>
      <c r="E166" s="18" t="str">
        <f>IFERROR(VLOOKUP(A166,库存统计表!A:M,11,FALSE),"")</f>
        <v/>
      </c>
      <c r="F166" s="18" t="str">
        <f>IFERROR(VLOOKUP(A166,库存统计表!A:M,12,FALSE),"")</f>
        <v/>
      </c>
      <c r="G166" s="16"/>
      <c r="H166" s="18" t="str">
        <f t="shared" si="11"/>
        <v/>
      </c>
      <c r="I166" s="18" t="str">
        <f t="shared" si="10"/>
        <v>盘盈</v>
      </c>
      <c r="J166" s="16"/>
      <c r="K166" s="16"/>
    </row>
    <row r="167" spans="1:11" ht="20.100000000000001" customHeight="1" x14ac:dyDescent="0.15">
      <c r="A167" s="18" t="str">
        <f>IF(参数表!A167="","",参数表!A167)</f>
        <v/>
      </c>
      <c r="B167" s="18" t="str">
        <f>IFERROR(VLOOKUP(A167,参数表!A:G,2,FALSE),"")</f>
        <v/>
      </c>
      <c r="C167" s="18" t="str">
        <f>IFERROR(VLOOKUP(A167,参数表!A:G,3,FALSE),"")</f>
        <v/>
      </c>
      <c r="D167" s="18" t="str">
        <f>IFERROR(VLOOKUP(A167,参数表!A:G,4,FALSE),"")</f>
        <v/>
      </c>
      <c r="E167" s="18" t="str">
        <f>IFERROR(VLOOKUP(A167,库存统计表!A:M,11,FALSE),"")</f>
        <v/>
      </c>
      <c r="F167" s="18" t="str">
        <f>IFERROR(VLOOKUP(A167,库存统计表!A:M,12,FALSE),"")</f>
        <v/>
      </c>
      <c r="G167" s="16"/>
      <c r="H167" s="18" t="str">
        <f t="shared" si="11"/>
        <v/>
      </c>
      <c r="I167" s="18" t="str">
        <f t="shared" si="10"/>
        <v>盘盈</v>
      </c>
      <c r="J167" s="16"/>
      <c r="K167" s="16"/>
    </row>
    <row r="168" spans="1:11" ht="20.100000000000001" customHeight="1" x14ac:dyDescent="0.15">
      <c r="A168" s="18" t="str">
        <f>IF(参数表!A168="","",参数表!A168)</f>
        <v/>
      </c>
      <c r="B168" s="18" t="str">
        <f>IFERROR(VLOOKUP(A168,参数表!A:G,2,FALSE),"")</f>
        <v/>
      </c>
      <c r="C168" s="18" t="str">
        <f>IFERROR(VLOOKUP(A168,参数表!A:G,3,FALSE),"")</f>
        <v/>
      </c>
      <c r="D168" s="18" t="str">
        <f>IFERROR(VLOOKUP(A168,参数表!A:G,4,FALSE),"")</f>
        <v/>
      </c>
      <c r="E168" s="18" t="str">
        <f>IFERROR(VLOOKUP(A168,库存统计表!A:M,11,FALSE),"")</f>
        <v/>
      </c>
      <c r="F168" s="18" t="str">
        <f>IFERROR(VLOOKUP(A168,库存统计表!A:M,12,FALSE),"")</f>
        <v/>
      </c>
      <c r="G168" s="16"/>
      <c r="H168" s="18" t="str">
        <f t="shared" si="11"/>
        <v/>
      </c>
      <c r="I168" s="18" t="str">
        <f t="shared" si="10"/>
        <v>盘盈</v>
      </c>
      <c r="J168" s="16"/>
      <c r="K168" s="16"/>
    </row>
    <row r="169" spans="1:11" ht="20.100000000000001" customHeight="1" x14ac:dyDescent="0.15">
      <c r="A169" s="18" t="str">
        <f>IF(参数表!A169="","",参数表!A169)</f>
        <v/>
      </c>
      <c r="B169" s="18" t="str">
        <f>IFERROR(VLOOKUP(A169,参数表!A:G,2,FALSE),"")</f>
        <v/>
      </c>
      <c r="C169" s="18" t="str">
        <f>IFERROR(VLOOKUP(A169,参数表!A:G,3,FALSE),"")</f>
        <v/>
      </c>
      <c r="D169" s="18" t="str">
        <f>IFERROR(VLOOKUP(A169,参数表!A:G,4,FALSE),"")</f>
        <v/>
      </c>
      <c r="E169" s="18" t="str">
        <f>IFERROR(VLOOKUP(A169,库存统计表!A:M,11,FALSE),"")</f>
        <v/>
      </c>
      <c r="F169" s="18" t="str">
        <f>IFERROR(VLOOKUP(A169,库存统计表!A:M,12,FALSE),"")</f>
        <v/>
      </c>
      <c r="G169" s="16"/>
      <c r="H169" s="18" t="str">
        <f t="shared" si="11"/>
        <v/>
      </c>
      <c r="I169" s="18" t="str">
        <f t="shared" ref="I169:I200" si="12">IF(H169&lt;0,"盘亏",IF(H169=0,"",IF(H169&gt;0,"盘盈","")))</f>
        <v>盘盈</v>
      </c>
      <c r="J169" s="16"/>
      <c r="K169" s="16"/>
    </row>
    <row r="170" spans="1:11" ht="20.100000000000001" customHeight="1" x14ac:dyDescent="0.15">
      <c r="A170" s="18" t="str">
        <f>IF(参数表!A170="","",参数表!A170)</f>
        <v/>
      </c>
      <c r="B170" s="18" t="str">
        <f>IFERROR(VLOOKUP(A170,参数表!A:G,2,FALSE),"")</f>
        <v/>
      </c>
      <c r="C170" s="18" t="str">
        <f>IFERROR(VLOOKUP(A170,参数表!A:G,3,FALSE),"")</f>
        <v/>
      </c>
      <c r="D170" s="18" t="str">
        <f>IFERROR(VLOOKUP(A170,参数表!A:G,4,FALSE),"")</f>
        <v/>
      </c>
      <c r="E170" s="18" t="str">
        <f>IFERROR(VLOOKUP(A170,库存统计表!A:M,11,FALSE),"")</f>
        <v/>
      </c>
      <c r="F170" s="18" t="str">
        <f>IFERROR(VLOOKUP(A170,库存统计表!A:M,12,FALSE),"")</f>
        <v/>
      </c>
      <c r="G170" s="16"/>
      <c r="H170" s="18" t="str">
        <f t="shared" si="11"/>
        <v/>
      </c>
      <c r="I170" s="18" t="str">
        <f t="shared" si="12"/>
        <v>盘盈</v>
      </c>
      <c r="J170" s="16"/>
      <c r="K170" s="16"/>
    </row>
    <row r="171" spans="1:11" ht="20.100000000000001" customHeight="1" x14ac:dyDescent="0.15">
      <c r="A171" s="18" t="str">
        <f>IF(参数表!A171="","",参数表!A171)</f>
        <v/>
      </c>
      <c r="B171" s="18" t="str">
        <f>IFERROR(VLOOKUP(A171,参数表!A:G,2,FALSE),"")</f>
        <v/>
      </c>
      <c r="C171" s="18" t="str">
        <f>IFERROR(VLOOKUP(A171,参数表!A:G,3,FALSE),"")</f>
        <v/>
      </c>
      <c r="D171" s="18" t="str">
        <f>IFERROR(VLOOKUP(A171,参数表!A:G,4,FALSE),"")</f>
        <v/>
      </c>
      <c r="E171" s="18" t="str">
        <f>IFERROR(VLOOKUP(A171,库存统计表!A:M,11,FALSE),"")</f>
        <v/>
      </c>
      <c r="F171" s="18" t="str">
        <f>IFERROR(VLOOKUP(A171,库存统计表!A:M,12,FALSE),"")</f>
        <v/>
      </c>
      <c r="G171" s="16"/>
      <c r="H171" s="18" t="str">
        <f t="shared" si="11"/>
        <v/>
      </c>
      <c r="I171" s="18" t="str">
        <f t="shared" si="12"/>
        <v>盘盈</v>
      </c>
      <c r="J171" s="16"/>
      <c r="K171" s="16"/>
    </row>
    <row r="172" spans="1:11" ht="20.100000000000001" customHeight="1" x14ac:dyDescent="0.15">
      <c r="A172" s="18" t="str">
        <f>IF(参数表!A172="","",参数表!A172)</f>
        <v/>
      </c>
      <c r="B172" s="18" t="str">
        <f>IFERROR(VLOOKUP(A172,参数表!A:G,2,FALSE),"")</f>
        <v/>
      </c>
      <c r="C172" s="18" t="str">
        <f>IFERROR(VLOOKUP(A172,参数表!A:G,3,FALSE),"")</f>
        <v/>
      </c>
      <c r="D172" s="18" t="str">
        <f>IFERROR(VLOOKUP(A172,参数表!A:G,4,FALSE),"")</f>
        <v/>
      </c>
      <c r="E172" s="18" t="str">
        <f>IFERROR(VLOOKUP(A172,库存统计表!A:M,11,FALSE),"")</f>
        <v/>
      </c>
      <c r="F172" s="18" t="str">
        <f>IFERROR(VLOOKUP(A172,库存统计表!A:M,12,FALSE),"")</f>
        <v/>
      </c>
      <c r="G172" s="16"/>
      <c r="H172" s="18" t="str">
        <f t="shared" si="11"/>
        <v/>
      </c>
      <c r="I172" s="18" t="str">
        <f t="shared" si="12"/>
        <v>盘盈</v>
      </c>
      <c r="J172" s="16"/>
      <c r="K172" s="16"/>
    </row>
    <row r="173" spans="1:11" ht="20.100000000000001" customHeight="1" x14ac:dyDescent="0.15">
      <c r="A173" s="18" t="str">
        <f>IF(参数表!A173="","",参数表!A173)</f>
        <v/>
      </c>
      <c r="B173" s="18" t="str">
        <f>IFERROR(VLOOKUP(A173,参数表!A:G,2,FALSE),"")</f>
        <v/>
      </c>
      <c r="C173" s="18" t="str">
        <f>IFERROR(VLOOKUP(A173,参数表!A:G,3,FALSE),"")</f>
        <v/>
      </c>
      <c r="D173" s="18" t="str">
        <f>IFERROR(VLOOKUP(A173,参数表!A:G,4,FALSE),"")</f>
        <v/>
      </c>
      <c r="E173" s="18" t="str">
        <f>IFERROR(VLOOKUP(A173,库存统计表!A:M,11,FALSE),"")</f>
        <v/>
      </c>
      <c r="F173" s="18" t="str">
        <f>IFERROR(VLOOKUP(A173,库存统计表!A:M,12,FALSE),"")</f>
        <v/>
      </c>
      <c r="G173" s="16"/>
      <c r="H173" s="18" t="str">
        <f t="shared" si="11"/>
        <v/>
      </c>
      <c r="I173" s="18" t="str">
        <f t="shared" si="12"/>
        <v>盘盈</v>
      </c>
      <c r="J173" s="16"/>
      <c r="K173" s="16"/>
    </row>
    <row r="174" spans="1:11" ht="20.100000000000001" customHeight="1" x14ac:dyDescent="0.15">
      <c r="A174" s="18" t="str">
        <f>IF(参数表!A174="","",参数表!A174)</f>
        <v/>
      </c>
      <c r="B174" s="18" t="str">
        <f>IFERROR(VLOOKUP(A174,参数表!A:G,2,FALSE),"")</f>
        <v/>
      </c>
      <c r="C174" s="18" t="str">
        <f>IFERROR(VLOOKUP(A174,参数表!A:G,3,FALSE),"")</f>
        <v/>
      </c>
      <c r="D174" s="18" t="str">
        <f>IFERROR(VLOOKUP(A174,参数表!A:G,4,FALSE),"")</f>
        <v/>
      </c>
      <c r="E174" s="18" t="str">
        <f>IFERROR(VLOOKUP(A174,库存统计表!A:M,11,FALSE),"")</f>
        <v/>
      </c>
      <c r="F174" s="18" t="str">
        <f>IFERROR(VLOOKUP(A174,库存统计表!A:M,12,FALSE),"")</f>
        <v/>
      </c>
      <c r="G174" s="16"/>
      <c r="H174" s="18" t="str">
        <f t="shared" si="11"/>
        <v/>
      </c>
      <c r="I174" s="18" t="str">
        <f t="shared" si="12"/>
        <v>盘盈</v>
      </c>
      <c r="J174" s="16"/>
      <c r="K174" s="16"/>
    </row>
    <row r="175" spans="1:11" ht="20.100000000000001" customHeight="1" x14ac:dyDescent="0.15">
      <c r="A175" s="18" t="str">
        <f>IF(参数表!A175="","",参数表!A175)</f>
        <v/>
      </c>
      <c r="B175" s="18" t="str">
        <f>IFERROR(VLOOKUP(A175,参数表!A:G,2,FALSE),"")</f>
        <v/>
      </c>
      <c r="C175" s="18" t="str">
        <f>IFERROR(VLOOKUP(A175,参数表!A:G,3,FALSE),"")</f>
        <v/>
      </c>
      <c r="D175" s="18" t="str">
        <f>IFERROR(VLOOKUP(A175,参数表!A:G,4,FALSE),"")</f>
        <v/>
      </c>
      <c r="E175" s="18" t="str">
        <f>IFERROR(VLOOKUP(A175,库存统计表!A:M,11,FALSE),"")</f>
        <v/>
      </c>
      <c r="F175" s="18" t="str">
        <f>IFERROR(VLOOKUP(A175,库存统计表!A:M,12,FALSE),"")</f>
        <v/>
      </c>
      <c r="G175" s="16"/>
      <c r="H175" s="18" t="str">
        <f t="shared" si="11"/>
        <v/>
      </c>
      <c r="I175" s="18" t="str">
        <f t="shared" si="12"/>
        <v>盘盈</v>
      </c>
      <c r="J175" s="16"/>
      <c r="K175" s="16"/>
    </row>
    <row r="176" spans="1:11" ht="20.100000000000001" customHeight="1" x14ac:dyDescent="0.15">
      <c r="A176" s="18" t="str">
        <f>IF(参数表!A176="","",参数表!A176)</f>
        <v/>
      </c>
      <c r="B176" s="18" t="str">
        <f>IFERROR(VLOOKUP(A176,参数表!A:G,2,FALSE),"")</f>
        <v/>
      </c>
      <c r="C176" s="18" t="str">
        <f>IFERROR(VLOOKUP(A176,参数表!A:G,3,FALSE),"")</f>
        <v/>
      </c>
      <c r="D176" s="18" t="str">
        <f>IFERROR(VLOOKUP(A176,参数表!A:G,4,FALSE),"")</f>
        <v/>
      </c>
      <c r="E176" s="18" t="str">
        <f>IFERROR(VLOOKUP(A176,库存统计表!A:M,11,FALSE),"")</f>
        <v/>
      </c>
      <c r="F176" s="18" t="str">
        <f>IFERROR(VLOOKUP(A176,库存统计表!A:M,12,FALSE),"")</f>
        <v/>
      </c>
      <c r="G176" s="16"/>
      <c r="H176" s="18" t="str">
        <f t="shared" si="11"/>
        <v/>
      </c>
      <c r="I176" s="18" t="str">
        <f t="shared" si="12"/>
        <v>盘盈</v>
      </c>
      <c r="J176" s="16"/>
      <c r="K176" s="16"/>
    </row>
    <row r="177" spans="1:11" ht="20.100000000000001" customHeight="1" x14ac:dyDescent="0.15">
      <c r="A177" s="18" t="str">
        <f>IF(参数表!A177="","",参数表!A177)</f>
        <v/>
      </c>
      <c r="B177" s="18" t="str">
        <f>IFERROR(VLOOKUP(A177,参数表!A:G,2,FALSE),"")</f>
        <v/>
      </c>
      <c r="C177" s="18" t="str">
        <f>IFERROR(VLOOKUP(A177,参数表!A:G,3,FALSE),"")</f>
        <v/>
      </c>
      <c r="D177" s="18" t="str">
        <f>IFERROR(VLOOKUP(A177,参数表!A:G,4,FALSE),"")</f>
        <v/>
      </c>
      <c r="E177" s="18" t="str">
        <f>IFERROR(VLOOKUP(A177,库存统计表!A:M,11,FALSE),"")</f>
        <v/>
      </c>
      <c r="F177" s="18" t="str">
        <f>IFERROR(VLOOKUP(A177,库存统计表!A:M,12,FALSE),"")</f>
        <v/>
      </c>
      <c r="G177" s="16"/>
      <c r="H177" s="18" t="str">
        <f t="shared" si="11"/>
        <v/>
      </c>
      <c r="I177" s="18" t="str">
        <f t="shared" si="12"/>
        <v>盘盈</v>
      </c>
      <c r="J177" s="16"/>
      <c r="K177" s="16"/>
    </row>
    <row r="178" spans="1:11" ht="20.100000000000001" customHeight="1" x14ac:dyDescent="0.15">
      <c r="A178" s="18" t="str">
        <f>IF(参数表!A178="","",参数表!A178)</f>
        <v/>
      </c>
      <c r="B178" s="18" t="str">
        <f>IFERROR(VLOOKUP(A178,参数表!A:G,2,FALSE),"")</f>
        <v/>
      </c>
      <c r="C178" s="18" t="str">
        <f>IFERROR(VLOOKUP(A178,参数表!A:G,3,FALSE),"")</f>
        <v/>
      </c>
      <c r="D178" s="18" t="str">
        <f>IFERROR(VLOOKUP(A178,参数表!A:G,4,FALSE),"")</f>
        <v/>
      </c>
      <c r="E178" s="18" t="str">
        <f>IFERROR(VLOOKUP(A178,库存统计表!A:M,11,FALSE),"")</f>
        <v/>
      </c>
      <c r="F178" s="18" t="str">
        <f>IFERROR(VLOOKUP(A178,库存统计表!A:M,12,FALSE),"")</f>
        <v/>
      </c>
      <c r="G178" s="16"/>
      <c r="H178" s="18" t="str">
        <f t="shared" si="11"/>
        <v/>
      </c>
      <c r="I178" s="18" t="str">
        <f t="shared" si="12"/>
        <v>盘盈</v>
      </c>
      <c r="J178" s="16"/>
      <c r="K178" s="16"/>
    </row>
    <row r="179" spans="1:11" ht="20.100000000000001" customHeight="1" x14ac:dyDescent="0.15">
      <c r="A179" s="18" t="str">
        <f>IF(参数表!A179="","",参数表!A179)</f>
        <v/>
      </c>
      <c r="B179" s="18" t="str">
        <f>IFERROR(VLOOKUP(A179,参数表!A:G,2,FALSE),"")</f>
        <v/>
      </c>
      <c r="C179" s="18" t="str">
        <f>IFERROR(VLOOKUP(A179,参数表!A:G,3,FALSE),"")</f>
        <v/>
      </c>
      <c r="D179" s="18" t="str">
        <f>IFERROR(VLOOKUP(A179,参数表!A:G,4,FALSE),"")</f>
        <v/>
      </c>
      <c r="E179" s="18" t="str">
        <f>IFERROR(VLOOKUP(A179,库存统计表!A:M,11,FALSE),"")</f>
        <v/>
      </c>
      <c r="F179" s="18" t="str">
        <f>IFERROR(VLOOKUP(A179,库存统计表!A:M,12,FALSE),"")</f>
        <v/>
      </c>
      <c r="G179" s="16"/>
      <c r="H179" s="18" t="str">
        <f t="shared" si="11"/>
        <v/>
      </c>
      <c r="I179" s="18" t="str">
        <f t="shared" si="12"/>
        <v>盘盈</v>
      </c>
      <c r="J179" s="16"/>
      <c r="K179" s="16"/>
    </row>
    <row r="180" spans="1:11" ht="20.100000000000001" customHeight="1" x14ac:dyDescent="0.15">
      <c r="A180" s="18" t="str">
        <f>IF(参数表!A180="","",参数表!A180)</f>
        <v/>
      </c>
      <c r="B180" s="18" t="str">
        <f>IFERROR(VLOOKUP(A180,参数表!A:G,2,FALSE),"")</f>
        <v/>
      </c>
      <c r="C180" s="18" t="str">
        <f>IFERROR(VLOOKUP(A180,参数表!A:G,3,FALSE),"")</f>
        <v/>
      </c>
      <c r="D180" s="18" t="str">
        <f>IFERROR(VLOOKUP(A180,参数表!A:G,4,FALSE),"")</f>
        <v/>
      </c>
      <c r="E180" s="18" t="str">
        <f>IFERROR(VLOOKUP(A180,库存统计表!A:M,11,FALSE),"")</f>
        <v/>
      </c>
      <c r="F180" s="18" t="str">
        <f>IFERROR(VLOOKUP(A180,库存统计表!A:M,12,FALSE),"")</f>
        <v/>
      </c>
      <c r="G180" s="16"/>
      <c r="H180" s="18" t="str">
        <f t="shared" si="11"/>
        <v/>
      </c>
      <c r="I180" s="18" t="str">
        <f t="shared" si="12"/>
        <v>盘盈</v>
      </c>
      <c r="J180" s="16"/>
      <c r="K180" s="16"/>
    </row>
    <row r="181" spans="1:11" ht="20.100000000000001" customHeight="1" x14ac:dyDescent="0.15">
      <c r="A181" s="18" t="str">
        <f>IF(参数表!A181="","",参数表!A181)</f>
        <v/>
      </c>
      <c r="B181" s="18" t="str">
        <f>IFERROR(VLOOKUP(A181,参数表!A:G,2,FALSE),"")</f>
        <v/>
      </c>
      <c r="C181" s="18" t="str">
        <f>IFERROR(VLOOKUP(A181,参数表!A:G,3,FALSE),"")</f>
        <v/>
      </c>
      <c r="D181" s="18" t="str">
        <f>IFERROR(VLOOKUP(A181,参数表!A:G,4,FALSE),"")</f>
        <v/>
      </c>
      <c r="E181" s="18" t="str">
        <f>IFERROR(VLOOKUP(A181,库存统计表!A:M,11,FALSE),"")</f>
        <v/>
      </c>
      <c r="F181" s="18" t="str">
        <f>IFERROR(VLOOKUP(A181,库存统计表!A:M,12,FALSE),"")</f>
        <v/>
      </c>
      <c r="G181" s="16"/>
      <c r="H181" s="18" t="str">
        <f t="shared" si="11"/>
        <v/>
      </c>
      <c r="I181" s="18" t="str">
        <f t="shared" si="12"/>
        <v>盘盈</v>
      </c>
      <c r="J181" s="16"/>
      <c r="K181" s="16"/>
    </row>
    <row r="182" spans="1:11" ht="20.100000000000001" customHeight="1" x14ac:dyDescent="0.15">
      <c r="A182" s="18" t="str">
        <f>IF(参数表!A182="","",参数表!A182)</f>
        <v/>
      </c>
      <c r="B182" s="18" t="str">
        <f>IFERROR(VLOOKUP(A182,参数表!A:G,2,FALSE),"")</f>
        <v/>
      </c>
      <c r="C182" s="18" t="str">
        <f>IFERROR(VLOOKUP(A182,参数表!A:G,3,FALSE),"")</f>
        <v/>
      </c>
      <c r="D182" s="18" t="str">
        <f>IFERROR(VLOOKUP(A182,参数表!A:G,4,FALSE),"")</f>
        <v/>
      </c>
      <c r="E182" s="18" t="str">
        <f>IFERROR(VLOOKUP(A182,库存统计表!A:M,11,FALSE),"")</f>
        <v/>
      </c>
      <c r="F182" s="18" t="str">
        <f>IFERROR(VLOOKUP(A182,库存统计表!A:M,12,FALSE),"")</f>
        <v/>
      </c>
      <c r="G182" s="16"/>
      <c r="H182" s="18" t="str">
        <f t="shared" si="11"/>
        <v/>
      </c>
      <c r="I182" s="18" t="str">
        <f t="shared" si="12"/>
        <v>盘盈</v>
      </c>
      <c r="J182" s="16"/>
      <c r="K182" s="16"/>
    </row>
    <row r="183" spans="1:11" ht="20.100000000000001" customHeight="1" x14ac:dyDescent="0.15">
      <c r="A183" s="18" t="str">
        <f>IF(参数表!A183="","",参数表!A183)</f>
        <v/>
      </c>
      <c r="B183" s="18" t="str">
        <f>IFERROR(VLOOKUP(A183,参数表!A:G,2,FALSE),"")</f>
        <v/>
      </c>
      <c r="C183" s="18" t="str">
        <f>IFERROR(VLOOKUP(A183,参数表!A:G,3,FALSE),"")</f>
        <v/>
      </c>
      <c r="D183" s="18" t="str">
        <f>IFERROR(VLOOKUP(A183,参数表!A:G,4,FALSE),"")</f>
        <v/>
      </c>
      <c r="E183" s="18" t="str">
        <f>IFERROR(VLOOKUP(A183,库存统计表!A:M,11,FALSE),"")</f>
        <v/>
      </c>
      <c r="F183" s="18" t="str">
        <f>IFERROR(VLOOKUP(A183,库存统计表!A:M,12,FALSE),"")</f>
        <v/>
      </c>
      <c r="G183" s="16"/>
      <c r="H183" s="18" t="str">
        <f t="shared" si="11"/>
        <v/>
      </c>
      <c r="I183" s="18" t="str">
        <f t="shared" si="12"/>
        <v>盘盈</v>
      </c>
      <c r="J183" s="16"/>
      <c r="K183" s="16"/>
    </row>
    <row r="184" spans="1:11" ht="20.100000000000001" customHeight="1" x14ac:dyDescent="0.15">
      <c r="A184" s="18" t="str">
        <f>IF(参数表!A184="","",参数表!A184)</f>
        <v/>
      </c>
      <c r="B184" s="18" t="str">
        <f>IFERROR(VLOOKUP(A184,参数表!A:G,2,FALSE),"")</f>
        <v/>
      </c>
      <c r="C184" s="18" t="str">
        <f>IFERROR(VLOOKUP(A184,参数表!A:G,3,FALSE),"")</f>
        <v/>
      </c>
      <c r="D184" s="18" t="str">
        <f>IFERROR(VLOOKUP(A184,参数表!A:G,4,FALSE),"")</f>
        <v/>
      </c>
      <c r="E184" s="18" t="str">
        <f>IFERROR(VLOOKUP(A184,库存统计表!A:M,11,FALSE),"")</f>
        <v/>
      </c>
      <c r="F184" s="18" t="str">
        <f>IFERROR(VLOOKUP(A184,库存统计表!A:M,12,FALSE),"")</f>
        <v/>
      </c>
      <c r="G184" s="16"/>
      <c r="H184" s="18" t="str">
        <f t="shared" si="11"/>
        <v/>
      </c>
      <c r="I184" s="18" t="str">
        <f t="shared" si="12"/>
        <v>盘盈</v>
      </c>
      <c r="J184" s="16"/>
      <c r="K184" s="16"/>
    </row>
    <row r="185" spans="1:11" ht="20.100000000000001" customHeight="1" x14ac:dyDescent="0.15">
      <c r="A185" s="18" t="str">
        <f>IF(参数表!A185="","",参数表!A185)</f>
        <v/>
      </c>
      <c r="B185" s="18" t="str">
        <f>IFERROR(VLOOKUP(A185,参数表!A:G,2,FALSE),"")</f>
        <v/>
      </c>
      <c r="C185" s="18" t="str">
        <f>IFERROR(VLOOKUP(A185,参数表!A:G,3,FALSE),"")</f>
        <v/>
      </c>
      <c r="D185" s="18" t="str">
        <f>IFERROR(VLOOKUP(A185,参数表!A:G,4,FALSE),"")</f>
        <v/>
      </c>
      <c r="E185" s="18" t="str">
        <f>IFERROR(VLOOKUP(A185,库存统计表!A:M,11,FALSE),"")</f>
        <v/>
      </c>
      <c r="F185" s="18" t="str">
        <f>IFERROR(VLOOKUP(A185,库存统计表!A:M,12,FALSE),"")</f>
        <v/>
      </c>
      <c r="G185" s="16"/>
      <c r="H185" s="18" t="str">
        <f t="shared" si="11"/>
        <v/>
      </c>
      <c r="I185" s="18" t="str">
        <f t="shared" si="12"/>
        <v>盘盈</v>
      </c>
      <c r="J185" s="16"/>
      <c r="K185" s="16"/>
    </row>
    <row r="186" spans="1:11" ht="20.100000000000001" customHeight="1" x14ac:dyDescent="0.15">
      <c r="A186" s="18" t="str">
        <f>IF(参数表!A186="","",参数表!A186)</f>
        <v/>
      </c>
      <c r="B186" s="18" t="str">
        <f>IFERROR(VLOOKUP(A186,参数表!A:G,2,FALSE),"")</f>
        <v/>
      </c>
      <c r="C186" s="18" t="str">
        <f>IFERROR(VLOOKUP(A186,参数表!A:G,3,FALSE),"")</f>
        <v/>
      </c>
      <c r="D186" s="18" t="str">
        <f>IFERROR(VLOOKUP(A186,参数表!A:G,4,FALSE),"")</f>
        <v/>
      </c>
      <c r="E186" s="18" t="str">
        <f>IFERROR(VLOOKUP(A186,库存统计表!A:M,11,FALSE),"")</f>
        <v/>
      </c>
      <c r="F186" s="18" t="str">
        <f>IFERROR(VLOOKUP(A186,库存统计表!A:M,12,FALSE),"")</f>
        <v/>
      </c>
      <c r="G186" s="16"/>
      <c r="H186" s="18" t="str">
        <f t="shared" si="11"/>
        <v/>
      </c>
      <c r="I186" s="18" t="str">
        <f t="shared" si="12"/>
        <v>盘盈</v>
      </c>
      <c r="J186" s="16"/>
      <c r="K186" s="16"/>
    </row>
    <row r="187" spans="1:11" ht="20.100000000000001" customHeight="1" x14ac:dyDescent="0.15">
      <c r="A187" s="18" t="str">
        <f>IF(参数表!A187="","",参数表!A187)</f>
        <v/>
      </c>
      <c r="B187" s="18" t="str">
        <f>IFERROR(VLOOKUP(A187,参数表!A:G,2,FALSE),"")</f>
        <v/>
      </c>
      <c r="C187" s="18" t="str">
        <f>IFERROR(VLOOKUP(A187,参数表!A:G,3,FALSE),"")</f>
        <v/>
      </c>
      <c r="D187" s="18" t="str">
        <f>IFERROR(VLOOKUP(A187,参数表!A:G,4,FALSE),"")</f>
        <v/>
      </c>
      <c r="E187" s="18" t="str">
        <f>IFERROR(VLOOKUP(A187,库存统计表!A:M,11,FALSE),"")</f>
        <v/>
      </c>
      <c r="F187" s="18" t="str">
        <f>IFERROR(VLOOKUP(A187,库存统计表!A:M,12,FALSE),"")</f>
        <v/>
      </c>
      <c r="G187" s="16"/>
      <c r="H187" s="18" t="str">
        <f t="shared" si="11"/>
        <v/>
      </c>
      <c r="I187" s="18" t="str">
        <f t="shared" si="12"/>
        <v>盘盈</v>
      </c>
      <c r="J187" s="16"/>
      <c r="K187" s="16"/>
    </row>
    <row r="188" spans="1:11" ht="20.100000000000001" customHeight="1" x14ac:dyDescent="0.15">
      <c r="A188" s="18" t="str">
        <f>IF(参数表!A188="","",参数表!A188)</f>
        <v/>
      </c>
      <c r="B188" s="18" t="str">
        <f>IFERROR(VLOOKUP(A188,参数表!A:G,2,FALSE),"")</f>
        <v/>
      </c>
      <c r="C188" s="18" t="str">
        <f>IFERROR(VLOOKUP(A188,参数表!A:G,3,FALSE),"")</f>
        <v/>
      </c>
      <c r="D188" s="18" t="str">
        <f>IFERROR(VLOOKUP(A188,参数表!A:G,4,FALSE),"")</f>
        <v/>
      </c>
      <c r="E188" s="18" t="str">
        <f>IFERROR(VLOOKUP(A188,库存统计表!A:M,11,FALSE),"")</f>
        <v/>
      </c>
      <c r="F188" s="18" t="str">
        <f>IFERROR(VLOOKUP(A188,库存统计表!A:M,12,FALSE),"")</f>
        <v/>
      </c>
      <c r="G188" s="16"/>
      <c r="H188" s="18" t="str">
        <f t="shared" si="11"/>
        <v/>
      </c>
      <c r="I188" s="18" t="str">
        <f t="shared" si="12"/>
        <v>盘盈</v>
      </c>
      <c r="J188" s="16"/>
      <c r="K188" s="16"/>
    </row>
    <row r="189" spans="1:11" ht="20.100000000000001" customHeight="1" x14ac:dyDescent="0.15">
      <c r="A189" s="18" t="str">
        <f>IF(参数表!A189="","",参数表!A189)</f>
        <v/>
      </c>
      <c r="B189" s="18" t="str">
        <f>IFERROR(VLOOKUP(A189,参数表!A:G,2,FALSE),"")</f>
        <v/>
      </c>
      <c r="C189" s="18" t="str">
        <f>IFERROR(VLOOKUP(A189,参数表!A:G,3,FALSE),"")</f>
        <v/>
      </c>
      <c r="D189" s="18" t="str">
        <f>IFERROR(VLOOKUP(A189,参数表!A:G,4,FALSE),"")</f>
        <v/>
      </c>
      <c r="E189" s="18" t="str">
        <f>IFERROR(VLOOKUP(A189,库存统计表!A:M,11,FALSE),"")</f>
        <v/>
      </c>
      <c r="F189" s="18" t="str">
        <f>IFERROR(VLOOKUP(A189,库存统计表!A:M,12,FALSE),"")</f>
        <v/>
      </c>
      <c r="G189" s="16"/>
      <c r="H189" s="18" t="str">
        <f t="shared" si="11"/>
        <v/>
      </c>
      <c r="I189" s="18" t="str">
        <f t="shared" si="12"/>
        <v>盘盈</v>
      </c>
      <c r="J189" s="16"/>
      <c r="K189" s="16"/>
    </row>
    <row r="190" spans="1:11" ht="20.100000000000001" customHeight="1" x14ac:dyDescent="0.15">
      <c r="A190" s="18" t="str">
        <f>IF(参数表!A190="","",参数表!A190)</f>
        <v/>
      </c>
      <c r="B190" s="18" t="str">
        <f>IFERROR(VLOOKUP(A190,参数表!A:G,2,FALSE),"")</f>
        <v/>
      </c>
      <c r="C190" s="18" t="str">
        <f>IFERROR(VLOOKUP(A190,参数表!A:G,3,FALSE),"")</f>
        <v/>
      </c>
      <c r="D190" s="18" t="str">
        <f>IFERROR(VLOOKUP(A190,参数表!A:G,4,FALSE),"")</f>
        <v/>
      </c>
      <c r="E190" s="18" t="str">
        <f>IFERROR(VLOOKUP(A190,库存统计表!A:M,11,FALSE),"")</f>
        <v/>
      </c>
      <c r="F190" s="18" t="str">
        <f>IFERROR(VLOOKUP(A190,库存统计表!A:M,12,FALSE),"")</f>
        <v/>
      </c>
      <c r="G190" s="16"/>
      <c r="H190" s="18" t="str">
        <f t="shared" si="11"/>
        <v/>
      </c>
      <c r="I190" s="18" t="str">
        <f t="shared" si="12"/>
        <v>盘盈</v>
      </c>
      <c r="J190" s="16"/>
      <c r="K190" s="16"/>
    </row>
    <row r="191" spans="1:11" ht="20.100000000000001" customHeight="1" x14ac:dyDescent="0.15">
      <c r="A191" s="18" t="str">
        <f>IF(参数表!A191="","",参数表!A191)</f>
        <v/>
      </c>
      <c r="B191" s="18" t="str">
        <f>IFERROR(VLOOKUP(A191,参数表!A:G,2,FALSE),"")</f>
        <v/>
      </c>
      <c r="C191" s="18" t="str">
        <f>IFERROR(VLOOKUP(A191,参数表!A:G,3,FALSE),"")</f>
        <v/>
      </c>
      <c r="D191" s="18" t="str">
        <f>IFERROR(VLOOKUP(A191,参数表!A:G,4,FALSE),"")</f>
        <v/>
      </c>
      <c r="E191" s="18" t="str">
        <f>IFERROR(VLOOKUP(A191,库存统计表!A:M,11,FALSE),"")</f>
        <v/>
      </c>
      <c r="F191" s="18" t="str">
        <f>IFERROR(VLOOKUP(A191,库存统计表!A:M,12,FALSE),"")</f>
        <v/>
      </c>
      <c r="G191" s="16"/>
      <c r="H191" s="18" t="str">
        <f t="shared" si="11"/>
        <v/>
      </c>
      <c r="I191" s="18" t="str">
        <f t="shared" si="12"/>
        <v>盘盈</v>
      </c>
      <c r="J191" s="16"/>
      <c r="K191" s="16"/>
    </row>
    <row r="192" spans="1:11" ht="20.100000000000001" customHeight="1" x14ac:dyDescent="0.15">
      <c r="A192" s="18" t="str">
        <f>IF(参数表!A192="","",参数表!A192)</f>
        <v/>
      </c>
      <c r="B192" s="18" t="str">
        <f>IFERROR(VLOOKUP(A192,参数表!A:G,2,FALSE),"")</f>
        <v/>
      </c>
      <c r="C192" s="18" t="str">
        <f>IFERROR(VLOOKUP(A192,参数表!A:G,3,FALSE),"")</f>
        <v/>
      </c>
      <c r="D192" s="18" t="str">
        <f>IFERROR(VLOOKUP(A192,参数表!A:G,4,FALSE),"")</f>
        <v/>
      </c>
      <c r="E192" s="18" t="str">
        <f>IFERROR(VLOOKUP(A192,库存统计表!A:M,11,FALSE),"")</f>
        <v/>
      </c>
      <c r="F192" s="18" t="str">
        <f>IFERROR(VLOOKUP(A192,库存统计表!A:M,12,FALSE),"")</f>
        <v/>
      </c>
      <c r="G192" s="16"/>
      <c r="H192" s="18" t="str">
        <f t="shared" si="11"/>
        <v/>
      </c>
      <c r="I192" s="18" t="str">
        <f t="shared" si="12"/>
        <v>盘盈</v>
      </c>
      <c r="J192" s="16"/>
      <c r="K192" s="16"/>
    </row>
    <row r="193" spans="1:11" ht="20.100000000000001" customHeight="1" x14ac:dyDescent="0.15">
      <c r="A193" s="18" t="str">
        <f>IF(参数表!A193="","",参数表!A193)</f>
        <v/>
      </c>
      <c r="B193" s="18" t="str">
        <f>IFERROR(VLOOKUP(A193,参数表!A:G,2,FALSE),"")</f>
        <v/>
      </c>
      <c r="C193" s="18" t="str">
        <f>IFERROR(VLOOKUP(A193,参数表!A:G,3,FALSE),"")</f>
        <v/>
      </c>
      <c r="D193" s="18" t="str">
        <f>IFERROR(VLOOKUP(A193,参数表!A:G,4,FALSE),"")</f>
        <v/>
      </c>
      <c r="E193" s="18" t="str">
        <f>IFERROR(VLOOKUP(A193,库存统计表!A:M,11,FALSE),"")</f>
        <v/>
      </c>
      <c r="F193" s="18" t="str">
        <f>IFERROR(VLOOKUP(A193,库存统计表!A:M,12,FALSE),"")</f>
        <v/>
      </c>
      <c r="G193" s="16"/>
      <c r="H193" s="18" t="str">
        <f t="shared" si="11"/>
        <v/>
      </c>
      <c r="I193" s="18" t="str">
        <f t="shared" si="12"/>
        <v>盘盈</v>
      </c>
      <c r="J193" s="16"/>
      <c r="K193" s="16"/>
    </row>
    <row r="194" spans="1:11" ht="20.100000000000001" customHeight="1" x14ac:dyDescent="0.15">
      <c r="A194" s="18" t="str">
        <f>IF(参数表!A194="","",参数表!A194)</f>
        <v/>
      </c>
      <c r="B194" s="18" t="str">
        <f>IFERROR(VLOOKUP(A194,参数表!A:G,2,FALSE),"")</f>
        <v/>
      </c>
      <c r="C194" s="18" t="str">
        <f>IFERROR(VLOOKUP(A194,参数表!A:G,3,FALSE),"")</f>
        <v/>
      </c>
      <c r="D194" s="18" t="str">
        <f>IFERROR(VLOOKUP(A194,参数表!A:G,4,FALSE),"")</f>
        <v/>
      </c>
      <c r="E194" s="18" t="str">
        <f>IFERROR(VLOOKUP(A194,库存统计表!A:M,11,FALSE),"")</f>
        <v/>
      </c>
      <c r="F194" s="18" t="str">
        <f>IFERROR(VLOOKUP(A194,库存统计表!A:M,12,FALSE),"")</f>
        <v/>
      </c>
      <c r="G194" s="16"/>
      <c r="H194" s="18" t="str">
        <f t="shared" si="11"/>
        <v/>
      </c>
      <c r="I194" s="18" t="str">
        <f t="shared" si="12"/>
        <v>盘盈</v>
      </c>
      <c r="J194" s="16"/>
      <c r="K194" s="16"/>
    </row>
    <row r="195" spans="1:11" ht="20.100000000000001" customHeight="1" x14ac:dyDescent="0.15">
      <c r="A195" s="18" t="str">
        <f>IF(参数表!A195="","",参数表!A195)</f>
        <v/>
      </c>
      <c r="B195" s="18" t="str">
        <f>IFERROR(VLOOKUP(A195,参数表!A:G,2,FALSE),"")</f>
        <v/>
      </c>
      <c r="C195" s="18" t="str">
        <f>IFERROR(VLOOKUP(A195,参数表!A:G,3,FALSE),"")</f>
        <v/>
      </c>
      <c r="D195" s="18" t="str">
        <f>IFERROR(VLOOKUP(A195,参数表!A:G,4,FALSE),"")</f>
        <v/>
      </c>
      <c r="E195" s="18" t="str">
        <f>IFERROR(VLOOKUP(A195,库存统计表!A:M,11,FALSE),"")</f>
        <v/>
      </c>
      <c r="F195" s="18" t="str">
        <f>IFERROR(VLOOKUP(A195,库存统计表!A:M,12,FALSE),"")</f>
        <v/>
      </c>
      <c r="G195" s="16"/>
      <c r="H195" s="18" t="str">
        <f t="shared" si="11"/>
        <v/>
      </c>
      <c r="I195" s="18" t="str">
        <f t="shared" si="12"/>
        <v>盘盈</v>
      </c>
      <c r="J195" s="16"/>
      <c r="K195" s="16"/>
    </row>
    <row r="196" spans="1:11" ht="20.100000000000001" customHeight="1" x14ac:dyDescent="0.15">
      <c r="A196" s="18" t="str">
        <f>IF(参数表!A196="","",参数表!A196)</f>
        <v/>
      </c>
      <c r="B196" s="18" t="str">
        <f>IFERROR(VLOOKUP(A196,参数表!A:G,2,FALSE),"")</f>
        <v/>
      </c>
      <c r="C196" s="18" t="str">
        <f>IFERROR(VLOOKUP(A196,参数表!A:G,3,FALSE),"")</f>
        <v/>
      </c>
      <c r="D196" s="18" t="str">
        <f>IFERROR(VLOOKUP(A196,参数表!A:G,4,FALSE),"")</f>
        <v/>
      </c>
      <c r="E196" s="18" t="str">
        <f>IFERROR(VLOOKUP(A196,库存统计表!A:M,11,FALSE),"")</f>
        <v/>
      </c>
      <c r="F196" s="18" t="str">
        <f>IFERROR(VLOOKUP(A196,库存统计表!A:M,12,FALSE),"")</f>
        <v/>
      </c>
      <c r="G196" s="16"/>
      <c r="H196" s="18" t="str">
        <f t="shared" si="11"/>
        <v/>
      </c>
      <c r="I196" s="18" t="str">
        <f t="shared" si="12"/>
        <v>盘盈</v>
      </c>
      <c r="J196" s="16"/>
      <c r="K196" s="16"/>
    </row>
    <row r="197" spans="1:11" ht="20.100000000000001" customHeight="1" x14ac:dyDescent="0.15">
      <c r="A197" s="18" t="str">
        <f>IF(参数表!A197="","",参数表!A197)</f>
        <v/>
      </c>
      <c r="B197" s="18" t="str">
        <f>IFERROR(VLOOKUP(A197,参数表!A:G,2,FALSE),"")</f>
        <v/>
      </c>
      <c r="C197" s="18" t="str">
        <f>IFERROR(VLOOKUP(A197,参数表!A:G,3,FALSE),"")</f>
        <v/>
      </c>
      <c r="D197" s="18" t="str">
        <f>IFERROR(VLOOKUP(A197,参数表!A:G,4,FALSE),"")</f>
        <v/>
      </c>
      <c r="E197" s="18" t="str">
        <f>IFERROR(VLOOKUP(A197,库存统计表!A:M,11,FALSE),"")</f>
        <v/>
      </c>
      <c r="F197" s="18" t="str">
        <f>IFERROR(VLOOKUP(A197,库存统计表!A:M,12,FALSE),"")</f>
        <v/>
      </c>
      <c r="G197" s="16"/>
      <c r="H197" s="18" t="str">
        <f t="shared" si="11"/>
        <v/>
      </c>
      <c r="I197" s="18" t="str">
        <f t="shared" si="12"/>
        <v>盘盈</v>
      </c>
      <c r="J197" s="16"/>
      <c r="K197" s="16"/>
    </row>
    <row r="198" spans="1:11" ht="20.100000000000001" customHeight="1" x14ac:dyDescent="0.15">
      <c r="A198" s="18" t="str">
        <f>IF(参数表!A198="","",参数表!A198)</f>
        <v/>
      </c>
      <c r="B198" s="18" t="str">
        <f>IFERROR(VLOOKUP(A198,参数表!A:G,2,FALSE),"")</f>
        <v/>
      </c>
      <c r="C198" s="18" t="str">
        <f>IFERROR(VLOOKUP(A198,参数表!A:G,3,FALSE),"")</f>
        <v/>
      </c>
      <c r="D198" s="18" t="str">
        <f>IFERROR(VLOOKUP(A198,参数表!A:G,4,FALSE),"")</f>
        <v/>
      </c>
      <c r="E198" s="18" t="str">
        <f>IFERROR(VLOOKUP(A198,库存统计表!A:M,11,FALSE),"")</f>
        <v/>
      </c>
      <c r="F198" s="18" t="str">
        <f>IFERROR(VLOOKUP(A198,库存统计表!A:M,12,FALSE),"")</f>
        <v/>
      </c>
      <c r="G198" s="16"/>
      <c r="H198" s="18" t="str">
        <f t="shared" si="11"/>
        <v/>
      </c>
      <c r="I198" s="18" t="str">
        <f t="shared" si="12"/>
        <v>盘盈</v>
      </c>
      <c r="J198" s="16"/>
      <c r="K198" s="16"/>
    </row>
    <row r="199" spans="1:11" ht="20.100000000000001" customHeight="1" x14ac:dyDescent="0.15">
      <c r="A199" s="18" t="str">
        <f>IF(参数表!A199="","",参数表!A199)</f>
        <v/>
      </c>
      <c r="B199" s="18" t="str">
        <f>IFERROR(VLOOKUP(A199,参数表!A:G,2,FALSE),"")</f>
        <v/>
      </c>
      <c r="C199" s="18" t="str">
        <f>IFERROR(VLOOKUP(A199,参数表!A:G,3,FALSE),"")</f>
        <v/>
      </c>
      <c r="D199" s="18" t="str">
        <f>IFERROR(VLOOKUP(A199,参数表!A:G,4,FALSE),"")</f>
        <v/>
      </c>
      <c r="E199" s="18" t="str">
        <f>IFERROR(VLOOKUP(A199,库存统计表!A:M,11,FALSE),"")</f>
        <v/>
      </c>
      <c r="F199" s="18" t="str">
        <f>IFERROR(VLOOKUP(A199,库存统计表!A:M,12,FALSE),"")</f>
        <v/>
      </c>
      <c r="G199" s="16"/>
      <c r="H199" s="18" t="str">
        <f t="shared" si="11"/>
        <v/>
      </c>
      <c r="I199" s="18" t="str">
        <f t="shared" si="12"/>
        <v>盘盈</v>
      </c>
      <c r="J199" s="16"/>
      <c r="K199" s="16"/>
    </row>
    <row r="200" spans="1:11" ht="20.100000000000001" customHeight="1" x14ac:dyDescent="0.15">
      <c r="A200" s="18" t="str">
        <f>IF(参数表!A200="","",参数表!A200)</f>
        <v/>
      </c>
      <c r="B200" s="18" t="str">
        <f>IFERROR(VLOOKUP(A200,参数表!A:G,2,FALSE),"")</f>
        <v/>
      </c>
      <c r="C200" s="18" t="str">
        <f>IFERROR(VLOOKUP(A200,参数表!A:G,3,FALSE),"")</f>
        <v/>
      </c>
      <c r="D200" s="18" t="str">
        <f>IFERROR(VLOOKUP(A200,参数表!A:G,4,FALSE),"")</f>
        <v/>
      </c>
      <c r="E200" s="18" t="str">
        <f>IFERROR(VLOOKUP(A200,库存统计表!A:M,11,FALSE),"")</f>
        <v/>
      </c>
      <c r="F200" s="18" t="str">
        <f>IFERROR(VLOOKUP(A200,库存统计表!A:M,12,FALSE),"")</f>
        <v/>
      </c>
      <c r="G200" s="16"/>
      <c r="H200" s="18" t="str">
        <f t="shared" si="11"/>
        <v/>
      </c>
      <c r="I200" s="18" t="str">
        <f t="shared" si="12"/>
        <v>盘盈</v>
      </c>
      <c r="J200" s="16"/>
      <c r="K200" s="16"/>
    </row>
  </sheetData>
  <mergeCells count="1">
    <mergeCell ref="A1:K1"/>
  </mergeCells>
  <phoneticPr fontId="3" type="noConversion"/>
  <conditionalFormatting sqref="I1:I1048576">
    <cfRule type="cellIs" dxfId="0" priority="1" operator="equal">
      <formula>"盘亏"</formula>
    </cfRule>
  </conditionalFormatting>
  <pageMargins left="0.75" right="0.75" top="1" bottom="1" header="0.51180555555555596" footer="0.51180555555555596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98"/>
  <sheetViews>
    <sheetView topLeftCell="B1" workbookViewId="0">
      <selection activeCell="M9" sqref="M9"/>
    </sheetView>
  </sheetViews>
  <sheetFormatPr defaultColWidth="9" defaultRowHeight="16.5" x14ac:dyDescent="0.15"/>
  <cols>
    <col min="1" max="1" width="6" style="38" hidden="1" customWidth="1"/>
    <col min="2" max="2" width="11.25" style="19" customWidth="1"/>
    <col min="3" max="3" width="10.875" style="19"/>
    <col min="4" max="6" width="9" style="19"/>
    <col min="7" max="7" width="10.75" style="19" customWidth="1"/>
    <col min="8" max="10" width="9" style="19"/>
    <col min="11" max="11" width="11.5" style="19" customWidth="1"/>
    <col min="12" max="12" width="11.25" style="5" customWidth="1"/>
    <col min="13" max="13" width="23.5" style="5" customWidth="1"/>
    <col min="14" max="16" width="9" style="5"/>
    <col min="17" max="16384" width="9" style="6"/>
  </cols>
  <sheetData>
    <row r="1" spans="1:12" ht="21" customHeight="1" x14ac:dyDescent="0.15">
      <c r="B1" s="39" t="s">
        <v>69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15">
      <c r="B2" s="40" t="s">
        <v>70</v>
      </c>
      <c r="C2" s="41" t="s">
        <v>27</v>
      </c>
      <c r="E2" s="40" t="s">
        <v>13</v>
      </c>
      <c r="F2" s="42" t="s">
        <v>71</v>
      </c>
      <c r="G2" s="43">
        <v>43040</v>
      </c>
    </row>
    <row r="3" spans="1:12" x14ac:dyDescent="0.15">
      <c r="B3" s="40"/>
      <c r="C3" s="41"/>
      <c r="E3" s="40"/>
      <c r="F3" s="42" t="s">
        <v>72</v>
      </c>
      <c r="G3" s="44">
        <v>43099</v>
      </c>
    </row>
    <row r="4" spans="1:12" x14ac:dyDescent="0.15">
      <c r="B4" s="45"/>
    </row>
    <row r="5" spans="1:12" ht="20.100000000000001" customHeight="1" x14ac:dyDescent="0.15">
      <c r="A5" s="38" t="s">
        <v>11</v>
      </c>
      <c r="B5" s="14" t="s">
        <v>12</v>
      </c>
      <c r="C5" s="14" t="s">
        <v>13</v>
      </c>
      <c r="D5" s="14" t="s">
        <v>39</v>
      </c>
      <c r="E5" s="14" t="s">
        <v>15</v>
      </c>
      <c r="F5" s="14" t="s">
        <v>16</v>
      </c>
      <c r="G5" s="14" t="s">
        <v>17</v>
      </c>
      <c r="H5" s="15" t="s">
        <v>58</v>
      </c>
      <c r="I5" s="15" t="s">
        <v>73</v>
      </c>
      <c r="J5" s="15" t="s">
        <v>59</v>
      </c>
      <c r="K5" s="14" t="s">
        <v>21</v>
      </c>
      <c r="L5" s="14" t="s">
        <v>23</v>
      </c>
    </row>
    <row r="6" spans="1:12" ht="20.100000000000001" customHeight="1" x14ac:dyDescent="0.15">
      <c r="A6" s="38" t="e">
        <f t="array" ref="A6">INDEX(进货入库明细表!A:A,LARGE(IF(进货入库明细表!$A$3:$A$10000&lt;&gt;"",ROW($3:$10000),-1),ROW(供应商对账单!A1)))</f>
        <v>#VALUE!</v>
      </c>
      <c r="B6" s="46" t="str">
        <f>IFERROR(VLOOKUP(供应商对账单!A6,进货入库明细表!A:O,2,FALSE),"")</f>
        <v/>
      </c>
      <c r="C6" s="47" t="str">
        <f>IFERROR(VLOOKUP(供应商对账单!A6,进货入库明细表!A:O,3,FALSE),"")</f>
        <v/>
      </c>
      <c r="D6" s="18" t="str">
        <f>IFERROR(VLOOKUP(供应商对账单!A6,进货入库明细表!A:O,4,FALSE),"")</f>
        <v/>
      </c>
      <c r="E6" s="18" t="str">
        <f>IFERROR(VLOOKUP(供应商对账单!A6,进货入库明细表!A:O,5,FALSE),"")</f>
        <v/>
      </c>
      <c r="F6" s="18" t="str">
        <f>IFERROR(VLOOKUP(供应商对账单!A6,进货入库明细表!A:O,6,FALSE),"")</f>
        <v/>
      </c>
      <c r="G6" s="18" t="str">
        <f>IFERROR(VLOOKUP(供应商对账单!A6,进货入库明细表!A:O,7,FALSE),"")</f>
        <v/>
      </c>
      <c r="H6" s="18" t="str">
        <f>IFERROR(VLOOKUP(供应商对账单!A6,进货入库明细表!A:O,8,FALSE),"")</f>
        <v/>
      </c>
      <c r="I6" s="18" t="str">
        <f>IFERROR(VLOOKUP(供应商对账单!A6,进货入库明细表!A:O,9,FALSE),"")</f>
        <v/>
      </c>
      <c r="J6" s="18" t="str">
        <f>IFERROR(VLOOKUP(供应商对账单!A6,进货入库明细表!A:O,10,FALSE),"")</f>
        <v/>
      </c>
      <c r="K6" s="18" t="str">
        <f>IFERROR(VLOOKUP(供应商对账单!A6,进货入库明细表!A:O,11,FALSE),"")</f>
        <v/>
      </c>
      <c r="L6" s="48" t="str">
        <f>IFERROR(VLOOKUP(供应商对账单!A6,进货入库明细表!A:O,13,FALSE),"")</f>
        <v/>
      </c>
    </row>
    <row r="7" spans="1:12" ht="20.100000000000001" customHeight="1" x14ac:dyDescent="0.15">
      <c r="A7" s="38" t="e">
        <f t="array" ref="A7">INDEX(进货入库明细表!A:A,LARGE(IF(进货入库明细表!$A$3:$A$10000&lt;&gt;"",ROW($3:$10000),-1),ROW(供应商对账单!A2)))</f>
        <v>#VALUE!</v>
      </c>
      <c r="B7" s="46" t="str">
        <f>IFERROR(VLOOKUP(供应商对账单!A7,进货入库明细表!A:O,2,FALSE),"")</f>
        <v/>
      </c>
      <c r="C7" s="47" t="str">
        <f>IFERROR(VLOOKUP(供应商对账单!A7,进货入库明细表!A:O,3,FALSE),"")</f>
        <v/>
      </c>
      <c r="D7" s="18" t="str">
        <f>IFERROR(VLOOKUP(供应商对账单!A7,进货入库明细表!A:O,4,FALSE),"")</f>
        <v/>
      </c>
      <c r="E7" s="18" t="str">
        <f>IFERROR(VLOOKUP(供应商对账单!A7,进货入库明细表!A:O,5,FALSE),"")</f>
        <v/>
      </c>
      <c r="F7" s="18" t="str">
        <f>IFERROR(VLOOKUP(供应商对账单!A7,进货入库明细表!A:O,6,FALSE),"")</f>
        <v/>
      </c>
      <c r="G7" s="18" t="str">
        <f>IFERROR(VLOOKUP(供应商对账单!A7,进货入库明细表!A:O,7,FALSE),"")</f>
        <v/>
      </c>
      <c r="H7" s="18" t="str">
        <f>IFERROR(VLOOKUP(供应商对账单!A7,进货入库明细表!A:O,8,FALSE),"")</f>
        <v/>
      </c>
      <c r="I7" s="18" t="str">
        <f>IFERROR(VLOOKUP(供应商对账单!A7,进货入库明细表!A:O,9,FALSE),"")</f>
        <v/>
      </c>
      <c r="J7" s="18" t="str">
        <f>IFERROR(VLOOKUP(供应商对账单!A7,进货入库明细表!A:O,10,FALSE),"")</f>
        <v/>
      </c>
      <c r="K7" s="18" t="str">
        <f>IFERROR(VLOOKUP(供应商对账单!A7,进货入库明细表!A:O,11,FALSE),"")</f>
        <v/>
      </c>
      <c r="L7" s="48" t="str">
        <f>IFERROR(VLOOKUP(供应商对账单!A7,进货入库明细表!A:O,13,FALSE),"")</f>
        <v/>
      </c>
    </row>
    <row r="8" spans="1:12" ht="20.100000000000001" customHeight="1" x14ac:dyDescent="0.15">
      <c r="A8" s="38" t="e">
        <f t="array" ref="A8">INDEX(进货入库明细表!A:A,LARGE(IF(进货入库明细表!$A$3:$A$10000&lt;&gt;"",ROW($3:$10000),-1),ROW(供应商对账单!A3)))</f>
        <v>#VALUE!</v>
      </c>
      <c r="B8" s="46" t="str">
        <f>IFERROR(VLOOKUP(供应商对账单!A8,进货入库明细表!A:O,2,FALSE),"")</f>
        <v/>
      </c>
      <c r="C8" s="47" t="str">
        <f>IFERROR(VLOOKUP(供应商对账单!A8,进货入库明细表!A:O,3,FALSE),"")</f>
        <v/>
      </c>
      <c r="D8" s="18" t="str">
        <f>IFERROR(VLOOKUP(供应商对账单!A8,进货入库明细表!A:O,4,FALSE),"")</f>
        <v/>
      </c>
      <c r="E8" s="18" t="str">
        <f>IFERROR(VLOOKUP(供应商对账单!A8,进货入库明细表!A:O,5,FALSE),"")</f>
        <v/>
      </c>
      <c r="F8" s="18" t="str">
        <f>IFERROR(VLOOKUP(供应商对账单!A8,进货入库明细表!A:O,6,FALSE),"")</f>
        <v/>
      </c>
      <c r="G8" s="18" t="str">
        <f>IFERROR(VLOOKUP(供应商对账单!A8,进货入库明细表!A:O,7,FALSE),"")</f>
        <v/>
      </c>
      <c r="H8" s="18" t="str">
        <f>IFERROR(VLOOKUP(供应商对账单!A8,进货入库明细表!A:O,8,FALSE),"")</f>
        <v/>
      </c>
      <c r="I8" s="18" t="str">
        <f>IFERROR(VLOOKUP(供应商对账单!A8,进货入库明细表!A:O,9,FALSE),"")</f>
        <v/>
      </c>
      <c r="J8" s="18" t="str">
        <f>IFERROR(VLOOKUP(供应商对账单!A8,进货入库明细表!A:O,10,FALSE),"")</f>
        <v/>
      </c>
      <c r="K8" s="18" t="str">
        <f>IFERROR(VLOOKUP(供应商对账单!A8,进货入库明细表!A:O,11,FALSE),"")</f>
        <v/>
      </c>
      <c r="L8" s="48" t="str">
        <f>IFERROR(VLOOKUP(供应商对账单!A8,进货入库明细表!A:O,13,FALSE),"")</f>
        <v/>
      </c>
    </row>
    <row r="9" spans="1:12" ht="20.100000000000001" customHeight="1" x14ac:dyDescent="0.15">
      <c r="A9" s="38" t="e">
        <f t="array" ref="A9">INDEX(进货入库明细表!A:A,LARGE(IF(进货入库明细表!$A$3:$A$10000&lt;&gt;"",ROW($3:$10000),-1),ROW(供应商对账单!A4)))</f>
        <v>#VALUE!</v>
      </c>
      <c r="B9" s="46" t="str">
        <f>IFERROR(VLOOKUP(供应商对账单!A9,进货入库明细表!A:O,2,FALSE),"")</f>
        <v/>
      </c>
      <c r="C9" s="47" t="str">
        <f>IFERROR(VLOOKUP(供应商对账单!A9,进货入库明细表!A:O,3,FALSE),"")</f>
        <v/>
      </c>
      <c r="D9" s="18" t="str">
        <f>IFERROR(VLOOKUP(供应商对账单!A9,进货入库明细表!A:O,4,FALSE),"")</f>
        <v/>
      </c>
      <c r="E9" s="18" t="str">
        <f>IFERROR(VLOOKUP(供应商对账单!A9,进货入库明细表!A:O,5,FALSE),"")</f>
        <v/>
      </c>
      <c r="F9" s="18" t="str">
        <f>IFERROR(VLOOKUP(供应商对账单!A9,进货入库明细表!A:O,6,FALSE),"")</f>
        <v/>
      </c>
      <c r="G9" s="18" t="str">
        <f>IFERROR(VLOOKUP(供应商对账单!A9,进货入库明细表!A:O,7,FALSE),"")</f>
        <v/>
      </c>
      <c r="H9" s="18" t="str">
        <f>IFERROR(VLOOKUP(供应商对账单!A9,进货入库明细表!A:O,8,FALSE),"")</f>
        <v/>
      </c>
      <c r="I9" s="18" t="str">
        <f>IFERROR(VLOOKUP(供应商对账单!A9,进货入库明细表!A:O,9,FALSE),"")</f>
        <v/>
      </c>
      <c r="J9" s="18" t="str">
        <f>IFERROR(VLOOKUP(供应商对账单!A9,进货入库明细表!A:O,10,FALSE),"")</f>
        <v/>
      </c>
      <c r="K9" s="18" t="str">
        <f>IFERROR(VLOOKUP(供应商对账单!A9,进货入库明细表!A:O,11,FALSE),"")</f>
        <v/>
      </c>
      <c r="L9" s="48" t="str">
        <f>IFERROR(VLOOKUP(供应商对账单!A9,进货入库明细表!A:O,13,FALSE),"")</f>
        <v/>
      </c>
    </row>
    <row r="10" spans="1:12" ht="20.100000000000001" customHeight="1" x14ac:dyDescent="0.15">
      <c r="A10" s="38" t="e">
        <f t="array" ref="A10">INDEX(进货入库明细表!A:A,LARGE(IF(进货入库明细表!$A$3:$A$10000&lt;&gt;"",ROW($3:$10000),-1),ROW(供应商对账单!A5)))</f>
        <v>#VALUE!</v>
      </c>
      <c r="B10" s="46" t="str">
        <f>IFERROR(VLOOKUP(供应商对账单!A10,进货入库明细表!A:O,2,FALSE),"")</f>
        <v/>
      </c>
      <c r="C10" s="47" t="str">
        <f>IFERROR(VLOOKUP(供应商对账单!A10,进货入库明细表!A:O,3,FALSE),"")</f>
        <v/>
      </c>
      <c r="D10" s="18" t="str">
        <f>IFERROR(VLOOKUP(供应商对账单!A10,进货入库明细表!A:O,4,FALSE),"")</f>
        <v/>
      </c>
      <c r="E10" s="18" t="str">
        <f>IFERROR(VLOOKUP(供应商对账单!A10,进货入库明细表!A:O,5,FALSE),"")</f>
        <v/>
      </c>
      <c r="F10" s="18" t="str">
        <f>IFERROR(VLOOKUP(供应商对账单!A10,进货入库明细表!A:O,6,FALSE),"")</f>
        <v/>
      </c>
      <c r="G10" s="18" t="str">
        <f>IFERROR(VLOOKUP(供应商对账单!A10,进货入库明细表!A:O,7,FALSE),"")</f>
        <v/>
      </c>
      <c r="H10" s="18" t="str">
        <f>IFERROR(VLOOKUP(供应商对账单!A10,进货入库明细表!A:O,8,FALSE),"")</f>
        <v/>
      </c>
      <c r="I10" s="18" t="str">
        <f>IFERROR(VLOOKUP(供应商对账单!A10,进货入库明细表!A:O,9,FALSE),"")</f>
        <v/>
      </c>
      <c r="J10" s="18" t="str">
        <f>IFERROR(VLOOKUP(供应商对账单!A10,进货入库明细表!A:O,10,FALSE),"")</f>
        <v/>
      </c>
      <c r="K10" s="18" t="str">
        <f>IFERROR(VLOOKUP(供应商对账单!A10,进货入库明细表!A:O,11,FALSE),"")</f>
        <v/>
      </c>
      <c r="L10" s="48" t="str">
        <f>IFERROR(VLOOKUP(供应商对账单!A10,进货入库明细表!A:O,13,FALSE),"")</f>
        <v/>
      </c>
    </row>
    <row r="11" spans="1:12" ht="20.100000000000001" customHeight="1" x14ac:dyDescent="0.15">
      <c r="A11" s="38" t="e">
        <f t="array" ref="A11">INDEX(进货入库明细表!A:A,LARGE(IF(进货入库明细表!$A$3:$A$10000&lt;&gt;"",ROW($3:$10000),-1),ROW(供应商对账单!A6)))</f>
        <v>#VALUE!</v>
      </c>
      <c r="B11" s="46" t="str">
        <f>IFERROR(VLOOKUP(供应商对账单!A11,进货入库明细表!A:O,2,FALSE),"")</f>
        <v/>
      </c>
      <c r="C11" s="47" t="str">
        <f>IFERROR(VLOOKUP(供应商对账单!A11,进货入库明细表!A:O,3,FALSE),"")</f>
        <v/>
      </c>
      <c r="D11" s="18" t="str">
        <f>IFERROR(VLOOKUP(供应商对账单!A11,进货入库明细表!A:O,4,FALSE),"")</f>
        <v/>
      </c>
      <c r="E11" s="18" t="str">
        <f>IFERROR(VLOOKUP(供应商对账单!A11,进货入库明细表!A:O,5,FALSE),"")</f>
        <v/>
      </c>
      <c r="F11" s="18" t="str">
        <f>IFERROR(VLOOKUP(供应商对账单!A11,进货入库明细表!A:O,6,FALSE),"")</f>
        <v/>
      </c>
      <c r="G11" s="18" t="str">
        <f>IFERROR(VLOOKUP(供应商对账单!A11,进货入库明细表!A:O,7,FALSE),"")</f>
        <v/>
      </c>
      <c r="H11" s="18" t="str">
        <f>IFERROR(VLOOKUP(供应商对账单!A11,进货入库明细表!A:O,8,FALSE),"")</f>
        <v/>
      </c>
      <c r="I11" s="18" t="str">
        <f>IFERROR(VLOOKUP(供应商对账单!A11,进货入库明细表!A:O,9,FALSE),"")</f>
        <v/>
      </c>
      <c r="J11" s="18" t="str">
        <f>IFERROR(VLOOKUP(供应商对账单!A11,进货入库明细表!A:O,10,FALSE),"")</f>
        <v/>
      </c>
      <c r="K11" s="18" t="str">
        <f>IFERROR(VLOOKUP(供应商对账单!A11,进货入库明细表!A:O,11,FALSE),"")</f>
        <v/>
      </c>
      <c r="L11" s="48" t="str">
        <f>IFERROR(VLOOKUP(供应商对账单!A11,进货入库明细表!A:O,13,FALSE),"")</f>
        <v/>
      </c>
    </row>
    <row r="12" spans="1:12" ht="20.100000000000001" customHeight="1" x14ac:dyDescent="0.15">
      <c r="A12" s="38" t="e">
        <f t="array" ref="A12">INDEX(进货入库明细表!A:A,LARGE(IF(进货入库明细表!$A$3:$A$10000&lt;&gt;"",ROW($3:$10000),-1),ROW(供应商对账单!A7)))</f>
        <v>#VALUE!</v>
      </c>
      <c r="B12" s="46" t="str">
        <f>IFERROR(VLOOKUP(供应商对账单!A12,进货入库明细表!A:O,2,FALSE),"")</f>
        <v/>
      </c>
      <c r="C12" s="47" t="str">
        <f>IFERROR(VLOOKUP(供应商对账单!A12,进货入库明细表!A:O,3,FALSE),"")</f>
        <v/>
      </c>
      <c r="D12" s="18" t="str">
        <f>IFERROR(VLOOKUP(供应商对账单!A12,进货入库明细表!A:O,4,FALSE),"")</f>
        <v/>
      </c>
      <c r="E12" s="18" t="str">
        <f>IFERROR(VLOOKUP(供应商对账单!A12,进货入库明细表!A:O,5,FALSE),"")</f>
        <v/>
      </c>
      <c r="F12" s="18" t="str">
        <f>IFERROR(VLOOKUP(供应商对账单!A12,进货入库明细表!A:O,6,FALSE),"")</f>
        <v/>
      </c>
      <c r="G12" s="18" t="str">
        <f>IFERROR(VLOOKUP(供应商对账单!A12,进货入库明细表!A:O,7,FALSE),"")</f>
        <v/>
      </c>
      <c r="H12" s="18" t="str">
        <f>IFERROR(VLOOKUP(供应商对账单!A12,进货入库明细表!A:O,8,FALSE),"")</f>
        <v/>
      </c>
      <c r="I12" s="18" t="str">
        <f>IFERROR(VLOOKUP(供应商对账单!A12,进货入库明细表!A:O,9,FALSE),"")</f>
        <v/>
      </c>
      <c r="J12" s="18" t="str">
        <f>IFERROR(VLOOKUP(供应商对账单!A12,进货入库明细表!A:O,10,FALSE),"")</f>
        <v/>
      </c>
      <c r="K12" s="18" t="str">
        <f>IFERROR(VLOOKUP(供应商对账单!A12,进货入库明细表!A:O,11,FALSE),"")</f>
        <v/>
      </c>
      <c r="L12" s="48" t="str">
        <f>IFERROR(VLOOKUP(供应商对账单!A12,进货入库明细表!A:O,13,FALSE),"")</f>
        <v/>
      </c>
    </row>
    <row r="13" spans="1:12" ht="20.100000000000001" customHeight="1" x14ac:dyDescent="0.15">
      <c r="A13" s="38" t="e">
        <f t="array" ref="A13">INDEX(进货入库明细表!A:A,LARGE(IF(进货入库明细表!$A$3:$A$10000&lt;&gt;"",ROW($3:$10000),-1),ROW(供应商对账单!A8)))</f>
        <v>#VALUE!</v>
      </c>
      <c r="B13" s="46" t="str">
        <f>IFERROR(VLOOKUP(供应商对账单!A13,进货入库明细表!A:O,2,FALSE),"")</f>
        <v/>
      </c>
      <c r="C13" s="47" t="str">
        <f>IFERROR(VLOOKUP(供应商对账单!A13,进货入库明细表!A:O,3,FALSE),"")</f>
        <v/>
      </c>
      <c r="D13" s="18" t="str">
        <f>IFERROR(VLOOKUP(供应商对账单!A13,进货入库明细表!A:O,4,FALSE),"")</f>
        <v/>
      </c>
      <c r="E13" s="18" t="str">
        <f>IFERROR(VLOOKUP(供应商对账单!A13,进货入库明细表!A:O,5,FALSE),"")</f>
        <v/>
      </c>
      <c r="F13" s="18" t="str">
        <f>IFERROR(VLOOKUP(供应商对账单!A13,进货入库明细表!A:O,6,FALSE),"")</f>
        <v/>
      </c>
      <c r="G13" s="18" t="str">
        <f>IFERROR(VLOOKUP(供应商对账单!A13,进货入库明细表!A:O,7,FALSE),"")</f>
        <v/>
      </c>
      <c r="H13" s="18" t="str">
        <f>IFERROR(VLOOKUP(供应商对账单!A13,进货入库明细表!A:O,8,FALSE),"")</f>
        <v/>
      </c>
      <c r="I13" s="18" t="str">
        <f>IFERROR(VLOOKUP(供应商对账单!A13,进货入库明细表!A:O,9,FALSE),"")</f>
        <v/>
      </c>
      <c r="J13" s="18" t="str">
        <f>IFERROR(VLOOKUP(供应商对账单!A13,进货入库明细表!A:O,10,FALSE),"")</f>
        <v/>
      </c>
      <c r="K13" s="18" t="str">
        <f>IFERROR(VLOOKUP(供应商对账单!A13,进货入库明细表!A:O,11,FALSE),"")</f>
        <v/>
      </c>
      <c r="L13" s="48" t="str">
        <f>IFERROR(VLOOKUP(供应商对账单!A13,进货入库明细表!A:O,13,FALSE),"")</f>
        <v/>
      </c>
    </row>
    <row r="14" spans="1:12" ht="20.100000000000001" customHeight="1" x14ac:dyDescent="0.15">
      <c r="A14" s="38" t="e">
        <f t="array" ref="A14">INDEX(进货入库明细表!A:A,LARGE(IF(进货入库明细表!$A$3:$A$10000&lt;&gt;"",ROW($3:$10000),-1),ROW(供应商对账单!A9)))</f>
        <v>#VALUE!</v>
      </c>
      <c r="B14" s="46" t="str">
        <f>IFERROR(VLOOKUP(供应商对账单!A14,进货入库明细表!A:O,2,FALSE),"")</f>
        <v/>
      </c>
      <c r="C14" s="47" t="str">
        <f>IFERROR(VLOOKUP(供应商对账单!A14,进货入库明细表!A:O,3,FALSE),"")</f>
        <v/>
      </c>
      <c r="D14" s="18" t="str">
        <f>IFERROR(VLOOKUP(供应商对账单!A14,进货入库明细表!A:O,4,FALSE),"")</f>
        <v/>
      </c>
      <c r="E14" s="18" t="str">
        <f>IFERROR(VLOOKUP(供应商对账单!A14,进货入库明细表!A:O,5,FALSE),"")</f>
        <v/>
      </c>
      <c r="F14" s="18" t="str">
        <f>IFERROR(VLOOKUP(供应商对账单!A14,进货入库明细表!A:O,6,FALSE),"")</f>
        <v/>
      </c>
      <c r="G14" s="18" t="str">
        <f>IFERROR(VLOOKUP(供应商对账单!A14,进货入库明细表!A:O,7,FALSE),"")</f>
        <v/>
      </c>
      <c r="H14" s="18" t="str">
        <f>IFERROR(VLOOKUP(供应商对账单!A14,进货入库明细表!A:O,8,FALSE),"")</f>
        <v/>
      </c>
      <c r="I14" s="18" t="str">
        <f>IFERROR(VLOOKUP(供应商对账单!A14,进货入库明细表!A:O,9,FALSE),"")</f>
        <v/>
      </c>
      <c r="J14" s="18" t="str">
        <f>IFERROR(VLOOKUP(供应商对账单!A14,进货入库明细表!A:O,10,FALSE),"")</f>
        <v/>
      </c>
      <c r="K14" s="18" t="str">
        <f>IFERROR(VLOOKUP(供应商对账单!A14,进货入库明细表!A:O,11,FALSE),"")</f>
        <v/>
      </c>
      <c r="L14" s="48" t="str">
        <f>IFERROR(VLOOKUP(供应商对账单!A14,进货入库明细表!A:O,13,FALSE),"")</f>
        <v/>
      </c>
    </row>
    <row r="15" spans="1:12" ht="20.100000000000001" customHeight="1" x14ac:dyDescent="0.15">
      <c r="A15" s="38" t="e">
        <f t="array" ref="A15">INDEX(进货入库明细表!A:A,LARGE(IF(进货入库明细表!$A$3:$A$10000&lt;&gt;"",ROW($3:$10000),-1),ROW(供应商对账单!A10)))</f>
        <v>#VALUE!</v>
      </c>
      <c r="B15" s="46" t="str">
        <f>IFERROR(VLOOKUP(供应商对账单!A15,进货入库明细表!A:O,2,FALSE),"")</f>
        <v/>
      </c>
      <c r="C15" s="47" t="str">
        <f>IFERROR(VLOOKUP(供应商对账单!A15,进货入库明细表!A:O,3,FALSE),"")</f>
        <v/>
      </c>
      <c r="D15" s="18" t="str">
        <f>IFERROR(VLOOKUP(供应商对账单!A15,进货入库明细表!A:O,4,FALSE),"")</f>
        <v/>
      </c>
      <c r="E15" s="18" t="str">
        <f>IFERROR(VLOOKUP(供应商对账单!A15,进货入库明细表!A:O,5,FALSE),"")</f>
        <v/>
      </c>
      <c r="F15" s="18" t="str">
        <f>IFERROR(VLOOKUP(供应商对账单!A15,进货入库明细表!A:O,6,FALSE),"")</f>
        <v/>
      </c>
      <c r="G15" s="18" t="str">
        <f>IFERROR(VLOOKUP(供应商对账单!A15,进货入库明细表!A:O,7,FALSE),"")</f>
        <v/>
      </c>
      <c r="H15" s="18" t="str">
        <f>IFERROR(VLOOKUP(供应商对账单!A15,进货入库明细表!A:O,8,FALSE),"")</f>
        <v/>
      </c>
      <c r="I15" s="18" t="str">
        <f>IFERROR(VLOOKUP(供应商对账单!A15,进货入库明细表!A:O,9,FALSE),"")</f>
        <v/>
      </c>
      <c r="J15" s="18" t="str">
        <f>IFERROR(VLOOKUP(供应商对账单!A15,进货入库明细表!A:O,10,FALSE),"")</f>
        <v/>
      </c>
      <c r="K15" s="18" t="str">
        <f>IFERROR(VLOOKUP(供应商对账单!A15,进货入库明细表!A:O,11,FALSE),"")</f>
        <v/>
      </c>
      <c r="L15" s="48" t="str">
        <f>IFERROR(VLOOKUP(供应商对账单!A15,进货入库明细表!A:O,13,FALSE),"")</f>
        <v/>
      </c>
    </row>
    <row r="16" spans="1:12" ht="20.100000000000001" customHeight="1" x14ac:dyDescent="0.15">
      <c r="A16" s="38" t="e">
        <f t="array" ref="A16">INDEX(进货入库明细表!A:A,LARGE(IF(进货入库明细表!$A$3:$A$10000&lt;&gt;"",ROW($3:$10000),-1),ROW(供应商对账单!A11)))</f>
        <v>#VALUE!</v>
      </c>
      <c r="B16" s="46" t="str">
        <f>IFERROR(VLOOKUP(供应商对账单!A16,进货入库明细表!A:O,2,FALSE),"")</f>
        <v/>
      </c>
      <c r="C16" s="47" t="str">
        <f>IFERROR(VLOOKUP(供应商对账单!A16,进货入库明细表!A:O,3,FALSE),"")</f>
        <v/>
      </c>
      <c r="D16" s="18" t="str">
        <f>IFERROR(VLOOKUP(供应商对账单!A16,进货入库明细表!A:O,4,FALSE),"")</f>
        <v/>
      </c>
      <c r="E16" s="18" t="str">
        <f>IFERROR(VLOOKUP(供应商对账单!A16,进货入库明细表!A:O,5,FALSE),"")</f>
        <v/>
      </c>
      <c r="F16" s="18" t="str">
        <f>IFERROR(VLOOKUP(供应商对账单!A16,进货入库明细表!A:O,6,FALSE),"")</f>
        <v/>
      </c>
      <c r="G16" s="18" t="str">
        <f>IFERROR(VLOOKUP(供应商对账单!A16,进货入库明细表!A:O,7,FALSE),"")</f>
        <v/>
      </c>
      <c r="H16" s="18" t="str">
        <f>IFERROR(VLOOKUP(供应商对账单!A16,进货入库明细表!A:O,8,FALSE),"")</f>
        <v/>
      </c>
      <c r="I16" s="18" t="str">
        <f>IFERROR(VLOOKUP(供应商对账单!A16,进货入库明细表!A:O,9,FALSE),"")</f>
        <v/>
      </c>
      <c r="J16" s="18" t="str">
        <f>IFERROR(VLOOKUP(供应商对账单!A16,进货入库明细表!A:O,10,FALSE),"")</f>
        <v/>
      </c>
      <c r="K16" s="18" t="str">
        <f>IFERROR(VLOOKUP(供应商对账单!A16,进货入库明细表!A:O,11,FALSE),"")</f>
        <v/>
      </c>
      <c r="L16" s="48" t="str">
        <f>IFERROR(VLOOKUP(供应商对账单!A16,进货入库明细表!A:O,13,FALSE),"")</f>
        <v/>
      </c>
    </row>
    <row r="17" spans="1:12" ht="20.100000000000001" customHeight="1" x14ac:dyDescent="0.15">
      <c r="A17" s="38" t="e">
        <f t="array" ref="A17">INDEX(进货入库明细表!A:A,LARGE(IF(进货入库明细表!$A$3:$A$10000&lt;&gt;"",ROW($3:$10000),-1),ROW(供应商对账单!A12)))</f>
        <v>#VALUE!</v>
      </c>
      <c r="B17" s="46" t="str">
        <f>IFERROR(VLOOKUP(供应商对账单!A17,进货入库明细表!A:O,2,FALSE),"")</f>
        <v/>
      </c>
      <c r="C17" s="47" t="str">
        <f>IFERROR(VLOOKUP(供应商对账单!A17,进货入库明细表!A:O,3,FALSE),"")</f>
        <v/>
      </c>
      <c r="D17" s="18" t="str">
        <f>IFERROR(VLOOKUP(供应商对账单!A17,进货入库明细表!A:O,4,FALSE),"")</f>
        <v/>
      </c>
      <c r="E17" s="18" t="str">
        <f>IFERROR(VLOOKUP(供应商对账单!A17,进货入库明细表!A:O,5,FALSE),"")</f>
        <v/>
      </c>
      <c r="F17" s="18" t="str">
        <f>IFERROR(VLOOKUP(供应商对账单!A17,进货入库明细表!A:O,6,FALSE),"")</f>
        <v/>
      </c>
      <c r="G17" s="18" t="str">
        <f>IFERROR(VLOOKUP(供应商对账单!A17,进货入库明细表!A:O,7,FALSE),"")</f>
        <v/>
      </c>
      <c r="H17" s="18" t="str">
        <f>IFERROR(VLOOKUP(供应商对账单!A17,进货入库明细表!A:O,8,FALSE),"")</f>
        <v/>
      </c>
      <c r="I17" s="18" t="str">
        <f>IFERROR(VLOOKUP(供应商对账单!A17,进货入库明细表!A:O,9,FALSE),"")</f>
        <v/>
      </c>
      <c r="J17" s="18" t="str">
        <f>IFERROR(VLOOKUP(供应商对账单!A17,进货入库明细表!A:O,10,FALSE),"")</f>
        <v/>
      </c>
      <c r="K17" s="18" t="str">
        <f>IFERROR(VLOOKUP(供应商对账单!A17,进货入库明细表!A:O,11,FALSE),"")</f>
        <v/>
      </c>
      <c r="L17" s="48" t="str">
        <f>IFERROR(VLOOKUP(供应商对账单!A17,进货入库明细表!A:O,13,FALSE),"")</f>
        <v/>
      </c>
    </row>
    <row r="18" spans="1:12" ht="20.100000000000001" customHeight="1" x14ac:dyDescent="0.15">
      <c r="A18" s="38" t="e">
        <f t="array" ref="A18">INDEX(进货入库明细表!A:A,LARGE(IF(进货入库明细表!$A$3:$A$10000&lt;&gt;"",ROW($3:$10000),-1),ROW(供应商对账单!A13)))</f>
        <v>#VALUE!</v>
      </c>
      <c r="B18" s="46" t="str">
        <f>IFERROR(VLOOKUP(供应商对账单!A18,进货入库明细表!A:O,2,FALSE),"")</f>
        <v/>
      </c>
      <c r="C18" s="47" t="str">
        <f>IFERROR(VLOOKUP(供应商对账单!A18,进货入库明细表!A:O,3,FALSE),"")</f>
        <v/>
      </c>
      <c r="D18" s="18" t="str">
        <f>IFERROR(VLOOKUP(供应商对账单!A18,进货入库明细表!A:O,4,FALSE),"")</f>
        <v/>
      </c>
      <c r="E18" s="18" t="str">
        <f>IFERROR(VLOOKUP(供应商对账单!A18,进货入库明细表!A:O,5,FALSE),"")</f>
        <v/>
      </c>
      <c r="F18" s="18" t="str">
        <f>IFERROR(VLOOKUP(供应商对账单!A18,进货入库明细表!A:O,6,FALSE),"")</f>
        <v/>
      </c>
      <c r="G18" s="18" t="str">
        <f>IFERROR(VLOOKUP(供应商对账单!A18,进货入库明细表!A:O,7,FALSE),"")</f>
        <v/>
      </c>
      <c r="H18" s="18" t="str">
        <f>IFERROR(VLOOKUP(供应商对账单!A18,进货入库明细表!A:O,8,FALSE),"")</f>
        <v/>
      </c>
      <c r="I18" s="18" t="str">
        <f>IFERROR(VLOOKUP(供应商对账单!A18,进货入库明细表!A:O,9,FALSE),"")</f>
        <v/>
      </c>
      <c r="J18" s="18" t="str">
        <f>IFERROR(VLOOKUP(供应商对账单!A18,进货入库明细表!A:O,10,FALSE),"")</f>
        <v/>
      </c>
      <c r="K18" s="18" t="str">
        <f>IFERROR(VLOOKUP(供应商对账单!A18,进货入库明细表!A:O,11,FALSE),"")</f>
        <v/>
      </c>
      <c r="L18" s="48" t="str">
        <f>IFERROR(VLOOKUP(供应商对账单!A18,进货入库明细表!A:O,13,FALSE),"")</f>
        <v/>
      </c>
    </row>
    <row r="19" spans="1:12" ht="20.100000000000001" customHeight="1" x14ac:dyDescent="0.15">
      <c r="A19" s="38" t="e">
        <f t="array" ref="A19">INDEX(进货入库明细表!A:A,LARGE(IF(进货入库明细表!$A$3:$A$10000&lt;&gt;"",ROW($3:$10000),-1),ROW(供应商对账单!A14)))</f>
        <v>#VALUE!</v>
      </c>
      <c r="B19" s="46" t="str">
        <f>IFERROR(VLOOKUP(供应商对账单!A19,进货入库明细表!A:O,2,FALSE),"")</f>
        <v/>
      </c>
      <c r="C19" s="47" t="str">
        <f>IFERROR(VLOOKUP(供应商对账单!A19,进货入库明细表!A:O,3,FALSE),"")</f>
        <v/>
      </c>
      <c r="D19" s="18" t="str">
        <f>IFERROR(VLOOKUP(供应商对账单!A19,进货入库明细表!A:O,4,FALSE),"")</f>
        <v/>
      </c>
      <c r="E19" s="18" t="str">
        <f>IFERROR(VLOOKUP(供应商对账单!A19,进货入库明细表!A:O,5,FALSE),"")</f>
        <v/>
      </c>
      <c r="F19" s="18" t="str">
        <f>IFERROR(VLOOKUP(供应商对账单!A19,进货入库明细表!A:O,6,FALSE),"")</f>
        <v/>
      </c>
      <c r="G19" s="18" t="str">
        <f>IFERROR(VLOOKUP(供应商对账单!A19,进货入库明细表!A:O,7,FALSE),"")</f>
        <v/>
      </c>
      <c r="H19" s="18" t="str">
        <f>IFERROR(VLOOKUP(供应商对账单!A19,进货入库明细表!A:O,8,FALSE),"")</f>
        <v/>
      </c>
      <c r="I19" s="18" t="str">
        <f>IFERROR(VLOOKUP(供应商对账单!A19,进货入库明细表!A:O,9,FALSE),"")</f>
        <v/>
      </c>
      <c r="J19" s="18" t="str">
        <f>IFERROR(VLOOKUP(供应商对账单!A19,进货入库明细表!A:O,10,FALSE),"")</f>
        <v/>
      </c>
      <c r="K19" s="18" t="str">
        <f>IFERROR(VLOOKUP(供应商对账单!A19,进货入库明细表!A:O,11,FALSE),"")</f>
        <v/>
      </c>
      <c r="L19" s="48" t="str">
        <f>IFERROR(VLOOKUP(供应商对账单!A19,进货入库明细表!A:O,13,FALSE),"")</f>
        <v/>
      </c>
    </row>
    <row r="20" spans="1:12" ht="20.100000000000001" customHeight="1" x14ac:dyDescent="0.15">
      <c r="A20" s="38" t="e">
        <f t="array" ref="A20">INDEX(进货入库明细表!A:A,LARGE(IF(进货入库明细表!$A$3:$A$10000&lt;&gt;"",ROW($3:$10000),-1),ROW(供应商对账单!A15)))</f>
        <v>#VALUE!</v>
      </c>
      <c r="B20" s="46" t="str">
        <f>IFERROR(VLOOKUP(供应商对账单!A20,进货入库明细表!A:O,2,FALSE),"")</f>
        <v/>
      </c>
      <c r="C20" s="47" t="str">
        <f>IFERROR(VLOOKUP(供应商对账单!A20,进货入库明细表!A:O,3,FALSE),"")</f>
        <v/>
      </c>
      <c r="D20" s="18" t="str">
        <f>IFERROR(VLOOKUP(供应商对账单!A20,进货入库明细表!A:O,4,FALSE),"")</f>
        <v/>
      </c>
      <c r="E20" s="18" t="str">
        <f>IFERROR(VLOOKUP(供应商对账单!A20,进货入库明细表!A:O,5,FALSE),"")</f>
        <v/>
      </c>
      <c r="F20" s="18" t="str">
        <f>IFERROR(VLOOKUP(供应商对账单!A20,进货入库明细表!A:O,6,FALSE),"")</f>
        <v/>
      </c>
      <c r="G20" s="18" t="str">
        <f>IFERROR(VLOOKUP(供应商对账单!A20,进货入库明细表!A:O,7,FALSE),"")</f>
        <v/>
      </c>
      <c r="H20" s="18" t="str">
        <f>IFERROR(VLOOKUP(供应商对账单!A20,进货入库明细表!A:O,8,FALSE),"")</f>
        <v/>
      </c>
      <c r="I20" s="18" t="str">
        <f>IFERROR(VLOOKUP(供应商对账单!A20,进货入库明细表!A:O,9,FALSE),"")</f>
        <v/>
      </c>
      <c r="J20" s="18" t="str">
        <f>IFERROR(VLOOKUP(供应商对账单!A20,进货入库明细表!A:O,10,FALSE),"")</f>
        <v/>
      </c>
      <c r="K20" s="18" t="str">
        <f>IFERROR(VLOOKUP(供应商对账单!A20,进货入库明细表!A:O,11,FALSE),"")</f>
        <v/>
      </c>
      <c r="L20" s="48" t="str">
        <f>IFERROR(VLOOKUP(供应商对账单!A20,进货入库明细表!A:O,13,FALSE),"")</f>
        <v/>
      </c>
    </row>
    <row r="21" spans="1:12" ht="20.100000000000001" customHeight="1" x14ac:dyDescent="0.15">
      <c r="A21" s="38" t="e">
        <f t="array" ref="A21">INDEX(进货入库明细表!A:A,LARGE(IF(进货入库明细表!$A$3:$A$10000&lt;&gt;"",ROW($3:$10000),-1),ROW(供应商对账单!A16)))</f>
        <v>#VALUE!</v>
      </c>
      <c r="B21" s="46" t="str">
        <f>IFERROR(VLOOKUP(供应商对账单!A21,进货入库明细表!A:O,2,FALSE),"")</f>
        <v/>
      </c>
      <c r="C21" s="47" t="str">
        <f>IFERROR(VLOOKUP(供应商对账单!A21,进货入库明细表!A:O,3,FALSE),"")</f>
        <v/>
      </c>
      <c r="D21" s="18" t="str">
        <f>IFERROR(VLOOKUP(供应商对账单!A21,进货入库明细表!A:O,4,FALSE),"")</f>
        <v/>
      </c>
      <c r="E21" s="18" t="str">
        <f>IFERROR(VLOOKUP(供应商对账单!A21,进货入库明细表!A:O,5,FALSE),"")</f>
        <v/>
      </c>
      <c r="F21" s="18" t="str">
        <f>IFERROR(VLOOKUP(供应商对账单!A21,进货入库明细表!A:O,6,FALSE),"")</f>
        <v/>
      </c>
      <c r="G21" s="18" t="str">
        <f>IFERROR(VLOOKUP(供应商对账单!A21,进货入库明细表!A:O,7,FALSE),"")</f>
        <v/>
      </c>
      <c r="H21" s="18" t="str">
        <f>IFERROR(VLOOKUP(供应商对账单!A21,进货入库明细表!A:O,8,FALSE),"")</f>
        <v/>
      </c>
      <c r="I21" s="18" t="str">
        <f>IFERROR(VLOOKUP(供应商对账单!A21,进货入库明细表!A:O,9,FALSE),"")</f>
        <v/>
      </c>
      <c r="J21" s="18" t="str">
        <f>IFERROR(VLOOKUP(供应商对账单!A21,进货入库明细表!A:O,10,FALSE),"")</f>
        <v/>
      </c>
      <c r="K21" s="18" t="str">
        <f>IFERROR(VLOOKUP(供应商对账单!A21,进货入库明细表!A:O,11,FALSE),"")</f>
        <v/>
      </c>
      <c r="L21" s="48" t="str">
        <f>IFERROR(VLOOKUP(供应商对账单!A21,进货入库明细表!A:O,13,FALSE),"")</f>
        <v/>
      </c>
    </row>
    <row r="22" spans="1:12" ht="20.100000000000001" customHeight="1" x14ac:dyDescent="0.15">
      <c r="A22" s="38" t="e">
        <f t="array" ref="A22">INDEX(进货入库明细表!A:A,LARGE(IF(进货入库明细表!$A$3:$A$10000&lt;&gt;"",ROW($3:$10000),-1),ROW(供应商对账单!A17)))</f>
        <v>#VALUE!</v>
      </c>
      <c r="B22" s="46" t="str">
        <f>IFERROR(VLOOKUP(供应商对账单!A22,进货入库明细表!A:O,2,FALSE),"")</f>
        <v/>
      </c>
      <c r="C22" s="47" t="str">
        <f>IFERROR(VLOOKUP(供应商对账单!A22,进货入库明细表!A:O,3,FALSE),"")</f>
        <v/>
      </c>
      <c r="D22" s="18" t="str">
        <f>IFERROR(VLOOKUP(供应商对账单!A22,进货入库明细表!A:O,4,FALSE),"")</f>
        <v/>
      </c>
      <c r="E22" s="18" t="str">
        <f>IFERROR(VLOOKUP(供应商对账单!A22,进货入库明细表!A:O,5,FALSE),"")</f>
        <v/>
      </c>
      <c r="F22" s="18" t="str">
        <f>IFERROR(VLOOKUP(供应商对账单!A22,进货入库明细表!A:O,6,FALSE),"")</f>
        <v/>
      </c>
      <c r="G22" s="18" t="str">
        <f>IFERROR(VLOOKUP(供应商对账单!A22,进货入库明细表!A:O,7,FALSE),"")</f>
        <v/>
      </c>
      <c r="H22" s="18" t="str">
        <f>IFERROR(VLOOKUP(供应商对账单!A22,进货入库明细表!A:O,8,FALSE),"")</f>
        <v/>
      </c>
      <c r="I22" s="18" t="str">
        <f>IFERROR(VLOOKUP(供应商对账单!A22,进货入库明细表!A:O,9,FALSE),"")</f>
        <v/>
      </c>
      <c r="J22" s="18" t="str">
        <f>IFERROR(VLOOKUP(供应商对账单!A22,进货入库明细表!A:O,10,FALSE),"")</f>
        <v/>
      </c>
      <c r="K22" s="18" t="str">
        <f>IFERROR(VLOOKUP(供应商对账单!A22,进货入库明细表!A:O,11,FALSE),"")</f>
        <v/>
      </c>
      <c r="L22" s="48" t="str">
        <f>IFERROR(VLOOKUP(供应商对账单!A22,进货入库明细表!A:O,13,FALSE),"")</f>
        <v/>
      </c>
    </row>
    <row r="23" spans="1:12" ht="20.100000000000001" customHeight="1" x14ac:dyDescent="0.15">
      <c r="A23" s="38" t="e">
        <f t="array" ref="A23">INDEX(进货入库明细表!A:A,LARGE(IF(进货入库明细表!$A$3:$A$10000&lt;&gt;"",ROW($3:$10000),-1),ROW(供应商对账单!A18)))</f>
        <v>#VALUE!</v>
      </c>
      <c r="B23" s="46" t="str">
        <f>IFERROR(VLOOKUP(供应商对账单!A23,进货入库明细表!A:O,2,FALSE),"")</f>
        <v/>
      </c>
      <c r="C23" s="47" t="str">
        <f>IFERROR(VLOOKUP(供应商对账单!A23,进货入库明细表!A:O,3,FALSE),"")</f>
        <v/>
      </c>
      <c r="D23" s="18" t="str">
        <f>IFERROR(VLOOKUP(供应商对账单!A23,进货入库明细表!A:O,4,FALSE),"")</f>
        <v/>
      </c>
      <c r="E23" s="18" t="str">
        <f>IFERROR(VLOOKUP(供应商对账单!A23,进货入库明细表!A:O,5,FALSE),"")</f>
        <v/>
      </c>
      <c r="F23" s="18" t="str">
        <f>IFERROR(VLOOKUP(供应商对账单!A23,进货入库明细表!A:O,6,FALSE),"")</f>
        <v/>
      </c>
      <c r="G23" s="18" t="str">
        <f>IFERROR(VLOOKUP(供应商对账单!A23,进货入库明细表!A:O,7,FALSE),"")</f>
        <v/>
      </c>
      <c r="H23" s="18" t="str">
        <f>IFERROR(VLOOKUP(供应商对账单!A23,进货入库明细表!A:O,8,FALSE),"")</f>
        <v/>
      </c>
      <c r="I23" s="18" t="str">
        <f>IFERROR(VLOOKUP(供应商对账单!A23,进货入库明细表!A:O,9,FALSE),"")</f>
        <v/>
      </c>
      <c r="J23" s="18" t="str">
        <f>IFERROR(VLOOKUP(供应商对账单!A23,进货入库明细表!A:O,10,FALSE),"")</f>
        <v/>
      </c>
      <c r="K23" s="18" t="str">
        <f>IFERROR(VLOOKUP(供应商对账单!A23,进货入库明细表!A:O,11,FALSE),"")</f>
        <v/>
      </c>
      <c r="L23" s="48" t="str">
        <f>IFERROR(VLOOKUP(供应商对账单!A23,进货入库明细表!A:O,13,FALSE),"")</f>
        <v/>
      </c>
    </row>
    <row r="24" spans="1:12" ht="20.100000000000001" customHeight="1" x14ac:dyDescent="0.15">
      <c r="A24" s="38" t="e">
        <f t="array" ref="A24">INDEX(进货入库明细表!A:A,LARGE(IF(进货入库明细表!$A$3:$A$10000&lt;&gt;"",ROW($3:$10000),-1),ROW(供应商对账单!A19)))</f>
        <v>#VALUE!</v>
      </c>
      <c r="B24" s="46" t="str">
        <f>IFERROR(VLOOKUP(供应商对账单!A24,进货入库明细表!A:O,2,FALSE),"")</f>
        <v/>
      </c>
      <c r="C24" s="47" t="str">
        <f>IFERROR(VLOOKUP(供应商对账单!A24,进货入库明细表!A:O,3,FALSE),"")</f>
        <v/>
      </c>
      <c r="D24" s="18" t="str">
        <f>IFERROR(VLOOKUP(供应商对账单!A24,进货入库明细表!A:O,4,FALSE),"")</f>
        <v/>
      </c>
      <c r="E24" s="18" t="str">
        <f>IFERROR(VLOOKUP(供应商对账单!A24,进货入库明细表!A:O,5,FALSE),"")</f>
        <v/>
      </c>
      <c r="F24" s="18" t="str">
        <f>IFERROR(VLOOKUP(供应商对账单!A24,进货入库明细表!A:O,6,FALSE),"")</f>
        <v/>
      </c>
      <c r="G24" s="18" t="str">
        <f>IFERROR(VLOOKUP(供应商对账单!A24,进货入库明细表!A:O,7,FALSE),"")</f>
        <v/>
      </c>
      <c r="H24" s="18" t="str">
        <f>IFERROR(VLOOKUP(供应商对账单!A24,进货入库明细表!A:O,8,FALSE),"")</f>
        <v/>
      </c>
      <c r="I24" s="18" t="str">
        <f>IFERROR(VLOOKUP(供应商对账单!A24,进货入库明细表!A:O,9,FALSE),"")</f>
        <v/>
      </c>
      <c r="J24" s="18" t="str">
        <f>IFERROR(VLOOKUP(供应商对账单!A24,进货入库明细表!A:O,10,FALSE),"")</f>
        <v/>
      </c>
      <c r="K24" s="18" t="str">
        <f>IFERROR(VLOOKUP(供应商对账单!A24,进货入库明细表!A:O,11,FALSE),"")</f>
        <v/>
      </c>
      <c r="L24" s="48" t="str">
        <f>IFERROR(VLOOKUP(供应商对账单!A24,进货入库明细表!A:O,13,FALSE),"")</f>
        <v/>
      </c>
    </row>
    <row r="25" spans="1:12" ht="20.100000000000001" customHeight="1" x14ac:dyDescent="0.15">
      <c r="A25" s="38" t="e">
        <f t="array" ref="A25">INDEX(进货入库明细表!A:A,LARGE(IF(进货入库明细表!$A$3:$A$10000&lt;&gt;"",ROW($3:$10000),-1),ROW(供应商对账单!A20)))</f>
        <v>#VALUE!</v>
      </c>
      <c r="B25" s="46" t="str">
        <f>IFERROR(VLOOKUP(供应商对账单!A25,进货入库明细表!A:O,2,FALSE),"")</f>
        <v/>
      </c>
      <c r="C25" s="47" t="str">
        <f>IFERROR(VLOOKUP(供应商对账单!A25,进货入库明细表!A:O,3,FALSE),"")</f>
        <v/>
      </c>
      <c r="D25" s="18" t="str">
        <f>IFERROR(VLOOKUP(供应商对账单!A25,进货入库明细表!A:O,4,FALSE),"")</f>
        <v/>
      </c>
      <c r="E25" s="18" t="str">
        <f>IFERROR(VLOOKUP(供应商对账单!A25,进货入库明细表!A:O,5,FALSE),"")</f>
        <v/>
      </c>
      <c r="F25" s="18" t="str">
        <f>IFERROR(VLOOKUP(供应商对账单!A25,进货入库明细表!A:O,6,FALSE),"")</f>
        <v/>
      </c>
      <c r="G25" s="18" t="str">
        <f>IFERROR(VLOOKUP(供应商对账单!A25,进货入库明细表!A:O,7,FALSE),"")</f>
        <v/>
      </c>
      <c r="H25" s="18" t="str">
        <f>IFERROR(VLOOKUP(供应商对账单!A25,进货入库明细表!A:O,8,FALSE),"")</f>
        <v/>
      </c>
      <c r="I25" s="18" t="str">
        <f>IFERROR(VLOOKUP(供应商对账单!A25,进货入库明细表!A:O,9,FALSE),"")</f>
        <v/>
      </c>
      <c r="J25" s="18" t="str">
        <f>IFERROR(VLOOKUP(供应商对账单!A25,进货入库明细表!A:O,10,FALSE),"")</f>
        <v/>
      </c>
      <c r="K25" s="18" t="str">
        <f>IFERROR(VLOOKUP(供应商对账单!A25,进货入库明细表!A:O,11,FALSE),"")</f>
        <v/>
      </c>
      <c r="L25" s="48" t="str">
        <f>IFERROR(VLOOKUP(供应商对账单!A25,进货入库明细表!A:O,13,FALSE),"")</f>
        <v/>
      </c>
    </row>
    <row r="26" spans="1:12" ht="20.100000000000001" customHeight="1" x14ac:dyDescent="0.15">
      <c r="A26" s="38" t="e">
        <f t="array" ref="A26">INDEX(进货入库明细表!A:A,LARGE(IF(进货入库明细表!$A$3:$A$10000&lt;&gt;"",ROW($3:$10000),-1),ROW(供应商对账单!A21)))</f>
        <v>#VALUE!</v>
      </c>
      <c r="B26" s="46" t="str">
        <f>IFERROR(VLOOKUP(供应商对账单!A26,进货入库明细表!A:O,2,FALSE),"")</f>
        <v/>
      </c>
      <c r="C26" s="47" t="str">
        <f>IFERROR(VLOOKUP(供应商对账单!A26,进货入库明细表!A:O,3,FALSE),"")</f>
        <v/>
      </c>
      <c r="D26" s="18" t="str">
        <f>IFERROR(VLOOKUP(供应商对账单!A26,进货入库明细表!A:O,4,FALSE),"")</f>
        <v/>
      </c>
      <c r="E26" s="18" t="str">
        <f>IFERROR(VLOOKUP(供应商对账单!A26,进货入库明细表!A:O,5,FALSE),"")</f>
        <v/>
      </c>
      <c r="F26" s="18" t="str">
        <f>IFERROR(VLOOKUP(供应商对账单!A26,进货入库明细表!A:O,6,FALSE),"")</f>
        <v/>
      </c>
      <c r="G26" s="18" t="str">
        <f>IFERROR(VLOOKUP(供应商对账单!A26,进货入库明细表!A:O,7,FALSE),"")</f>
        <v/>
      </c>
      <c r="H26" s="18" t="str">
        <f>IFERROR(VLOOKUP(供应商对账单!A26,进货入库明细表!A:O,8,FALSE),"")</f>
        <v/>
      </c>
      <c r="I26" s="18" t="str">
        <f>IFERROR(VLOOKUP(供应商对账单!A26,进货入库明细表!A:O,9,FALSE),"")</f>
        <v/>
      </c>
      <c r="J26" s="18" t="str">
        <f>IFERROR(VLOOKUP(供应商对账单!A26,进货入库明细表!A:O,10,FALSE),"")</f>
        <v/>
      </c>
      <c r="K26" s="18" t="str">
        <f>IFERROR(VLOOKUP(供应商对账单!A26,进货入库明细表!A:O,11,FALSE),"")</f>
        <v/>
      </c>
      <c r="L26" s="48" t="str">
        <f>IFERROR(VLOOKUP(供应商对账单!A26,进货入库明细表!A:O,13,FALSE),"")</f>
        <v/>
      </c>
    </row>
    <row r="27" spans="1:12" ht="20.100000000000001" customHeight="1" x14ac:dyDescent="0.15">
      <c r="A27" s="38" t="e">
        <f t="array" ref="A27">INDEX(进货入库明细表!A:A,LARGE(IF(进货入库明细表!$A$3:$A$10000&lt;&gt;"",ROW($3:$10000),-1),ROW(供应商对账单!A22)))</f>
        <v>#VALUE!</v>
      </c>
      <c r="B27" s="46" t="str">
        <f>IFERROR(VLOOKUP(供应商对账单!A27,进货入库明细表!A:O,2,FALSE),"")</f>
        <v/>
      </c>
      <c r="C27" s="47" t="str">
        <f>IFERROR(VLOOKUP(供应商对账单!A27,进货入库明细表!A:O,3,FALSE),"")</f>
        <v/>
      </c>
      <c r="D27" s="18" t="str">
        <f>IFERROR(VLOOKUP(供应商对账单!A27,进货入库明细表!A:O,4,FALSE),"")</f>
        <v/>
      </c>
      <c r="E27" s="18" t="str">
        <f>IFERROR(VLOOKUP(供应商对账单!A27,进货入库明细表!A:O,5,FALSE),"")</f>
        <v/>
      </c>
      <c r="F27" s="18" t="str">
        <f>IFERROR(VLOOKUP(供应商对账单!A27,进货入库明细表!A:O,6,FALSE),"")</f>
        <v/>
      </c>
      <c r="G27" s="18" t="str">
        <f>IFERROR(VLOOKUP(供应商对账单!A27,进货入库明细表!A:O,7,FALSE),"")</f>
        <v/>
      </c>
      <c r="H27" s="18" t="str">
        <f>IFERROR(VLOOKUP(供应商对账单!A27,进货入库明细表!A:O,8,FALSE),"")</f>
        <v/>
      </c>
      <c r="I27" s="18" t="str">
        <f>IFERROR(VLOOKUP(供应商对账单!A27,进货入库明细表!A:O,9,FALSE),"")</f>
        <v/>
      </c>
      <c r="J27" s="18" t="str">
        <f>IFERROR(VLOOKUP(供应商对账单!A27,进货入库明细表!A:O,10,FALSE),"")</f>
        <v/>
      </c>
      <c r="K27" s="18" t="str">
        <f>IFERROR(VLOOKUP(供应商对账单!A27,进货入库明细表!A:O,11,FALSE),"")</f>
        <v/>
      </c>
      <c r="L27" s="48" t="str">
        <f>IFERROR(VLOOKUP(供应商对账单!A27,进货入库明细表!A:O,13,FALSE),"")</f>
        <v/>
      </c>
    </row>
    <row r="28" spans="1:12" ht="20.100000000000001" customHeight="1" x14ac:dyDescent="0.15">
      <c r="A28" s="38" t="e">
        <f t="array" ref="A28">INDEX(进货入库明细表!A:A,LARGE(IF(进货入库明细表!$A$3:$A$10000&lt;&gt;"",ROW($3:$10000),-1),ROW(供应商对账单!A23)))</f>
        <v>#VALUE!</v>
      </c>
      <c r="B28" s="46" t="str">
        <f>IFERROR(VLOOKUP(供应商对账单!A28,进货入库明细表!A:O,2,FALSE),"")</f>
        <v/>
      </c>
      <c r="C28" s="47" t="str">
        <f>IFERROR(VLOOKUP(供应商对账单!A28,进货入库明细表!A:O,3,FALSE),"")</f>
        <v/>
      </c>
      <c r="D28" s="18" t="str">
        <f>IFERROR(VLOOKUP(供应商对账单!A28,进货入库明细表!A:O,4,FALSE),"")</f>
        <v/>
      </c>
      <c r="E28" s="18" t="str">
        <f>IFERROR(VLOOKUP(供应商对账单!A28,进货入库明细表!A:O,5,FALSE),"")</f>
        <v/>
      </c>
      <c r="F28" s="18" t="str">
        <f>IFERROR(VLOOKUP(供应商对账单!A28,进货入库明细表!A:O,6,FALSE),"")</f>
        <v/>
      </c>
      <c r="G28" s="18" t="str">
        <f>IFERROR(VLOOKUP(供应商对账单!A28,进货入库明细表!A:O,7,FALSE),"")</f>
        <v/>
      </c>
      <c r="H28" s="18" t="str">
        <f>IFERROR(VLOOKUP(供应商对账单!A28,进货入库明细表!A:O,8,FALSE),"")</f>
        <v/>
      </c>
      <c r="I28" s="18" t="str">
        <f>IFERROR(VLOOKUP(供应商对账单!A28,进货入库明细表!A:O,9,FALSE),"")</f>
        <v/>
      </c>
      <c r="J28" s="18" t="str">
        <f>IFERROR(VLOOKUP(供应商对账单!A28,进货入库明细表!A:O,10,FALSE),"")</f>
        <v/>
      </c>
      <c r="K28" s="18" t="str">
        <f>IFERROR(VLOOKUP(供应商对账单!A28,进货入库明细表!A:O,11,FALSE),"")</f>
        <v/>
      </c>
      <c r="L28" s="48" t="str">
        <f>IFERROR(VLOOKUP(供应商对账单!A28,进货入库明细表!A:O,13,FALSE),"")</f>
        <v/>
      </c>
    </row>
    <row r="29" spans="1:12" ht="20.100000000000001" customHeight="1" x14ac:dyDescent="0.15">
      <c r="A29" s="38" t="e">
        <f t="array" ref="A29">INDEX(进货入库明细表!A:A,LARGE(IF(进货入库明细表!$A$3:$A$10000&lt;&gt;"",ROW($3:$10000),-1),ROW(供应商对账单!A24)))</f>
        <v>#VALUE!</v>
      </c>
      <c r="B29" s="46" t="str">
        <f>IFERROR(VLOOKUP(供应商对账单!A29,进货入库明细表!A:O,2,FALSE),"")</f>
        <v/>
      </c>
      <c r="C29" s="47" t="str">
        <f>IFERROR(VLOOKUP(供应商对账单!A29,进货入库明细表!A:O,3,FALSE),"")</f>
        <v/>
      </c>
      <c r="D29" s="18" t="str">
        <f>IFERROR(VLOOKUP(供应商对账单!A29,进货入库明细表!A:O,4,FALSE),"")</f>
        <v/>
      </c>
      <c r="E29" s="18" t="str">
        <f>IFERROR(VLOOKUP(供应商对账单!A29,进货入库明细表!A:O,5,FALSE),"")</f>
        <v/>
      </c>
      <c r="F29" s="18" t="str">
        <f>IFERROR(VLOOKUP(供应商对账单!A29,进货入库明细表!A:O,6,FALSE),"")</f>
        <v/>
      </c>
      <c r="G29" s="18" t="str">
        <f>IFERROR(VLOOKUP(供应商对账单!A29,进货入库明细表!A:O,7,FALSE),"")</f>
        <v/>
      </c>
      <c r="H29" s="18" t="str">
        <f>IFERROR(VLOOKUP(供应商对账单!A29,进货入库明细表!A:O,8,FALSE),"")</f>
        <v/>
      </c>
      <c r="I29" s="18" t="str">
        <f>IFERROR(VLOOKUP(供应商对账单!A29,进货入库明细表!A:O,9,FALSE),"")</f>
        <v/>
      </c>
      <c r="J29" s="18" t="str">
        <f>IFERROR(VLOOKUP(供应商对账单!A29,进货入库明细表!A:O,10,FALSE),"")</f>
        <v/>
      </c>
      <c r="K29" s="18" t="str">
        <f>IFERROR(VLOOKUP(供应商对账单!A29,进货入库明细表!A:O,11,FALSE),"")</f>
        <v/>
      </c>
      <c r="L29" s="48" t="str">
        <f>IFERROR(VLOOKUP(供应商对账单!A29,进货入库明细表!A:O,13,FALSE),"")</f>
        <v/>
      </c>
    </row>
    <row r="30" spans="1:12" ht="20.100000000000001" customHeight="1" x14ac:dyDescent="0.15">
      <c r="A30" s="38" t="e">
        <f t="array" ref="A30">INDEX(进货入库明细表!A:A,LARGE(IF(进货入库明细表!$A$3:$A$10000&lt;&gt;"",ROW($3:$10000),-1),ROW(供应商对账单!A25)))</f>
        <v>#VALUE!</v>
      </c>
      <c r="B30" s="46" t="str">
        <f>IFERROR(VLOOKUP(供应商对账单!A30,进货入库明细表!A:O,2,FALSE),"")</f>
        <v/>
      </c>
      <c r="C30" s="47" t="str">
        <f>IFERROR(VLOOKUP(供应商对账单!A30,进货入库明细表!A:O,3,FALSE),"")</f>
        <v/>
      </c>
      <c r="D30" s="18" t="str">
        <f>IFERROR(VLOOKUP(供应商对账单!A30,进货入库明细表!A:O,4,FALSE),"")</f>
        <v/>
      </c>
      <c r="E30" s="18" t="str">
        <f>IFERROR(VLOOKUP(供应商对账单!A30,进货入库明细表!A:O,5,FALSE),"")</f>
        <v/>
      </c>
      <c r="F30" s="18" t="str">
        <f>IFERROR(VLOOKUP(供应商对账单!A30,进货入库明细表!A:O,6,FALSE),"")</f>
        <v/>
      </c>
      <c r="G30" s="18" t="str">
        <f>IFERROR(VLOOKUP(供应商对账单!A30,进货入库明细表!A:O,7,FALSE),"")</f>
        <v/>
      </c>
      <c r="H30" s="18" t="str">
        <f>IFERROR(VLOOKUP(供应商对账单!A30,进货入库明细表!A:O,8,FALSE),"")</f>
        <v/>
      </c>
      <c r="I30" s="18" t="str">
        <f>IFERROR(VLOOKUP(供应商对账单!A30,进货入库明细表!A:O,9,FALSE),"")</f>
        <v/>
      </c>
      <c r="J30" s="18" t="str">
        <f>IFERROR(VLOOKUP(供应商对账单!A30,进货入库明细表!A:O,10,FALSE),"")</f>
        <v/>
      </c>
      <c r="K30" s="18" t="str">
        <f>IFERROR(VLOOKUP(供应商对账单!A30,进货入库明细表!A:O,11,FALSE),"")</f>
        <v/>
      </c>
      <c r="L30" s="48" t="str">
        <f>IFERROR(VLOOKUP(供应商对账单!A30,进货入库明细表!A:O,13,FALSE),"")</f>
        <v/>
      </c>
    </row>
    <row r="31" spans="1:12" ht="20.100000000000001" customHeight="1" x14ac:dyDescent="0.15">
      <c r="A31" s="38" t="e">
        <f t="array" ref="A31">INDEX(进货入库明细表!A:A,LARGE(IF(进货入库明细表!$A$3:$A$10000&lt;&gt;"",ROW($3:$10000),-1),ROW(供应商对账单!A26)))</f>
        <v>#VALUE!</v>
      </c>
      <c r="B31" s="46" t="str">
        <f>IFERROR(VLOOKUP(供应商对账单!A31,进货入库明细表!A:O,2,FALSE),"")</f>
        <v/>
      </c>
      <c r="C31" s="47" t="str">
        <f>IFERROR(VLOOKUP(供应商对账单!A31,进货入库明细表!A:O,3,FALSE),"")</f>
        <v/>
      </c>
      <c r="D31" s="18" t="str">
        <f>IFERROR(VLOOKUP(供应商对账单!A31,进货入库明细表!A:O,4,FALSE),"")</f>
        <v/>
      </c>
      <c r="E31" s="18" t="str">
        <f>IFERROR(VLOOKUP(供应商对账单!A31,进货入库明细表!A:O,5,FALSE),"")</f>
        <v/>
      </c>
      <c r="F31" s="18" t="str">
        <f>IFERROR(VLOOKUP(供应商对账单!A31,进货入库明细表!A:O,6,FALSE),"")</f>
        <v/>
      </c>
      <c r="G31" s="18" t="str">
        <f>IFERROR(VLOOKUP(供应商对账单!A31,进货入库明细表!A:O,7,FALSE),"")</f>
        <v/>
      </c>
      <c r="H31" s="18" t="str">
        <f>IFERROR(VLOOKUP(供应商对账单!A31,进货入库明细表!A:O,8,FALSE),"")</f>
        <v/>
      </c>
      <c r="I31" s="18" t="str">
        <f>IFERROR(VLOOKUP(供应商对账单!A31,进货入库明细表!A:O,9,FALSE),"")</f>
        <v/>
      </c>
      <c r="J31" s="18" t="str">
        <f>IFERROR(VLOOKUP(供应商对账单!A31,进货入库明细表!A:O,10,FALSE),"")</f>
        <v/>
      </c>
      <c r="K31" s="18" t="str">
        <f>IFERROR(VLOOKUP(供应商对账单!A31,进货入库明细表!A:O,11,FALSE),"")</f>
        <v/>
      </c>
      <c r="L31" s="48" t="str">
        <f>IFERROR(VLOOKUP(供应商对账单!A31,进货入库明细表!A:O,13,FALSE),"")</f>
        <v/>
      </c>
    </row>
    <row r="32" spans="1:12" ht="20.100000000000001" customHeight="1" x14ac:dyDescent="0.15">
      <c r="A32" s="38" t="e">
        <f t="array" ref="A32">INDEX(进货入库明细表!A:A,LARGE(IF(进货入库明细表!$A$3:$A$10000&lt;&gt;"",ROW($3:$10000),-1),ROW(供应商对账单!A27)))</f>
        <v>#VALUE!</v>
      </c>
      <c r="B32" s="46" t="str">
        <f>IFERROR(VLOOKUP(供应商对账单!A32,进货入库明细表!A:O,2,FALSE),"")</f>
        <v/>
      </c>
      <c r="C32" s="47" t="str">
        <f>IFERROR(VLOOKUP(供应商对账单!A32,进货入库明细表!A:O,3,FALSE),"")</f>
        <v/>
      </c>
      <c r="D32" s="18" t="str">
        <f>IFERROR(VLOOKUP(供应商对账单!A32,进货入库明细表!A:O,4,FALSE),"")</f>
        <v/>
      </c>
      <c r="E32" s="18" t="str">
        <f>IFERROR(VLOOKUP(供应商对账单!A32,进货入库明细表!A:O,5,FALSE),"")</f>
        <v/>
      </c>
      <c r="F32" s="18" t="str">
        <f>IFERROR(VLOOKUP(供应商对账单!A32,进货入库明细表!A:O,6,FALSE),"")</f>
        <v/>
      </c>
      <c r="G32" s="18" t="str">
        <f>IFERROR(VLOOKUP(供应商对账单!A32,进货入库明细表!A:O,7,FALSE),"")</f>
        <v/>
      </c>
      <c r="H32" s="18" t="str">
        <f>IFERROR(VLOOKUP(供应商对账单!A32,进货入库明细表!A:O,8,FALSE),"")</f>
        <v/>
      </c>
      <c r="I32" s="18" t="str">
        <f>IFERROR(VLOOKUP(供应商对账单!A32,进货入库明细表!A:O,9,FALSE),"")</f>
        <v/>
      </c>
      <c r="J32" s="18" t="str">
        <f>IFERROR(VLOOKUP(供应商对账单!A32,进货入库明细表!A:O,10,FALSE),"")</f>
        <v/>
      </c>
      <c r="K32" s="18" t="str">
        <f>IFERROR(VLOOKUP(供应商对账单!A32,进货入库明细表!A:O,11,FALSE),"")</f>
        <v/>
      </c>
      <c r="L32" s="48" t="str">
        <f>IFERROR(VLOOKUP(供应商对账单!A32,进货入库明细表!A:O,13,FALSE),"")</f>
        <v/>
      </c>
    </row>
    <row r="33" spans="1:12" ht="20.100000000000001" customHeight="1" x14ac:dyDescent="0.15">
      <c r="A33" s="38" t="e">
        <f t="array" ref="A33">INDEX(进货入库明细表!A:A,LARGE(IF(进货入库明细表!$A$3:$A$10000&lt;&gt;"",ROW($3:$10000),-1),ROW(供应商对账单!A28)))</f>
        <v>#VALUE!</v>
      </c>
      <c r="B33" s="46" t="str">
        <f>IFERROR(VLOOKUP(供应商对账单!A33,进货入库明细表!A:O,2,FALSE),"")</f>
        <v/>
      </c>
      <c r="C33" s="47" t="str">
        <f>IFERROR(VLOOKUP(供应商对账单!A33,进货入库明细表!A:O,3,FALSE),"")</f>
        <v/>
      </c>
      <c r="D33" s="18" t="str">
        <f>IFERROR(VLOOKUP(供应商对账单!A33,进货入库明细表!A:O,4,FALSE),"")</f>
        <v/>
      </c>
      <c r="E33" s="18" t="str">
        <f>IFERROR(VLOOKUP(供应商对账单!A33,进货入库明细表!A:O,5,FALSE),"")</f>
        <v/>
      </c>
      <c r="F33" s="18" t="str">
        <f>IFERROR(VLOOKUP(供应商对账单!A33,进货入库明细表!A:O,6,FALSE),"")</f>
        <v/>
      </c>
      <c r="G33" s="18" t="str">
        <f>IFERROR(VLOOKUP(供应商对账单!A33,进货入库明细表!A:O,7,FALSE),"")</f>
        <v/>
      </c>
      <c r="H33" s="18" t="str">
        <f>IFERROR(VLOOKUP(供应商对账单!A33,进货入库明细表!A:O,8,FALSE),"")</f>
        <v/>
      </c>
      <c r="I33" s="18" t="str">
        <f>IFERROR(VLOOKUP(供应商对账单!A33,进货入库明细表!A:O,9,FALSE),"")</f>
        <v/>
      </c>
      <c r="J33" s="18" t="str">
        <f>IFERROR(VLOOKUP(供应商对账单!A33,进货入库明细表!A:O,10,FALSE),"")</f>
        <v/>
      </c>
      <c r="K33" s="18" t="str">
        <f>IFERROR(VLOOKUP(供应商对账单!A33,进货入库明细表!A:O,11,FALSE),"")</f>
        <v/>
      </c>
      <c r="L33" s="48" t="str">
        <f>IFERROR(VLOOKUP(供应商对账单!A33,进货入库明细表!A:O,13,FALSE),"")</f>
        <v/>
      </c>
    </row>
    <row r="34" spans="1:12" ht="20.100000000000001" customHeight="1" x14ac:dyDescent="0.15">
      <c r="A34" s="38" t="e">
        <f t="array" ref="A34">INDEX(进货入库明细表!A:A,LARGE(IF(进货入库明细表!$A$3:$A$10000&lt;&gt;"",ROW($3:$10000),-1),ROW(供应商对账单!A29)))</f>
        <v>#VALUE!</v>
      </c>
      <c r="B34" s="46" t="str">
        <f>IFERROR(VLOOKUP(供应商对账单!A34,进货入库明细表!A:O,2,FALSE),"")</f>
        <v/>
      </c>
      <c r="C34" s="47" t="str">
        <f>IFERROR(VLOOKUP(供应商对账单!A34,进货入库明细表!A:O,3,FALSE),"")</f>
        <v/>
      </c>
      <c r="D34" s="18" t="str">
        <f>IFERROR(VLOOKUP(供应商对账单!A34,进货入库明细表!A:O,4,FALSE),"")</f>
        <v/>
      </c>
      <c r="E34" s="18" t="str">
        <f>IFERROR(VLOOKUP(供应商对账单!A34,进货入库明细表!A:O,5,FALSE),"")</f>
        <v/>
      </c>
      <c r="F34" s="18" t="str">
        <f>IFERROR(VLOOKUP(供应商对账单!A34,进货入库明细表!A:O,6,FALSE),"")</f>
        <v/>
      </c>
      <c r="G34" s="18" t="str">
        <f>IFERROR(VLOOKUP(供应商对账单!A34,进货入库明细表!A:O,7,FALSE),"")</f>
        <v/>
      </c>
      <c r="H34" s="18" t="str">
        <f>IFERROR(VLOOKUP(供应商对账单!A34,进货入库明细表!A:O,8,FALSE),"")</f>
        <v/>
      </c>
      <c r="I34" s="18" t="str">
        <f>IFERROR(VLOOKUP(供应商对账单!A34,进货入库明细表!A:O,9,FALSE),"")</f>
        <v/>
      </c>
      <c r="J34" s="18" t="str">
        <f>IFERROR(VLOOKUP(供应商对账单!A34,进货入库明细表!A:O,10,FALSE),"")</f>
        <v/>
      </c>
      <c r="K34" s="18" t="str">
        <f>IFERROR(VLOOKUP(供应商对账单!A34,进货入库明细表!A:O,11,FALSE),"")</f>
        <v/>
      </c>
      <c r="L34" s="48" t="str">
        <f>IFERROR(VLOOKUP(供应商对账单!A34,进货入库明细表!A:O,13,FALSE),"")</f>
        <v/>
      </c>
    </row>
    <row r="35" spans="1:12" ht="20.100000000000001" customHeight="1" x14ac:dyDescent="0.15">
      <c r="A35" s="38" t="e">
        <f t="array" ref="A35">INDEX(进货入库明细表!A:A,LARGE(IF(进货入库明细表!$A$3:$A$10000&lt;&gt;"",ROW($3:$10000),-1),ROW(供应商对账单!A30)))</f>
        <v>#VALUE!</v>
      </c>
      <c r="B35" s="46" t="str">
        <f>IFERROR(VLOOKUP(供应商对账单!A35,进货入库明细表!A:O,2,FALSE),"")</f>
        <v/>
      </c>
      <c r="C35" s="47" t="str">
        <f>IFERROR(VLOOKUP(供应商对账单!A35,进货入库明细表!A:O,3,FALSE),"")</f>
        <v/>
      </c>
      <c r="D35" s="18" t="str">
        <f>IFERROR(VLOOKUP(供应商对账单!A35,进货入库明细表!A:O,4,FALSE),"")</f>
        <v/>
      </c>
      <c r="E35" s="18" t="str">
        <f>IFERROR(VLOOKUP(供应商对账单!A35,进货入库明细表!A:O,5,FALSE),"")</f>
        <v/>
      </c>
      <c r="F35" s="18" t="str">
        <f>IFERROR(VLOOKUP(供应商对账单!A35,进货入库明细表!A:O,6,FALSE),"")</f>
        <v/>
      </c>
      <c r="G35" s="18" t="str">
        <f>IFERROR(VLOOKUP(供应商对账单!A35,进货入库明细表!A:O,7,FALSE),"")</f>
        <v/>
      </c>
      <c r="H35" s="18" t="str">
        <f>IFERROR(VLOOKUP(供应商对账单!A35,进货入库明细表!A:O,8,FALSE),"")</f>
        <v/>
      </c>
      <c r="I35" s="18" t="str">
        <f>IFERROR(VLOOKUP(供应商对账单!A35,进货入库明细表!A:O,9,FALSE),"")</f>
        <v/>
      </c>
      <c r="J35" s="18" t="str">
        <f>IFERROR(VLOOKUP(供应商对账单!A35,进货入库明细表!A:O,10,FALSE),"")</f>
        <v/>
      </c>
      <c r="K35" s="18" t="str">
        <f>IFERROR(VLOOKUP(供应商对账单!A35,进货入库明细表!A:O,11,FALSE),"")</f>
        <v/>
      </c>
      <c r="L35" s="48" t="str">
        <f>IFERROR(VLOOKUP(供应商对账单!A35,进货入库明细表!A:O,13,FALSE),"")</f>
        <v/>
      </c>
    </row>
    <row r="36" spans="1:12" ht="20.100000000000001" customHeight="1" x14ac:dyDescent="0.15">
      <c r="A36" s="38" t="e">
        <f t="array" ref="A36">INDEX(进货入库明细表!A:A,LARGE(IF(进货入库明细表!$A$3:$A$10000&lt;&gt;"",ROW($3:$10000),-1),ROW(供应商对账单!A31)))</f>
        <v>#VALUE!</v>
      </c>
      <c r="B36" s="46" t="str">
        <f>IFERROR(VLOOKUP(供应商对账单!A36,进货入库明细表!A:O,2,FALSE),"")</f>
        <v/>
      </c>
      <c r="C36" s="47" t="str">
        <f>IFERROR(VLOOKUP(供应商对账单!A36,进货入库明细表!A:O,3,FALSE),"")</f>
        <v/>
      </c>
      <c r="D36" s="18" t="str">
        <f>IFERROR(VLOOKUP(供应商对账单!A36,进货入库明细表!A:O,4,FALSE),"")</f>
        <v/>
      </c>
      <c r="E36" s="18" t="str">
        <f>IFERROR(VLOOKUP(供应商对账单!A36,进货入库明细表!A:O,5,FALSE),"")</f>
        <v/>
      </c>
      <c r="F36" s="18" t="str">
        <f>IFERROR(VLOOKUP(供应商对账单!A36,进货入库明细表!A:O,6,FALSE),"")</f>
        <v/>
      </c>
      <c r="G36" s="18" t="str">
        <f>IFERROR(VLOOKUP(供应商对账单!A36,进货入库明细表!A:O,7,FALSE),"")</f>
        <v/>
      </c>
      <c r="H36" s="18" t="str">
        <f>IFERROR(VLOOKUP(供应商对账单!A36,进货入库明细表!A:O,8,FALSE),"")</f>
        <v/>
      </c>
      <c r="I36" s="18" t="str">
        <f>IFERROR(VLOOKUP(供应商对账单!A36,进货入库明细表!A:O,9,FALSE),"")</f>
        <v/>
      </c>
      <c r="J36" s="18" t="str">
        <f>IFERROR(VLOOKUP(供应商对账单!A36,进货入库明细表!A:O,10,FALSE),"")</f>
        <v/>
      </c>
      <c r="K36" s="18" t="str">
        <f>IFERROR(VLOOKUP(供应商对账单!A36,进货入库明细表!A:O,11,FALSE),"")</f>
        <v/>
      </c>
      <c r="L36" s="48" t="str">
        <f>IFERROR(VLOOKUP(供应商对账单!A36,进货入库明细表!A:O,13,FALSE),"")</f>
        <v/>
      </c>
    </row>
    <row r="37" spans="1:12" ht="20.100000000000001" customHeight="1" x14ac:dyDescent="0.15">
      <c r="A37" s="38" t="e">
        <f t="array" ref="A37">INDEX(进货入库明细表!A:A,LARGE(IF(进货入库明细表!$A$3:$A$10000&lt;&gt;"",ROW($3:$10000),-1),ROW(供应商对账单!A32)))</f>
        <v>#VALUE!</v>
      </c>
      <c r="B37" s="46" t="str">
        <f>IFERROR(VLOOKUP(供应商对账单!A37,进货入库明细表!A:O,2,FALSE),"")</f>
        <v/>
      </c>
      <c r="C37" s="47" t="str">
        <f>IFERROR(VLOOKUP(供应商对账单!A37,进货入库明细表!A:O,3,FALSE),"")</f>
        <v/>
      </c>
      <c r="D37" s="18" t="str">
        <f>IFERROR(VLOOKUP(供应商对账单!A37,进货入库明细表!A:O,4,FALSE),"")</f>
        <v/>
      </c>
      <c r="E37" s="18" t="str">
        <f>IFERROR(VLOOKUP(供应商对账单!A37,进货入库明细表!A:O,5,FALSE),"")</f>
        <v/>
      </c>
      <c r="F37" s="18" t="str">
        <f>IFERROR(VLOOKUP(供应商对账单!A37,进货入库明细表!A:O,6,FALSE),"")</f>
        <v/>
      </c>
      <c r="G37" s="18" t="str">
        <f>IFERROR(VLOOKUP(供应商对账单!A37,进货入库明细表!A:O,7,FALSE),"")</f>
        <v/>
      </c>
      <c r="H37" s="18" t="str">
        <f>IFERROR(VLOOKUP(供应商对账单!A37,进货入库明细表!A:O,8,FALSE),"")</f>
        <v/>
      </c>
      <c r="I37" s="18" t="str">
        <f>IFERROR(VLOOKUP(供应商对账单!A37,进货入库明细表!A:O,9,FALSE),"")</f>
        <v/>
      </c>
      <c r="J37" s="18" t="str">
        <f>IFERROR(VLOOKUP(供应商对账单!A37,进货入库明细表!A:O,10,FALSE),"")</f>
        <v/>
      </c>
      <c r="K37" s="18" t="str">
        <f>IFERROR(VLOOKUP(供应商对账单!A37,进货入库明细表!A:O,11,FALSE),"")</f>
        <v/>
      </c>
      <c r="L37" s="48" t="str">
        <f>IFERROR(VLOOKUP(供应商对账单!A37,进货入库明细表!A:O,13,FALSE),"")</f>
        <v/>
      </c>
    </row>
    <row r="38" spans="1:12" ht="20.100000000000001" customHeight="1" x14ac:dyDescent="0.15">
      <c r="A38" s="38" t="e">
        <f t="array" ref="A38">INDEX(进货入库明细表!A:A,LARGE(IF(进货入库明细表!$A$3:$A$10000&lt;&gt;"",ROW($3:$10000),-1),ROW(供应商对账单!A33)))</f>
        <v>#VALUE!</v>
      </c>
      <c r="B38" s="46" t="str">
        <f>IFERROR(VLOOKUP(供应商对账单!A38,进货入库明细表!A:O,2,FALSE),"")</f>
        <v/>
      </c>
      <c r="C38" s="47" t="str">
        <f>IFERROR(VLOOKUP(供应商对账单!A38,进货入库明细表!A:O,3,FALSE),"")</f>
        <v/>
      </c>
      <c r="D38" s="18" t="str">
        <f>IFERROR(VLOOKUP(供应商对账单!A38,进货入库明细表!A:O,4,FALSE),"")</f>
        <v/>
      </c>
      <c r="E38" s="18" t="str">
        <f>IFERROR(VLOOKUP(供应商对账单!A38,进货入库明细表!A:O,5,FALSE),"")</f>
        <v/>
      </c>
      <c r="F38" s="18" t="str">
        <f>IFERROR(VLOOKUP(供应商对账单!A38,进货入库明细表!A:O,6,FALSE),"")</f>
        <v/>
      </c>
      <c r="G38" s="18" t="str">
        <f>IFERROR(VLOOKUP(供应商对账单!A38,进货入库明细表!A:O,7,FALSE),"")</f>
        <v/>
      </c>
      <c r="H38" s="18" t="str">
        <f>IFERROR(VLOOKUP(供应商对账单!A38,进货入库明细表!A:O,8,FALSE),"")</f>
        <v/>
      </c>
      <c r="I38" s="18" t="str">
        <f>IFERROR(VLOOKUP(供应商对账单!A38,进货入库明细表!A:O,9,FALSE),"")</f>
        <v/>
      </c>
      <c r="J38" s="18" t="str">
        <f>IFERROR(VLOOKUP(供应商对账单!A38,进货入库明细表!A:O,10,FALSE),"")</f>
        <v/>
      </c>
      <c r="K38" s="18" t="str">
        <f>IFERROR(VLOOKUP(供应商对账单!A38,进货入库明细表!A:O,11,FALSE),"")</f>
        <v/>
      </c>
      <c r="L38" s="48" t="str">
        <f>IFERROR(VLOOKUP(供应商对账单!A38,进货入库明细表!A:O,13,FALSE),"")</f>
        <v/>
      </c>
    </row>
    <row r="39" spans="1:12" ht="20.100000000000001" customHeight="1" x14ac:dyDescent="0.15">
      <c r="A39" s="38" t="e">
        <f t="array" ref="A39">INDEX(进货入库明细表!A:A,LARGE(IF(进货入库明细表!$A$3:$A$10000&lt;&gt;"",ROW($3:$10000),-1),ROW(供应商对账单!A34)))</f>
        <v>#VALUE!</v>
      </c>
      <c r="B39" s="46" t="str">
        <f>IFERROR(VLOOKUP(供应商对账单!A39,进货入库明细表!A:O,2,FALSE),"")</f>
        <v/>
      </c>
      <c r="C39" s="47" t="str">
        <f>IFERROR(VLOOKUP(供应商对账单!A39,进货入库明细表!A:O,3,FALSE),"")</f>
        <v/>
      </c>
      <c r="D39" s="18" t="str">
        <f>IFERROR(VLOOKUP(供应商对账单!A39,进货入库明细表!A:O,4,FALSE),"")</f>
        <v/>
      </c>
      <c r="E39" s="18" t="str">
        <f>IFERROR(VLOOKUP(供应商对账单!A39,进货入库明细表!A:O,5,FALSE),"")</f>
        <v/>
      </c>
      <c r="F39" s="18" t="str">
        <f>IFERROR(VLOOKUP(供应商对账单!A39,进货入库明细表!A:O,6,FALSE),"")</f>
        <v/>
      </c>
      <c r="G39" s="18" t="str">
        <f>IFERROR(VLOOKUP(供应商对账单!A39,进货入库明细表!A:O,7,FALSE),"")</f>
        <v/>
      </c>
      <c r="H39" s="18" t="str">
        <f>IFERROR(VLOOKUP(供应商对账单!A39,进货入库明细表!A:O,8,FALSE),"")</f>
        <v/>
      </c>
      <c r="I39" s="18" t="str">
        <f>IFERROR(VLOOKUP(供应商对账单!A39,进货入库明细表!A:O,9,FALSE),"")</f>
        <v/>
      </c>
      <c r="J39" s="18" t="str">
        <f>IFERROR(VLOOKUP(供应商对账单!A39,进货入库明细表!A:O,10,FALSE),"")</f>
        <v/>
      </c>
      <c r="K39" s="18" t="str">
        <f>IFERROR(VLOOKUP(供应商对账单!A39,进货入库明细表!A:O,11,FALSE),"")</f>
        <v/>
      </c>
      <c r="L39" s="48" t="str">
        <f>IFERROR(VLOOKUP(供应商对账单!A39,进货入库明细表!A:O,13,FALSE),"")</f>
        <v/>
      </c>
    </row>
    <row r="40" spans="1:12" ht="20.100000000000001" customHeight="1" x14ac:dyDescent="0.15">
      <c r="A40" s="38" t="e">
        <f t="array" ref="A40">INDEX(进货入库明细表!A:A,LARGE(IF(进货入库明细表!$A$3:$A$10000&lt;&gt;"",ROW($3:$10000),-1),ROW(供应商对账单!A35)))</f>
        <v>#VALUE!</v>
      </c>
      <c r="B40" s="46" t="str">
        <f>IFERROR(VLOOKUP(供应商对账单!A40,进货入库明细表!A:O,2,FALSE),"")</f>
        <v/>
      </c>
      <c r="C40" s="47" t="str">
        <f>IFERROR(VLOOKUP(供应商对账单!A40,进货入库明细表!A:O,3,FALSE),"")</f>
        <v/>
      </c>
      <c r="D40" s="18" t="str">
        <f>IFERROR(VLOOKUP(供应商对账单!A40,进货入库明细表!A:O,4,FALSE),"")</f>
        <v/>
      </c>
      <c r="E40" s="18" t="str">
        <f>IFERROR(VLOOKUP(供应商对账单!A40,进货入库明细表!A:O,5,FALSE),"")</f>
        <v/>
      </c>
      <c r="F40" s="18" t="str">
        <f>IFERROR(VLOOKUP(供应商对账单!A40,进货入库明细表!A:O,6,FALSE),"")</f>
        <v/>
      </c>
      <c r="G40" s="18" t="str">
        <f>IFERROR(VLOOKUP(供应商对账单!A40,进货入库明细表!A:O,7,FALSE),"")</f>
        <v/>
      </c>
      <c r="H40" s="18" t="str">
        <f>IFERROR(VLOOKUP(供应商对账单!A40,进货入库明细表!A:O,8,FALSE),"")</f>
        <v/>
      </c>
      <c r="I40" s="18" t="str">
        <f>IFERROR(VLOOKUP(供应商对账单!A40,进货入库明细表!A:O,9,FALSE),"")</f>
        <v/>
      </c>
      <c r="J40" s="18" t="str">
        <f>IFERROR(VLOOKUP(供应商对账单!A40,进货入库明细表!A:O,10,FALSE),"")</f>
        <v/>
      </c>
      <c r="K40" s="18" t="str">
        <f>IFERROR(VLOOKUP(供应商对账单!A40,进货入库明细表!A:O,11,FALSE),"")</f>
        <v/>
      </c>
      <c r="L40" s="48" t="str">
        <f>IFERROR(VLOOKUP(供应商对账单!A40,进货入库明细表!A:O,13,FALSE),"")</f>
        <v/>
      </c>
    </row>
    <row r="41" spans="1:12" ht="20.100000000000001" customHeight="1" x14ac:dyDescent="0.15">
      <c r="A41" s="38" t="e">
        <f t="array" ref="A41">INDEX(进货入库明细表!A:A,LARGE(IF(进货入库明细表!$A$3:$A$10000&lt;&gt;"",ROW($3:$10000),-1),ROW(供应商对账单!A36)))</f>
        <v>#VALUE!</v>
      </c>
      <c r="B41" s="46" t="str">
        <f>IFERROR(VLOOKUP(供应商对账单!A41,进货入库明细表!A:O,2,FALSE),"")</f>
        <v/>
      </c>
      <c r="C41" s="47" t="str">
        <f>IFERROR(VLOOKUP(供应商对账单!A41,进货入库明细表!A:O,3,FALSE),"")</f>
        <v/>
      </c>
      <c r="D41" s="18" t="str">
        <f>IFERROR(VLOOKUP(供应商对账单!A41,进货入库明细表!A:O,4,FALSE),"")</f>
        <v/>
      </c>
      <c r="E41" s="18" t="str">
        <f>IFERROR(VLOOKUP(供应商对账单!A41,进货入库明细表!A:O,5,FALSE),"")</f>
        <v/>
      </c>
      <c r="F41" s="18" t="str">
        <f>IFERROR(VLOOKUP(供应商对账单!A41,进货入库明细表!A:O,6,FALSE),"")</f>
        <v/>
      </c>
      <c r="G41" s="18" t="str">
        <f>IFERROR(VLOOKUP(供应商对账单!A41,进货入库明细表!A:O,7,FALSE),"")</f>
        <v/>
      </c>
      <c r="H41" s="18" t="str">
        <f>IFERROR(VLOOKUP(供应商对账单!A41,进货入库明细表!A:O,8,FALSE),"")</f>
        <v/>
      </c>
      <c r="I41" s="18" t="str">
        <f>IFERROR(VLOOKUP(供应商对账单!A41,进货入库明细表!A:O,9,FALSE),"")</f>
        <v/>
      </c>
      <c r="J41" s="18" t="str">
        <f>IFERROR(VLOOKUP(供应商对账单!A41,进货入库明细表!A:O,10,FALSE),"")</f>
        <v/>
      </c>
      <c r="K41" s="18" t="str">
        <f>IFERROR(VLOOKUP(供应商对账单!A41,进货入库明细表!A:O,11,FALSE),"")</f>
        <v/>
      </c>
      <c r="L41" s="48" t="str">
        <f>IFERROR(VLOOKUP(供应商对账单!A41,进货入库明细表!A:O,13,FALSE),"")</f>
        <v/>
      </c>
    </row>
    <row r="42" spans="1:12" ht="20.100000000000001" customHeight="1" x14ac:dyDescent="0.15">
      <c r="A42" s="38" t="e">
        <f t="array" ref="A42">INDEX(进货入库明细表!A:A,LARGE(IF(进货入库明细表!$A$3:$A$10000&lt;&gt;"",ROW($3:$10000),-1),ROW(供应商对账单!A37)))</f>
        <v>#VALUE!</v>
      </c>
      <c r="B42" s="46" t="str">
        <f>IFERROR(VLOOKUP(供应商对账单!A42,进货入库明细表!A:O,2,FALSE),"")</f>
        <v/>
      </c>
      <c r="C42" s="47" t="str">
        <f>IFERROR(VLOOKUP(供应商对账单!A42,进货入库明细表!A:O,3,FALSE),"")</f>
        <v/>
      </c>
      <c r="D42" s="18" t="str">
        <f>IFERROR(VLOOKUP(供应商对账单!A42,进货入库明细表!A:O,4,FALSE),"")</f>
        <v/>
      </c>
      <c r="E42" s="18" t="str">
        <f>IFERROR(VLOOKUP(供应商对账单!A42,进货入库明细表!A:O,5,FALSE),"")</f>
        <v/>
      </c>
      <c r="F42" s="18" t="str">
        <f>IFERROR(VLOOKUP(供应商对账单!A42,进货入库明细表!A:O,6,FALSE),"")</f>
        <v/>
      </c>
      <c r="G42" s="18" t="str">
        <f>IFERROR(VLOOKUP(供应商对账单!A42,进货入库明细表!A:O,7,FALSE),"")</f>
        <v/>
      </c>
      <c r="H42" s="18" t="str">
        <f>IFERROR(VLOOKUP(供应商对账单!A42,进货入库明细表!A:O,8,FALSE),"")</f>
        <v/>
      </c>
      <c r="I42" s="18" t="str">
        <f>IFERROR(VLOOKUP(供应商对账单!A42,进货入库明细表!A:O,9,FALSE),"")</f>
        <v/>
      </c>
      <c r="J42" s="18" t="str">
        <f>IFERROR(VLOOKUP(供应商对账单!A42,进货入库明细表!A:O,10,FALSE),"")</f>
        <v/>
      </c>
      <c r="K42" s="18" t="str">
        <f>IFERROR(VLOOKUP(供应商对账单!A42,进货入库明细表!A:O,11,FALSE),"")</f>
        <v/>
      </c>
      <c r="L42" s="48" t="str">
        <f>IFERROR(VLOOKUP(供应商对账单!A42,进货入库明细表!A:O,13,FALSE),"")</f>
        <v/>
      </c>
    </row>
    <row r="43" spans="1:12" ht="20.100000000000001" customHeight="1" x14ac:dyDescent="0.15">
      <c r="A43" s="38" t="e">
        <f t="array" ref="A43">INDEX(进货入库明细表!A:A,LARGE(IF(进货入库明细表!$A$3:$A$10000&lt;&gt;"",ROW($3:$10000),-1),ROW(供应商对账单!A38)))</f>
        <v>#VALUE!</v>
      </c>
      <c r="B43" s="46" t="str">
        <f>IFERROR(VLOOKUP(供应商对账单!A43,进货入库明细表!A:O,2,FALSE),"")</f>
        <v/>
      </c>
      <c r="C43" s="47" t="str">
        <f>IFERROR(VLOOKUP(供应商对账单!A43,进货入库明细表!A:O,3,FALSE),"")</f>
        <v/>
      </c>
      <c r="D43" s="18" t="str">
        <f>IFERROR(VLOOKUP(供应商对账单!A43,进货入库明细表!A:O,4,FALSE),"")</f>
        <v/>
      </c>
      <c r="E43" s="18" t="str">
        <f>IFERROR(VLOOKUP(供应商对账单!A43,进货入库明细表!A:O,5,FALSE),"")</f>
        <v/>
      </c>
      <c r="F43" s="18" t="str">
        <f>IFERROR(VLOOKUP(供应商对账单!A43,进货入库明细表!A:O,6,FALSE),"")</f>
        <v/>
      </c>
      <c r="G43" s="18" t="str">
        <f>IFERROR(VLOOKUP(供应商对账单!A43,进货入库明细表!A:O,7,FALSE),"")</f>
        <v/>
      </c>
      <c r="H43" s="18" t="str">
        <f>IFERROR(VLOOKUP(供应商对账单!A43,进货入库明细表!A:O,8,FALSE),"")</f>
        <v/>
      </c>
      <c r="I43" s="18" t="str">
        <f>IFERROR(VLOOKUP(供应商对账单!A43,进货入库明细表!A:O,9,FALSE),"")</f>
        <v/>
      </c>
      <c r="J43" s="18" t="str">
        <f>IFERROR(VLOOKUP(供应商对账单!A43,进货入库明细表!A:O,10,FALSE),"")</f>
        <v/>
      </c>
      <c r="K43" s="18" t="str">
        <f>IFERROR(VLOOKUP(供应商对账单!A43,进货入库明细表!A:O,11,FALSE),"")</f>
        <v/>
      </c>
      <c r="L43" s="48" t="str">
        <f>IFERROR(VLOOKUP(供应商对账单!A43,进货入库明细表!A:O,13,FALSE),"")</f>
        <v/>
      </c>
    </row>
    <row r="44" spans="1:12" ht="20.100000000000001" customHeight="1" x14ac:dyDescent="0.15">
      <c r="A44" s="38" t="e">
        <f t="array" ref="A44">INDEX(进货入库明细表!A:A,LARGE(IF(进货入库明细表!$A$3:$A$10000&lt;&gt;"",ROW($3:$10000),-1),ROW(供应商对账单!A39)))</f>
        <v>#VALUE!</v>
      </c>
      <c r="B44" s="46" t="str">
        <f>IFERROR(VLOOKUP(供应商对账单!A44,进货入库明细表!A:O,2,FALSE),"")</f>
        <v/>
      </c>
      <c r="C44" s="47" t="str">
        <f>IFERROR(VLOOKUP(供应商对账单!A44,进货入库明细表!A:O,3,FALSE),"")</f>
        <v/>
      </c>
      <c r="D44" s="18" t="str">
        <f>IFERROR(VLOOKUP(供应商对账单!A44,进货入库明细表!A:O,4,FALSE),"")</f>
        <v/>
      </c>
      <c r="E44" s="18" t="str">
        <f>IFERROR(VLOOKUP(供应商对账单!A44,进货入库明细表!A:O,5,FALSE),"")</f>
        <v/>
      </c>
      <c r="F44" s="18" t="str">
        <f>IFERROR(VLOOKUP(供应商对账单!A44,进货入库明细表!A:O,6,FALSE),"")</f>
        <v/>
      </c>
      <c r="G44" s="18" t="str">
        <f>IFERROR(VLOOKUP(供应商对账单!A44,进货入库明细表!A:O,7,FALSE),"")</f>
        <v/>
      </c>
      <c r="H44" s="18" t="str">
        <f>IFERROR(VLOOKUP(供应商对账单!A44,进货入库明细表!A:O,8,FALSE),"")</f>
        <v/>
      </c>
      <c r="I44" s="18" t="str">
        <f>IFERROR(VLOOKUP(供应商对账单!A44,进货入库明细表!A:O,9,FALSE),"")</f>
        <v/>
      </c>
      <c r="J44" s="18" t="str">
        <f>IFERROR(VLOOKUP(供应商对账单!A44,进货入库明细表!A:O,10,FALSE),"")</f>
        <v/>
      </c>
      <c r="K44" s="18" t="str">
        <f>IFERROR(VLOOKUP(供应商对账单!A44,进货入库明细表!A:O,11,FALSE),"")</f>
        <v/>
      </c>
      <c r="L44" s="48" t="str">
        <f>IFERROR(VLOOKUP(供应商对账单!A44,进货入库明细表!A:O,13,FALSE),"")</f>
        <v/>
      </c>
    </row>
    <row r="45" spans="1:12" ht="20.100000000000001" customHeight="1" x14ac:dyDescent="0.15">
      <c r="A45" s="38" t="e">
        <f t="array" ref="A45">INDEX(进货入库明细表!A:A,LARGE(IF(进货入库明细表!$A$3:$A$10000&lt;&gt;"",ROW($3:$10000),-1),ROW(供应商对账单!A40)))</f>
        <v>#VALUE!</v>
      </c>
      <c r="B45" s="46" t="str">
        <f>IFERROR(VLOOKUP(供应商对账单!A45,进货入库明细表!A:O,2,FALSE),"")</f>
        <v/>
      </c>
      <c r="C45" s="47" t="str">
        <f>IFERROR(VLOOKUP(供应商对账单!A45,进货入库明细表!A:O,3,FALSE),"")</f>
        <v/>
      </c>
      <c r="D45" s="18" t="str">
        <f>IFERROR(VLOOKUP(供应商对账单!A45,进货入库明细表!A:O,4,FALSE),"")</f>
        <v/>
      </c>
      <c r="E45" s="18" t="str">
        <f>IFERROR(VLOOKUP(供应商对账单!A45,进货入库明细表!A:O,5,FALSE),"")</f>
        <v/>
      </c>
      <c r="F45" s="18" t="str">
        <f>IFERROR(VLOOKUP(供应商对账单!A45,进货入库明细表!A:O,6,FALSE),"")</f>
        <v/>
      </c>
      <c r="G45" s="18" t="str">
        <f>IFERROR(VLOOKUP(供应商对账单!A45,进货入库明细表!A:O,7,FALSE),"")</f>
        <v/>
      </c>
      <c r="H45" s="18" t="str">
        <f>IFERROR(VLOOKUP(供应商对账单!A45,进货入库明细表!A:O,8,FALSE),"")</f>
        <v/>
      </c>
      <c r="I45" s="18" t="str">
        <f>IFERROR(VLOOKUP(供应商对账单!A45,进货入库明细表!A:O,9,FALSE),"")</f>
        <v/>
      </c>
      <c r="J45" s="18" t="str">
        <f>IFERROR(VLOOKUP(供应商对账单!A45,进货入库明细表!A:O,10,FALSE),"")</f>
        <v/>
      </c>
      <c r="K45" s="18" t="str">
        <f>IFERROR(VLOOKUP(供应商对账单!A45,进货入库明细表!A:O,11,FALSE),"")</f>
        <v/>
      </c>
      <c r="L45" s="48" t="str">
        <f>IFERROR(VLOOKUP(供应商对账单!A45,进货入库明细表!A:O,13,FALSE),"")</f>
        <v/>
      </c>
    </row>
    <row r="46" spans="1:12" ht="20.100000000000001" customHeight="1" x14ac:dyDescent="0.15">
      <c r="A46" s="38" t="e">
        <f t="array" ref="A46">INDEX(进货入库明细表!A:A,LARGE(IF(进货入库明细表!$A$3:$A$10000&lt;&gt;"",ROW($3:$10000),-1),ROW(供应商对账单!A41)))</f>
        <v>#VALUE!</v>
      </c>
      <c r="B46" s="46" t="str">
        <f>IFERROR(VLOOKUP(供应商对账单!A46,进货入库明细表!A:O,2,FALSE),"")</f>
        <v/>
      </c>
      <c r="C46" s="47" t="str">
        <f>IFERROR(VLOOKUP(供应商对账单!A46,进货入库明细表!A:O,3,FALSE),"")</f>
        <v/>
      </c>
      <c r="D46" s="18" t="str">
        <f>IFERROR(VLOOKUP(供应商对账单!A46,进货入库明细表!A:O,4,FALSE),"")</f>
        <v/>
      </c>
      <c r="E46" s="18" t="str">
        <f>IFERROR(VLOOKUP(供应商对账单!A46,进货入库明细表!A:O,5,FALSE),"")</f>
        <v/>
      </c>
      <c r="F46" s="18" t="str">
        <f>IFERROR(VLOOKUP(供应商对账单!A46,进货入库明细表!A:O,6,FALSE),"")</f>
        <v/>
      </c>
      <c r="G46" s="18" t="str">
        <f>IFERROR(VLOOKUP(供应商对账单!A46,进货入库明细表!A:O,7,FALSE),"")</f>
        <v/>
      </c>
      <c r="H46" s="18" t="str">
        <f>IFERROR(VLOOKUP(供应商对账单!A46,进货入库明细表!A:O,8,FALSE),"")</f>
        <v/>
      </c>
      <c r="I46" s="18" t="str">
        <f>IFERROR(VLOOKUP(供应商对账单!A46,进货入库明细表!A:O,9,FALSE),"")</f>
        <v/>
      </c>
      <c r="J46" s="18" t="str">
        <f>IFERROR(VLOOKUP(供应商对账单!A46,进货入库明细表!A:O,10,FALSE),"")</f>
        <v/>
      </c>
      <c r="K46" s="18" t="str">
        <f>IFERROR(VLOOKUP(供应商对账单!A46,进货入库明细表!A:O,11,FALSE),"")</f>
        <v/>
      </c>
      <c r="L46" s="48" t="str">
        <f>IFERROR(VLOOKUP(供应商对账单!A46,进货入库明细表!A:O,13,FALSE),"")</f>
        <v/>
      </c>
    </row>
    <row r="47" spans="1:12" ht="20.100000000000001" customHeight="1" x14ac:dyDescent="0.15">
      <c r="A47" s="38" t="e">
        <f t="array" ref="A47">INDEX(进货入库明细表!A:A,LARGE(IF(进货入库明细表!$A$3:$A$10000&lt;&gt;"",ROW($3:$10000),-1),ROW(供应商对账单!A42)))</f>
        <v>#VALUE!</v>
      </c>
      <c r="B47" s="46" t="str">
        <f>IFERROR(VLOOKUP(供应商对账单!A47,进货入库明细表!A:O,2,FALSE),"")</f>
        <v/>
      </c>
      <c r="C47" s="47" t="str">
        <f>IFERROR(VLOOKUP(供应商对账单!A47,进货入库明细表!A:O,3,FALSE),"")</f>
        <v/>
      </c>
      <c r="D47" s="18" t="str">
        <f>IFERROR(VLOOKUP(供应商对账单!A47,进货入库明细表!A:O,4,FALSE),"")</f>
        <v/>
      </c>
      <c r="E47" s="18" t="str">
        <f>IFERROR(VLOOKUP(供应商对账单!A47,进货入库明细表!A:O,5,FALSE),"")</f>
        <v/>
      </c>
      <c r="F47" s="18" t="str">
        <f>IFERROR(VLOOKUP(供应商对账单!A47,进货入库明细表!A:O,6,FALSE),"")</f>
        <v/>
      </c>
      <c r="G47" s="18" t="str">
        <f>IFERROR(VLOOKUP(供应商对账单!A47,进货入库明细表!A:O,7,FALSE),"")</f>
        <v/>
      </c>
      <c r="H47" s="18" t="str">
        <f>IFERROR(VLOOKUP(供应商对账单!A47,进货入库明细表!A:O,8,FALSE),"")</f>
        <v/>
      </c>
      <c r="I47" s="18" t="str">
        <f>IFERROR(VLOOKUP(供应商对账单!A47,进货入库明细表!A:O,9,FALSE),"")</f>
        <v/>
      </c>
      <c r="J47" s="18" t="str">
        <f>IFERROR(VLOOKUP(供应商对账单!A47,进货入库明细表!A:O,10,FALSE),"")</f>
        <v/>
      </c>
      <c r="K47" s="18" t="str">
        <f>IFERROR(VLOOKUP(供应商对账单!A47,进货入库明细表!A:O,11,FALSE),"")</f>
        <v/>
      </c>
      <c r="L47" s="48" t="str">
        <f>IFERROR(VLOOKUP(供应商对账单!A47,进货入库明细表!A:O,13,FALSE),"")</f>
        <v/>
      </c>
    </row>
    <row r="48" spans="1:12" ht="20.100000000000001" customHeight="1" x14ac:dyDescent="0.15">
      <c r="A48" s="38" t="e">
        <f t="array" ref="A48">INDEX(进货入库明细表!A:A,LARGE(IF(进货入库明细表!$A$3:$A$10000&lt;&gt;"",ROW($3:$10000),-1),ROW(供应商对账单!A43)))</f>
        <v>#VALUE!</v>
      </c>
      <c r="B48" s="46" t="str">
        <f>IFERROR(VLOOKUP(供应商对账单!A48,进货入库明细表!A:O,2,FALSE),"")</f>
        <v/>
      </c>
      <c r="C48" s="47" t="str">
        <f>IFERROR(VLOOKUP(供应商对账单!A48,进货入库明细表!A:O,3,FALSE),"")</f>
        <v/>
      </c>
      <c r="D48" s="18" t="str">
        <f>IFERROR(VLOOKUP(供应商对账单!A48,进货入库明细表!A:O,4,FALSE),"")</f>
        <v/>
      </c>
      <c r="E48" s="18" t="str">
        <f>IFERROR(VLOOKUP(供应商对账单!A48,进货入库明细表!A:O,5,FALSE),"")</f>
        <v/>
      </c>
      <c r="F48" s="18" t="str">
        <f>IFERROR(VLOOKUP(供应商对账单!A48,进货入库明细表!A:O,6,FALSE),"")</f>
        <v/>
      </c>
      <c r="G48" s="18" t="str">
        <f>IFERROR(VLOOKUP(供应商对账单!A48,进货入库明细表!A:O,7,FALSE),"")</f>
        <v/>
      </c>
      <c r="H48" s="18" t="str">
        <f>IFERROR(VLOOKUP(供应商对账单!A48,进货入库明细表!A:O,8,FALSE),"")</f>
        <v/>
      </c>
      <c r="I48" s="18" t="str">
        <f>IFERROR(VLOOKUP(供应商对账单!A48,进货入库明细表!A:O,9,FALSE),"")</f>
        <v/>
      </c>
      <c r="J48" s="18" t="str">
        <f>IFERROR(VLOOKUP(供应商对账单!A48,进货入库明细表!A:O,10,FALSE),"")</f>
        <v/>
      </c>
      <c r="K48" s="18" t="str">
        <f>IFERROR(VLOOKUP(供应商对账单!A48,进货入库明细表!A:O,11,FALSE),"")</f>
        <v/>
      </c>
      <c r="L48" s="48" t="str">
        <f>IFERROR(VLOOKUP(供应商对账单!A48,进货入库明细表!A:O,13,FALSE),"")</f>
        <v/>
      </c>
    </row>
    <row r="49" spans="1:12" ht="20.100000000000001" customHeight="1" x14ac:dyDescent="0.15">
      <c r="A49" s="38" t="e">
        <f t="array" ref="A49">INDEX(进货入库明细表!A:A,LARGE(IF(进货入库明细表!$A$3:$A$10000&lt;&gt;"",ROW($3:$10000),-1),ROW(供应商对账单!A44)))</f>
        <v>#VALUE!</v>
      </c>
      <c r="B49" s="46" t="str">
        <f>IFERROR(VLOOKUP(供应商对账单!A49,进货入库明细表!A:O,2,FALSE),"")</f>
        <v/>
      </c>
      <c r="C49" s="47" t="str">
        <f>IFERROR(VLOOKUP(供应商对账单!A49,进货入库明细表!A:O,3,FALSE),"")</f>
        <v/>
      </c>
      <c r="D49" s="18" t="str">
        <f>IFERROR(VLOOKUP(供应商对账单!A49,进货入库明细表!A:O,4,FALSE),"")</f>
        <v/>
      </c>
      <c r="E49" s="18" t="str">
        <f>IFERROR(VLOOKUP(供应商对账单!A49,进货入库明细表!A:O,5,FALSE),"")</f>
        <v/>
      </c>
      <c r="F49" s="18" t="str">
        <f>IFERROR(VLOOKUP(供应商对账单!A49,进货入库明细表!A:O,6,FALSE),"")</f>
        <v/>
      </c>
      <c r="G49" s="18" t="str">
        <f>IFERROR(VLOOKUP(供应商对账单!A49,进货入库明细表!A:O,7,FALSE),"")</f>
        <v/>
      </c>
      <c r="H49" s="18" t="str">
        <f>IFERROR(VLOOKUP(供应商对账单!A49,进货入库明细表!A:O,8,FALSE),"")</f>
        <v/>
      </c>
      <c r="I49" s="18" t="str">
        <f>IFERROR(VLOOKUP(供应商对账单!A49,进货入库明细表!A:O,9,FALSE),"")</f>
        <v/>
      </c>
      <c r="J49" s="18" t="str">
        <f>IFERROR(VLOOKUP(供应商对账单!A49,进货入库明细表!A:O,10,FALSE),"")</f>
        <v/>
      </c>
      <c r="K49" s="18" t="str">
        <f>IFERROR(VLOOKUP(供应商对账单!A49,进货入库明细表!A:O,11,FALSE),"")</f>
        <v/>
      </c>
      <c r="L49" s="48" t="str">
        <f>IFERROR(VLOOKUP(供应商对账单!A49,进货入库明细表!A:O,13,FALSE),"")</f>
        <v/>
      </c>
    </row>
    <row r="50" spans="1:12" ht="20.100000000000001" customHeight="1" x14ac:dyDescent="0.15">
      <c r="A50" s="38" t="e">
        <f t="array" ref="A50">INDEX(进货入库明细表!A:A,LARGE(IF(进货入库明细表!$A$3:$A$10000&lt;&gt;"",ROW($3:$10000),-1),ROW(供应商对账单!A45)))</f>
        <v>#VALUE!</v>
      </c>
      <c r="B50" s="46" t="str">
        <f>IFERROR(VLOOKUP(供应商对账单!A50,进货入库明细表!A:O,2,FALSE),"")</f>
        <v/>
      </c>
      <c r="C50" s="47" t="str">
        <f>IFERROR(VLOOKUP(供应商对账单!A50,进货入库明细表!A:O,3,FALSE),"")</f>
        <v/>
      </c>
      <c r="D50" s="18" t="str">
        <f>IFERROR(VLOOKUP(供应商对账单!A50,进货入库明细表!A:O,4,FALSE),"")</f>
        <v/>
      </c>
      <c r="E50" s="18" t="str">
        <f>IFERROR(VLOOKUP(供应商对账单!A50,进货入库明细表!A:O,5,FALSE),"")</f>
        <v/>
      </c>
      <c r="F50" s="18" t="str">
        <f>IFERROR(VLOOKUP(供应商对账单!A50,进货入库明细表!A:O,6,FALSE),"")</f>
        <v/>
      </c>
      <c r="G50" s="18" t="str">
        <f>IFERROR(VLOOKUP(供应商对账单!A50,进货入库明细表!A:O,7,FALSE),"")</f>
        <v/>
      </c>
      <c r="H50" s="18" t="str">
        <f>IFERROR(VLOOKUP(供应商对账单!A50,进货入库明细表!A:O,8,FALSE),"")</f>
        <v/>
      </c>
      <c r="I50" s="18" t="str">
        <f>IFERROR(VLOOKUP(供应商对账单!A50,进货入库明细表!A:O,9,FALSE),"")</f>
        <v/>
      </c>
      <c r="J50" s="18" t="str">
        <f>IFERROR(VLOOKUP(供应商对账单!A50,进货入库明细表!A:O,10,FALSE),"")</f>
        <v/>
      </c>
      <c r="K50" s="18" t="str">
        <f>IFERROR(VLOOKUP(供应商对账单!A50,进货入库明细表!A:O,11,FALSE),"")</f>
        <v/>
      </c>
      <c r="L50" s="48" t="str">
        <f>IFERROR(VLOOKUP(供应商对账单!A50,进货入库明细表!A:O,13,FALSE),"")</f>
        <v/>
      </c>
    </row>
    <row r="51" spans="1:12" ht="20.100000000000001" customHeight="1" x14ac:dyDescent="0.15">
      <c r="A51" s="38" t="e">
        <f t="array" ref="A51">INDEX(进货入库明细表!A:A,LARGE(IF(进货入库明细表!$A$3:$A$10000&lt;&gt;"",ROW($3:$10000),-1),ROW(供应商对账单!A46)))</f>
        <v>#VALUE!</v>
      </c>
      <c r="B51" s="46" t="str">
        <f>IFERROR(VLOOKUP(供应商对账单!A51,进货入库明细表!A:O,2,FALSE),"")</f>
        <v/>
      </c>
      <c r="C51" s="47" t="str">
        <f>IFERROR(VLOOKUP(供应商对账单!A51,进货入库明细表!A:O,3,FALSE),"")</f>
        <v/>
      </c>
      <c r="D51" s="18" t="str">
        <f>IFERROR(VLOOKUP(供应商对账单!A51,进货入库明细表!A:O,4,FALSE),"")</f>
        <v/>
      </c>
      <c r="E51" s="18" t="str">
        <f>IFERROR(VLOOKUP(供应商对账单!A51,进货入库明细表!A:O,5,FALSE),"")</f>
        <v/>
      </c>
      <c r="F51" s="18" t="str">
        <f>IFERROR(VLOOKUP(供应商对账单!A51,进货入库明细表!A:O,6,FALSE),"")</f>
        <v/>
      </c>
      <c r="G51" s="18" t="str">
        <f>IFERROR(VLOOKUP(供应商对账单!A51,进货入库明细表!A:O,7,FALSE),"")</f>
        <v/>
      </c>
      <c r="H51" s="18" t="str">
        <f>IFERROR(VLOOKUP(供应商对账单!A51,进货入库明细表!A:O,8,FALSE),"")</f>
        <v/>
      </c>
      <c r="I51" s="18" t="str">
        <f>IFERROR(VLOOKUP(供应商对账单!A51,进货入库明细表!A:O,9,FALSE),"")</f>
        <v/>
      </c>
      <c r="J51" s="18" t="str">
        <f>IFERROR(VLOOKUP(供应商对账单!A51,进货入库明细表!A:O,10,FALSE),"")</f>
        <v/>
      </c>
      <c r="K51" s="18" t="str">
        <f>IFERROR(VLOOKUP(供应商对账单!A51,进货入库明细表!A:O,11,FALSE),"")</f>
        <v/>
      </c>
      <c r="L51" s="48" t="str">
        <f>IFERROR(VLOOKUP(供应商对账单!A51,进货入库明细表!A:O,13,FALSE),"")</f>
        <v/>
      </c>
    </row>
    <row r="52" spans="1:12" ht="20.100000000000001" customHeight="1" x14ac:dyDescent="0.15">
      <c r="A52" s="38" t="e">
        <f t="array" ref="A52">INDEX(进货入库明细表!A:A,LARGE(IF(进货入库明细表!$A$3:$A$10000&lt;&gt;"",ROW($3:$10000),-1),ROW(供应商对账单!A47)))</f>
        <v>#VALUE!</v>
      </c>
      <c r="B52" s="46" t="str">
        <f>IFERROR(VLOOKUP(供应商对账单!A52,进货入库明细表!A:O,2,FALSE),"")</f>
        <v/>
      </c>
      <c r="C52" s="47" t="str">
        <f>IFERROR(VLOOKUP(供应商对账单!A52,进货入库明细表!A:O,3,FALSE),"")</f>
        <v/>
      </c>
      <c r="D52" s="18" t="str">
        <f>IFERROR(VLOOKUP(供应商对账单!A52,进货入库明细表!A:O,4,FALSE),"")</f>
        <v/>
      </c>
      <c r="E52" s="18" t="str">
        <f>IFERROR(VLOOKUP(供应商对账单!A52,进货入库明细表!A:O,5,FALSE),"")</f>
        <v/>
      </c>
      <c r="F52" s="18" t="str">
        <f>IFERROR(VLOOKUP(供应商对账单!A52,进货入库明细表!A:O,6,FALSE),"")</f>
        <v/>
      </c>
      <c r="G52" s="18" t="str">
        <f>IFERROR(VLOOKUP(供应商对账单!A52,进货入库明细表!A:O,7,FALSE),"")</f>
        <v/>
      </c>
      <c r="H52" s="18" t="str">
        <f>IFERROR(VLOOKUP(供应商对账单!A52,进货入库明细表!A:O,8,FALSE),"")</f>
        <v/>
      </c>
      <c r="I52" s="18" t="str">
        <f>IFERROR(VLOOKUP(供应商对账单!A52,进货入库明细表!A:O,9,FALSE),"")</f>
        <v/>
      </c>
      <c r="J52" s="18" t="str">
        <f>IFERROR(VLOOKUP(供应商对账单!A52,进货入库明细表!A:O,10,FALSE),"")</f>
        <v/>
      </c>
      <c r="K52" s="18" t="str">
        <f>IFERROR(VLOOKUP(供应商对账单!A52,进货入库明细表!A:O,11,FALSE),"")</f>
        <v/>
      </c>
      <c r="L52" s="48" t="str">
        <f>IFERROR(VLOOKUP(供应商对账单!A52,进货入库明细表!A:O,13,FALSE),"")</f>
        <v/>
      </c>
    </row>
    <row r="53" spans="1:12" ht="20.100000000000001" customHeight="1" x14ac:dyDescent="0.15">
      <c r="A53" s="38" t="e">
        <f t="array" ref="A53">INDEX(进货入库明细表!A:A,LARGE(IF(进货入库明细表!$A$3:$A$10000&lt;&gt;"",ROW($3:$10000),-1),ROW(供应商对账单!A48)))</f>
        <v>#VALUE!</v>
      </c>
      <c r="B53" s="46" t="str">
        <f>IFERROR(VLOOKUP(供应商对账单!A53,进货入库明细表!A:O,2,FALSE),"")</f>
        <v/>
      </c>
      <c r="C53" s="47" t="str">
        <f>IFERROR(VLOOKUP(供应商对账单!A53,进货入库明细表!A:O,3,FALSE),"")</f>
        <v/>
      </c>
      <c r="D53" s="18" t="str">
        <f>IFERROR(VLOOKUP(供应商对账单!A53,进货入库明细表!A:O,4,FALSE),"")</f>
        <v/>
      </c>
      <c r="E53" s="18" t="str">
        <f>IFERROR(VLOOKUP(供应商对账单!A53,进货入库明细表!A:O,5,FALSE),"")</f>
        <v/>
      </c>
      <c r="F53" s="18" t="str">
        <f>IFERROR(VLOOKUP(供应商对账单!A53,进货入库明细表!A:O,6,FALSE),"")</f>
        <v/>
      </c>
      <c r="G53" s="18" t="str">
        <f>IFERROR(VLOOKUP(供应商对账单!A53,进货入库明细表!A:O,7,FALSE),"")</f>
        <v/>
      </c>
      <c r="H53" s="18" t="str">
        <f>IFERROR(VLOOKUP(供应商对账单!A53,进货入库明细表!A:O,8,FALSE),"")</f>
        <v/>
      </c>
      <c r="I53" s="18" t="str">
        <f>IFERROR(VLOOKUP(供应商对账单!A53,进货入库明细表!A:O,9,FALSE),"")</f>
        <v/>
      </c>
      <c r="J53" s="18" t="str">
        <f>IFERROR(VLOOKUP(供应商对账单!A53,进货入库明细表!A:O,10,FALSE),"")</f>
        <v/>
      </c>
      <c r="K53" s="18" t="str">
        <f>IFERROR(VLOOKUP(供应商对账单!A53,进货入库明细表!A:O,11,FALSE),"")</f>
        <v/>
      </c>
      <c r="L53" s="48" t="str">
        <f>IFERROR(VLOOKUP(供应商对账单!A53,进货入库明细表!A:O,13,FALSE),"")</f>
        <v/>
      </c>
    </row>
    <row r="54" spans="1:12" ht="20.100000000000001" customHeight="1" x14ac:dyDescent="0.15">
      <c r="A54" s="38" t="e">
        <f t="array" ref="A54">INDEX(进货入库明细表!A:A,LARGE(IF(进货入库明细表!$A$3:$A$10000&lt;&gt;"",ROW($3:$10000),-1),ROW(供应商对账单!A49)))</f>
        <v>#VALUE!</v>
      </c>
      <c r="B54" s="46" t="str">
        <f>IFERROR(VLOOKUP(供应商对账单!A54,进货入库明细表!A:O,2,FALSE),"")</f>
        <v/>
      </c>
      <c r="C54" s="47" t="str">
        <f>IFERROR(VLOOKUP(供应商对账单!A54,进货入库明细表!A:O,3,FALSE),"")</f>
        <v/>
      </c>
      <c r="D54" s="18" t="str">
        <f>IFERROR(VLOOKUP(供应商对账单!A54,进货入库明细表!A:O,4,FALSE),"")</f>
        <v/>
      </c>
      <c r="E54" s="18" t="str">
        <f>IFERROR(VLOOKUP(供应商对账单!A54,进货入库明细表!A:O,5,FALSE),"")</f>
        <v/>
      </c>
      <c r="F54" s="18" t="str">
        <f>IFERROR(VLOOKUP(供应商对账单!A54,进货入库明细表!A:O,6,FALSE),"")</f>
        <v/>
      </c>
      <c r="G54" s="18" t="str">
        <f>IFERROR(VLOOKUP(供应商对账单!A54,进货入库明细表!A:O,7,FALSE),"")</f>
        <v/>
      </c>
      <c r="H54" s="18" t="str">
        <f>IFERROR(VLOOKUP(供应商对账单!A54,进货入库明细表!A:O,8,FALSE),"")</f>
        <v/>
      </c>
      <c r="I54" s="18" t="str">
        <f>IFERROR(VLOOKUP(供应商对账单!A54,进货入库明细表!A:O,9,FALSE),"")</f>
        <v/>
      </c>
      <c r="J54" s="18" t="str">
        <f>IFERROR(VLOOKUP(供应商对账单!A54,进货入库明细表!A:O,10,FALSE),"")</f>
        <v/>
      </c>
      <c r="K54" s="18" t="str">
        <f>IFERROR(VLOOKUP(供应商对账单!A54,进货入库明细表!A:O,11,FALSE),"")</f>
        <v/>
      </c>
      <c r="L54" s="48" t="str">
        <f>IFERROR(VLOOKUP(供应商对账单!A54,进货入库明细表!A:O,13,FALSE),"")</f>
        <v/>
      </c>
    </row>
    <row r="55" spans="1:12" ht="20.100000000000001" customHeight="1" x14ac:dyDescent="0.15">
      <c r="A55" s="38" t="e">
        <f t="array" ref="A55">INDEX(进货入库明细表!A:A,LARGE(IF(进货入库明细表!$A$3:$A$10000&lt;&gt;"",ROW($3:$10000),-1),ROW(供应商对账单!A50)))</f>
        <v>#VALUE!</v>
      </c>
      <c r="B55" s="46" t="str">
        <f>IFERROR(VLOOKUP(供应商对账单!A55,进货入库明细表!A:O,2,FALSE),"")</f>
        <v/>
      </c>
      <c r="C55" s="47" t="str">
        <f>IFERROR(VLOOKUP(供应商对账单!A55,进货入库明细表!A:O,3,FALSE),"")</f>
        <v/>
      </c>
      <c r="D55" s="18" t="str">
        <f>IFERROR(VLOOKUP(供应商对账单!A55,进货入库明细表!A:O,4,FALSE),"")</f>
        <v/>
      </c>
      <c r="E55" s="18" t="str">
        <f>IFERROR(VLOOKUP(供应商对账单!A55,进货入库明细表!A:O,5,FALSE),"")</f>
        <v/>
      </c>
      <c r="F55" s="18" t="str">
        <f>IFERROR(VLOOKUP(供应商对账单!A55,进货入库明细表!A:O,6,FALSE),"")</f>
        <v/>
      </c>
      <c r="G55" s="18" t="str">
        <f>IFERROR(VLOOKUP(供应商对账单!A55,进货入库明细表!A:O,7,FALSE),"")</f>
        <v/>
      </c>
      <c r="H55" s="18" t="str">
        <f>IFERROR(VLOOKUP(供应商对账单!A55,进货入库明细表!A:O,8,FALSE),"")</f>
        <v/>
      </c>
      <c r="I55" s="18" t="str">
        <f>IFERROR(VLOOKUP(供应商对账单!A55,进货入库明细表!A:O,9,FALSE),"")</f>
        <v/>
      </c>
      <c r="J55" s="18" t="str">
        <f>IFERROR(VLOOKUP(供应商对账单!A55,进货入库明细表!A:O,10,FALSE),"")</f>
        <v/>
      </c>
      <c r="K55" s="18" t="str">
        <f>IFERROR(VLOOKUP(供应商对账单!A55,进货入库明细表!A:O,11,FALSE),"")</f>
        <v/>
      </c>
      <c r="L55" s="48" t="str">
        <f>IFERROR(VLOOKUP(供应商对账单!A55,进货入库明细表!A:O,13,FALSE),"")</f>
        <v/>
      </c>
    </row>
    <row r="56" spans="1:12" ht="20.100000000000001" customHeight="1" x14ac:dyDescent="0.15">
      <c r="A56" s="38" t="e">
        <f t="array" ref="A56">INDEX(进货入库明细表!A:A,LARGE(IF(进货入库明细表!$A$3:$A$10000&lt;&gt;"",ROW($3:$10000),-1),ROW(供应商对账单!A51)))</f>
        <v>#VALUE!</v>
      </c>
      <c r="B56" s="46" t="str">
        <f>IFERROR(VLOOKUP(供应商对账单!A56,进货入库明细表!A:O,2,FALSE),"")</f>
        <v/>
      </c>
      <c r="C56" s="47" t="str">
        <f>IFERROR(VLOOKUP(供应商对账单!A56,进货入库明细表!A:O,3,FALSE),"")</f>
        <v/>
      </c>
      <c r="D56" s="18" t="str">
        <f>IFERROR(VLOOKUP(供应商对账单!A56,进货入库明细表!A:O,4,FALSE),"")</f>
        <v/>
      </c>
      <c r="E56" s="18" t="str">
        <f>IFERROR(VLOOKUP(供应商对账单!A56,进货入库明细表!A:O,5,FALSE),"")</f>
        <v/>
      </c>
      <c r="F56" s="18" t="str">
        <f>IFERROR(VLOOKUP(供应商对账单!A56,进货入库明细表!A:O,6,FALSE),"")</f>
        <v/>
      </c>
      <c r="G56" s="18" t="str">
        <f>IFERROR(VLOOKUP(供应商对账单!A56,进货入库明细表!A:O,7,FALSE),"")</f>
        <v/>
      </c>
      <c r="H56" s="18" t="str">
        <f>IFERROR(VLOOKUP(供应商对账单!A56,进货入库明细表!A:O,8,FALSE),"")</f>
        <v/>
      </c>
      <c r="I56" s="18" t="str">
        <f>IFERROR(VLOOKUP(供应商对账单!A56,进货入库明细表!A:O,9,FALSE),"")</f>
        <v/>
      </c>
      <c r="J56" s="18" t="str">
        <f>IFERROR(VLOOKUP(供应商对账单!A56,进货入库明细表!A:O,10,FALSE),"")</f>
        <v/>
      </c>
      <c r="K56" s="18" t="str">
        <f>IFERROR(VLOOKUP(供应商对账单!A56,进货入库明细表!A:O,11,FALSE),"")</f>
        <v/>
      </c>
      <c r="L56" s="48" t="str">
        <f>IFERROR(VLOOKUP(供应商对账单!A56,进货入库明细表!A:O,13,FALSE),"")</f>
        <v/>
      </c>
    </row>
    <row r="57" spans="1:12" ht="20.100000000000001" customHeight="1" x14ac:dyDescent="0.15">
      <c r="A57" s="38" t="e">
        <f t="array" ref="A57">INDEX(进货入库明细表!A:A,LARGE(IF(进货入库明细表!$A$3:$A$10000&lt;&gt;"",ROW($3:$10000),-1),ROW(供应商对账单!A52)))</f>
        <v>#VALUE!</v>
      </c>
      <c r="B57" s="46" t="str">
        <f>IFERROR(VLOOKUP(供应商对账单!A57,进货入库明细表!A:O,2,FALSE),"")</f>
        <v/>
      </c>
      <c r="C57" s="47" t="str">
        <f>IFERROR(VLOOKUP(供应商对账单!A57,进货入库明细表!A:O,3,FALSE),"")</f>
        <v/>
      </c>
      <c r="D57" s="18" t="str">
        <f>IFERROR(VLOOKUP(供应商对账单!A57,进货入库明细表!A:O,4,FALSE),"")</f>
        <v/>
      </c>
      <c r="E57" s="18" t="str">
        <f>IFERROR(VLOOKUP(供应商对账单!A57,进货入库明细表!A:O,5,FALSE),"")</f>
        <v/>
      </c>
      <c r="F57" s="18" t="str">
        <f>IFERROR(VLOOKUP(供应商对账单!A57,进货入库明细表!A:O,6,FALSE),"")</f>
        <v/>
      </c>
      <c r="G57" s="18" t="str">
        <f>IFERROR(VLOOKUP(供应商对账单!A57,进货入库明细表!A:O,7,FALSE),"")</f>
        <v/>
      </c>
      <c r="H57" s="18" t="str">
        <f>IFERROR(VLOOKUP(供应商对账单!A57,进货入库明细表!A:O,8,FALSE),"")</f>
        <v/>
      </c>
      <c r="I57" s="18" t="str">
        <f>IFERROR(VLOOKUP(供应商对账单!A57,进货入库明细表!A:O,9,FALSE),"")</f>
        <v/>
      </c>
      <c r="J57" s="18" t="str">
        <f>IFERROR(VLOOKUP(供应商对账单!A57,进货入库明细表!A:O,10,FALSE),"")</f>
        <v/>
      </c>
      <c r="K57" s="18" t="str">
        <f>IFERROR(VLOOKUP(供应商对账单!A57,进货入库明细表!A:O,11,FALSE),"")</f>
        <v/>
      </c>
      <c r="L57" s="48" t="str">
        <f>IFERROR(VLOOKUP(供应商对账单!A57,进货入库明细表!A:O,13,FALSE),"")</f>
        <v/>
      </c>
    </row>
    <row r="58" spans="1:12" ht="20.100000000000001" customHeight="1" x14ac:dyDescent="0.15">
      <c r="A58" s="38" t="e">
        <f t="array" ref="A58">INDEX(进货入库明细表!A:A,LARGE(IF(进货入库明细表!$A$3:$A$10000&lt;&gt;"",ROW($3:$10000),-1),ROW(供应商对账单!A53)))</f>
        <v>#VALUE!</v>
      </c>
      <c r="B58" s="46" t="str">
        <f>IFERROR(VLOOKUP(供应商对账单!A58,进货入库明细表!A:O,2,FALSE),"")</f>
        <v/>
      </c>
      <c r="C58" s="47" t="str">
        <f>IFERROR(VLOOKUP(供应商对账单!A58,进货入库明细表!A:O,3,FALSE),"")</f>
        <v/>
      </c>
      <c r="D58" s="18" t="str">
        <f>IFERROR(VLOOKUP(供应商对账单!A58,进货入库明细表!A:O,4,FALSE),"")</f>
        <v/>
      </c>
      <c r="E58" s="18" t="str">
        <f>IFERROR(VLOOKUP(供应商对账单!A58,进货入库明细表!A:O,5,FALSE),"")</f>
        <v/>
      </c>
      <c r="F58" s="18" t="str">
        <f>IFERROR(VLOOKUP(供应商对账单!A58,进货入库明细表!A:O,6,FALSE),"")</f>
        <v/>
      </c>
      <c r="G58" s="18" t="str">
        <f>IFERROR(VLOOKUP(供应商对账单!A58,进货入库明细表!A:O,7,FALSE),"")</f>
        <v/>
      </c>
      <c r="H58" s="18" t="str">
        <f>IFERROR(VLOOKUP(供应商对账单!A58,进货入库明细表!A:O,8,FALSE),"")</f>
        <v/>
      </c>
      <c r="I58" s="18" t="str">
        <f>IFERROR(VLOOKUP(供应商对账单!A58,进货入库明细表!A:O,9,FALSE),"")</f>
        <v/>
      </c>
      <c r="J58" s="18" t="str">
        <f>IFERROR(VLOOKUP(供应商对账单!A58,进货入库明细表!A:O,10,FALSE),"")</f>
        <v/>
      </c>
      <c r="K58" s="18" t="str">
        <f>IFERROR(VLOOKUP(供应商对账单!A58,进货入库明细表!A:O,11,FALSE),"")</f>
        <v/>
      </c>
      <c r="L58" s="48" t="str">
        <f>IFERROR(VLOOKUP(供应商对账单!A58,进货入库明细表!A:O,13,FALSE),"")</f>
        <v/>
      </c>
    </row>
    <row r="59" spans="1:12" ht="20.100000000000001" customHeight="1" x14ac:dyDescent="0.15">
      <c r="A59" s="38" t="e">
        <f t="array" ref="A59">INDEX(进货入库明细表!A:A,LARGE(IF(进货入库明细表!$A$3:$A$10000&lt;&gt;"",ROW($3:$10000),-1),ROW(供应商对账单!A54)))</f>
        <v>#VALUE!</v>
      </c>
      <c r="B59" s="46" t="str">
        <f>IFERROR(VLOOKUP(供应商对账单!A59,进货入库明细表!A:O,2,FALSE),"")</f>
        <v/>
      </c>
      <c r="C59" s="47" t="str">
        <f>IFERROR(VLOOKUP(供应商对账单!A59,进货入库明细表!A:O,3,FALSE),"")</f>
        <v/>
      </c>
      <c r="D59" s="18" t="str">
        <f>IFERROR(VLOOKUP(供应商对账单!A59,进货入库明细表!A:O,4,FALSE),"")</f>
        <v/>
      </c>
      <c r="E59" s="18" t="str">
        <f>IFERROR(VLOOKUP(供应商对账单!A59,进货入库明细表!A:O,5,FALSE),"")</f>
        <v/>
      </c>
      <c r="F59" s="18" t="str">
        <f>IFERROR(VLOOKUP(供应商对账单!A59,进货入库明细表!A:O,6,FALSE),"")</f>
        <v/>
      </c>
      <c r="G59" s="18" t="str">
        <f>IFERROR(VLOOKUP(供应商对账单!A59,进货入库明细表!A:O,7,FALSE),"")</f>
        <v/>
      </c>
      <c r="H59" s="18" t="str">
        <f>IFERROR(VLOOKUP(供应商对账单!A59,进货入库明细表!A:O,8,FALSE),"")</f>
        <v/>
      </c>
      <c r="I59" s="18" t="str">
        <f>IFERROR(VLOOKUP(供应商对账单!A59,进货入库明细表!A:O,9,FALSE),"")</f>
        <v/>
      </c>
      <c r="J59" s="18" t="str">
        <f>IFERROR(VLOOKUP(供应商对账单!A59,进货入库明细表!A:O,10,FALSE),"")</f>
        <v/>
      </c>
      <c r="K59" s="18" t="str">
        <f>IFERROR(VLOOKUP(供应商对账单!A59,进货入库明细表!A:O,11,FALSE),"")</f>
        <v/>
      </c>
      <c r="L59" s="48" t="str">
        <f>IFERROR(VLOOKUP(供应商对账单!A59,进货入库明细表!A:O,13,FALSE),"")</f>
        <v/>
      </c>
    </row>
    <row r="60" spans="1:12" ht="20.100000000000001" customHeight="1" x14ac:dyDescent="0.15">
      <c r="A60" s="38" t="e">
        <f t="array" ref="A60">INDEX(进货入库明细表!A:A,LARGE(IF(进货入库明细表!$A$3:$A$10000&lt;&gt;"",ROW($3:$10000),-1),ROW(供应商对账单!A55)))</f>
        <v>#VALUE!</v>
      </c>
      <c r="B60" s="46" t="str">
        <f>IFERROR(VLOOKUP(供应商对账单!A60,进货入库明细表!A:O,2,FALSE),"")</f>
        <v/>
      </c>
      <c r="C60" s="47" t="str">
        <f>IFERROR(VLOOKUP(供应商对账单!A60,进货入库明细表!A:O,3,FALSE),"")</f>
        <v/>
      </c>
      <c r="D60" s="18" t="str">
        <f>IFERROR(VLOOKUP(供应商对账单!A60,进货入库明细表!A:O,4,FALSE),"")</f>
        <v/>
      </c>
      <c r="E60" s="18" t="str">
        <f>IFERROR(VLOOKUP(供应商对账单!A60,进货入库明细表!A:O,5,FALSE),"")</f>
        <v/>
      </c>
      <c r="F60" s="18" t="str">
        <f>IFERROR(VLOOKUP(供应商对账单!A60,进货入库明细表!A:O,6,FALSE),"")</f>
        <v/>
      </c>
      <c r="G60" s="18" t="str">
        <f>IFERROR(VLOOKUP(供应商对账单!A60,进货入库明细表!A:O,7,FALSE),"")</f>
        <v/>
      </c>
      <c r="H60" s="18" t="str">
        <f>IFERROR(VLOOKUP(供应商对账单!A60,进货入库明细表!A:O,8,FALSE),"")</f>
        <v/>
      </c>
      <c r="I60" s="18" t="str">
        <f>IFERROR(VLOOKUP(供应商对账单!A60,进货入库明细表!A:O,9,FALSE),"")</f>
        <v/>
      </c>
      <c r="J60" s="18" t="str">
        <f>IFERROR(VLOOKUP(供应商对账单!A60,进货入库明细表!A:O,10,FALSE),"")</f>
        <v/>
      </c>
      <c r="K60" s="18" t="str">
        <f>IFERROR(VLOOKUP(供应商对账单!A60,进货入库明细表!A:O,11,FALSE),"")</f>
        <v/>
      </c>
      <c r="L60" s="48" t="str">
        <f>IFERROR(VLOOKUP(供应商对账单!A60,进货入库明细表!A:O,13,FALSE),"")</f>
        <v/>
      </c>
    </row>
    <row r="61" spans="1:12" ht="20.100000000000001" customHeight="1" x14ac:dyDescent="0.15">
      <c r="A61" s="38" t="e">
        <f t="array" ref="A61">INDEX(进货入库明细表!A:A,LARGE(IF(进货入库明细表!$A$3:$A$10000&lt;&gt;"",ROW($3:$10000),-1),ROW(供应商对账单!A56)))</f>
        <v>#VALUE!</v>
      </c>
      <c r="B61" s="46" t="str">
        <f>IFERROR(VLOOKUP(供应商对账单!A61,进货入库明细表!A:O,2,FALSE),"")</f>
        <v/>
      </c>
      <c r="C61" s="47" t="str">
        <f>IFERROR(VLOOKUP(供应商对账单!A61,进货入库明细表!A:O,3,FALSE),"")</f>
        <v/>
      </c>
      <c r="D61" s="18" t="str">
        <f>IFERROR(VLOOKUP(供应商对账单!A61,进货入库明细表!A:O,4,FALSE),"")</f>
        <v/>
      </c>
      <c r="E61" s="18" t="str">
        <f>IFERROR(VLOOKUP(供应商对账单!A61,进货入库明细表!A:O,5,FALSE),"")</f>
        <v/>
      </c>
      <c r="F61" s="18" t="str">
        <f>IFERROR(VLOOKUP(供应商对账单!A61,进货入库明细表!A:O,6,FALSE),"")</f>
        <v/>
      </c>
      <c r="G61" s="18" t="str">
        <f>IFERROR(VLOOKUP(供应商对账单!A61,进货入库明细表!A:O,7,FALSE),"")</f>
        <v/>
      </c>
      <c r="H61" s="18" t="str">
        <f>IFERROR(VLOOKUP(供应商对账单!A61,进货入库明细表!A:O,8,FALSE),"")</f>
        <v/>
      </c>
      <c r="I61" s="18" t="str">
        <f>IFERROR(VLOOKUP(供应商对账单!A61,进货入库明细表!A:O,9,FALSE),"")</f>
        <v/>
      </c>
      <c r="J61" s="18" t="str">
        <f>IFERROR(VLOOKUP(供应商对账单!A61,进货入库明细表!A:O,10,FALSE),"")</f>
        <v/>
      </c>
      <c r="K61" s="18" t="str">
        <f>IFERROR(VLOOKUP(供应商对账单!A61,进货入库明细表!A:O,11,FALSE),"")</f>
        <v/>
      </c>
      <c r="L61" s="48" t="str">
        <f>IFERROR(VLOOKUP(供应商对账单!A61,进货入库明细表!A:O,13,FALSE),"")</f>
        <v/>
      </c>
    </row>
    <row r="62" spans="1:12" ht="20.100000000000001" customHeight="1" x14ac:dyDescent="0.15">
      <c r="A62" s="38" t="e">
        <f t="array" ref="A62">INDEX(进货入库明细表!A:A,LARGE(IF(进货入库明细表!$A$3:$A$10000&lt;&gt;"",ROW($3:$10000),-1),ROW(供应商对账单!A57)))</f>
        <v>#VALUE!</v>
      </c>
      <c r="B62" s="46" t="str">
        <f>IFERROR(VLOOKUP(供应商对账单!A62,进货入库明细表!A:O,2,FALSE),"")</f>
        <v/>
      </c>
      <c r="C62" s="47" t="str">
        <f>IFERROR(VLOOKUP(供应商对账单!A62,进货入库明细表!A:O,3,FALSE),"")</f>
        <v/>
      </c>
      <c r="D62" s="18" t="str">
        <f>IFERROR(VLOOKUP(供应商对账单!A62,进货入库明细表!A:O,4,FALSE),"")</f>
        <v/>
      </c>
      <c r="E62" s="18" t="str">
        <f>IFERROR(VLOOKUP(供应商对账单!A62,进货入库明细表!A:O,5,FALSE),"")</f>
        <v/>
      </c>
      <c r="F62" s="18" t="str">
        <f>IFERROR(VLOOKUP(供应商对账单!A62,进货入库明细表!A:O,6,FALSE),"")</f>
        <v/>
      </c>
      <c r="G62" s="18" t="str">
        <f>IFERROR(VLOOKUP(供应商对账单!A62,进货入库明细表!A:O,7,FALSE),"")</f>
        <v/>
      </c>
      <c r="H62" s="18" t="str">
        <f>IFERROR(VLOOKUP(供应商对账单!A62,进货入库明细表!A:O,8,FALSE),"")</f>
        <v/>
      </c>
      <c r="I62" s="18" t="str">
        <f>IFERROR(VLOOKUP(供应商对账单!A62,进货入库明细表!A:O,9,FALSE),"")</f>
        <v/>
      </c>
      <c r="J62" s="18" t="str">
        <f>IFERROR(VLOOKUP(供应商对账单!A62,进货入库明细表!A:O,10,FALSE),"")</f>
        <v/>
      </c>
      <c r="K62" s="18" t="str">
        <f>IFERROR(VLOOKUP(供应商对账单!A62,进货入库明细表!A:O,11,FALSE),"")</f>
        <v/>
      </c>
      <c r="L62" s="48" t="str">
        <f>IFERROR(VLOOKUP(供应商对账单!A62,进货入库明细表!A:O,13,FALSE),"")</f>
        <v/>
      </c>
    </row>
    <row r="63" spans="1:12" ht="20.100000000000001" customHeight="1" x14ac:dyDescent="0.15">
      <c r="A63" s="38" t="e">
        <f t="array" ref="A63">INDEX(进货入库明细表!A:A,LARGE(IF(进货入库明细表!$A$3:$A$10000&lt;&gt;"",ROW($3:$10000),-1),ROW(供应商对账单!A58)))</f>
        <v>#VALUE!</v>
      </c>
      <c r="B63" s="46" t="str">
        <f>IFERROR(VLOOKUP(供应商对账单!A63,进货入库明细表!A:O,2,FALSE),"")</f>
        <v/>
      </c>
      <c r="C63" s="47" t="str">
        <f>IFERROR(VLOOKUP(供应商对账单!A63,进货入库明细表!A:O,3,FALSE),"")</f>
        <v/>
      </c>
      <c r="D63" s="18" t="str">
        <f>IFERROR(VLOOKUP(供应商对账单!A63,进货入库明细表!A:O,4,FALSE),"")</f>
        <v/>
      </c>
      <c r="E63" s="18" t="str">
        <f>IFERROR(VLOOKUP(供应商对账单!A63,进货入库明细表!A:O,5,FALSE),"")</f>
        <v/>
      </c>
      <c r="F63" s="18" t="str">
        <f>IFERROR(VLOOKUP(供应商对账单!A63,进货入库明细表!A:O,6,FALSE),"")</f>
        <v/>
      </c>
      <c r="G63" s="18" t="str">
        <f>IFERROR(VLOOKUP(供应商对账单!A63,进货入库明细表!A:O,7,FALSE),"")</f>
        <v/>
      </c>
      <c r="H63" s="18" t="str">
        <f>IFERROR(VLOOKUP(供应商对账单!A63,进货入库明细表!A:O,8,FALSE),"")</f>
        <v/>
      </c>
      <c r="I63" s="18" t="str">
        <f>IFERROR(VLOOKUP(供应商对账单!A63,进货入库明细表!A:O,9,FALSE),"")</f>
        <v/>
      </c>
      <c r="J63" s="18" t="str">
        <f>IFERROR(VLOOKUP(供应商对账单!A63,进货入库明细表!A:O,10,FALSE),"")</f>
        <v/>
      </c>
      <c r="K63" s="18" t="str">
        <f>IFERROR(VLOOKUP(供应商对账单!A63,进货入库明细表!A:O,11,FALSE),"")</f>
        <v/>
      </c>
      <c r="L63" s="48" t="str">
        <f>IFERROR(VLOOKUP(供应商对账单!A63,进货入库明细表!A:O,13,FALSE),"")</f>
        <v/>
      </c>
    </row>
    <row r="64" spans="1:12" ht="20.100000000000001" customHeight="1" x14ac:dyDescent="0.15">
      <c r="A64" s="38" t="e">
        <f t="array" ref="A64">INDEX(进货入库明细表!A:A,LARGE(IF(进货入库明细表!$A$3:$A$10000&lt;&gt;"",ROW($3:$10000),-1),ROW(供应商对账单!A59)))</f>
        <v>#VALUE!</v>
      </c>
      <c r="B64" s="46" t="str">
        <f>IFERROR(VLOOKUP(供应商对账单!A64,进货入库明细表!A:O,2,FALSE),"")</f>
        <v/>
      </c>
      <c r="C64" s="47" t="str">
        <f>IFERROR(VLOOKUP(供应商对账单!A64,进货入库明细表!A:O,3,FALSE),"")</f>
        <v/>
      </c>
      <c r="D64" s="18" t="str">
        <f>IFERROR(VLOOKUP(供应商对账单!A64,进货入库明细表!A:O,4,FALSE),"")</f>
        <v/>
      </c>
      <c r="E64" s="18" t="str">
        <f>IFERROR(VLOOKUP(供应商对账单!A64,进货入库明细表!A:O,5,FALSE),"")</f>
        <v/>
      </c>
      <c r="F64" s="18" t="str">
        <f>IFERROR(VLOOKUP(供应商对账单!A64,进货入库明细表!A:O,6,FALSE),"")</f>
        <v/>
      </c>
      <c r="G64" s="18" t="str">
        <f>IFERROR(VLOOKUP(供应商对账单!A64,进货入库明细表!A:O,7,FALSE),"")</f>
        <v/>
      </c>
      <c r="H64" s="18" t="str">
        <f>IFERROR(VLOOKUP(供应商对账单!A64,进货入库明细表!A:O,8,FALSE),"")</f>
        <v/>
      </c>
      <c r="I64" s="18" t="str">
        <f>IFERROR(VLOOKUP(供应商对账单!A64,进货入库明细表!A:O,9,FALSE),"")</f>
        <v/>
      </c>
      <c r="J64" s="18" t="str">
        <f>IFERROR(VLOOKUP(供应商对账单!A64,进货入库明细表!A:O,10,FALSE),"")</f>
        <v/>
      </c>
      <c r="K64" s="18" t="str">
        <f>IFERROR(VLOOKUP(供应商对账单!A64,进货入库明细表!A:O,11,FALSE),"")</f>
        <v/>
      </c>
      <c r="L64" s="48" t="str">
        <f>IFERROR(VLOOKUP(供应商对账单!A64,进货入库明细表!A:O,13,FALSE),"")</f>
        <v/>
      </c>
    </row>
    <row r="65" spans="1:12" ht="20.100000000000001" customHeight="1" x14ac:dyDescent="0.15">
      <c r="A65" s="38" t="e">
        <f t="array" ref="A65">INDEX(进货入库明细表!A:A,LARGE(IF(进货入库明细表!$A$3:$A$10000&lt;&gt;"",ROW($3:$10000),-1),ROW(供应商对账单!A60)))</f>
        <v>#VALUE!</v>
      </c>
      <c r="B65" s="46" t="str">
        <f>IFERROR(VLOOKUP(供应商对账单!A65,进货入库明细表!A:O,2,FALSE),"")</f>
        <v/>
      </c>
      <c r="C65" s="47" t="str">
        <f>IFERROR(VLOOKUP(供应商对账单!A65,进货入库明细表!A:O,3,FALSE),"")</f>
        <v/>
      </c>
      <c r="D65" s="18" t="str">
        <f>IFERROR(VLOOKUP(供应商对账单!A65,进货入库明细表!A:O,4,FALSE),"")</f>
        <v/>
      </c>
      <c r="E65" s="18" t="str">
        <f>IFERROR(VLOOKUP(供应商对账单!A65,进货入库明细表!A:O,5,FALSE),"")</f>
        <v/>
      </c>
      <c r="F65" s="18" t="str">
        <f>IFERROR(VLOOKUP(供应商对账单!A65,进货入库明细表!A:O,6,FALSE),"")</f>
        <v/>
      </c>
      <c r="G65" s="18" t="str">
        <f>IFERROR(VLOOKUP(供应商对账单!A65,进货入库明细表!A:O,7,FALSE),"")</f>
        <v/>
      </c>
      <c r="H65" s="18" t="str">
        <f>IFERROR(VLOOKUP(供应商对账单!A65,进货入库明细表!A:O,8,FALSE),"")</f>
        <v/>
      </c>
      <c r="I65" s="18" t="str">
        <f>IFERROR(VLOOKUP(供应商对账单!A65,进货入库明细表!A:O,9,FALSE),"")</f>
        <v/>
      </c>
      <c r="J65" s="18" t="str">
        <f>IFERROR(VLOOKUP(供应商对账单!A65,进货入库明细表!A:O,10,FALSE),"")</f>
        <v/>
      </c>
      <c r="K65" s="18" t="str">
        <f>IFERROR(VLOOKUP(供应商对账单!A65,进货入库明细表!A:O,11,FALSE),"")</f>
        <v/>
      </c>
      <c r="L65" s="48" t="str">
        <f>IFERROR(VLOOKUP(供应商对账单!A65,进货入库明细表!A:O,13,FALSE),"")</f>
        <v/>
      </c>
    </row>
    <row r="66" spans="1:12" ht="20.100000000000001" customHeight="1" x14ac:dyDescent="0.15">
      <c r="A66" s="38" t="e">
        <f t="array" ref="A66">INDEX(进货入库明细表!A:A,LARGE(IF(进货入库明细表!$A$3:$A$10000&lt;&gt;"",ROW($3:$10000),-1),ROW(供应商对账单!A61)))</f>
        <v>#VALUE!</v>
      </c>
      <c r="B66" s="46" t="str">
        <f>IFERROR(VLOOKUP(供应商对账单!A66,进货入库明细表!A:O,2,FALSE),"")</f>
        <v/>
      </c>
      <c r="C66" s="47" t="str">
        <f>IFERROR(VLOOKUP(供应商对账单!A66,进货入库明细表!A:O,3,FALSE),"")</f>
        <v/>
      </c>
      <c r="D66" s="18" t="str">
        <f>IFERROR(VLOOKUP(供应商对账单!A66,进货入库明细表!A:O,4,FALSE),"")</f>
        <v/>
      </c>
      <c r="E66" s="18" t="str">
        <f>IFERROR(VLOOKUP(供应商对账单!A66,进货入库明细表!A:O,5,FALSE),"")</f>
        <v/>
      </c>
      <c r="F66" s="18" t="str">
        <f>IFERROR(VLOOKUP(供应商对账单!A66,进货入库明细表!A:O,6,FALSE),"")</f>
        <v/>
      </c>
      <c r="G66" s="18" t="str">
        <f>IFERROR(VLOOKUP(供应商对账单!A66,进货入库明细表!A:O,7,FALSE),"")</f>
        <v/>
      </c>
      <c r="H66" s="18" t="str">
        <f>IFERROR(VLOOKUP(供应商对账单!A66,进货入库明细表!A:O,8,FALSE),"")</f>
        <v/>
      </c>
      <c r="I66" s="18" t="str">
        <f>IFERROR(VLOOKUP(供应商对账单!A66,进货入库明细表!A:O,9,FALSE),"")</f>
        <v/>
      </c>
      <c r="J66" s="18" t="str">
        <f>IFERROR(VLOOKUP(供应商对账单!A66,进货入库明细表!A:O,10,FALSE),"")</f>
        <v/>
      </c>
      <c r="K66" s="18" t="str">
        <f>IFERROR(VLOOKUP(供应商对账单!A66,进货入库明细表!A:O,11,FALSE),"")</f>
        <v/>
      </c>
      <c r="L66" s="48" t="str">
        <f>IFERROR(VLOOKUP(供应商对账单!A66,进货入库明细表!A:O,13,FALSE),"")</f>
        <v/>
      </c>
    </row>
    <row r="67" spans="1:12" ht="20.100000000000001" customHeight="1" x14ac:dyDescent="0.15">
      <c r="A67" s="38" t="e">
        <f t="array" ref="A67">INDEX(进货入库明细表!A:A,LARGE(IF(进货入库明细表!$A$3:$A$10000&lt;&gt;"",ROW($3:$10000),-1),ROW(供应商对账单!A62)))</f>
        <v>#VALUE!</v>
      </c>
      <c r="B67" s="46" t="str">
        <f>IFERROR(VLOOKUP(供应商对账单!A67,进货入库明细表!A:O,2,FALSE),"")</f>
        <v/>
      </c>
      <c r="C67" s="47" t="str">
        <f>IFERROR(VLOOKUP(供应商对账单!A67,进货入库明细表!A:O,3,FALSE),"")</f>
        <v/>
      </c>
      <c r="D67" s="18" t="str">
        <f>IFERROR(VLOOKUP(供应商对账单!A67,进货入库明细表!A:O,4,FALSE),"")</f>
        <v/>
      </c>
      <c r="E67" s="18" t="str">
        <f>IFERROR(VLOOKUP(供应商对账单!A67,进货入库明细表!A:O,5,FALSE),"")</f>
        <v/>
      </c>
      <c r="F67" s="18" t="str">
        <f>IFERROR(VLOOKUP(供应商对账单!A67,进货入库明细表!A:O,6,FALSE),"")</f>
        <v/>
      </c>
      <c r="G67" s="18" t="str">
        <f>IFERROR(VLOOKUP(供应商对账单!A67,进货入库明细表!A:O,7,FALSE),"")</f>
        <v/>
      </c>
      <c r="H67" s="18" t="str">
        <f>IFERROR(VLOOKUP(供应商对账单!A67,进货入库明细表!A:O,8,FALSE),"")</f>
        <v/>
      </c>
      <c r="I67" s="18" t="str">
        <f>IFERROR(VLOOKUP(供应商对账单!A67,进货入库明细表!A:O,9,FALSE),"")</f>
        <v/>
      </c>
      <c r="J67" s="18" t="str">
        <f>IFERROR(VLOOKUP(供应商对账单!A67,进货入库明细表!A:O,10,FALSE),"")</f>
        <v/>
      </c>
      <c r="K67" s="18" t="str">
        <f>IFERROR(VLOOKUP(供应商对账单!A67,进货入库明细表!A:O,11,FALSE),"")</f>
        <v/>
      </c>
      <c r="L67" s="48" t="str">
        <f>IFERROR(VLOOKUP(供应商对账单!A67,进货入库明细表!A:O,13,FALSE),"")</f>
        <v/>
      </c>
    </row>
    <row r="68" spans="1:12" ht="20.100000000000001" customHeight="1" x14ac:dyDescent="0.15">
      <c r="A68" s="38" t="e">
        <f t="array" ref="A68">INDEX(进货入库明细表!A:A,LARGE(IF(进货入库明细表!$A$3:$A$10000&lt;&gt;"",ROW($3:$10000),-1),ROW(供应商对账单!A63)))</f>
        <v>#VALUE!</v>
      </c>
      <c r="B68" s="46" t="str">
        <f>IFERROR(VLOOKUP(供应商对账单!A68,进货入库明细表!A:O,2,FALSE),"")</f>
        <v/>
      </c>
      <c r="C68" s="47" t="str">
        <f>IFERROR(VLOOKUP(供应商对账单!A68,进货入库明细表!A:O,3,FALSE),"")</f>
        <v/>
      </c>
      <c r="D68" s="18" t="str">
        <f>IFERROR(VLOOKUP(供应商对账单!A68,进货入库明细表!A:O,4,FALSE),"")</f>
        <v/>
      </c>
      <c r="E68" s="18" t="str">
        <f>IFERROR(VLOOKUP(供应商对账单!A68,进货入库明细表!A:O,5,FALSE),"")</f>
        <v/>
      </c>
      <c r="F68" s="18" t="str">
        <f>IFERROR(VLOOKUP(供应商对账单!A68,进货入库明细表!A:O,6,FALSE),"")</f>
        <v/>
      </c>
      <c r="G68" s="18" t="str">
        <f>IFERROR(VLOOKUP(供应商对账单!A68,进货入库明细表!A:O,7,FALSE),"")</f>
        <v/>
      </c>
      <c r="H68" s="18" t="str">
        <f>IFERROR(VLOOKUP(供应商对账单!A68,进货入库明细表!A:O,8,FALSE),"")</f>
        <v/>
      </c>
      <c r="I68" s="18" t="str">
        <f>IFERROR(VLOOKUP(供应商对账单!A68,进货入库明细表!A:O,9,FALSE),"")</f>
        <v/>
      </c>
      <c r="J68" s="18" t="str">
        <f>IFERROR(VLOOKUP(供应商对账单!A68,进货入库明细表!A:O,10,FALSE),"")</f>
        <v/>
      </c>
      <c r="K68" s="18" t="str">
        <f>IFERROR(VLOOKUP(供应商对账单!A68,进货入库明细表!A:O,11,FALSE),"")</f>
        <v/>
      </c>
      <c r="L68" s="48" t="str">
        <f>IFERROR(VLOOKUP(供应商对账单!A68,进货入库明细表!A:O,13,FALSE),"")</f>
        <v/>
      </c>
    </row>
    <row r="69" spans="1:12" ht="20.100000000000001" customHeight="1" x14ac:dyDescent="0.15">
      <c r="A69" s="38" t="e">
        <f t="array" ref="A69">INDEX(进货入库明细表!A:A,LARGE(IF(进货入库明细表!$A$3:$A$10000&lt;&gt;"",ROW($3:$10000),-1),ROW(供应商对账单!A64)))</f>
        <v>#VALUE!</v>
      </c>
      <c r="B69" s="46" t="str">
        <f>IFERROR(VLOOKUP(供应商对账单!A69,进货入库明细表!A:O,2,FALSE),"")</f>
        <v/>
      </c>
      <c r="C69" s="47" t="str">
        <f>IFERROR(VLOOKUP(供应商对账单!A69,进货入库明细表!A:O,3,FALSE),"")</f>
        <v/>
      </c>
      <c r="D69" s="18" t="str">
        <f>IFERROR(VLOOKUP(供应商对账单!A69,进货入库明细表!A:O,4,FALSE),"")</f>
        <v/>
      </c>
      <c r="E69" s="18" t="str">
        <f>IFERROR(VLOOKUP(供应商对账单!A69,进货入库明细表!A:O,5,FALSE),"")</f>
        <v/>
      </c>
      <c r="F69" s="18" t="str">
        <f>IFERROR(VLOOKUP(供应商对账单!A69,进货入库明细表!A:O,6,FALSE),"")</f>
        <v/>
      </c>
      <c r="G69" s="18" t="str">
        <f>IFERROR(VLOOKUP(供应商对账单!A69,进货入库明细表!A:O,7,FALSE),"")</f>
        <v/>
      </c>
      <c r="H69" s="18" t="str">
        <f>IFERROR(VLOOKUP(供应商对账单!A69,进货入库明细表!A:O,8,FALSE),"")</f>
        <v/>
      </c>
      <c r="I69" s="18" t="str">
        <f>IFERROR(VLOOKUP(供应商对账单!A69,进货入库明细表!A:O,9,FALSE),"")</f>
        <v/>
      </c>
      <c r="J69" s="18" t="str">
        <f>IFERROR(VLOOKUP(供应商对账单!A69,进货入库明细表!A:O,10,FALSE),"")</f>
        <v/>
      </c>
      <c r="K69" s="18" t="str">
        <f>IFERROR(VLOOKUP(供应商对账单!A69,进货入库明细表!A:O,11,FALSE),"")</f>
        <v/>
      </c>
      <c r="L69" s="48" t="str">
        <f>IFERROR(VLOOKUP(供应商对账单!A69,进货入库明细表!A:O,13,FALSE),"")</f>
        <v/>
      </c>
    </row>
    <row r="70" spans="1:12" ht="20.100000000000001" customHeight="1" x14ac:dyDescent="0.15">
      <c r="A70" s="38" t="e">
        <f t="array" ref="A70">INDEX(进货入库明细表!A:A,LARGE(IF(进货入库明细表!$A$3:$A$10000&lt;&gt;"",ROW($3:$10000),-1),ROW(供应商对账单!A65)))</f>
        <v>#VALUE!</v>
      </c>
      <c r="B70" s="46" t="str">
        <f>IFERROR(VLOOKUP(供应商对账单!A70,进货入库明细表!A:O,2,FALSE),"")</f>
        <v/>
      </c>
      <c r="C70" s="47" t="str">
        <f>IFERROR(VLOOKUP(供应商对账单!A70,进货入库明细表!A:O,3,FALSE),"")</f>
        <v/>
      </c>
      <c r="D70" s="18" t="str">
        <f>IFERROR(VLOOKUP(供应商对账单!A70,进货入库明细表!A:O,4,FALSE),"")</f>
        <v/>
      </c>
      <c r="E70" s="18" t="str">
        <f>IFERROR(VLOOKUP(供应商对账单!A70,进货入库明细表!A:O,5,FALSE),"")</f>
        <v/>
      </c>
      <c r="F70" s="18" t="str">
        <f>IFERROR(VLOOKUP(供应商对账单!A70,进货入库明细表!A:O,6,FALSE),"")</f>
        <v/>
      </c>
      <c r="G70" s="18" t="str">
        <f>IFERROR(VLOOKUP(供应商对账单!A70,进货入库明细表!A:O,7,FALSE),"")</f>
        <v/>
      </c>
      <c r="H70" s="18" t="str">
        <f>IFERROR(VLOOKUP(供应商对账单!A70,进货入库明细表!A:O,8,FALSE),"")</f>
        <v/>
      </c>
      <c r="I70" s="18" t="str">
        <f>IFERROR(VLOOKUP(供应商对账单!A70,进货入库明细表!A:O,9,FALSE),"")</f>
        <v/>
      </c>
      <c r="J70" s="18" t="str">
        <f>IFERROR(VLOOKUP(供应商对账单!A70,进货入库明细表!A:O,10,FALSE),"")</f>
        <v/>
      </c>
      <c r="K70" s="18" t="str">
        <f>IFERROR(VLOOKUP(供应商对账单!A70,进货入库明细表!A:O,11,FALSE),"")</f>
        <v/>
      </c>
      <c r="L70" s="48" t="str">
        <f>IFERROR(VLOOKUP(供应商对账单!A70,进货入库明细表!A:O,13,FALSE),"")</f>
        <v/>
      </c>
    </row>
    <row r="71" spans="1:12" ht="20.100000000000001" customHeight="1" x14ac:dyDescent="0.15">
      <c r="A71" s="38" t="e">
        <f t="array" ref="A71">INDEX(进货入库明细表!A:A,LARGE(IF(进货入库明细表!$A$3:$A$10000&lt;&gt;"",ROW($3:$10000),-1),ROW(供应商对账单!A66)))</f>
        <v>#VALUE!</v>
      </c>
      <c r="B71" s="46" t="str">
        <f>IFERROR(VLOOKUP(供应商对账单!A71,进货入库明细表!A:O,2,FALSE),"")</f>
        <v/>
      </c>
      <c r="C71" s="47" t="str">
        <f>IFERROR(VLOOKUP(供应商对账单!A71,进货入库明细表!A:O,3,FALSE),"")</f>
        <v/>
      </c>
      <c r="D71" s="18" t="str">
        <f>IFERROR(VLOOKUP(供应商对账单!A71,进货入库明细表!A:O,4,FALSE),"")</f>
        <v/>
      </c>
      <c r="E71" s="18" t="str">
        <f>IFERROR(VLOOKUP(供应商对账单!A71,进货入库明细表!A:O,5,FALSE),"")</f>
        <v/>
      </c>
      <c r="F71" s="18" t="str">
        <f>IFERROR(VLOOKUP(供应商对账单!A71,进货入库明细表!A:O,6,FALSE),"")</f>
        <v/>
      </c>
      <c r="G71" s="18" t="str">
        <f>IFERROR(VLOOKUP(供应商对账单!A71,进货入库明细表!A:O,7,FALSE),"")</f>
        <v/>
      </c>
      <c r="H71" s="18" t="str">
        <f>IFERROR(VLOOKUP(供应商对账单!A71,进货入库明细表!A:O,8,FALSE),"")</f>
        <v/>
      </c>
      <c r="I71" s="18" t="str">
        <f>IFERROR(VLOOKUP(供应商对账单!A71,进货入库明细表!A:O,9,FALSE),"")</f>
        <v/>
      </c>
      <c r="J71" s="18" t="str">
        <f>IFERROR(VLOOKUP(供应商对账单!A71,进货入库明细表!A:O,10,FALSE),"")</f>
        <v/>
      </c>
      <c r="K71" s="18" t="str">
        <f>IFERROR(VLOOKUP(供应商对账单!A71,进货入库明细表!A:O,11,FALSE),"")</f>
        <v/>
      </c>
      <c r="L71" s="48" t="str">
        <f>IFERROR(VLOOKUP(供应商对账单!A71,进货入库明细表!A:O,13,FALSE),"")</f>
        <v/>
      </c>
    </row>
    <row r="72" spans="1:12" ht="20.100000000000001" customHeight="1" x14ac:dyDescent="0.15">
      <c r="A72" s="38" t="e">
        <f t="array" ref="A72">INDEX(进货入库明细表!A:A,LARGE(IF(进货入库明细表!$A$3:$A$10000&lt;&gt;"",ROW($3:$10000),-1),ROW(供应商对账单!A67)))</f>
        <v>#VALUE!</v>
      </c>
      <c r="B72" s="46" t="str">
        <f>IFERROR(VLOOKUP(供应商对账单!A72,进货入库明细表!A:O,2,FALSE),"")</f>
        <v/>
      </c>
      <c r="C72" s="47" t="str">
        <f>IFERROR(VLOOKUP(供应商对账单!A72,进货入库明细表!A:O,3,FALSE),"")</f>
        <v/>
      </c>
      <c r="D72" s="18" t="str">
        <f>IFERROR(VLOOKUP(供应商对账单!A72,进货入库明细表!A:O,4,FALSE),"")</f>
        <v/>
      </c>
      <c r="E72" s="18" t="str">
        <f>IFERROR(VLOOKUP(供应商对账单!A72,进货入库明细表!A:O,5,FALSE),"")</f>
        <v/>
      </c>
      <c r="F72" s="18" t="str">
        <f>IFERROR(VLOOKUP(供应商对账单!A72,进货入库明细表!A:O,6,FALSE),"")</f>
        <v/>
      </c>
      <c r="G72" s="18" t="str">
        <f>IFERROR(VLOOKUP(供应商对账单!A72,进货入库明细表!A:O,7,FALSE),"")</f>
        <v/>
      </c>
      <c r="H72" s="18" t="str">
        <f>IFERROR(VLOOKUP(供应商对账单!A72,进货入库明细表!A:O,8,FALSE),"")</f>
        <v/>
      </c>
      <c r="I72" s="18" t="str">
        <f>IFERROR(VLOOKUP(供应商对账单!A72,进货入库明细表!A:O,9,FALSE),"")</f>
        <v/>
      </c>
      <c r="J72" s="18" t="str">
        <f>IFERROR(VLOOKUP(供应商对账单!A72,进货入库明细表!A:O,10,FALSE),"")</f>
        <v/>
      </c>
      <c r="K72" s="18" t="str">
        <f>IFERROR(VLOOKUP(供应商对账单!A72,进货入库明细表!A:O,11,FALSE),"")</f>
        <v/>
      </c>
      <c r="L72" s="48" t="str">
        <f>IFERROR(VLOOKUP(供应商对账单!A72,进货入库明细表!A:O,13,FALSE),"")</f>
        <v/>
      </c>
    </row>
    <row r="73" spans="1:12" ht="20.100000000000001" customHeight="1" x14ac:dyDescent="0.15">
      <c r="A73" s="38" t="e">
        <f t="array" ref="A73">INDEX(进货入库明细表!A:A,LARGE(IF(进货入库明细表!$A$3:$A$10000&lt;&gt;"",ROW($3:$10000),-1),ROW(供应商对账单!A68)))</f>
        <v>#VALUE!</v>
      </c>
      <c r="B73" s="46" t="str">
        <f>IFERROR(VLOOKUP(供应商对账单!A73,进货入库明细表!A:O,2,FALSE),"")</f>
        <v/>
      </c>
      <c r="C73" s="47" t="str">
        <f>IFERROR(VLOOKUP(供应商对账单!A73,进货入库明细表!A:O,3,FALSE),"")</f>
        <v/>
      </c>
      <c r="D73" s="18" t="str">
        <f>IFERROR(VLOOKUP(供应商对账单!A73,进货入库明细表!A:O,4,FALSE),"")</f>
        <v/>
      </c>
      <c r="E73" s="18" t="str">
        <f>IFERROR(VLOOKUP(供应商对账单!A73,进货入库明细表!A:O,5,FALSE),"")</f>
        <v/>
      </c>
      <c r="F73" s="18" t="str">
        <f>IFERROR(VLOOKUP(供应商对账单!A73,进货入库明细表!A:O,6,FALSE),"")</f>
        <v/>
      </c>
      <c r="G73" s="18" t="str">
        <f>IFERROR(VLOOKUP(供应商对账单!A73,进货入库明细表!A:O,7,FALSE),"")</f>
        <v/>
      </c>
      <c r="H73" s="18" t="str">
        <f>IFERROR(VLOOKUP(供应商对账单!A73,进货入库明细表!A:O,8,FALSE),"")</f>
        <v/>
      </c>
      <c r="I73" s="18" t="str">
        <f>IFERROR(VLOOKUP(供应商对账单!A73,进货入库明细表!A:O,9,FALSE),"")</f>
        <v/>
      </c>
      <c r="J73" s="18" t="str">
        <f>IFERROR(VLOOKUP(供应商对账单!A73,进货入库明细表!A:O,10,FALSE),"")</f>
        <v/>
      </c>
      <c r="K73" s="18" t="str">
        <f>IFERROR(VLOOKUP(供应商对账单!A73,进货入库明细表!A:O,11,FALSE),"")</f>
        <v/>
      </c>
      <c r="L73" s="48" t="str">
        <f>IFERROR(VLOOKUP(供应商对账单!A73,进货入库明细表!A:O,13,FALSE),"")</f>
        <v/>
      </c>
    </row>
    <row r="74" spans="1:12" ht="20.100000000000001" customHeight="1" x14ac:dyDescent="0.15">
      <c r="A74" s="38" t="e">
        <f t="array" ref="A74">INDEX(进货入库明细表!A:A,LARGE(IF(进货入库明细表!$A$3:$A$10000&lt;&gt;"",ROW($3:$10000),-1),ROW(供应商对账单!A69)))</f>
        <v>#VALUE!</v>
      </c>
      <c r="B74" s="46" t="str">
        <f>IFERROR(VLOOKUP(供应商对账单!A74,进货入库明细表!A:O,2,FALSE),"")</f>
        <v/>
      </c>
      <c r="C74" s="47" t="str">
        <f>IFERROR(VLOOKUP(供应商对账单!A74,进货入库明细表!A:O,3,FALSE),"")</f>
        <v/>
      </c>
      <c r="D74" s="18" t="str">
        <f>IFERROR(VLOOKUP(供应商对账单!A74,进货入库明细表!A:O,4,FALSE),"")</f>
        <v/>
      </c>
      <c r="E74" s="18" t="str">
        <f>IFERROR(VLOOKUP(供应商对账单!A74,进货入库明细表!A:O,5,FALSE),"")</f>
        <v/>
      </c>
      <c r="F74" s="18" t="str">
        <f>IFERROR(VLOOKUP(供应商对账单!A74,进货入库明细表!A:O,6,FALSE),"")</f>
        <v/>
      </c>
      <c r="G74" s="18" t="str">
        <f>IFERROR(VLOOKUP(供应商对账单!A74,进货入库明细表!A:O,7,FALSE),"")</f>
        <v/>
      </c>
      <c r="H74" s="18" t="str">
        <f>IFERROR(VLOOKUP(供应商对账单!A74,进货入库明细表!A:O,8,FALSE),"")</f>
        <v/>
      </c>
      <c r="I74" s="18" t="str">
        <f>IFERROR(VLOOKUP(供应商对账单!A74,进货入库明细表!A:O,9,FALSE),"")</f>
        <v/>
      </c>
      <c r="J74" s="18" t="str">
        <f>IFERROR(VLOOKUP(供应商对账单!A74,进货入库明细表!A:O,10,FALSE),"")</f>
        <v/>
      </c>
      <c r="K74" s="18" t="str">
        <f>IFERROR(VLOOKUP(供应商对账单!A74,进货入库明细表!A:O,11,FALSE),"")</f>
        <v/>
      </c>
      <c r="L74" s="48" t="str">
        <f>IFERROR(VLOOKUP(供应商对账单!A74,进货入库明细表!A:O,13,FALSE),"")</f>
        <v/>
      </c>
    </row>
    <row r="75" spans="1:12" ht="20.100000000000001" customHeight="1" x14ac:dyDescent="0.15">
      <c r="A75" s="38" t="e">
        <f t="array" ref="A75">INDEX(进货入库明细表!A:A,LARGE(IF(进货入库明细表!$A$3:$A$10000&lt;&gt;"",ROW($3:$10000),-1),ROW(供应商对账单!A70)))</f>
        <v>#VALUE!</v>
      </c>
      <c r="B75" s="46" t="str">
        <f>IFERROR(VLOOKUP(供应商对账单!A75,进货入库明细表!A:O,2,FALSE),"")</f>
        <v/>
      </c>
      <c r="C75" s="47" t="str">
        <f>IFERROR(VLOOKUP(供应商对账单!A75,进货入库明细表!A:O,3,FALSE),"")</f>
        <v/>
      </c>
      <c r="D75" s="18" t="str">
        <f>IFERROR(VLOOKUP(供应商对账单!A75,进货入库明细表!A:O,4,FALSE),"")</f>
        <v/>
      </c>
      <c r="E75" s="18" t="str">
        <f>IFERROR(VLOOKUP(供应商对账单!A75,进货入库明细表!A:O,5,FALSE),"")</f>
        <v/>
      </c>
      <c r="F75" s="18" t="str">
        <f>IFERROR(VLOOKUP(供应商对账单!A75,进货入库明细表!A:O,6,FALSE),"")</f>
        <v/>
      </c>
      <c r="G75" s="18" t="str">
        <f>IFERROR(VLOOKUP(供应商对账单!A75,进货入库明细表!A:O,7,FALSE),"")</f>
        <v/>
      </c>
      <c r="H75" s="18" t="str">
        <f>IFERROR(VLOOKUP(供应商对账单!A75,进货入库明细表!A:O,8,FALSE),"")</f>
        <v/>
      </c>
      <c r="I75" s="18" t="str">
        <f>IFERROR(VLOOKUP(供应商对账单!A75,进货入库明细表!A:O,9,FALSE),"")</f>
        <v/>
      </c>
      <c r="J75" s="18" t="str">
        <f>IFERROR(VLOOKUP(供应商对账单!A75,进货入库明细表!A:O,10,FALSE),"")</f>
        <v/>
      </c>
      <c r="K75" s="18" t="str">
        <f>IFERROR(VLOOKUP(供应商对账单!A75,进货入库明细表!A:O,11,FALSE),"")</f>
        <v/>
      </c>
      <c r="L75" s="48" t="str">
        <f>IFERROR(VLOOKUP(供应商对账单!A75,进货入库明细表!A:O,13,FALSE),"")</f>
        <v/>
      </c>
    </row>
    <row r="76" spans="1:12" ht="20.100000000000001" customHeight="1" x14ac:dyDescent="0.15">
      <c r="A76" s="38" t="e">
        <f t="array" ref="A76">INDEX(进货入库明细表!A:A,LARGE(IF(进货入库明细表!$A$3:$A$10000&lt;&gt;"",ROW($3:$10000),-1),ROW(供应商对账单!A71)))</f>
        <v>#VALUE!</v>
      </c>
      <c r="B76" s="46" t="str">
        <f>IFERROR(VLOOKUP(供应商对账单!A76,进货入库明细表!A:O,2,FALSE),"")</f>
        <v/>
      </c>
      <c r="C76" s="47" t="str">
        <f>IFERROR(VLOOKUP(供应商对账单!A76,进货入库明细表!A:O,3,FALSE),"")</f>
        <v/>
      </c>
      <c r="D76" s="18" t="str">
        <f>IFERROR(VLOOKUP(供应商对账单!A76,进货入库明细表!A:O,4,FALSE),"")</f>
        <v/>
      </c>
      <c r="E76" s="18" t="str">
        <f>IFERROR(VLOOKUP(供应商对账单!A76,进货入库明细表!A:O,5,FALSE),"")</f>
        <v/>
      </c>
      <c r="F76" s="18" t="str">
        <f>IFERROR(VLOOKUP(供应商对账单!A76,进货入库明细表!A:O,6,FALSE),"")</f>
        <v/>
      </c>
      <c r="G76" s="18" t="str">
        <f>IFERROR(VLOOKUP(供应商对账单!A76,进货入库明细表!A:O,7,FALSE),"")</f>
        <v/>
      </c>
      <c r="H76" s="18" t="str">
        <f>IFERROR(VLOOKUP(供应商对账单!A76,进货入库明细表!A:O,8,FALSE),"")</f>
        <v/>
      </c>
      <c r="I76" s="18" t="str">
        <f>IFERROR(VLOOKUP(供应商对账单!A76,进货入库明细表!A:O,9,FALSE),"")</f>
        <v/>
      </c>
      <c r="J76" s="18" t="str">
        <f>IFERROR(VLOOKUP(供应商对账单!A76,进货入库明细表!A:O,10,FALSE),"")</f>
        <v/>
      </c>
      <c r="K76" s="18" t="str">
        <f>IFERROR(VLOOKUP(供应商对账单!A76,进货入库明细表!A:O,11,FALSE),"")</f>
        <v/>
      </c>
      <c r="L76" s="48" t="str">
        <f>IFERROR(VLOOKUP(供应商对账单!A76,进货入库明细表!A:O,13,FALSE),"")</f>
        <v/>
      </c>
    </row>
    <row r="77" spans="1:12" ht="20.100000000000001" customHeight="1" x14ac:dyDescent="0.15">
      <c r="A77" s="38" t="e">
        <f t="array" ref="A77">INDEX(进货入库明细表!A:A,LARGE(IF(进货入库明细表!$A$3:$A$10000&lt;&gt;"",ROW($3:$10000),-1),ROW(供应商对账单!A72)))</f>
        <v>#VALUE!</v>
      </c>
      <c r="B77" s="46" t="str">
        <f>IFERROR(VLOOKUP(供应商对账单!A77,进货入库明细表!A:O,2,FALSE),"")</f>
        <v/>
      </c>
      <c r="C77" s="47" t="str">
        <f>IFERROR(VLOOKUP(供应商对账单!A77,进货入库明细表!A:O,3,FALSE),"")</f>
        <v/>
      </c>
      <c r="D77" s="18" t="str">
        <f>IFERROR(VLOOKUP(供应商对账单!A77,进货入库明细表!A:O,4,FALSE),"")</f>
        <v/>
      </c>
      <c r="E77" s="18" t="str">
        <f>IFERROR(VLOOKUP(供应商对账单!A77,进货入库明细表!A:O,5,FALSE),"")</f>
        <v/>
      </c>
      <c r="F77" s="18" t="str">
        <f>IFERROR(VLOOKUP(供应商对账单!A77,进货入库明细表!A:O,6,FALSE),"")</f>
        <v/>
      </c>
      <c r="G77" s="18" t="str">
        <f>IFERROR(VLOOKUP(供应商对账单!A77,进货入库明细表!A:O,7,FALSE),"")</f>
        <v/>
      </c>
      <c r="H77" s="18" t="str">
        <f>IFERROR(VLOOKUP(供应商对账单!A77,进货入库明细表!A:O,8,FALSE),"")</f>
        <v/>
      </c>
      <c r="I77" s="18" t="str">
        <f>IFERROR(VLOOKUP(供应商对账单!A77,进货入库明细表!A:O,9,FALSE),"")</f>
        <v/>
      </c>
      <c r="J77" s="18" t="str">
        <f>IFERROR(VLOOKUP(供应商对账单!A77,进货入库明细表!A:O,10,FALSE),"")</f>
        <v/>
      </c>
      <c r="K77" s="18" t="str">
        <f>IFERROR(VLOOKUP(供应商对账单!A77,进货入库明细表!A:O,11,FALSE),"")</f>
        <v/>
      </c>
      <c r="L77" s="48" t="str">
        <f>IFERROR(VLOOKUP(供应商对账单!A77,进货入库明细表!A:O,13,FALSE),"")</f>
        <v/>
      </c>
    </row>
    <row r="78" spans="1:12" ht="20.100000000000001" customHeight="1" x14ac:dyDescent="0.15">
      <c r="A78" s="38" t="e">
        <f t="array" ref="A78">INDEX(进货入库明细表!A:A,LARGE(IF(进货入库明细表!$A$3:$A$10000&lt;&gt;"",ROW($3:$10000),-1),ROW(供应商对账单!A73)))</f>
        <v>#VALUE!</v>
      </c>
      <c r="B78" s="46" t="str">
        <f>IFERROR(VLOOKUP(供应商对账单!A78,进货入库明细表!A:O,2,FALSE),"")</f>
        <v/>
      </c>
      <c r="C78" s="47" t="str">
        <f>IFERROR(VLOOKUP(供应商对账单!A78,进货入库明细表!A:O,3,FALSE),"")</f>
        <v/>
      </c>
      <c r="D78" s="18" t="str">
        <f>IFERROR(VLOOKUP(供应商对账单!A78,进货入库明细表!A:O,4,FALSE),"")</f>
        <v/>
      </c>
      <c r="E78" s="18" t="str">
        <f>IFERROR(VLOOKUP(供应商对账单!A78,进货入库明细表!A:O,5,FALSE),"")</f>
        <v/>
      </c>
      <c r="F78" s="18" t="str">
        <f>IFERROR(VLOOKUP(供应商对账单!A78,进货入库明细表!A:O,6,FALSE),"")</f>
        <v/>
      </c>
      <c r="G78" s="18" t="str">
        <f>IFERROR(VLOOKUP(供应商对账单!A78,进货入库明细表!A:O,7,FALSE),"")</f>
        <v/>
      </c>
      <c r="H78" s="18" t="str">
        <f>IFERROR(VLOOKUP(供应商对账单!A78,进货入库明细表!A:O,8,FALSE),"")</f>
        <v/>
      </c>
      <c r="I78" s="18" t="str">
        <f>IFERROR(VLOOKUP(供应商对账单!A78,进货入库明细表!A:O,9,FALSE),"")</f>
        <v/>
      </c>
      <c r="J78" s="18" t="str">
        <f>IFERROR(VLOOKUP(供应商对账单!A78,进货入库明细表!A:O,10,FALSE),"")</f>
        <v/>
      </c>
      <c r="K78" s="18" t="str">
        <f>IFERROR(VLOOKUP(供应商对账单!A78,进货入库明细表!A:O,11,FALSE),"")</f>
        <v/>
      </c>
      <c r="L78" s="48" t="str">
        <f>IFERROR(VLOOKUP(供应商对账单!A78,进货入库明细表!A:O,13,FALSE),"")</f>
        <v/>
      </c>
    </row>
    <row r="79" spans="1:12" ht="20.100000000000001" customHeight="1" x14ac:dyDescent="0.15">
      <c r="A79" s="38" t="e">
        <f t="array" ref="A79">INDEX(进货入库明细表!A:A,LARGE(IF(进货入库明细表!$A$3:$A$10000&lt;&gt;"",ROW($3:$10000),-1),ROW(供应商对账单!A74)))</f>
        <v>#VALUE!</v>
      </c>
      <c r="B79" s="46" t="str">
        <f>IFERROR(VLOOKUP(供应商对账单!A79,进货入库明细表!A:O,2,FALSE),"")</f>
        <v/>
      </c>
      <c r="C79" s="47" t="str">
        <f>IFERROR(VLOOKUP(供应商对账单!A79,进货入库明细表!A:O,3,FALSE),"")</f>
        <v/>
      </c>
      <c r="D79" s="18" t="str">
        <f>IFERROR(VLOOKUP(供应商对账单!A79,进货入库明细表!A:O,4,FALSE),"")</f>
        <v/>
      </c>
      <c r="E79" s="18" t="str">
        <f>IFERROR(VLOOKUP(供应商对账单!A79,进货入库明细表!A:O,5,FALSE),"")</f>
        <v/>
      </c>
      <c r="F79" s="18" t="str">
        <f>IFERROR(VLOOKUP(供应商对账单!A79,进货入库明细表!A:O,6,FALSE),"")</f>
        <v/>
      </c>
      <c r="G79" s="18" t="str">
        <f>IFERROR(VLOOKUP(供应商对账单!A79,进货入库明细表!A:O,7,FALSE),"")</f>
        <v/>
      </c>
      <c r="H79" s="18" t="str">
        <f>IFERROR(VLOOKUP(供应商对账单!A79,进货入库明细表!A:O,8,FALSE),"")</f>
        <v/>
      </c>
      <c r="I79" s="18" t="str">
        <f>IFERROR(VLOOKUP(供应商对账单!A79,进货入库明细表!A:O,9,FALSE),"")</f>
        <v/>
      </c>
      <c r="J79" s="18" t="str">
        <f>IFERROR(VLOOKUP(供应商对账单!A79,进货入库明细表!A:O,10,FALSE),"")</f>
        <v/>
      </c>
      <c r="K79" s="18" t="str">
        <f>IFERROR(VLOOKUP(供应商对账单!A79,进货入库明细表!A:O,11,FALSE),"")</f>
        <v/>
      </c>
      <c r="L79" s="48" t="str">
        <f>IFERROR(VLOOKUP(供应商对账单!A79,进货入库明细表!A:O,13,FALSE),"")</f>
        <v/>
      </c>
    </row>
    <row r="80" spans="1:12" ht="20.100000000000001" customHeight="1" x14ac:dyDescent="0.15">
      <c r="A80" s="38" t="e">
        <f t="array" ref="A80">INDEX(进货入库明细表!A:A,LARGE(IF(进货入库明细表!$A$3:$A$10000&lt;&gt;"",ROW($3:$10000),-1),ROW(供应商对账单!A75)))</f>
        <v>#VALUE!</v>
      </c>
      <c r="B80" s="46" t="str">
        <f>IFERROR(VLOOKUP(供应商对账单!A80,进货入库明细表!A:O,2,FALSE),"")</f>
        <v/>
      </c>
      <c r="C80" s="47" t="str">
        <f>IFERROR(VLOOKUP(供应商对账单!A80,进货入库明细表!A:O,3,FALSE),"")</f>
        <v/>
      </c>
      <c r="D80" s="18" t="str">
        <f>IFERROR(VLOOKUP(供应商对账单!A80,进货入库明细表!A:O,4,FALSE),"")</f>
        <v/>
      </c>
      <c r="E80" s="18" t="str">
        <f>IFERROR(VLOOKUP(供应商对账单!A80,进货入库明细表!A:O,5,FALSE),"")</f>
        <v/>
      </c>
      <c r="F80" s="18" t="str">
        <f>IFERROR(VLOOKUP(供应商对账单!A80,进货入库明细表!A:O,6,FALSE),"")</f>
        <v/>
      </c>
      <c r="G80" s="18" t="str">
        <f>IFERROR(VLOOKUP(供应商对账单!A80,进货入库明细表!A:O,7,FALSE),"")</f>
        <v/>
      </c>
      <c r="H80" s="18" t="str">
        <f>IFERROR(VLOOKUP(供应商对账单!A80,进货入库明细表!A:O,8,FALSE),"")</f>
        <v/>
      </c>
      <c r="I80" s="18" t="str">
        <f>IFERROR(VLOOKUP(供应商对账单!A80,进货入库明细表!A:O,9,FALSE),"")</f>
        <v/>
      </c>
      <c r="J80" s="18" t="str">
        <f>IFERROR(VLOOKUP(供应商对账单!A80,进货入库明细表!A:O,10,FALSE),"")</f>
        <v/>
      </c>
      <c r="K80" s="18" t="str">
        <f>IFERROR(VLOOKUP(供应商对账单!A80,进货入库明细表!A:O,11,FALSE),"")</f>
        <v/>
      </c>
      <c r="L80" s="48" t="str">
        <f>IFERROR(VLOOKUP(供应商对账单!A80,进货入库明细表!A:O,13,FALSE),"")</f>
        <v/>
      </c>
    </row>
    <row r="81" spans="1:12" ht="20.100000000000001" customHeight="1" x14ac:dyDescent="0.15">
      <c r="A81" s="38" t="e">
        <f t="array" ref="A81">INDEX(进货入库明细表!A:A,LARGE(IF(进货入库明细表!$A$3:$A$10000&lt;&gt;"",ROW($3:$10000),-1),ROW(供应商对账单!A76)))</f>
        <v>#VALUE!</v>
      </c>
      <c r="B81" s="46" t="str">
        <f>IFERROR(VLOOKUP(供应商对账单!A81,进货入库明细表!A:O,2,FALSE),"")</f>
        <v/>
      </c>
      <c r="C81" s="47" t="str">
        <f>IFERROR(VLOOKUP(供应商对账单!A81,进货入库明细表!A:O,3,FALSE),"")</f>
        <v/>
      </c>
      <c r="D81" s="18" t="str">
        <f>IFERROR(VLOOKUP(供应商对账单!A81,进货入库明细表!A:O,4,FALSE),"")</f>
        <v/>
      </c>
      <c r="E81" s="18" t="str">
        <f>IFERROR(VLOOKUP(供应商对账单!A81,进货入库明细表!A:O,5,FALSE),"")</f>
        <v/>
      </c>
      <c r="F81" s="18" t="str">
        <f>IFERROR(VLOOKUP(供应商对账单!A81,进货入库明细表!A:O,6,FALSE),"")</f>
        <v/>
      </c>
      <c r="G81" s="18" t="str">
        <f>IFERROR(VLOOKUP(供应商对账单!A81,进货入库明细表!A:O,7,FALSE),"")</f>
        <v/>
      </c>
      <c r="H81" s="18" t="str">
        <f>IFERROR(VLOOKUP(供应商对账单!A81,进货入库明细表!A:O,8,FALSE),"")</f>
        <v/>
      </c>
      <c r="I81" s="18" t="str">
        <f>IFERROR(VLOOKUP(供应商对账单!A81,进货入库明细表!A:O,9,FALSE),"")</f>
        <v/>
      </c>
      <c r="J81" s="18" t="str">
        <f>IFERROR(VLOOKUP(供应商对账单!A81,进货入库明细表!A:O,10,FALSE),"")</f>
        <v/>
      </c>
      <c r="K81" s="18" t="str">
        <f>IFERROR(VLOOKUP(供应商对账单!A81,进货入库明细表!A:O,11,FALSE),"")</f>
        <v/>
      </c>
      <c r="L81" s="48" t="str">
        <f>IFERROR(VLOOKUP(供应商对账单!A81,进货入库明细表!A:O,13,FALSE),"")</f>
        <v/>
      </c>
    </row>
    <row r="82" spans="1:12" ht="20.100000000000001" customHeight="1" x14ac:dyDescent="0.15">
      <c r="A82" s="38" t="e">
        <f t="array" ref="A82">INDEX(进货入库明细表!A:A,LARGE(IF(进货入库明细表!$A$3:$A$10000&lt;&gt;"",ROW($3:$10000),-1),ROW(供应商对账单!A77)))</f>
        <v>#VALUE!</v>
      </c>
      <c r="B82" s="46" t="str">
        <f>IFERROR(VLOOKUP(供应商对账单!A82,进货入库明细表!A:O,2,FALSE),"")</f>
        <v/>
      </c>
      <c r="C82" s="47" t="str">
        <f>IFERROR(VLOOKUP(供应商对账单!A82,进货入库明细表!A:O,3,FALSE),"")</f>
        <v/>
      </c>
      <c r="D82" s="18" t="str">
        <f>IFERROR(VLOOKUP(供应商对账单!A82,进货入库明细表!A:O,4,FALSE),"")</f>
        <v/>
      </c>
      <c r="E82" s="18" t="str">
        <f>IFERROR(VLOOKUP(供应商对账单!A82,进货入库明细表!A:O,5,FALSE),"")</f>
        <v/>
      </c>
      <c r="F82" s="18" t="str">
        <f>IFERROR(VLOOKUP(供应商对账单!A82,进货入库明细表!A:O,6,FALSE),"")</f>
        <v/>
      </c>
      <c r="G82" s="18" t="str">
        <f>IFERROR(VLOOKUP(供应商对账单!A82,进货入库明细表!A:O,7,FALSE),"")</f>
        <v/>
      </c>
      <c r="H82" s="18" t="str">
        <f>IFERROR(VLOOKUP(供应商对账单!A82,进货入库明细表!A:O,8,FALSE),"")</f>
        <v/>
      </c>
      <c r="I82" s="18" t="str">
        <f>IFERROR(VLOOKUP(供应商对账单!A82,进货入库明细表!A:O,9,FALSE),"")</f>
        <v/>
      </c>
      <c r="J82" s="18" t="str">
        <f>IFERROR(VLOOKUP(供应商对账单!A82,进货入库明细表!A:O,10,FALSE),"")</f>
        <v/>
      </c>
      <c r="K82" s="18" t="str">
        <f>IFERROR(VLOOKUP(供应商对账单!A82,进货入库明细表!A:O,11,FALSE),"")</f>
        <v/>
      </c>
      <c r="L82" s="48" t="str">
        <f>IFERROR(VLOOKUP(供应商对账单!A82,进货入库明细表!A:O,13,FALSE),"")</f>
        <v/>
      </c>
    </row>
    <row r="83" spans="1:12" ht="20.100000000000001" customHeight="1" x14ac:dyDescent="0.15">
      <c r="A83" s="38" t="e">
        <f t="array" ref="A83">INDEX(进货入库明细表!A:A,LARGE(IF(进货入库明细表!$A$3:$A$10000&lt;&gt;"",ROW($3:$10000),-1),ROW(供应商对账单!A78)))</f>
        <v>#VALUE!</v>
      </c>
      <c r="B83" s="46" t="str">
        <f>IFERROR(VLOOKUP(供应商对账单!A83,进货入库明细表!A:O,2,FALSE),"")</f>
        <v/>
      </c>
      <c r="C83" s="47" t="str">
        <f>IFERROR(VLOOKUP(供应商对账单!A83,进货入库明细表!A:O,3,FALSE),"")</f>
        <v/>
      </c>
      <c r="D83" s="18" t="str">
        <f>IFERROR(VLOOKUP(供应商对账单!A83,进货入库明细表!A:O,4,FALSE),"")</f>
        <v/>
      </c>
      <c r="E83" s="18" t="str">
        <f>IFERROR(VLOOKUP(供应商对账单!A83,进货入库明细表!A:O,5,FALSE),"")</f>
        <v/>
      </c>
      <c r="F83" s="18" t="str">
        <f>IFERROR(VLOOKUP(供应商对账单!A83,进货入库明细表!A:O,6,FALSE),"")</f>
        <v/>
      </c>
      <c r="G83" s="18" t="str">
        <f>IFERROR(VLOOKUP(供应商对账单!A83,进货入库明细表!A:O,7,FALSE),"")</f>
        <v/>
      </c>
      <c r="H83" s="18" t="str">
        <f>IFERROR(VLOOKUP(供应商对账单!A83,进货入库明细表!A:O,8,FALSE),"")</f>
        <v/>
      </c>
      <c r="I83" s="18" t="str">
        <f>IFERROR(VLOOKUP(供应商对账单!A83,进货入库明细表!A:O,9,FALSE),"")</f>
        <v/>
      </c>
      <c r="J83" s="18" t="str">
        <f>IFERROR(VLOOKUP(供应商对账单!A83,进货入库明细表!A:O,10,FALSE),"")</f>
        <v/>
      </c>
      <c r="K83" s="18" t="str">
        <f>IFERROR(VLOOKUP(供应商对账单!A83,进货入库明细表!A:O,11,FALSE),"")</f>
        <v/>
      </c>
      <c r="L83" s="48" t="str">
        <f>IFERROR(VLOOKUP(供应商对账单!A83,进货入库明细表!A:O,13,FALSE),"")</f>
        <v/>
      </c>
    </row>
    <row r="84" spans="1:12" ht="20.100000000000001" customHeight="1" x14ac:dyDescent="0.15">
      <c r="A84" s="38" t="e">
        <f t="array" ref="A84">INDEX(进货入库明细表!A:A,LARGE(IF(进货入库明细表!$A$3:$A$10000&lt;&gt;"",ROW($3:$10000),-1),ROW(供应商对账单!A79)))</f>
        <v>#VALUE!</v>
      </c>
      <c r="B84" s="46" t="str">
        <f>IFERROR(VLOOKUP(供应商对账单!A84,进货入库明细表!A:O,2,FALSE),"")</f>
        <v/>
      </c>
      <c r="C84" s="47" t="str">
        <f>IFERROR(VLOOKUP(供应商对账单!A84,进货入库明细表!A:O,3,FALSE),"")</f>
        <v/>
      </c>
      <c r="D84" s="18" t="str">
        <f>IFERROR(VLOOKUP(供应商对账单!A84,进货入库明细表!A:O,4,FALSE),"")</f>
        <v/>
      </c>
      <c r="E84" s="18" t="str">
        <f>IFERROR(VLOOKUP(供应商对账单!A84,进货入库明细表!A:O,5,FALSE),"")</f>
        <v/>
      </c>
      <c r="F84" s="18" t="str">
        <f>IFERROR(VLOOKUP(供应商对账单!A84,进货入库明细表!A:O,6,FALSE),"")</f>
        <v/>
      </c>
      <c r="G84" s="18" t="str">
        <f>IFERROR(VLOOKUP(供应商对账单!A84,进货入库明细表!A:O,7,FALSE),"")</f>
        <v/>
      </c>
      <c r="H84" s="18" t="str">
        <f>IFERROR(VLOOKUP(供应商对账单!A84,进货入库明细表!A:O,8,FALSE),"")</f>
        <v/>
      </c>
      <c r="I84" s="18" t="str">
        <f>IFERROR(VLOOKUP(供应商对账单!A84,进货入库明细表!A:O,9,FALSE),"")</f>
        <v/>
      </c>
      <c r="J84" s="18" t="str">
        <f>IFERROR(VLOOKUP(供应商对账单!A84,进货入库明细表!A:O,10,FALSE),"")</f>
        <v/>
      </c>
      <c r="K84" s="18" t="str">
        <f>IFERROR(VLOOKUP(供应商对账单!A84,进货入库明细表!A:O,11,FALSE),"")</f>
        <v/>
      </c>
      <c r="L84" s="48" t="str">
        <f>IFERROR(VLOOKUP(供应商对账单!A84,进货入库明细表!A:O,13,FALSE),"")</f>
        <v/>
      </c>
    </row>
    <row r="85" spans="1:12" ht="20.100000000000001" customHeight="1" x14ac:dyDescent="0.15">
      <c r="A85" s="38" t="e">
        <f t="array" ref="A85">INDEX(进货入库明细表!A:A,LARGE(IF(进货入库明细表!$A$3:$A$10000&lt;&gt;"",ROW($3:$10000),-1),ROW(供应商对账单!A80)))</f>
        <v>#VALUE!</v>
      </c>
      <c r="B85" s="46" t="str">
        <f>IFERROR(VLOOKUP(供应商对账单!A85,进货入库明细表!A:O,2,FALSE),"")</f>
        <v/>
      </c>
      <c r="C85" s="47" t="str">
        <f>IFERROR(VLOOKUP(供应商对账单!A85,进货入库明细表!A:O,3,FALSE),"")</f>
        <v/>
      </c>
      <c r="D85" s="18" t="str">
        <f>IFERROR(VLOOKUP(供应商对账单!A85,进货入库明细表!A:O,4,FALSE),"")</f>
        <v/>
      </c>
      <c r="E85" s="18" t="str">
        <f>IFERROR(VLOOKUP(供应商对账单!A85,进货入库明细表!A:O,5,FALSE),"")</f>
        <v/>
      </c>
      <c r="F85" s="18" t="str">
        <f>IFERROR(VLOOKUP(供应商对账单!A85,进货入库明细表!A:O,6,FALSE),"")</f>
        <v/>
      </c>
      <c r="G85" s="18" t="str">
        <f>IFERROR(VLOOKUP(供应商对账单!A85,进货入库明细表!A:O,7,FALSE),"")</f>
        <v/>
      </c>
      <c r="H85" s="18" t="str">
        <f>IFERROR(VLOOKUP(供应商对账单!A85,进货入库明细表!A:O,8,FALSE),"")</f>
        <v/>
      </c>
      <c r="I85" s="18" t="str">
        <f>IFERROR(VLOOKUP(供应商对账单!A85,进货入库明细表!A:O,9,FALSE),"")</f>
        <v/>
      </c>
      <c r="J85" s="18" t="str">
        <f>IFERROR(VLOOKUP(供应商对账单!A85,进货入库明细表!A:O,10,FALSE),"")</f>
        <v/>
      </c>
      <c r="K85" s="18" t="str">
        <f>IFERROR(VLOOKUP(供应商对账单!A85,进货入库明细表!A:O,11,FALSE),"")</f>
        <v/>
      </c>
      <c r="L85" s="48" t="str">
        <f>IFERROR(VLOOKUP(供应商对账单!A85,进货入库明细表!A:O,13,FALSE),"")</f>
        <v/>
      </c>
    </row>
    <row r="86" spans="1:12" ht="20.100000000000001" customHeight="1" x14ac:dyDescent="0.15">
      <c r="A86" s="38" t="e">
        <f t="array" ref="A86">INDEX(进货入库明细表!A:A,LARGE(IF(进货入库明细表!$A$3:$A$10000&lt;&gt;"",ROW($3:$10000),-1),ROW(供应商对账单!A81)))</f>
        <v>#VALUE!</v>
      </c>
      <c r="B86" s="46" t="str">
        <f>IFERROR(VLOOKUP(供应商对账单!A86,进货入库明细表!A:O,2,FALSE),"")</f>
        <v/>
      </c>
      <c r="C86" s="47" t="str">
        <f>IFERROR(VLOOKUP(供应商对账单!A86,进货入库明细表!A:O,3,FALSE),"")</f>
        <v/>
      </c>
      <c r="D86" s="18" t="str">
        <f>IFERROR(VLOOKUP(供应商对账单!A86,进货入库明细表!A:O,4,FALSE),"")</f>
        <v/>
      </c>
      <c r="E86" s="18" t="str">
        <f>IFERROR(VLOOKUP(供应商对账单!A86,进货入库明细表!A:O,5,FALSE),"")</f>
        <v/>
      </c>
      <c r="F86" s="18" t="str">
        <f>IFERROR(VLOOKUP(供应商对账单!A86,进货入库明细表!A:O,6,FALSE),"")</f>
        <v/>
      </c>
      <c r="G86" s="18" t="str">
        <f>IFERROR(VLOOKUP(供应商对账单!A86,进货入库明细表!A:O,7,FALSE),"")</f>
        <v/>
      </c>
      <c r="H86" s="18" t="str">
        <f>IFERROR(VLOOKUP(供应商对账单!A86,进货入库明细表!A:O,8,FALSE),"")</f>
        <v/>
      </c>
      <c r="I86" s="18" t="str">
        <f>IFERROR(VLOOKUP(供应商对账单!A86,进货入库明细表!A:O,9,FALSE),"")</f>
        <v/>
      </c>
      <c r="J86" s="18" t="str">
        <f>IFERROR(VLOOKUP(供应商对账单!A86,进货入库明细表!A:O,10,FALSE),"")</f>
        <v/>
      </c>
      <c r="K86" s="18" t="str">
        <f>IFERROR(VLOOKUP(供应商对账单!A86,进货入库明细表!A:O,11,FALSE),"")</f>
        <v/>
      </c>
      <c r="L86" s="48" t="str">
        <f>IFERROR(VLOOKUP(供应商对账单!A86,进货入库明细表!A:O,13,FALSE),"")</f>
        <v/>
      </c>
    </row>
    <row r="87" spans="1:12" ht="20.100000000000001" customHeight="1" x14ac:dyDescent="0.15">
      <c r="A87" s="38" t="e">
        <f t="array" ref="A87">INDEX(进货入库明细表!A:A,LARGE(IF(进货入库明细表!$A$3:$A$10000&lt;&gt;"",ROW($3:$10000),-1),ROW(供应商对账单!A82)))</f>
        <v>#VALUE!</v>
      </c>
      <c r="B87" s="46" t="str">
        <f>IFERROR(VLOOKUP(供应商对账单!A87,进货入库明细表!A:O,2,FALSE),"")</f>
        <v/>
      </c>
      <c r="C87" s="47" t="str">
        <f>IFERROR(VLOOKUP(供应商对账单!A87,进货入库明细表!A:O,3,FALSE),"")</f>
        <v/>
      </c>
      <c r="D87" s="18" t="str">
        <f>IFERROR(VLOOKUP(供应商对账单!A87,进货入库明细表!A:O,4,FALSE),"")</f>
        <v/>
      </c>
      <c r="E87" s="18" t="str">
        <f>IFERROR(VLOOKUP(供应商对账单!A87,进货入库明细表!A:O,5,FALSE),"")</f>
        <v/>
      </c>
      <c r="F87" s="18" t="str">
        <f>IFERROR(VLOOKUP(供应商对账单!A87,进货入库明细表!A:O,6,FALSE),"")</f>
        <v/>
      </c>
      <c r="G87" s="18" t="str">
        <f>IFERROR(VLOOKUP(供应商对账单!A87,进货入库明细表!A:O,7,FALSE),"")</f>
        <v/>
      </c>
      <c r="H87" s="18" t="str">
        <f>IFERROR(VLOOKUP(供应商对账单!A87,进货入库明细表!A:O,8,FALSE),"")</f>
        <v/>
      </c>
      <c r="I87" s="18" t="str">
        <f>IFERROR(VLOOKUP(供应商对账单!A87,进货入库明细表!A:O,9,FALSE),"")</f>
        <v/>
      </c>
      <c r="J87" s="18" t="str">
        <f>IFERROR(VLOOKUP(供应商对账单!A87,进货入库明细表!A:O,10,FALSE),"")</f>
        <v/>
      </c>
      <c r="K87" s="18" t="str">
        <f>IFERROR(VLOOKUP(供应商对账单!A87,进货入库明细表!A:O,11,FALSE),"")</f>
        <v/>
      </c>
      <c r="L87" s="48" t="str">
        <f>IFERROR(VLOOKUP(供应商对账单!A87,进货入库明细表!A:O,13,FALSE),"")</f>
        <v/>
      </c>
    </row>
    <row r="88" spans="1:12" ht="20.100000000000001" customHeight="1" x14ac:dyDescent="0.15">
      <c r="A88" s="38" t="e">
        <f t="array" ref="A88">INDEX(进货入库明细表!A:A,LARGE(IF(进货入库明细表!$A$3:$A$10000&lt;&gt;"",ROW($3:$10000),-1),ROW(供应商对账单!A83)))</f>
        <v>#VALUE!</v>
      </c>
      <c r="B88" s="46" t="str">
        <f>IFERROR(VLOOKUP(供应商对账单!A88,进货入库明细表!A:O,2,FALSE),"")</f>
        <v/>
      </c>
      <c r="C88" s="47" t="str">
        <f>IFERROR(VLOOKUP(供应商对账单!A88,进货入库明细表!A:O,3,FALSE),"")</f>
        <v/>
      </c>
      <c r="D88" s="18" t="str">
        <f>IFERROR(VLOOKUP(供应商对账单!A88,进货入库明细表!A:O,4,FALSE),"")</f>
        <v/>
      </c>
      <c r="E88" s="18" t="str">
        <f>IFERROR(VLOOKUP(供应商对账单!A88,进货入库明细表!A:O,5,FALSE),"")</f>
        <v/>
      </c>
      <c r="F88" s="18" t="str">
        <f>IFERROR(VLOOKUP(供应商对账单!A88,进货入库明细表!A:O,6,FALSE),"")</f>
        <v/>
      </c>
      <c r="G88" s="18" t="str">
        <f>IFERROR(VLOOKUP(供应商对账单!A88,进货入库明细表!A:O,7,FALSE),"")</f>
        <v/>
      </c>
      <c r="H88" s="18" t="str">
        <f>IFERROR(VLOOKUP(供应商对账单!A88,进货入库明细表!A:O,8,FALSE),"")</f>
        <v/>
      </c>
      <c r="I88" s="18" t="str">
        <f>IFERROR(VLOOKUP(供应商对账单!A88,进货入库明细表!A:O,9,FALSE),"")</f>
        <v/>
      </c>
      <c r="J88" s="18" t="str">
        <f>IFERROR(VLOOKUP(供应商对账单!A88,进货入库明细表!A:O,10,FALSE),"")</f>
        <v/>
      </c>
      <c r="K88" s="18" t="str">
        <f>IFERROR(VLOOKUP(供应商对账单!A88,进货入库明细表!A:O,11,FALSE),"")</f>
        <v/>
      </c>
      <c r="L88" s="48" t="str">
        <f>IFERROR(VLOOKUP(供应商对账单!A88,进货入库明细表!A:O,13,FALSE),"")</f>
        <v/>
      </c>
    </row>
    <row r="89" spans="1:12" ht="20.100000000000001" customHeight="1" x14ac:dyDescent="0.15">
      <c r="A89" s="38" t="e">
        <f t="array" ref="A89">INDEX(进货入库明细表!A:A,LARGE(IF(进货入库明细表!$A$3:$A$10000&lt;&gt;"",ROW($3:$10000),-1),ROW(供应商对账单!A84)))</f>
        <v>#VALUE!</v>
      </c>
      <c r="B89" s="46" t="str">
        <f>IFERROR(VLOOKUP(供应商对账单!A89,进货入库明细表!A:O,2,FALSE),"")</f>
        <v/>
      </c>
      <c r="C89" s="47" t="str">
        <f>IFERROR(VLOOKUP(供应商对账单!A89,进货入库明细表!A:O,3,FALSE),"")</f>
        <v/>
      </c>
      <c r="D89" s="18" t="str">
        <f>IFERROR(VLOOKUP(供应商对账单!A89,进货入库明细表!A:O,4,FALSE),"")</f>
        <v/>
      </c>
      <c r="E89" s="18" t="str">
        <f>IFERROR(VLOOKUP(供应商对账单!A89,进货入库明细表!A:O,5,FALSE),"")</f>
        <v/>
      </c>
      <c r="F89" s="18" t="str">
        <f>IFERROR(VLOOKUP(供应商对账单!A89,进货入库明细表!A:O,6,FALSE),"")</f>
        <v/>
      </c>
      <c r="G89" s="18" t="str">
        <f>IFERROR(VLOOKUP(供应商对账单!A89,进货入库明细表!A:O,7,FALSE),"")</f>
        <v/>
      </c>
      <c r="H89" s="18" t="str">
        <f>IFERROR(VLOOKUP(供应商对账单!A89,进货入库明细表!A:O,8,FALSE),"")</f>
        <v/>
      </c>
      <c r="I89" s="18" t="str">
        <f>IFERROR(VLOOKUP(供应商对账单!A89,进货入库明细表!A:O,9,FALSE),"")</f>
        <v/>
      </c>
      <c r="J89" s="18" t="str">
        <f>IFERROR(VLOOKUP(供应商对账单!A89,进货入库明细表!A:O,10,FALSE),"")</f>
        <v/>
      </c>
      <c r="K89" s="18" t="str">
        <f>IFERROR(VLOOKUP(供应商对账单!A89,进货入库明细表!A:O,11,FALSE),"")</f>
        <v/>
      </c>
      <c r="L89" s="48" t="str">
        <f>IFERROR(VLOOKUP(供应商对账单!A89,进货入库明细表!A:O,13,FALSE),"")</f>
        <v/>
      </c>
    </row>
    <row r="90" spans="1:12" ht="20.100000000000001" customHeight="1" x14ac:dyDescent="0.15">
      <c r="A90" s="38" t="e">
        <f t="array" ref="A90">INDEX(进货入库明细表!A:A,LARGE(IF(进货入库明细表!$A$3:$A$10000&lt;&gt;"",ROW($3:$10000),-1),ROW(供应商对账单!A85)))</f>
        <v>#VALUE!</v>
      </c>
      <c r="B90" s="46" t="str">
        <f>IFERROR(VLOOKUP(供应商对账单!A90,进货入库明细表!A:O,2,FALSE),"")</f>
        <v/>
      </c>
      <c r="C90" s="47" t="str">
        <f>IFERROR(VLOOKUP(供应商对账单!A90,进货入库明细表!A:O,3,FALSE),"")</f>
        <v/>
      </c>
      <c r="D90" s="18" t="str">
        <f>IFERROR(VLOOKUP(供应商对账单!A90,进货入库明细表!A:O,4,FALSE),"")</f>
        <v/>
      </c>
      <c r="E90" s="18" t="str">
        <f>IFERROR(VLOOKUP(供应商对账单!A90,进货入库明细表!A:O,5,FALSE),"")</f>
        <v/>
      </c>
      <c r="F90" s="18" t="str">
        <f>IFERROR(VLOOKUP(供应商对账单!A90,进货入库明细表!A:O,6,FALSE),"")</f>
        <v/>
      </c>
      <c r="G90" s="18" t="str">
        <f>IFERROR(VLOOKUP(供应商对账单!A90,进货入库明细表!A:O,7,FALSE),"")</f>
        <v/>
      </c>
      <c r="H90" s="18" t="str">
        <f>IFERROR(VLOOKUP(供应商对账单!A90,进货入库明细表!A:O,8,FALSE),"")</f>
        <v/>
      </c>
      <c r="I90" s="18" t="str">
        <f>IFERROR(VLOOKUP(供应商对账单!A90,进货入库明细表!A:O,9,FALSE),"")</f>
        <v/>
      </c>
      <c r="J90" s="18" t="str">
        <f>IFERROR(VLOOKUP(供应商对账单!A90,进货入库明细表!A:O,10,FALSE),"")</f>
        <v/>
      </c>
      <c r="K90" s="18" t="str">
        <f>IFERROR(VLOOKUP(供应商对账单!A90,进货入库明细表!A:O,11,FALSE),"")</f>
        <v/>
      </c>
      <c r="L90" s="48" t="str">
        <f>IFERROR(VLOOKUP(供应商对账单!A90,进货入库明细表!A:O,13,FALSE),"")</f>
        <v/>
      </c>
    </row>
    <row r="91" spans="1:12" ht="20.100000000000001" customHeight="1" x14ac:dyDescent="0.15">
      <c r="A91" s="38" t="e">
        <f t="array" ref="A91">INDEX(进货入库明细表!A:A,LARGE(IF(进货入库明细表!$A$3:$A$10000&lt;&gt;"",ROW($3:$10000),-1),ROW(供应商对账单!A86)))</f>
        <v>#VALUE!</v>
      </c>
      <c r="B91" s="46" t="str">
        <f>IFERROR(VLOOKUP(供应商对账单!A91,进货入库明细表!A:O,2,FALSE),"")</f>
        <v/>
      </c>
      <c r="C91" s="47" t="str">
        <f>IFERROR(VLOOKUP(供应商对账单!A91,进货入库明细表!A:O,3,FALSE),"")</f>
        <v/>
      </c>
      <c r="D91" s="18" t="str">
        <f>IFERROR(VLOOKUP(供应商对账单!A91,进货入库明细表!A:O,4,FALSE),"")</f>
        <v/>
      </c>
      <c r="E91" s="18" t="str">
        <f>IFERROR(VLOOKUP(供应商对账单!A91,进货入库明细表!A:O,5,FALSE),"")</f>
        <v/>
      </c>
      <c r="F91" s="18" t="str">
        <f>IFERROR(VLOOKUP(供应商对账单!A91,进货入库明细表!A:O,6,FALSE),"")</f>
        <v/>
      </c>
      <c r="G91" s="18" t="str">
        <f>IFERROR(VLOOKUP(供应商对账单!A91,进货入库明细表!A:O,7,FALSE),"")</f>
        <v/>
      </c>
      <c r="H91" s="18" t="str">
        <f>IFERROR(VLOOKUP(供应商对账单!A91,进货入库明细表!A:O,8,FALSE),"")</f>
        <v/>
      </c>
      <c r="I91" s="18" t="str">
        <f>IFERROR(VLOOKUP(供应商对账单!A91,进货入库明细表!A:O,9,FALSE),"")</f>
        <v/>
      </c>
      <c r="J91" s="18" t="str">
        <f>IFERROR(VLOOKUP(供应商对账单!A91,进货入库明细表!A:O,10,FALSE),"")</f>
        <v/>
      </c>
      <c r="K91" s="18" t="str">
        <f>IFERROR(VLOOKUP(供应商对账单!A91,进货入库明细表!A:O,11,FALSE),"")</f>
        <v/>
      </c>
      <c r="L91" s="48" t="str">
        <f>IFERROR(VLOOKUP(供应商对账单!A91,进货入库明细表!A:O,13,FALSE),"")</f>
        <v/>
      </c>
    </row>
    <row r="92" spans="1:12" ht="20.100000000000001" customHeight="1" x14ac:dyDescent="0.15">
      <c r="A92" s="38" t="e">
        <f t="array" ref="A92">INDEX(进货入库明细表!A:A,LARGE(IF(进货入库明细表!$A$3:$A$10000&lt;&gt;"",ROW($3:$10000),-1),ROW(供应商对账单!A87)))</f>
        <v>#VALUE!</v>
      </c>
      <c r="B92" s="46" t="str">
        <f>IFERROR(VLOOKUP(供应商对账单!A92,进货入库明细表!A:O,2,FALSE),"")</f>
        <v/>
      </c>
      <c r="C92" s="47" t="str">
        <f>IFERROR(VLOOKUP(供应商对账单!A92,进货入库明细表!A:O,3,FALSE),"")</f>
        <v/>
      </c>
      <c r="D92" s="18" t="str">
        <f>IFERROR(VLOOKUP(供应商对账单!A92,进货入库明细表!A:O,4,FALSE),"")</f>
        <v/>
      </c>
      <c r="E92" s="18" t="str">
        <f>IFERROR(VLOOKUP(供应商对账单!A92,进货入库明细表!A:O,5,FALSE),"")</f>
        <v/>
      </c>
      <c r="F92" s="18" t="str">
        <f>IFERROR(VLOOKUP(供应商对账单!A92,进货入库明细表!A:O,6,FALSE),"")</f>
        <v/>
      </c>
      <c r="G92" s="18" t="str">
        <f>IFERROR(VLOOKUP(供应商对账单!A92,进货入库明细表!A:O,7,FALSE),"")</f>
        <v/>
      </c>
      <c r="H92" s="18" t="str">
        <f>IFERROR(VLOOKUP(供应商对账单!A92,进货入库明细表!A:O,8,FALSE),"")</f>
        <v/>
      </c>
      <c r="I92" s="18" t="str">
        <f>IFERROR(VLOOKUP(供应商对账单!A92,进货入库明细表!A:O,9,FALSE),"")</f>
        <v/>
      </c>
      <c r="J92" s="18" t="str">
        <f>IFERROR(VLOOKUP(供应商对账单!A92,进货入库明细表!A:O,10,FALSE),"")</f>
        <v/>
      </c>
      <c r="K92" s="18" t="str">
        <f>IFERROR(VLOOKUP(供应商对账单!A92,进货入库明细表!A:O,11,FALSE),"")</f>
        <v/>
      </c>
      <c r="L92" s="48" t="str">
        <f>IFERROR(VLOOKUP(供应商对账单!A92,进货入库明细表!A:O,13,FALSE),"")</f>
        <v/>
      </c>
    </row>
    <row r="93" spans="1:12" ht="20.100000000000001" customHeight="1" x14ac:dyDescent="0.15">
      <c r="A93" s="38" t="e">
        <f t="array" ref="A93">INDEX(进货入库明细表!A:A,LARGE(IF(进货入库明细表!$A$3:$A$10000&lt;&gt;"",ROW($3:$10000),-1),ROW(供应商对账单!A88)))</f>
        <v>#VALUE!</v>
      </c>
      <c r="B93" s="46" t="str">
        <f>IFERROR(VLOOKUP(供应商对账单!A93,进货入库明细表!A:O,2,FALSE),"")</f>
        <v/>
      </c>
      <c r="C93" s="47" t="str">
        <f>IFERROR(VLOOKUP(供应商对账单!A93,进货入库明细表!A:O,3,FALSE),"")</f>
        <v/>
      </c>
      <c r="D93" s="18" t="str">
        <f>IFERROR(VLOOKUP(供应商对账单!A93,进货入库明细表!A:O,4,FALSE),"")</f>
        <v/>
      </c>
      <c r="E93" s="18" t="str">
        <f>IFERROR(VLOOKUP(供应商对账单!A93,进货入库明细表!A:O,5,FALSE),"")</f>
        <v/>
      </c>
      <c r="F93" s="18" t="str">
        <f>IFERROR(VLOOKUP(供应商对账单!A93,进货入库明细表!A:O,6,FALSE),"")</f>
        <v/>
      </c>
      <c r="G93" s="18" t="str">
        <f>IFERROR(VLOOKUP(供应商对账单!A93,进货入库明细表!A:O,7,FALSE),"")</f>
        <v/>
      </c>
      <c r="H93" s="18" t="str">
        <f>IFERROR(VLOOKUP(供应商对账单!A93,进货入库明细表!A:O,8,FALSE),"")</f>
        <v/>
      </c>
      <c r="I93" s="18" t="str">
        <f>IFERROR(VLOOKUP(供应商对账单!A93,进货入库明细表!A:O,9,FALSE),"")</f>
        <v/>
      </c>
      <c r="J93" s="18" t="str">
        <f>IFERROR(VLOOKUP(供应商对账单!A93,进货入库明细表!A:O,10,FALSE),"")</f>
        <v/>
      </c>
      <c r="K93" s="18" t="str">
        <f>IFERROR(VLOOKUP(供应商对账单!A93,进货入库明细表!A:O,11,FALSE),"")</f>
        <v/>
      </c>
      <c r="L93" s="48" t="str">
        <f>IFERROR(VLOOKUP(供应商对账单!A93,进货入库明细表!A:O,13,FALSE),"")</f>
        <v/>
      </c>
    </row>
    <row r="94" spans="1:12" ht="20.100000000000001" customHeight="1" x14ac:dyDescent="0.15">
      <c r="A94" s="38" t="e">
        <f t="array" ref="A94">INDEX(进货入库明细表!A:A,LARGE(IF(进货入库明细表!$A$3:$A$10000&lt;&gt;"",ROW($3:$10000),-1),ROW(供应商对账单!A89)))</f>
        <v>#VALUE!</v>
      </c>
      <c r="B94" s="46" t="str">
        <f>IFERROR(VLOOKUP(供应商对账单!A94,进货入库明细表!A:O,2,FALSE),"")</f>
        <v/>
      </c>
      <c r="C94" s="47" t="str">
        <f>IFERROR(VLOOKUP(供应商对账单!A94,进货入库明细表!A:O,3,FALSE),"")</f>
        <v/>
      </c>
      <c r="D94" s="18" t="str">
        <f>IFERROR(VLOOKUP(供应商对账单!A94,进货入库明细表!A:O,4,FALSE),"")</f>
        <v/>
      </c>
      <c r="E94" s="18" t="str">
        <f>IFERROR(VLOOKUP(供应商对账单!A94,进货入库明细表!A:O,5,FALSE),"")</f>
        <v/>
      </c>
      <c r="F94" s="18" t="str">
        <f>IFERROR(VLOOKUP(供应商对账单!A94,进货入库明细表!A:O,6,FALSE),"")</f>
        <v/>
      </c>
      <c r="G94" s="18" t="str">
        <f>IFERROR(VLOOKUP(供应商对账单!A94,进货入库明细表!A:O,7,FALSE),"")</f>
        <v/>
      </c>
      <c r="H94" s="18" t="str">
        <f>IFERROR(VLOOKUP(供应商对账单!A94,进货入库明细表!A:O,8,FALSE),"")</f>
        <v/>
      </c>
      <c r="I94" s="18" t="str">
        <f>IFERROR(VLOOKUP(供应商对账单!A94,进货入库明细表!A:O,9,FALSE),"")</f>
        <v/>
      </c>
      <c r="J94" s="18" t="str">
        <f>IFERROR(VLOOKUP(供应商对账单!A94,进货入库明细表!A:O,10,FALSE),"")</f>
        <v/>
      </c>
      <c r="K94" s="18" t="str">
        <f>IFERROR(VLOOKUP(供应商对账单!A94,进货入库明细表!A:O,11,FALSE),"")</f>
        <v/>
      </c>
      <c r="L94" s="48" t="str">
        <f>IFERROR(VLOOKUP(供应商对账单!A94,进货入库明细表!A:O,13,FALSE),"")</f>
        <v/>
      </c>
    </row>
    <row r="95" spans="1:12" ht="20.100000000000001" customHeight="1" x14ac:dyDescent="0.15">
      <c r="A95" s="38" t="e">
        <f t="array" ref="A95">INDEX(进货入库明细表!A:A,LARGE(IF(进货入库明细表!$A$3:$A$10000&lt;&gt;"",ROW($3:$10000),-1),ROW(供应商对账单!A90)))</f>
        <v>#VALUE!</v>
      </c>
      <c r="B95" s="46" t="str">
        <f>IFERROR(VLOOKUP(供应商对账单!A95,进货入库明细表!A:O,2,FALSE),"")</f>
        <v/>
      </c>
      <c r="C95" s="47" t="str">
        <f>IFERROR(VLOOKUP(供应商对账单!A95,进货入库明细表!A:O,3,FALSE),"")</f>
        <v/>
      </c>
      <c r="D95" s="18" t="str">
        <f>IFERROR(VLOOKUP(供应商对账单!A95,进货入库明细表!A:O,4,FALSE),"")</f>
        <v/>
      </c>
      <c r="E95" s="18" t="str">
        <f>IFERROR(VLOOKUP(供应商对账单!A95,进货入库明细表!A:O,5,FALSE),"")</f>
        <v/>
      </c>
      <c r="F95" s="18" t="str">
        <f>IFERROR(VLOOKUP(供应商对账单!A95,进货入库明细表!A:O,6,FALSE),"")</f>
        <v/>
      </c>
      <c r="G95" s="18" t="str">
        <f>IFERROR(VLOOKUP(供应商对账单!A95,进货入库明细表!A:O,7,FALSE),"")</f>
        <v/>
      </c>
      <c r="H95" s="18" t="str">
        <f>IFERROR(VLOOKUP(供应商对账单!A95,进货入库明细表!A:O,8,FALSE),"")</f>
        <v/>
      </c>
      <c r="I95" s="18" t="str">
        <f>IFERROR(VLOOKUP(供应商对账单!A95,进货入库明细表!A:O,9,FALSE),"")</f>
        <v/>
      </c>
      <c r="J95" s="18" t="str">
        <f>IFERROR(VLOOKUP(供应商对账单!A95,进货入库明细表!A:O,10,FALSE),"")</f>
        <v/>
      </c>
      <c r="K95" s="18" t="str">
        <f>IFERROR(VLOOKUP(供应商对账单!A95,进货入库明细表!A:O,11,FALSE),"")</f>
        <v/>
      </c>
      <c r="L95" s="48" t="str">
        <f>IFERROR(VLOOKUP(供应商对账单!A95,进货入库明细表!A:O,13,FALSE),"")</f>
        <v/>
      </c>
    </row>
    <row r="96" spans="1:12" ht="20.100000000000001" customHeight="1" x14ac:dyDescent="0.15">
      <c r="A96" s="38" t="e">
        <f t="array" ref="A96">INDEX(进货入库明细表!A:A,LARGE(IF(进货入库明细表!$A$3:$A$10000&lt;&gt;"",ROW($3:$10000),-1),ROW(供应商对账单!A91)))</f>
        <v>#VALUE!</v>
      </c>
      <c r="B96" s="46" t="str">
        <f>IFERROR(VLOOKUP(供应商对账单!A96,进货入库明细表!A:O,2,FALSE),"")</f>
        <v/>
      </c>
      <c r="C96" s="47" t="str">
        <f>IFERROR(VLOOKUP(供应商对账单!A96,进货入库明细表!A:O,3,FALSE),"")</f>
        <v/>
      </c>
      <c r="D96" s="18" t="str">
        <f>IFERROR(VLOOKUP(供应商对账单!A96,进货入库明细表!A:O,4,FALSE),"")</f>
        <v/>
      </c>
      <c r="E96" s="18" t="str">
        <f>IFERROR(VLOOKUP(供应商对账单!A96,进货入库明细表!A:O,5,FALSE),"")</f>
        <v/>
      </c>
      <c r="F96" s="18" t="str">
        <f>IFERROR(VLOOKUP(供应商对账单!A96,进货入库明细表!A:O,6,FALSE),"")</f>
        <v/>
      </c>
      <c r="G96" s="18" t="str">
        <f>IFERROR(VLOOKUP(供应商对账单!A96,进货入库明细表!A:O,7,FALSE),"")</f>
        <v/>
      </c>
      <c r="H96" s="18" t="str">
        <f>IFERROR(VLOOKUP(供应商对账单!A96,进货入库明细表!A:O,8,FALSE),"")</f>
        <v/>
      </c>
      <c r="I96" s="18" t="str">
        <f>IFERROR(VLOOKUP(供应商对账单!A96,进货入库明细表!A:O,9,FALSE),"")</f>
        <v/>
      </c>
      <c r="J96" s="18" t="str">
        <f>IFERROR(VLOOKUP(供应商对账单!A96,进货入库明细表!A:O,10,FALSE),"")</f>
        <v/>
      </c>
      <c r="K96" s="18" t="str">
        <f>IFERROR(VLOOKUP(供应商对账单!A96,进货入库明细表!A:O,11,FALSE),"")</f>
        <v/>
      </c>
      <c r="L96" s="48" t="str">
        <f>IFERROR(VLOOKUP(供应商对账单!A96,进货入库明细表!A:O,13,FALSE),"")</f>
        <v/>
      </c>
    </row>
    <row r="97" spans="1:12" ht="20.100000000000001" customHeight="1" x14ac:dyDescent="0.15">
      <c r="A97" s="38" t="e">
        <f t="array" ref="A97">INDEX(进货入库明细表!A:A,LARGE(IF(进货入库明细表!$A$3:$A$10000&lt;&gt;"",ROW($3:$10000),-1),ROW(供应商对账单!A92)))</f>
        <v>#VALUE!</v>
      </c>
      <c r="B97" s="46" t="str">
        <f>IFERROR(VLOOKUP(供应商对账单!A97,进货入库明细表!A:O,2,FALSE),"")</f>
        <v/>
      </c>
      <c r="C97" s="47" t="str">
        <f>IFERROR(VLOOKUP(供应商对账单!A97,进货入库明细表!A:O,3,FALSE),"")</f>
        <v/>
      </c>
      <c r="D97" s="18" t="str">
        <f>IFERROR(VLOOKUP(供应商对账单!A97,进货入库明细表!A:O,4,FALSE),"")</f>
        <v/>
      </c>
      <c r="E97" s="18" t="str">
        <f>IFERROR(VLOOKUP(供应商对账单!A97,进货入库明细表!A:O,5,FALSE),"")</f>
        <v/>
      </c>
      <c r="F97" s="18" t="str">
        <f>IFERROR(VLOOKUP(供应商对账单!A97,进货入库明细表!A:O,6,FALSE),"")</f>
        <v/>
      </c>
      <c r="G97" s="18" t="str">
        <f>IFERROR(VLOOKUP(供应商对账单!A97,进货入库明细表!A:O,7,FALSE),"")</f>
        <v/>
      </c>
      <c r="H97" s="18" t="str">
        <f>IFERROR(VLOOKUP(供应商对账单!A97,进货入库明细表!A:O,8,FALSE),"")</f>
        <v/>
      </c>
      <c r="I97" s="18" t="str">
        <f>IFERROR(VLOOKUP(供应商对账单!A97,进货入库明细表!A:O,9,FALSE),"")</f>
        <v/>
      </c>
      <c r="J97" s="18" t="str">
        <f>IFERROR(VLOOKUP(供应商对账单!A97,进货入库明细表!A:O,10,FALSE),"")</f>
        <v/>
      </c>
      <c r="K97" s="18" t="str">
        <f>IFERROR(VLOOKUP(供应商对账单!A97,进货入库明细表!A:O,11,FALSE),"")</f>
        <v/>
      </c>
      <c r="L97" s="48" t="str">
        <f>IFERROR(VLOOKUP(供应商对账单!A97,进货入库明细表!A:O,13,FALSE),"")</f>
        <v/>
      </c>
    </row>
    <row r="98" spans="1:12" ht="20.100000000000001" customHeight="1" x14ac:dyDescent="0.15">
      <c r="A98" s="38" t="e">
        <f t="array" ref="A98">INDEX(进货入库明细表!A:A,LARGE(IF(进货入库明细表!$A$3:$A$10000&lt;&gt;"",ROW($3:$10000),-1),ROW(供应商对账单!A93)))</f>
        <v>#VALUE!</v>
      </c>
      <c r="B98" s="46" t="str">
        <f>IFERROR(VLOOKUP(供应商对账单!A98,进货入库明细表!A:O,2,FALSE),"")</f>
        <v/>
      </c>
      <c r="C98" s="47" t="str">
        <f>IFERROR(VLOOKUP(供应商对账单!A98,进货入库明细表!A:O,3,FALSE),"")</f>
        <v/>
      </c>
      <c r="D98" s="18" t="str">
        <f>IFERROR(VLOOKUP(供应商对账单!A98,进货入库明细表!A:O,4,FALSE),"")</f>
        <v/>
      </c>
      <c r="E98" s="18" t="str">
        <f>IFERROR(VLOOKUP(供应商对账单!A98,进货入库明细表!A:O,5,FALSE),"")</f>
        <v/>
      </c>
      <c r="F98" s="18" t="str">
        <f>IFERROR(VLOOKUP(供应商对账单!A98,进货入库明细表!A:O,6,FALSE),"")</f>
        <v/>
      </c>
      <c r="G98" s="18" t="str">
        <f>IFERROR(VLOOKUP(供应商对账单!A98,进货入库明细表!A:O,7,FALSE),"")</f>
        <v/>
      </c>
      <c r="H98" s="18" t="str">
        <f>IFERROR(VLOOKUP(供应商对账单!A98,进货入库明细表!A:O,8,FALSE),"")</f>
        <v/>
      </c>
      <c r="I98" s="18" t="str">
        <f>IFERROR(VLOOKUP(供应商对账单!A98,进货入库明细表!A:O,9,FALSE),"")</f>
        <v/>
      </c>
      <c r="J98" s="18" t="str">
        <f>IFERROR(VLOOKUP(供应商对账单!A98,进货入库明细表!A:O,10,FALSE),"")</f>
        <v/>
      </c>
      <c r="K98" s="18" t="str">
        <f>IFERROR(VLOOKUP(供应商对账单!A98,进货入库明细表!A:O,11,FALSE),"")</f>
        <v/>
      </c>
      <c r="L98" s="48" t="str">
        <f>IFERROR(VLOOKUP(供应商对账单!A98,进货入库明细表!A:O,13,FALSE),"")</f>
        <v/>
      </c>
    </row>
    <row r="99" spans="1:12" ht="20.100000000000001" customHeight="1" x14ac:dyDescent="0.15">
      <c r="A99" s="38" t="e">
        <f t="array" ref="A99">INDEX(进货入库明细表!A:A,LARGE(IF(进货入库明细表!$A$3:$A$10000&lt;&gt;"",ROW($3:$10000),-1),ROW(供应商对账单!A94)))</f>
        <v>#VALUE!</v>
      </c>
      <c r="B99" s="46" t="str">
        <f>IFERROR(VLOOKUP(供应商对账单!A99,进货入库明细表!A:O,2,FALSE),"")</f>
        <v/>
      </c>
      <c r="C99" s="47" t="str">
        <f>IFERROR(VLOOKUP(供应商对账单!A99,进货入库明细表!A:O,3,FALSE),"")</f>
        <v/>
      </c>
      <c r="D99" s="18" t="str">
        <f>IFERROR(VLOOKUP(供应商对账单!A99,进货入库明细表!A:O,4,FALSE),"")</f>
        <v/>
      </c>
      <c r="E99" s="18" t="str">
        <f>IFERROR(VLOOKUP(供应商对账单!A99,进货入库明细表!A:O,5,FALSE),"")</f>
        <v/>
      </c>
      <c r="F99" s="18" t="str">
        <f>IFERROR(VLOOKUP(供应商对账单!A99,进货入库明细表!A:O,6,FALSE),"")</f>
        <v/>
      </c>
      <c r="G99" s="18" t="str">
        <f>IFERROR(VLOOKUP(供应商对账单!A99,进货入库明细表!A:O,7,FALSE),"")</f>
        <v/>
      </c>
      <c r="H99" s="18" t="str">
        <f>IFERROR(VLOOKUP(供应商对账单!A99,进货入库明细表!A:O,8,FALSE),"")</f>
        <v/>
      </c>
      <c r="I99" s="18" t="str">
        <f>IFERROR(VLOOKUP(供应商对账单!A99,进货入库明细表!A:O,9,FALSE),"")</f>
        <v/>
      </c>
      <c r="J99" s="18" t="str">
        <f>IFERROR(VLOOKUP(供应商对账单!A99,进货入库明细表!A:O,10,FALSE),"")</f>
        <v/>
      </c>
      <c r="K99" s="18" t="str">
        <f>IFERROR(VLOOKUP(供应商对账单!A99,进货入库明细表!A:O,11,FALSE),"")</f>
        <v/>
      </c>
      <c r="L99" s="48" t="str">
        <f>IFERROR(VLOOKUP(供应商对账单!A99,进货入库明细表!A:O,13,FALSE),"")</f>
        <v/>
      </c>
    </row>
    <row r="100" spans="1:12" ht="20.100000000000001" customHeight="1" x14ac:dyDescent="0.15">
      <c r="A100" s="38" t="e">
        <f t="array" ref="A100">INDEX(进货入库明细表!A:A,LARGE(IF(进货入库明细表!$A$3:$A$10000&lt;&gt;"",ROW($3:$10000),-1),ROW(供应商对账单!A95)))</f>
        <v>#VALUE!</v>
      </c>
      <c r="B100" s="46" t="str">
        <f>IFERROR(VLOOKUP(供应商对账单!A100,进货入库明细表!A:O,2,FALSE),"")</f>
        <v/>
      </c>
      <c r="C100" s="47" t="str">
        <f>IFERROR(VLOOKUP(供应商对账单!A100,进货入库明细表!A:O,3,FALSE),"")</f>
        <v/>
      </c>
      <c r="D100" s="18" t="str">
        <f>IFERROR(VLOOKUP(供应商对账单!A100,进货入库明细表!A:O,4,FALSE),"")</f>
        <v/>
      </c>
      <c r="E100" s="18" t="str">
        <f>IFERROR(VLOOKUP(供应商对账单!A100,进货入库明细表!A:O,5,FALSE),"")</f>
        <v/>
      </c>
      <c r="F100" s="18" t="str">
        <f>IFERROR(VLOOKUP(供应商对账单!A100,进货入库明细表!A:O,6,FALSE),"")</f>
        <v/>
      </c>
      <c r="G100" s="18" t="str">
        <f>IFERROR(VLOOKUP(供应商对账单!A100,进货入库明细表!A:O,7,FALSE),"")</f>
        <v/>
      </c>
      <c r="H100" s="18" t="str">
        <f>IFERROR(VLOOKUP(供应商对账单!A100,进货入库明细表!A:O,8,FALSE),"")</f>
        <v/>
      </c>
      <c r="I100" s="18" t="str">
        <f>IFERROR(VLOOKUP(供应商对账单!A100,进货入库明细表!A:O,9,FALSE),"")</f>
        <v/>
      </c>
      <c r="J100" s="18" t="str">
        <f>IFERROR(VLOOKUP(供应商对账单!A100,进货入库明细表!A:O,10,FALSE),"")</f>
        <v/>
      </c>
      <c r="K100" s="18" t="str">
        <f>IFERROR(VLOOKUP(供应商对账单!A100,进货入库明细表!A:O,11,FALSE),"")</f>
        <v/>
      </c>
      <c r="L100" s="48" t="str">
        <f>IFERROR(VLOOKUP(供应商对账单!A100,进货入库明细表!A:O,13,FALSE),"")</f>
        <v/>
      </c>
    </row>
    <row r="101" spans="1:12" ht="20.100000000000001" customHeight="1" x14ac:dyDescent="0.15">
      <c r="A101" s="38" t="e">
        <f t="array" ref="A101">INDEX(进货入库明细表!A:A,LARGE(IF(进货入库明细表!$A$3:$A$10000&lt;&gt;"",ROW($3:$10000),-1),ROW(供应商对账单!A96)))</f>
        <v>#VALUE!</v>
      </c>
      <c r="B101" s="46" t="str">
        <f>IFERROR(VLOOKUP(供应商对账单!A101,进货入库明细表!A:O,2,FALSE),"")</f>
        <v/>
      </c>
      <c r="C101" s="47" t="str">
        <f>IFERROR(VLOOKUP(供应商对账单!A101,进货入库明细表!A:O,3,FALSE),"")</f>
        <v/>
      </c>
      <c r="D101" s="18" t="str">
        <f>IFERROR(VLOOKUP(供应商对账单!A101,进货入库明细表!A:O,4,FALSE),"")</f>
        <v/>
      </c>
      <c r="E101" s="18" t="str">
        <f>IFERROR(VLOOKUP(供应商对账单!A101,进货入库明细表!A:O,5,FALSE),"")</f>
        <v/>
      </c>
      <c r="F101" s="18" t="str">
        <f>IFERROR(VLOOKUP(供应商对账单!A101,进货入库明细表!A:O,6,FALSE),"")</f>
        <v/>
      </c>
      <c r="G101" s="18" t="str">
        <f>IFERROR(VLOOKUP(供应商对账单!A101,进货入库明细表!A:O,7,FALSE),"")</f>
        <v/>
      </c>
      <c r="H101" s="18" t="str">
        <f>IFERROR(VLOOKUP(供应商对账单!A101,进货入库明细表!A:O,8,FALSE),"")</f>
        <v/>
      </c>
      <c r="I101" s="18" t="str">
        <f>IFERROR(VLOOKUP(供应商对账单!A101,进货入库明细表!A:O,9,FALSE),"")</f>
        <v/>
      </c>
      <c r="J101" s="18" t="str">
        <f>IFERROR(VLOOKUP(供应商对账单!A101,进货入库明细表!A:O,10,FALSE),"")</f>
        <v/>
      </c>
      <c r="K101" s="18" t="str">
        <f>IFERROR(VLOOKUP(供应商对账单!A101,进货入库明细表!A:O,11,FALSE),"")</f>
        <v/>
      </c>
      <c r="L101" s="48" t="str">
        <f>IFERROR(VLOOKUP(供应商对账单!A101,进货入库明细表!A:O,13,FALSE),"")</f>
        <v/>
      </c>
    </row>
    <row r="102" spans="1:12" ht="20.100000000000001" customHeight="1" x14ac:dyDescent="0.15">
      <c r="A102" s="38" t="e">
        <f t="array" ref="A102">INDEX(进货入库明细表!A:A,LARGE(IF(进货入库明细表!$A$3:$A$10000&lt;&gt;"",ROW($3:$10000),-1),ROW(供应商对账单!A97)))</f>
        <v>#VALUE!</v>
      </c>
      <c r="B102" s="46" t="str">
        <f>IFERROR(VLOOKUP(供应商对账单!A102,进货入库明细表!A:O,2,FALSE),"")</f>
        <v/>
      </c>
      <c r="C102" s="47" t="str">
        <f>IFERROR(VLOOKUP(供应商对账单!A102,进货入库明细表!A:O,3,FALSE),"")</f>
        <v/>
      </c>
      <c r="D102" s="18" t="str">
        <f>IFERROR(VLOOKUP(供应商对账单!A102,进货入库明细表!A:O,4,FALSE),"")</f>
        <v/>
      </c>
      <c r="E102" s="18" t="str">
        <f>IFERROR(VLOOKUP(供应商对账单!A102,进货入库明细表!A:O,5,FALSE),"")</f>
        <v/>
      </c>
      <c r="F102" s="18" t="str">
        <f>IFERROR(VLOOKUP(供应商对账单!A102,进货入库明细表!A:O,6,FALSE),"")</f>
        <v/>
      </c>
      <c r="G102" s="18" t="str">
        <f>IFERROR(VLOOKUP(供应商对账单!A102,进货入库明细表!A:O,7,FALSE),"")</f>
        <v/>
      </c>
      <c r="H102" s="18" t="str">
        <f>IFERROR(VLOOKUP(供应商对账单!A102,进货入库明细表!A:O,8,FALSE),"")</f>
        <v/>
      </c>
      <c r="I102" s="18" t="str">
        <f>IFERROR(VLOOKUP(供应商对账单!A102,进货入库明细表!A:O,9,FALSE),"")</f>
        <v/>
      </c>
      <c r="J102" s="18" t="str">
        <f>IFERROR(VLOOKUP(供应商对账单!A102,进货入库明细表!A:O,10,FALSE),"")</f>
        <v/>
      </c>
      <c r="K102" s="18" t="str">
        <f>IFERROR(VLOOKUP(供应商对账单!A102,进货入库明细表!A:O,11,FALSE),"")</f>
        <v/>
      </c>
      <c r="L102" s="48" t="str">
        <f>IFERROR(VLOOKUP(供应商对账单!A102,进货入库明细表!A:O,13,FALSE),"")</f>
        <v/>
      </c>
    </row>
    <row r="103" spans="1:12" ht="20.100000000000001" customHeight="1" x14ac:dyDescent="0.15">
      <c r="A103" s="38" t="e">
        <f t="array" ref="A103">INDEX(进货入库明细表!A:A,LARGE(IF(进货入库明细表!$A$3:$A$10000&lt;&gt;"",ROW($3:$10000),-1),ROW(供应商对账单!A98)))</f>
        <v>#VALUE!</v>
      </c>
      <c r="B103" s="46" t="str">
        <f>IFERROR(VLOOKUP(供应商对账单!A103,进货入库明细表!A:O,2,FALSE),"")</f>
        <v/>
      </c>
      <c r="C103" s="47" t="str">
        <f>IFERROR(VLOOKUP(供应商对账单!A103,进货入库明细表!A:O,3,FALSE),"")</f>
        <v/>
      </c>
      <c r="D103" s="18" t="str">
        <f>IFERROR(VLOOKUP(供应商对账单!A103,进货入库明细表!A:O,4,FALSE),"")</f>
        <v/>
      </c>
      <c r="E103" s="18" t="str">
        <f>IFERROR(VLOOKUP(供应商对账单!A103,进货入库明细表!A:O,5,FALSE),"")</f>
        <v/>
      </c>
      <c r="F103" s="18" t="str">
        <f>IFERROR(VLOOKUP(供应商对账单!A103,进货入库明细表!A:O,6,FALSE),"")</f>
        <v/>
      </c>
      <c r="G103" s="18" t="str">
        <f>IFERROR(VLOOKUP(供应商对账单!A103,进货入库明细表!A:O,7,FALSE),"")</f>
        <v/>
      </c>
      <c r="H103" s="18" t="str">
        <f>IFERROR(VLOOKUP(供应商对账单!A103,进货入库明细表!A:O,8,FALSE),"")</f>
        <v/>
      </c>
      <c r="I103" s="18" t="str">
        <f>IFERROR(VLOOKUP(供应商对账单!A103,进货入库明细表!A:O,9,FALSE),"")</f>
        <v/>
      </c>
      <c r="J103" s="18" t="str">
        <f>IFERROR(VLOOKUP(供应商对账单!A103,进货入库明细表!A:O,10,FALSE),"")</f>
        <v/>
      </c>
      <c r="K103" s="18" t="str">
        <f>IFERROR(VLOOKUP(供应商对账单!A103,进货入库明细表!A:O,11,FALSE),"")</f>
        <v/>
      </c>
      <c r="L103" s="48" t="str">
        <f>IFERROR(VLOOKUP(供应商对账单!A103,进货入库明细表!A:O,13,FALSE),"")</f>
        <v/>
      </c>
    </row>
    <row r="104" spans="1:12" ht="20.100000000000001" customHeight="1" x14ac:dyDescent="0.15">
      <c r="A104" s="38" t="e">
        <f t="array" ref="A104">INDEX(进货入库明细表!A:A,LARGE(IF(进货入库明细表!$A$3:$A$10000&lt;&gt;"",ROW($3:$10000),-1),ROW(供应商对账单!A99)))</f>
        <v>#VALUE!</v>
      </c>
      <c r="B104" s="46" t="str">
        <f>IFERROR(VLOOKUP(供应商对账单!A104,进货入库明细表!A:O,2,FALSE),"")</f>
        <v/>
      </c>
      <c r="C104" s="47" t="str">
        <f>IFERROR(VLOOKUP(供应商对账单!A104,进货入库明细表!A:O,3,FALSE),"")</f>
        <v/>
      </c>
      <c r="D104" s="18" t="str">
        <f>IFERROR(VLOOKUP(供应商对账单!A104,进货入库明细表!A:O,4,FALSE),"")</f>
        <v/>
      </c>
      <c r="E104" s="18" t="str">
        <f>IFERROR(VLOOKUP(供应商对账单!A104,进货入库明细表!A:O,5,FALSE),"")</f>
        <v/>
      </c>
      <c r="F104" s="18" t="str">
        <f>IFERROR(VLOOKUP(供应商对账单!A104,进货入库明细表!A:O,6,FALSE),"")</f>
        <v/>
      </c>
      <c r="G104" s="18" t="str">
        <f>IFERROR(VLOOKUP(供应商对账单!A104,进货入库明细表!A:O,7,FALSE),"")</f>
        <v/>
      </c>
      <c r="H104" s="18" t="str">
        <f>IFERROR(VLOOKUP(供应商对账单!A104,进货入库明细表!A:O,8,FALSE),"")</f>
        <v/>
      </c>
      <c r="I104" s="18" t="str">
        <f>IFERROR(VLOOKUP(供应商对账单!A104,进货入库明细表!A:O,9,FALSE),"")</f>
        <v/>
      </c>
      <c r="J104" s="18" t="str">
        <f>IFERROR(VLOOKUP(供应商对账单!A104,进货入库明细表!A:O,10,FALSE),"")</f>
        <v/>
      </c>
      <c r="K104" s="18" t="str">
        <f>IFERROR(VLOOKUP(供应商对账单!A104,进货入库明细表!A:O,11,FALSE),"")</f>
        <v/>
      </c>
      <c r="L104" s="48" t="str">
        <f>IFERROR(VLOOKUP(供应商对账单!A104,进货入库明细表!A:O,13,FALSE),"")</f>
        <v/>
      </c>
    </row>
    <row r="105" spans="1:12" ht="20.100000000000001" customHeight="1" x14ac:dyDescent="0.15">
      <c r="A105" s="38" t="e">
        <f t="array" ref="A105">INDEX(进货入库明细表!A:A,LARGE(IF(进货入库明细表!$A$3:$A$10000&lt;&gt;"",ROW($3:$10000),-1),ROW(供应商对账单!A100)))</f>
        <v>#VALUE!</v>
      </c>
      <c r="B105" s="46" t="str">
        <f>IFERROR(VLOOKUP(供应商对账单!A105,进货入库明细表!A:O,2,FALSE),"")</f>
        <v/>
      </c>
      <c r="C105" s="47" t="str">
        <f>IFERROR(VLOOKUP(供应商对账单!A105,进货入库明细表!A:O,3,FALSE),"")</f>
        <v/>
      </c>
      <c r="D105" s="18" t="str">
        <f>IFERROR(VLOOKUP(供应商对账单!A105,进货入库明细表!A:O,4,FALSE),"")</f>
        <v/>
      </c>
      <c r="E105" s="18" t="str">
        <f>IFERROR(VLOOKUP(供应商对账单!A105,进货入库明细表!A:O,5,FALSE),"")</f>
        <v/>
      </c>
      <c r="F105" s="18" t="str">
        <f>IFERROR(VLOOKUP(供应商对账单!A105,进货入库明细表!A:O,6,FALSE),"")</f>
        <v/>
      </c>
      <c r="G105" s="18" t="str">
        <f>IFERROR(VLOOKUP(供应商对账单!A105,进货入库明细表!A:O,7,FALSE),"")</f>
        <v/>
      </c>
      <c r="H105" s="18" t="str">
        <f>IFERROR(VLOOKUP(供应商对账单!A105,进货入库明细表!A:O,8,FALSE),"")</f>
        <v/>
      </c>
      <c r="I105" s="18" t="str">
        <f>IFERROR(VLOOKUP(供应商对账单!A105,进货入库明细表!A:O,9,FALSE),"")</f>
        <v/>
      </c>
      <c r="J105" s="18" t="str">
        <f>IFERROR(VLOOKUP(供应商对账单!A105,进货入库明细表!A:O,10,FALSE),"")</f>
        <v/>
      </c>
      <c r="K105" s="18" t="str">
        <f>IFERROR(VLOOKUP(供应商对账单!A105,进货入库明细表!A:O,11,FALSE),"")</f>
        <v/>
      </c>
      <c r="L105" s="48" t="str">
        <f>IFERROR(VLOOKUP(供应商对账单!A105,进货入库明细表!A:O,13,FALSE),"")</f>
        <v/>
      </c>
    </row>
    <row r="106" spans="1:12" ht="20.100000000000001" customHeight="1" x14ac:dyDescent="0.15">
      <c r="A106" s="38" t="e">
        <f t="array" ref="A106">INDEX(进货入库明细表!A:A,LARGE(IF(进货入库明细表!$A$3:$A$10000&lt;&gt;"",ROW($3:$10000),-1),ROW(供应商对账单!A101)))</f>
        <v>#VALUE!</v>
      </c>
      <c r="B106" s="46" t="str">
        <f>IFERROR(VLOOKUP(供应商对账单!A106,进货入库明细表!A:O,2,FALSE),"")</f>
        <v/>
      </c>
      <c r="C106" s="47" t="str">
        <f>IFERROR(VLOOKUP(供应商对账单!A106,进货入库明细表!A:O,3,FALSE),"")</f>
        <v/>
      </c>
      <c r="D106" s="18" t="str">
        <f>IFERROR(VLOOKUP(供应商对账单!A106,进货入库明细表!A:O,4,FALSE),"")</f>
        <v/>
      </c>
      <c r="E106" s="18" t="str">
        <f>IFERROR(VLOOKUP(供应商对账单!A106,进货入库明细表!A:O,5,FALSE),"")</f>
        <v/>
      </c>
      <c r="F106" s="18" t="str">
        <f>IFERROR(VLOOKUP(供应商对账单!A106,进货入库明细表!A:O,6,FALSE),"")</f>
        <v/>
      </c>
      <c r="G106" s="18" t="str">
        <f>IFERROR(VLOOKUP(供应商对账单!A106,进货入库明细表!A:O,7,FALSE),"")</f>
        <v/>
      </c>
      <c r="H106" s="18" t="str">
        <f>IFERROR(VLOOKUP(供应商对账单!A106,进货入库明细表!A:O,8,FALSE),"")</f>
        <v/>
      </c>
      <c r="I106" s="18" t="str">
        <f>IFERROR(VLOOKUP(供应商对账单!A106,进货入库明细表!A:O,9,FALSE),"")</f>
        <v/>
      </c>
      <c r="J106" s="18" t="str">
        <f>IFERROR(VLOOKUP(供应商对账单!A106,进货入库明细表!A:O,10,FALSE),"")</f>
        <v/>
      </c>
      <c r="K106" s="18" t="str">
        <f>IFERROR(VLOOKUP(供应商对账单!A106,进货入库明细表!A:O,11,FALSE),"")</f>
        <v/>
      </c>
      <c r="L106" s="48" t="str">
        <f>IFERROR(VLOOKUP(供应商对账单!A106,进货入库明细表!A:O,13,FALSE),"")</f>
        <v/>
      </c>
    </row>
    <row r="107" spans="1:12" ht="20.100000000000001" customHeight="1" x14ac:dyDescent="0.15">
      <c r="A107" s="38" t="e">
        <f t="array" ref="A107">INDEX(进货入库明细表!A:A,LARGE(IF(进货入库明细表!$A$3:$A$10000&lt;&gt;"",ROW($3:$10000),-1),ROW(供应商对账单!A102)))</f>
        <v>#VALUE!</v>
      </c>
      <c r="B107" s="46" t="str">
        <f>IFERROR(VLOOKUP(供应商对账单!A107,进货入库明细表!A:O,2,FALSE),"")</f>
        <v/>
      </c>
      <c r="C107" s="47" t="str">
        <f>IFERROR(VLOOKUP(供应商对账单!A107,进货入库明细表!A:O,3,FALSE),"")</f>
        <v/>
      </c>
      <c r="D107" s="18" t="str">
        <f>IFERROR(VLOOKUP(供应商对账单!A107,进货入库明细表!A:O,4,FALSE),"")</f>
        <v/>
      </c>
      <c r="E107" s="18" t="str">
        <f>IFERROR(VLOOKUP(供应商对账单!A107,进货入库明细表!A:O,5,FALSE),"")</f>
        <v/>
      </c>
      <c r="F107" s="18" t="str">
        <f>IFERROR(VLOOKUP(供应商对账单!A107,进货入库明细表!A:O,6,FALSE),"")</f>
        <v/>
      </c>
      <c r="G107" s="18" t="str">
        <f>IFERROR(VLOOKUP(供应商对账单!A107,进货入库明细表!A:O,7,FALSE),"")</f>
        <v/>
      </c>
      <c r="H107" s="18" t="str">
        <f>IFERROR(VLOOKUP(供应商对账单!A107,进货入库明细表!A:O,8,FALSE),"")</f>
        <v/>
      </c>
      <c r="I107" s="18" t="str">
        <f>IFERROR(VLOOKUP(供应商对账单!A107,进货入库明细表!A:O,9,FALSE),"")</f>
        <v/>
      </c>
      <c r="J107" s="18" t="str">
        <f>IFERROR(VLOOKUP(供应商对账单!A107,进货入库明细表!A:O,10,FALSE),"")</f>
        <v/>
      </c>
      <c r="K107" s="18" t="str">
        <f>IFERROR(VLOOKUP(供应商对账单!A107,进货入库明细表!A:O,11,FALSE),"")</f>
        <v/>
      </c>
      <c r="L107" s="48" t="str">
        <f>IFERROR(VLOOKUP(供应商对账单!A107,进货入库明细表!A:O,13,FALSE),"")</f>
        <v/>
      </c>
    </row>
    <row r="108" spans="1:12" ht="20.100000000000001" customHeight="1" x14ac:dyDescent="0.15">
      <c r="A108" s="38" t="e">
        <f t="array" ref="A108">INDEX(进货入库明细表!A:A,LARGE(IF(进货入库明细表!$A$3:$A$10000&lt;&gt;"",ROW($3:$10000),-1),ROW(供应商对账单!A103)))</f>
        <v>#VALUE!</v>
      </c>
      <c r="B108" s="46" t="str">
        <f>IFERROR(VLOOKUP(供应商对账单!A108,进货入库明细表!A:O,2,FALSE),"")</f>
        <v/>
      </c>
      <c r="C108" s="47" t="str">
        <f>IFERROR(VLOOKUP(供应商对账单!A108,进货入库明细表!A:O,3,FALSE),"")</f>
        <v/>
      </c>
      <c r="D108" s="18" t="str">
        <f>IFERROR(VLOOKUP(供应商对账单!A108,进货入库明细表!A:O,4,FALSE),"")</f>
        <v/>
      </c>
      <c r="E108" s="18" t="str">
        <f>IFERROR(VLOOKUP(供应商对账单!A108,进货入库明细表!A:O,5,FALSE),"")</f>
        <v/>
      </c>
      <c r="F108" s="18" t="str">
        <f>IFERROR(VLOOKUP(供应商对账单!A108,进货入库明细表!A:O,6,FALSE),"")</f>
        <v/>
      </c>
      <c r="G108" s="18" t="str">
        <f>IFERROR(VLOOKUP(供应商对账单!A108,进货入库明细表!A:O,7,FALSE),"")</f>
        <v/>
      </c>
      <c r="H108" s="18" t="str">
        <f>IFERROR(VLOOKUP(供应商对账单!A108,进货入库明细表!A:O,8,FALSE),"")</f>
        <v/>
      </c>
      <c r="I108" s="18" t="str">
        <f>IFERROR(VLOOKUP(供应商对账单!A108,进货入库明细表!A:O,9,FALSE),"")</f>
        <v/>
      </c>
      <c r="J108" s="18" t="str">
        <f>IFERROR(VLOOKUP(供应商对账单!A108,进货入库明细表!A:O,10,FALSE),"")</f>
        <v/>
      </c>
      <c r="K108" s="18" t="str">
        <f>IFERROR(VLOOKUP(供应商对账单!A108,进货入库明细表!A:O,11,FALSE),"")</f>
        <v/>
      </c>
      <c r="L108" s="48" t="str">
        <f>IFERROR(VLOOKUP(供应商对账单!A108,进货入库明细表!A:O,13,FALSE),"")</f>
        <v/>
      </c>
    </row>
    <row r="109" spans="1:12" ht="20.100000000000001" customHeight="1" x14ac:dyDescent="0.15">
      <c r="A109" s="38" t="e">
        <f t="array" ref="A109">INDEX(进货入库明细表!A:A,LARGE(IF(进货入库明细表!$A$3:$A$10000&lt;&gt;"",ROW($3:$10000),-1),ROW(供应商对账单!A104)))</f>
        <v>#VALUE!</v>
      </c>
      <c r="B109" s="46" t="str">
        <f>IFERROR(VLOOKUP(供应商对账单!A109,进货入库明细表!A:O,2,FALSE),"")</f>
        <v/>
      </c>
      <c r="C109" s="47" t="str">
        <f>IFERROR(VLOOKUP(供应商对账单!A109,进货入库明细表!A:O,3,FALSE),"")</f>
        <v/>
      </c>
      <c r="D109" s="18" t="str">
        <f>IFERROR(VLOOKUP(供应商对账单!A109,进货入库明细表!A:O,4,FALSE),"")</f>
        <v/>
      </c>
      <c r="E109" s="18" t="str">
        <f>IFERROR(VLOOKUP(供应商对账单!A109,进货入库明细表!A:O,5,FALSE),"")</f>
        <v/>
      </c>
      <c r="F109" s="18" t="str">
        <f>IFERROR(VLOOKUP(供应商对账单!A109,进货入库明细表!A:O,6,FALSE),"")</f>
        <v/>
      </c>
      <c r="G109" s="18" t="str">
        <f>IFERROR(VLOOKUP(供应商对账单!A109,进货入库明细表!A:O,7,FALSE),"")</f>
        <v/>
      </c>
      <c r="H109" s="18" t="str">
        <f>IFERROR(VLOOKUP(供应商对账单!A109,进货入库明细表!A:O,8,FALSE),"")</f>
        <v/>
      </c>
      <c r="I109" s="18" t="str">
        <f>IFERROR(VLOOKUP(供应商对账单!A109,进货入库明细表!A:O,9,FALSE),"")</f>
        <v/>
      </c>
      <c r="J109" s="18" t="str">
        <f>IFERROR(VLOOKUP(供应商对账单!A109,进货入库明细表!A:O,10,FALSE),"")</f>
        <v/>
      </c>
      <c r="K109" s="18" t="str">
        <f>IFERROR(VLOOKUP(供应商对账单!A109,进货入库明细表!A:O,11,FALSE),"")</f>
        <v/>
      </c>
      <c r="L109" s="48" t="str">
        <f>IFERROR(VLOOKUP(供应商对账单!A109,进货入库明细表!A:O,13,FALSE),"")</f>
        <v/>
      </c>
    </row>
    <row r="110" spans="1:12" ht="20.100000000000001" customHeight="1" x14ac:dyDescent="0.15">
      <c r="A110" s="38" t="e">
        <f t="array" ref="A110">INDEX(进货入库明细表!A:A,LARGE(IF(进货入库明细表!$A$3:$A$10000&lt;&gt;"",ROW($3:$10000),-1),ROW(供应商对账单!A105)))</f>
        <v>#VALUE!</v>
      </c>
      <c r="B110" s="46" t="str">
        <f>IFERROR(VLOOKUP(供应商对账单!A110,进货入库明细表!A:O,2,FALSE),"")</f>
        <v/>
      </c>
      <c r="C110" s="47" t="str">
        <f>IFERROR(VLOOKUP(供应商对账单!A110,进货入库明细表!A:O,3,FALSE),"")</f>
        <v/>
      </c>
      <c r="D110" s="18" t="str">
        <f>IFERROR(VLOOKUP(供应商对账单!A110,进货入库明细表!A:O,4,FALSE),"")</f>
        <v/>
      </c>
      <c r="E110" s="18" t="str">
        <f>IFERROR(VLOOKUP(供应商对账单!A110,进货入库明细表!A:O,5,FALSE),"")</f>
        <v/>
      </c>
      <c r="F110" s="18" t="str">
        <f>IFERROR(VLOOKUP(供应商对账单!A110,进货入库明细表!A:O,6,FALSE),"")</f>
        <v/>
      </c>
      <c r="G110" s="18" t="str">
        <f>IFERROR(VLOOKUP(供应商对账单!A110,进货入库明细表!A:O,7,FALSE),"")</f>
        <v/>
      </c>
      <c r="H110" s="18" t="str">
        <f>IFERROR(VLOOKUP(供应商对账单!A110,进货入库明细表!A:O,8,FALSE),"")</f>
        <v/>
      </c>
      <c r="I110" s="18" t="str">
        <f>IFERROR(VLOOKUP(供应商对账单!A110,进货入库明细表!A:O,9,FALSE),"")</f>
        <v/>
      </c>
      <c r="J110" s="18" t="str">
        <f>IFERROR(VLOOKUP(供应商对账单!A110,进货入库明细表!A:O,10,FALSE),"")</f>
        <v/>
      </c>
      <c r="K110" s="18" t="str">
        <f>IFERROR(VLOOKUP(供应商对账单!A110,进货入库明细表!A:O,11,FALSE),"")</f>
        <v/>
      </c>
      <c r="L110" s="48" t="str">
        <f>IFERROR(VLOOKUP(供应商对账单!A110,进货入库明细表!A:O,13,FALSE),"")</f>
        <v/>
      </c>
    </row>
    <row r="111" spans="1:12" ht="20.100000000000001" customHeight="1" x14ac:dyDescent="0.15">
      <c r="A111" s="38" t="e">
        <f t="array" ref="A111">INDEX(进货入库明细表!A:A,LARGE(IF(进货入库明细表!$A$3:$A$10000&lt;&gt;"",ROW($3:$10000),-1),ROW(供应商对账单!A106)))</f>
        <v>#VALUE!</v>
      </c>
      <c r="B111" s="46" t="str">
        <f>IFERROR(VLOOKUP(供应商对账单!A111,进货入库明细表!A:O,2,FALSE),"")</f>
        <v/>
      </c>
      <c r="C111" s="47" t="str">
        <f>IFERROR(VLOOKUP(供应商对账单!A111,进货入库明细表!A:O,3,FALSE),"")</f>
        <v/>
      </c>
      <c r="D111" s="18" t="str">
        <f>IFERROR(VLOOKUP(供应商对账单!A111,进货入库明细表!A:O,4,FALSE),"")</f>
        <v/>
      </c>
      <c r="E111" s="18" t="str">
        <f>IFERROR(VLOOKUP(供应商对账单!A111,进货入库明细表!A:O,5,FALSE),"")</f>
        <v/>
      </c>
      <c r="F111" s="18" t="str">
        <f>IFERROR(VLOOKUP(供应商对账单!A111,进货入库明细表!A:O,6,FALSE),"")</f>
        <v/>
      </c>
      <c r="G111" s="18" t="str">
        <f>IFERROR(VLOOKUP(供应商对账单!A111,进货入库明细表!A:O,7,FALSE),"")</f>
        <v/>
      </c>
      <c r="H111" s="18" t="str">
        <f>IFERROR(VLOOKUP(供应商对账单!A111,进货入库明细表!A:O,8,FALSE),"")</f>
        <v/>
      </c>
      <c r="I111" s="18" t="str">
        <f>IFERROR(VLOOKUP(供应商对账单!A111,进货入库明细表!A:O,9,FALSE),"")</f>
        <v/>
      </c>
      <c r="J111" s="18" t="str">
        <f>IFERROR(VLOOKUP(供应商对账单!A111,进货入库明细表!A:O,10,FALSE),"")</f>
        <v/>
      </c>
      <c r="K111" s="18" t="str">
        <f>IFERROR(VLOOKUP(供应商对账单!A111,进货入库明细表!A:O,11,FALSE),"")</f>
        <v/>
      </c>
      <c r="L111" s="48" t="str">
        <f>IFERROR(VLOOKUP(供应商对账单!A111,进货入库明细表!A:O,13,FALSE),"")</f>
        <v/>
      </c>
    </row>
    <row r="112" spans="1:12" ht="20.100000000000001" customHeight="1" x14ac:dyDescent="0.15">
      <c r="A112" s="38" t="e">
        <f t="array" ref="A112">INDEX(进货入库明细表!A:A,LARGE(IF(进货入库明细表!$A$3:$A$10000&lt;&gt;"",ROW($3:$10000),-1),ROW(供应商对账单!A107)))</f>
        <v>#VALUE!</v>
      </c>
      <c r="B112" s="46" t="str">
        <f>IFERROR(VLOOKUP(供应商对账单!A112,进货入库明细表!A:O,2,FALSE),"")</f>
        <v/>
      </c>
      <c r="C112" s="47" t="str">
        <f>IFERROR(VLOOKUP(供应商对账单!A112,进货入库明细表!A:O,3,FALSE),"")</f>
        <v/>
      </c>
      <c r="D112" s="18" t="str">
        <f>IFERROR(VLOOKUP(供应商对账单!A112,进货入库明细表!A:O,4,FALSE),"")</f>
        <v/>
      </c>
      <c r="E112" s="18" t="str">
        <f>IFERROR(VLOOKUP(供应商对账单!A112,进货入库明细表!A:O,5,FALSE),"")</f>
        <v/>
      </c>
      <c r="F112" s="18" t="str">
        <f>IFERROR(VLOOKUP(供应商对账单!A112,进货入库明细表!A:O,6,FALSE),"")</f>
        <v/>
      </c>
      <c r="G112" s="18" t="str">
        <f>IFERROR(VLOOKUP(供应商对账单!A112,进货入库明细表!A:O,7,FALSE),"")</f>
        <v/>
      </c>
      <c r="H112" s="18" t="str">
        <f>IFERROR(VLOOKUP(供应商对账单!A112,进货入库明细表!A:O,8,FALSE),"")</f>
        <v/>
      </c>
      <c r="I112" s="18" t="str">
        <f>IFERROR(VLOOKUP(供应商对账单!A112,进货入库明细表!A:O,9,FALSE),"")</f>
        <v/>
      </c>
      <c r="J112" s="18" t="str">
        <f>IFERROR(VLOOKUP(供应商对账单!A112,进货入库明细表!A:O,10,FALSE),"")</f>
        <v/>
      </c>
      <c r="K112" s="18" t="str">
        <f>IFERROR(VLOOKUP(供应商对账单!A112,进货入库明细表!A:O,11,FALSE),"")</f>
        <v/>
      </c>
      <c r="L112" s="48" t="str">
        <f>IFERROR(VLOOKUP(供应商对账单!A112,进货入库明细表!A:O,13,FALSE),"")</f>
        <v/>
      </c>
    </row>
    <row r="113" spans="1:12" ht="20.100000000000001" customHeight="1" x14ac:dyDescent="0.15">
      <c r="A113" s="38" t="e">
        <f t="array" ref="A113">INDEX(进货入库明细表!A:A,LARGE(IF(进货入库明细表!$A$3:$A$10000&lt;&gt;"",ROW($3:$10000),-1),ROW(供应商对账单!A108)))</f>
        <v>#VALUE!</v>
      </c>
      <c r="B113" s="46" t="str">
        <f>IFERROR(VLOOKUP(供应商对账单!A113,进货入库明细表!A:O,2,FALSE),"")</f>
        <v/>
      </c>
      <c r="C113" s="47" t="str">
        <f>IFERROR(VLOOKUP(供应商对账单!A113,进货入库明细表!A:O,3,FALSE),"")</f>
        <v/>
      </c>
      <c r="D113" s="18" t="str">
        <f>IFERROR(VLOOKUP(供应商对账单!A113,进货入库明细表!A:O,4,FALSE),"")</f>
        <v/>
      </c>
      <c r="E113" s="18" t="str">
        <f>IFERROR(VLOOKUP(供应商对账单!A113,进货入库明细表!A:O,5,FALSE),"")</f>
        <v/>
      </c>
      <c r="F113" s="18" t="str">
        <f>IFERROR(VLOOKUP(供应商对账单!A113,进货入库明细表!A:O,6,FALSE),"")</f>
        <v/>
      </c>
      <c r="G113" s="18" t="str">
        <f>IFERROR(VLOOKUP(供应商对账单!A113,进货入库明细表!A:O,7,FALSE),"")</f>
        <v/>
      </c>
      <c r="H113" s="18" t="str">
        <f>IFERROR(VLOOKUP(供应商对账单!A113,进货入库明细表!A:O,8,FALSE),"")</f>
        <v/>
      </c>
      <c r="I113" s="18" t="str">
        <f>IFERROR(VLOOKUP(供应商对账单!A113,进货入库明细表!A:O,9,FALSE),"")</f>
        <v/>
      </c>
      <c r="J113" s="18" t="str">
        <f>IFERROR(VLOOKUP(供应商对账单!A113,进货入库明细表!A:O,10,FALSE),"")</f>
        <v/>
      </c>
      <c r="K113" s="18" t="str">
        <f>IFERROR(VLOOKUP(供应商对账单!A113,进货入库明细表!A:O,11,FALSE),"")</f>
        <v/>
      </c>
      <c r="L113" s="48" t="str">
        <f>IFERROR(VLOOKUP(供应商对账单!A113,进货入库明细表!A:O,13,FALSE),"")</f>
        <v/>
      </c>
    </row>
    <row r="114" spans="1:12" ht="20.100000000000001" customHeight="1" x14ac:dyDescent="0.15">
      <c r="A114" s="38" t="e">
        <f t="array" ref="A114">INDEX(进货入库明细表!A:A,LARGE(IF(进货入库明细表!$A$3:$A$10000&lt;&gt;"",ROW($3:$10000),-1),ROW(供应商对账单!A109)))</f>
        <v>#VALUE!</v>
      </c>
      <c r="B114" s="46" t="str">
        <f>IFERROR(VLOOKUP(供应商对账单!A114,进货入库明细表!A:O,2,FALSE),"")</f>
        <v/>
      </c>
      <c r="C114" s="47" t="str">
        <f>IFERROR(VLOOKUP(供应商对账单!A114,进货入库明细表!A:O,3,FALSE),"")</f>
        <v/>
      </c>
      <c r="D114" s="18" t="str">
        <f>IFERROR(VLOOKUP(供应商对账单!A114,进货入库明细表!A:O,4,FALSE),"")</f>
        <v/>
      </c>
      <c r="E114" s="18" t="str">
        <f>IFERROR(VLOOKUP(供应商对账单!A114,进货入库明细表!A:O,5,FALSE),"")</f>
        <v/>
      </c>
      <c r="F114" s="18" t="str">
        <f>IFERROR(VLOOKUP(供应商对账单!A114,进货入库明细表!A:O,6,FALSE),"")</f>
        <v/>
      </c>
      <c r="G114" s="18" t="str">
        <f>IFERROR(VLOOKUP(供应商对账单!A114,进货入库明细表!A:O,7,FALSE),"")</f>
        <v/>
      </c>
      <c r="H114" s="18" t="str">
        <f>IFERROR(VLOOKUP(供应商对账单!A114,进货入库明细表!A:O,8,FALSE),"")</f>
        <v/>
      </c>
      <c r="I114" s="18" t="str">
        <f>IFERROR(VLOOKUP(供应商对账单!A114,进货入库明细表!A:O,9,FALSE),"")</f>
        <v/>
      </c>
      <c r="J114" s="18" t="str">
        <f>IFERROR(VLOOKUP(供应商对账单!A114,进货入库明细表!A:O,10,FALSE),"")</f>
        <v/>
      </c>
      <c r="K114" s="18" t="str">
        <f>IFERROR(VLOOKUP(供应商对账单!A114,进货入库明细表!A:O,11,FALSE),"")</f>
        <v/>
      </c>
      <c r="L114" s="48" t="str">
        <f>IFERROR(VLOOKUP(供应商对账单!A114,进货入库明细表!A:O,13,FALSE),"")</f>
        <v/>
      </c>
    </row>
    <row r="115" spans="1:12" ht="20.100000000000001" customHeight="1" x14ac:dyDescent="0.15">
      <c r="A115" s="38" t="e">
        <f t="array" ref="A115">INDEX(进货入库明细表!A:A,LARGE(IF(进货入库明细表!$A$3:$A$10000&lt;&gt;"",ROW($3:$10000),-1),ROW(供应商对账单!A110)))</f>
        <v>#VALUE!</v>
      </c>
      <c r="B115" s="46" t="str">
        <f>IFERROR(VLOOKUP(供应商对账单!A115,进货入库明细表!A:O,2,FALSE),"")</f>
        <v/>
      </c>
      <c r="C115" s="47" t="str">
        <f>IFERROR(VLOOKUP(供应商对账单!A115,进货入库明细表!A:O,3,FALSE),"")</f>
        <v/>
      </c>
      <c r="D115" s="18" t="str">
        <f>IFERROR(VLOOKUP(供应商对账单!A115,进货入库明细表!A:O,4,FALSE),"")</f>
        <v/>
      </c>
      <c r="E115" s="18" t="str">
        <f>IFERROR(VLOOKUP(供应商对账单!A115,进货入库明细表!A:O,5,FALSE),"")</f>
        <v/>
      </c>
      <c r="F115" s="18" t="str">
        <f>IFERROR(VLOOKUP(供应商对账单!A115,进货入库明细表!A:O,6,FALSE),"")</f>
        <v/>
      </c>
      <c r="G115" s="18" t="str">
        <f>IFERROR(VLOOKUP(供应商对账单!A115,进货入库明细表!A:O,7,FALSE),"")</f>
        <v/>
      </c>
      <c r="H115" s="18" t="str">
        <f>IFERROR(VLOOKUP(供应商对账单!A115,进货入库明细表!A:O,8,FALSE),"")</f>
        <v/>
      </c>
      <c r="I115" s="18" t="str">
        <f>IFERROR(VLOOKUP(供应商对账单!A115,进货入库明细表!A:O,9,FALSE),"")</f>
        <v/>
      </c>
      <c r="J115" s="18" t="str">
        <f>IFERROR(VLOOKUP(供应商对账单!A115,进货入库明细表!A:O,10,FALSE),"")</f>
        <v/>
      </c>
      <c r="K115" s="18" t="str">
        <f>IFERROR(VLOOKUP(供应商对账单!A115,进货入库明细表!A:O,11,FALSE),"")</f>
        <v/>
      </c>
      <c r="L115" s="48" t="str">
        <f>IFERROR(VLOOKUP(供应商对账单!A115,进货入库明细表!A:O,13,FALSE),"")</f>
        <v/>
      </c>
    </row>
    <row r="116" spans="1:12" ht="20.100000000000001" customHeight="1" x14ac:dyDescent="0.15">
      <c r="A116" s="38" t="e">
        <f t="array" ref="A116">INDEX(进货入库明细表!A:A,LARGE(IF(进货入库明细表!$A$3:$A$10000&lt;&gt;"",ROW($3:$10000),-1),ROW(供应商对账单!A111)))</f>
        <v>#VALUE!</v>
      </c>
      <c r="B116" s="46" t="str">
        <f>IFERROR(VLOOKUP(供应商对账单!A116,进货入库明细表!A:O,2,FALSE),"")</f>
        <v/>
      </c>
      <c r="C116" s="47" t="str">
        <f>IFERROR(VLOOKUP(供应商对账单!A116,进货入库明细表!A:O,3,FALSE),"")</f>
        <v/>
      </c>
      <c r="D116" s="18" t="str">
        <f>IFERROR(VLOOKUP(供应商对账单!A116,进货入库明细表!A:O,4,FALSE),"")</f>
        <v/>
      </c>
      <c r="E116" s="18" t="str">
        <f>IFERROR(VLOOKUP(供应商对账单!A116,进货入库明细表!A:O,5,FALSE),"")</f>
        <v/>
      </c>
      <c r="F116" s="18" t="str">
        <f>IFERROR(VLOOKUP(供应商对账单!A116,进货入库明细表!A:O,6,FALSE),"")</f>
        <v/>
      </c>
      <c r="G116" s="18" t="str">
        <f>IFERROR(VLOOKUP(供应商对账单!A116,进货入库明细表!A:O,7,FALSE),"")</f>
        <v/>
      </c>
      <c r="H116" s="18" t="str">
        <f>IFERROR(VLOOKUP(供应商对账单!A116,进货入库明细表!A:O,8,FALSE),"")</f>
        <v/>
      </c>
      <c r="I116" s="18" t="str">
        <f>IFERROR(VLOOKUP(供应商对账单!A116,进货入库明细表!A:O,9,FALSE),"")</f>
        <v/>
      </c>
      <c r="J116" s="18" t="str">
        <f>IFERROR(VLOOKUP(供应商对账单!A116,进货入库明细表!A:O,10,FALSE),"")</f>
        <v/>
      </c>
      <c r="K116" s="18" t="str">
        <f>IFERROR(VLOOKUP(供应商对账单!A116,进货入库明细表!A:O,11,FALSE),"")</f>
        <v/>
      </c>
      <c r="L116" s="48" t="str">
        <f>IFERROR(VLOOKUP(供应商对账单!A116,进货入库明细表!A:O,13,FALSE),"")</f>
        <v/>
      </c>
    </row>
    <row r="117" spans="1:12" ht="20.100000000000001" customHeight="1" x14ac:dyDescent="0.15">
      <c r="A117" s="38" t="e">
        <f t="array" ref="A117">INDEX(进货入库明细表!A:A,LARGE(IF(进货入库明细表!$A$3:$A$10000&lt;&gt;"",ROW($3:$10000),-1),ROW(供应商对账单!A112)))</f>
        <v>#VALUE!</v>
      </c>
      <c r="B117" s="46" t="str">
        <f>IFERROR(VLOOKUP(供应商对账单!A117,进货入库明细表!A:O,2,FALSE),"")</f>
        <v/>
      </c>
      <c r="C117" s="47" t="str">
        <f>IFERROR(VLOOKUP(供应商对账单!A117,进货入库明细表!A:O,3,FALSE),"")</f>
        <v/>
      </c>
      <c r="D117" s="18" t="str">
        <f>IFERROR(VLOOKUP(供应商对账单!A117,进货入库明细表!A:O,4,FALSE),"")</f>
        <v/>
      </c>
      <c r="E117" s="18" t="str">
        <f>IFERROR(VLOOKUP(供应商对账单!A117,进货入库明细表!A:O,5,FALSE),"")</f>
        <v/>
      </c>
      <c r="F117" s="18" t="str">
        <f>IFERROR(VLOOKUP(供应商对账单!A117,进货入库明细表!A:O,6,FALSE),"")</f>
        <v/>
      </c>
      <c r="G117" s="18" t="str">
        <f>IFERROR(VLOOKUP(供应商对账单!A117,进货入库明细表!A:O,7,FALSE),"")</f>
        <v/>
      </c>
      <c r="H117" s="18" t="str">
        <f>IFERROR(VLOOKUP(供应商对账单!A117,进货入库明细表!A:O,8,FALSE),"")</f>
        <v/>
      </c>
      <c r="I117" s="18" t="str">
        <f>IFERROR(VLOOKUP(供应商对账单!A117,进货入库明细表!A:O,9,FALSE),"")</f>
        <v/>
      </c>
      <c r="J117" s="18" t="str">
        <f>IFERROR(VLOOKUP(供应商对账单!A117,进货入库明细表!A:O,10,FALSE),"")</f>
        <v/>
      </c>
      <c r="K117" s="18" t="str">
        <f>IFERROR(VLOOKUP(供应商对账单!A117,进货入库明细表!A:O,11,FALSE),"")</f>
        <v/>
      </c>
      <c r="L117" s="48" t="str">
        <f>IFERROR(VLOOKUP(供应商对账单!A117,进货入库明细表!A:O,13,FALSE),"")</f>
        <v/>
      </c>
    </row>
    <row r="118" spans="1:12" ht="20.100000000000001" customHeight="1" x14ac:dyDescent="0.15">
      <c r="A118" s="38" t="e">
        <f t="array" ref="A118">INDEX(进货入库明细表!A:A,LARGE(IF(进货入库明细表!$A$3:$A$10000&lt;&gt;"",ROW($3:$10000),-1),ROW(供应商对账单!A113)))</f>
        <v>#VALUE!</v>
      </c>
      <c r="B118" s="46" t="str">
        <f>IFERROR(VLOOKUP(供应商对账单!A118,进货入库明细表!A:O,2,FALSE),"")</f>
        <v/>
      </c>
      <c r="C118" s="47" t="str">
        <f>IFERROR(VLOOKUP(供应商对账单!A118,进货入库明细表!A:O,3,FALSE),"")</f>
        <v/>
      </c>
      <c r="D118" s="18" t="str">
        <f>IFERROR(VLOOKUP(供应商对账单!A118,进货入库明细表!A:O,4,FALSE),"")</f>
        <v/>
      </c>
      <c r="E118" s="18" t="str">
        <f>IFERROR(VLOOKUP(供应商对账单!A118,进货入库明细表!A:O,5,FALSE),"")</f>
        <v/>
      </c>
      <c r="F118" s="18" t="str">
        <f>IFERROR(VLOOKUP(供应商对账单!A118,进货入库明细表!A:O,6,FALSE),"")</f>
        <v/>
      </c>
      <c r="G118" s="18" t="str">
        <f>IFERROR(VLOOKUP(供应商对账单!A118,进货入库明细表!A:O,7,FALSE),"")</f>
        <v/>
      </c>
      <c r="H118" s="18" t="str">
        <f>IFERROR(VLOOKUP(供应商对账单!A118,进货入库明细表!A:O,8,FALSE),"")</f>
        <v/>
      </c>
      <c r="I118" s="18" t="str">
        <f>IFERROR(VLOOKUP(供应商对账单!A118,进货入库明细表!A:O,9,FALSE),"")</f>
        <v/>
      </c>
      <c r="J118" s="18" t="str">
        <f>IFERROR(VLOOKUP(供应商对账单!A118,进货入库明细表!A:O,10,FALSE),"")</f>
        <v/>
      </c>
      <c r="K118" s="18" t="str">
        <f>IFERROR(VLOOKUP(供应商对账单!A118,进货入库明细表!A:O,11,FALSE),"")</f>
        <v/>
      </c>
      <c r="L118" s="48" t="str">
        <f>IFERROR(VLOOKUP(供应商对账单!A118,进货入库明细表!A:O,13,FALSE),"")</f>
        <v/>
      </c>
    </row>
    <row r="119" spans="1:12" ht="20.100000000000001" customHeight="1" x14ac:dyDescent="0.15">
      <c r="A119" s="38" t="e">
        <f t="array" ref="A119">INDEX(进货入库明细表!A:A,LARGE(IF(进货入库明细表!$A$3:$A$10000&lt;&gt;"",ROW($3:$10000),-1),ROW(供应商对账单!A114)))</f>
        <v>#VALUE!</v>
      </c>
      <c r="B119" s="46" t="str">
        <f>IFERROR(VLOOKUP(供应商对账单!A119,进货入库明细表!A:O,2,FALSE),"")</f>
        <v/>
      </c>
      <c r="C119" s="47" t="str">
        <f>IFERROR(VLOOKUP(供应商对账单!A119,进货入库明细表!A:O,3,FALSE),"")</f>
        <v/>
      </c>
      <c r="D119" s="18" t="str">
        <f>IFERROR(VLOOKUP(供应商对账单!A119,进货入库明细表!A:O,4,FALSE),"")</f>
        <v/>
      </c>
      <c r="E119" s="18" t="str">
        <f>IFERROR(VLOOKUP(供应商对账单!A119,进货入库明细表!A:O,5,FALSE),"")</f>
        <v/>
      </c>
      <c r="F119" s="18" t="str">
        <f>IFERROR(VLOOKUP(供应商对账单!A119,进货入库明细表!A:O,6,FALSE),"")</f>
        <v/>
      </c>
      <c r="G119" s="18" t="str">
        <f>IFERROR(VLOOKUP(供应商对账单!A119,进货入库明细表!A:O,7,FALSE),"")</f>
        <v/>
      </c>
      <c r="H119" s="18" t="str">
        <f>IFERROR(VLOOKUP(供应商对账单!A119,进货入库明细表!A:O,8,FALSE),"")</f>
        <v/>
      </c>
      <c r="I119" s="18" t="str">
        <f>IFERROR(VLOOKUP(供应商对账单!A119,进货入库明细表!A:O,9,FALSE),"")</f>
        <v/>
      </c>
      <c r="J119" s="18" t="str">
        <f>IFERROR(VLOOKUP(供应商对账单!A119,进货入库明细表!A:O,10,FALSE),"")</f>
        <v/>
      </c>
      <c r="K119" s="18" t="str">
        <f>IFERROR(VLOOKUP(供应商对账单!A119,进货入库明细表!A:O,11,FALSE),"")</f>
        <v/>
      </c>
      <c r="L119" s="48" t="str">
        <f>IFERROR(VLOOKUP(供应商对账单!A119,进货入库明细表!A:O,13,FALSE),"")</f>
        <v/>
      </c>
    </row>
    <row r="120" spans="1:12" ht="20.100000000000001" customHeight="1" x14ac:dyDescent="0.15">
      <c r="A120" s="38" t="e">
        <f t="array" ref="A120">INDEX(进货入库明细表!A:A,LARGE(IF(进货入库明细表!$A$3:$A$10000&lt;&gt;"",ROW($3:$10000),-1),ROW(供应商对账单!A115)))</f>
        <v>#VALUE!</v>
      </c>
      <c r="B120" s="46" t="str">
        <f>IFERROR(VLOOKUP(供应商对账单!A120,进货入库明细表!A:O,2,FALSE),"")</f>
        <v/>
      </c>
      <c r="C120" s="47" t="str">
        <f>IFERROR(VLOOKUP(供应商对账单!A120,进货入库明细表!A:O,3,FALSE),"")</f>
        <v/>
      </c>
      <c r="D120" s="18" t="str">
        <f>IFERROR(VLOOKUP(供应商对账单!A120,进货入库明细表!A:O,4,FALSE),"")</f>
        <v/>
      </c>
      <c r="E120" s="18" t="str">
        <f>IFERROR(VLOOKUP(供应商对账单!A120,进货入库明细表!A:O,5,FALSE),"")</f>
        <v/>
      </c>
      <c r="F120" s="18" t="str">
        <f>IFERROR(VLOOKUP(供应商对账单!A120,进货入库明细表!A:O,6,FALSE),"")</f>
        <v/>
      </c>
      <c r="G120" s="18" t="str">
        <f>IFERROR(VLOOKUP(供应商对账单!A120,进货入库明细表!A:O,7,FALSE),"")</f>
        <v/>
      </c>
      <c r="H120" s="18" t="str">
        <f>IFERROR(VLOOKUP(供应商对账单!A120,进货入库明细表!A:O,8,FALSE),"")</f>
        <v/>
      </c>
      <c r="I120" s="18" t="str">
        <f>IFERROR(VLOOKUP(供应商对账单!A120,进货入库明细表!A:O,9,FALSE),"")</f>
        <v/>
      </c>
      <c r="J120" s="18" t="str">
        <f>IFERROR(VLOOKUP(供应商对账单!A120,进货入库明细表!A:O,10,FALSE),"")</f>
        <v/>
      </c>
      <c r="K120" s="18" t="str">
        <f>IFERROR(VLOOKUP(供应商对账单!A120,进货入库明细表!A:O,11,FALSE),"")</f>
        <v/>
      </c>
      <c r="L120" s="48" t="str">
        <f>IFERROR(VLOOKUP(供应商对账单!A120,进货入库明细表!A:O,13,FALSE),"")</f>
        <v/>
      </c>
    </row>
    <row r="121" spans="1:12" ht="20.100000000000001" customHeight="1" x14ac:dyDescent="0.15">
      <c r="A121" s="38" t="e">
        <f t="array" ref="A121">INDEX(进货入库明细表!A:A,LARGE(IF(进货入库明细表!$A$3:$A$10000&lt;&gt;"",ROW($3:$10000),-1),ROW(供应商对账单!A116)))</f>
        <v>#VALUE!</v>
      </c>
      <c r="B121" s="46" t="str">
        <f>IFERROR(VLOOKUP(供应商对账单!A121,进货入库明细表!A:O,2,FALSE),"")</f>
        <v/>
      </c>
      <c r="C121" s="47" t="str">
        <f>IFERROR(VLOOKUP(供应商对账单!A121,进货入库明细表!A:O,3,FALSE),"")</f>
        <v/>
      </c>
      <c r="D121" s="18" t="str">
        <f>IFERROR(VLOOKUP(供应商对账单!A121,进货入库明细表!A:O,4,FALSE),"")</f>
        <v/>
      </c>
      <c r="E121" s="18" t="str">
        <f>IFERROR(VLOOKUP(供应商对账单!A121,进货入库明细表!A:O,5,FALSE),"")</f>
        <v/>
      </c>
      <c r="F121" s="18" t="str">
        <f>IFERROR(VLOOKUP(供应商对账单!A121,进货入库明细表!A:O,6,FALSE),"")</f>
        <v/>
      </c>
      <c r="G121" s="18" t="str">
        <f>IFERROR(VLOOKUP(供应商对账单!A121,进货入库明细表!A:O,7,FALSE),"")</f>
        <v/>
      </c>
      <c r="H121" s="18" t="str">
        <f>IFERROR(VLOOKUP(供应商对账单!A121,进货入库明细表!A:O,8,FALSE),"")</f>
        <v/>
      </c>
      <c r="I121" s="18" t="str">
        <f>IFERROR(VLOOKUP(供应商对账单!A121,进货入库明细表!A:O,9,FALSE),"")</f>
        <v/>
      </c>
      <c r="J121" s="18" t="str">
        <f>IFERROR(VLOOKUP(供应商对账单!A121,进货入库明细表!A:O,10,FALSE),"")</f>
        <v/>
      </c>
      <c r="K121" s="18" t="str">
        <f>IFERROR(VLOOKUP(供应商对账单!A121,进货入库明细表!A:O,11,FALSE),"")</f>
        <v/>
      </c>
      <c r="L121" s="48" t="str">
        <f>IFERROR(VLOOKUP(供应商对账单!A121,进货入库明细表!A:O,13,FALSE),"")</f>
        <v/>
      </c>
    </row>
    <row r="122" spans="1:12" ht="20.100000000000001" customHeight="1" x14ac:dyDescent="0.15">
      <c r="A122" s="38" t="e">
        <f t="array" ref="A122">INDEX(进货入库明细表!A:A,LARGE(IF(进货入库明细表!$A$3:$A$10000&lt;&gt;"",ROW($3:$10000),-1),ROW(供应商对账单!A117)))</f>
        <v>#VALUE!</v>
      </c>
      <c r="B122" s="46" t="str">
        <f>IFERROR(VLOOKUP(供应商对账单!A122,进货入库明细表!A:O,2,FALSE),"")</f>
        <v/>
      </c>
      <c r="C122" s="47" t="str">
        <f>IFERROR(VLOOKUP(供应商对账单!A122,进货入库明细表!A:O,3,FALSE),"")</f>
        <v/>
      </c>
      <c r="D122" s="18" t="str">
        <f>IFERROR(VLOOKUP(供应商对账单!A122,进货入库明细表!A:O,4,FALSE),"")</f>
        <v/>
      </c>
      <c r="E122" s="18" t="str">
        <f>IFERROR(VLOOKUP(供应商对账单!A122,进货入库明细表!A:O,5,FALSE),"")</f>
        <v/>
      </c>
      <c r="F122" s="18" t="str">
        <f>IFERROR(VLOOKUP(供应商对账单!A122,进货入库明细表!A:O,6,FALSE),"")</f>
        <v/>
      </c>
      <c r="G122" s="18" t="str">
        <f>IFERROR(VLOOKUP(供应商对账单!A122,进货入库明细表!A:O,7,FALSE),"")</f>
        <v/>
      </c>
      <c r="H122" s="18" t="str">
        <f>IFERROR(VLOOKUP(供应商对账单!A122,进货入库明细表!A:O,8,FALSE),"")</f>
        <v/>
      </c>
      <c r="I122" s="18" t="str">
        <f>IFERROR(VLOOKUP(供应商对账单!A122,进货入库明细表!A:O,9,FALSE),"")</f>
        <v/>
      </c>
      <c r="J122" s="18" t="str">
        <f>IFERROR(VLOOKUP(供应商对账单!A122,进货入库明细表!A:O,10,FALSE),"")</f>
        <v/>
      </c>
      <c r="K122" s="18" t="str">
        <f>IFERROR(VLOOKUP(供应商对账单!A122,进货入库明细表!A:O,11,FALSE),"")</f>
        <v/>
      </c>
      <c r="L122" s="48" t="str">
        <f>IFERROR(VLOOKUP(供应商对账单!A122,进货入库明细表!A:O,13,FALSE),"")</f>
        <v/>
      </c>
    </row>
    <row r="123" spans="1:12" ht="20.100000000000001" customHeight="1" x14ac:dyDescent="0.15">
      <c r="A123" s="38" t="e">
        <f t="array" ref="A123">INDEX(进货入库明细表!A:A,LARGE(IF(进货入库明细表!$A$3:$A$10000&lt;&gt;"",ROW($3:$10000),-1),ROW(供应商对账单!A118)))</f>
        <v>#VALUE!</v>
      </c>
      <c r="B123" s="46" t="str">
        <f>IFERROR(VLOOKUP(供应商对账单!A123,进货入库明细表!A:O,2,FALSE),"")</f>
        <v/>
      </c>
      <c r="C123" s="47" t="str">
        <f>IFERROR(VLOOKUP(供应商对账单!A123,进货入库明细表!A:O,3,FALSE),"")</f>
        <v/>
      </c>
      <c r="D123" s="18" t="str">
        <f>IFERROR(VLOOKUP(供应商对账单!A123,进货入库明细表!A:O,4,FALSE),"")</f>
        <v/>
      </c>
      <c r="E123" s="18" t="str">
        <f>IFERROR(VLOOKUP(供应商对账单!A123,进货入库明细表!A:O,5,FALSE),"")</f>
        <v/>
      </c>
      <c r="F123" s="18" t="str">
        <f>IFERROR(VLOOKUP(供应商对账单!A123,进货入库明细表!A:O,6,FALSE),"")</f>
        <v/>
      </c>
      <c r="G123" s="18" t="str">
        <f>IFERROR(VLOOKUP(供应商对账单!A123,进货入库明细表!A:O,7,FALSE),"")</f>
        <v/>
      </c>
      <c r="H123" s="18" t="str">
        <f>IFERROR(VLOOKUP(供应商对账单!A123,进货入库明细表!A:O,8,FALSE),"")</f>
        <v/>
      </c>
      <c r="I123" s="18" t="str">
        <f>IFERROR(VLOOKUP(供应商对账单!A123,进货入库明细表!A:O,9,FALSE),"")</f>
        <v/>
      </c>
      <c r="J123" s="18" t="str">
        <f>IFERROR(VLOOKUP(供应商对账单!A123,进货入库明细表!A:O,10,FALSE),"")</f>
        <v/>
      </c>
      <c r="K123" s="18" t="str">
        <f>IFERROR(VLOOKUP(供应商对账单!A123,进货入库明细表!A:O,11,FALSE),"")</f>
        <v/>
      </c>
      <c r="L123" s="48" t="str">
        <f>IFERROR(VLOOKUP(供应商对账单!A123,进货入库明细表!A:O,13,FALSE),"")</f>
        <v/>
      </c>
    </row>
    <row r="124" spans="1:12" ht="20.100000000000001" customHeight="1" x14ac:dyDescent="0.15">
      <c r="A124" s="38" t="e">
        <f t="array" ref="A124">INDEX(进货入库明细表!A:A,LARGE(IF(进货入库明细表!$A$3:$A$10000&lt;&gt;"",ROW($3:$10000),-1),ROW(供应商对账单!A119)))</f>
        <v>#VALUE!</v>
      </c>
      <c r="B124" s="46" t="str">
        <f>IFERROR(VLOOKUP(供应商对账单!A124,进货入库明细表!A:O,2,FALSE),"")</f>
        <v/>
      </c>
      <c r="C124" s="47" t="str">
        <f>IFERROR(VLOOKUP(供应商对账单!A124,进货入库明细表!A:O,3,FALSE),"")</f>
        <v/>
      </c>
      <c r="D124" s="18" t="str">
        <f>IFERROR(VLOOKUP(供应商对账单!A124,进货入库明细表!A:O,4,FALSE),"")</f>
        <v/>
      </c>
      <c r="E124" s="18" t="str">
        <f>IFERROR(VLOOKUP(供应商对账单!A124,进货入库明细表!A:O,5,FALSE),"")</f>
        <v/>
      </c>
      <c r="F124" s="18" t="str">
        <f>IFERROR(VLOOKUP(供应商对账单!A124,进货入库明细表!A:O,6,FALSE),"")</f>
        <v/>
      </c>
      <c r="G124" s="18" t="str">
        <f>IFERROR(VLOOKUP(供应商对账单!A124,进货入库明细表!A:O,7,FALSE),"")</f>
        <v/>
      </c>
      <c r="H124" s="18" t="str">
        <f>IFERROR(VLOOKUP(供应商对账单!A124,进货入库明细表!A:O,8,FALSE),"")</f>
        <v/>
      </c>
      <c r="I124" s="18" t="str">
        <f>IFERROR(VLOOKUP(供应商对账单!A124,进货入库明细表!A:O,9,FALSE),"")</f>
        <v/>
      </c>
      <c r="J124" s="18" t="str">
        <f>IFERROR(VLOOKUP(供应商对账单!A124,进货入库明细表!A:O,10,FALSE),"")</f>
        <v/>
      </c>
      <c r="K124" s="18" t="str">
        <f>IFERROR(VLOOKUP(供应商对账单!A124,进货入库明细表!A:O,11,FALSE),"")</f>
        <v/>
      </c>
      <c r="L124" s="48" t="str">
        <f>IFERROR(VLOOKUP(供应商对账单!A124,进货入库明细表!A:O,13,FALSE),"")</f>
        <v/>
      </c>
    </row>
    <row r="125" spans="1:12" ht="20.100000000000001" customHeight="1" x14ac:dyDescent="0.15">
      <c r="A125" s="38" t="e">
        <f t="array" ref="A125">INDEX(进货入库明细表!A:A,LARGE(IF(进货入库明细表!$A$3:$A$10000&lt;&gt;"",ROW($3:$10000),-1),ROW(供应商对账单!A120)))</f>
        <v>#VALUE!</v>
      </c>
      <c r="B125" s="46" t="str">
        <f>IFERROR(VLOOKUP(供应商对账单!A125,进货入库明细表!A:O,2,FALSE),"")</f>
        <v/>
      </c>
      <c r="C125" s="47" t="str">
        <f>IFERROR(VLOOKUP(供应商对账单!A125,进货入库明细表!A:O,3,FALSE),"")</f>
        <v/>
      </c>
      <c r="D125" s="18" t="str">
        <f>IFERROR(VLOOKUP(供应商对账单!A125,进货入库明细表!A:O,4,FALSE),"")</f>
        <v/>
      </c>
      <c r="E125" s="18" t="str">
        <f>IFERROR(VLOOKUP(供应商对账单!A125,进货入库明细表!A:O,5,FALSE),"")</f>
        <v/>
      </c>
      <c r="F125" s="18" t="str">
        <f>IFERROR(VLOOKUP(供应商对账单!A125,进货入库明细表!A:O,6,FALSE),"")</f>
        <v/>
      </c>
      <c r="G125" s="18" t="str">
        <f>IFERROR(VLOOKUP(供应商对账单!A125,进货入库明细表!A:O,7,FALSE),"")</f>
        <v/>
      </c>
      <c r="H125" s="18" t="str">
        <f>IFERROR(VLOOKUP(供应商对账单!A125,进货入库明细表!A:O,8,FALSE),"")</f>
        <v/>
      </c>
      <c r="I125" s="18" t="str">
        <f>IFERROR(VLOOKUP(供应商对账单!A125,进货入库明细表!A:O,9,FALSE),"")</f>
        <v/>
      </c>
      <c r="J125" s="18" t="str">
        <f>IFERROR(VLOOKUP(供应商对账单!A125,进货入库明细表!A:O,10,FALSE),"")</f>
        <v/>
      </c>
      <c r="K125" s="18" t="str">
        <f>IFERROR(VLOOKUP(供应商对账单!A125,进货入库明细表!A:O,11,FALSE),"")</f>
        <v/>
      </c>
      <c r="L125" s="48" t="str">
        <f>IFERROR(VLOOKUP(供应商对账单!A125,进货入库明细表!A:O,13,FALSE),"")</f>
        <v/>
      </c>
    </row>
    <row r="126" spans="1:12" ht="20.100000000000001" customHeight="1" x14ac:dyDescent="0.15">
      <c r="A126" s="38" t="e">
        <f t="array" ref="A126">INDEX(进货入库明细表!A:A,LARGE(IF(进货入库明细表!$A$3:$A$10000&lt;&gt;"",ROW($3:$10000),-1),ROW(供应商对账单!A121)))</f>
        <v>#VALUE!</v>
      </c>
      <c r="B126" s="46" t="str">
        <f>IFERROR(VLOOKUP(供应商对账单!A126,进货入库明细表!A:O,2,FALSE),"")</f>
        <v/>
      </c>
      <c r="C126" s="47" t="str">
        <f>IFERROR(VLOOKUP(供应商对账单!A126,进货入库明细表!A:O,3,FALSE),"")</f>
        <v/>
      </c>
      <c r="D126" s="18" t="str">
        <f>IFERROR(VLOOKUP(供应商对账单!A126,进货入库明细表!A:O,4,FALSE),"")</f>
        <v/>
      </c>
      <c r="E126" s="18" t="str">
        <f>IFERROR(VLOOKUP(供应商对账单!A126,进货入库明细表!A:O,5,FALSE),"")</f>
        <v/>
      </c>
      <c r="F126" s="18" t="str">
        <f>IFERROR(VLOOKUP(供应商对账单!A126,进货入库明细表!A:O,6,FALSE),"")</f>
        <v/>
      </c>
      <c r="G126" s="18" t="str">
        <f>IFERROR(VLOOKUP(供应商对账单!A126,进货入库明细表!A:O,7,FALSE),"")</f>
        <v/>
      </c>
      <c r="H126" s="18" t="str">
        <f>IFERROR(VLOOKUP(供应商对账单!A126,进货入库明细表!A:O,8,FALSE),"")</f>
        <v/>
      </c>
      <c r="I126" s="18" t="str">
        <f>IFERROR(VLOOKUP(供应商对账单!A126,进货入库明细表!A:O,9,FALSE),"")</f>
        <v/>
      </c>
      <c r="J126" s="18" t="str">
        <f>IFERROR(VLOOKUP(供应商对账单!A126,进货入库明细表!A:O,10,FALSE),"")</f>
        <v/>
      </c>
      <c r="K126" s="18" t="str">
        <f>IFERROR(VLOOKUP(供应商对账单!A126,进货入库明细表!A:O,11,FALSE),"")</f>
        <v/>
      </c>
      <c r="L126" s="48" t="str">
        <f>IFERROR(VLOOKUP(供应商对账单!A126,进货入库明细表!A:O,13,FALSE),"")</f>
        <v/>
      </c>
    </row>
    <row r="127" spans="1:12" ht="20.100000000000001" customHeight="1" x14ac:dyDescent="0.15">
      <c r="A127" s="38" t="e">
        <f t="array" ref="A127">INDEX(进货入库明细表!A:A,LARGE(IF(进货入库明细表!$A$3:$A$10000&lt;&gt;"",ROW($3:$10000),-1),ROW(供应商对账单!A122)))</f>
        <v>#VALUE!</v>
      </c>
      <c r="B127" s="46" t="str">
        <f>IFERROR(VLOOKUP(供应商对账单!A127,进货入库明细表!A:O,2,FALSE),"")</f>
        <v/>
      </c>
      <c r="C127" s="47" t="str">
        <f>IFERROR(VLOOKUP(供应商对账单!A127,进货入库明细表!A:O,3,FALSE),"")</f>
        <v/>
      </c>
      <c r="D127" s="18" t="str">
        <f>IFERROR(VLOOKUP(供应商对账单!A127,进货入库明细表!A:O,4,FALSE),"")</f>
        <v/>
      </c>
      <c r="E127" s="18" t="str">
        <f>IFERROR(VLOOKUP(供应商对账单!A127,进货入库明细表!A:O,5,FALSE),"")</f>
        <v/>
      </c>
      <c r="F127" s="18" t="str">
        <f>IFERROR(VLOOKUP(供应商对账单!A127,进货入库明细表!A:O,6,FALSE),"")</f>
        <v/>
      </c>
      <c r="G127" s="18" t="str">
        <f>IFERROR(VLOOKUP(供应商对账单!A127,进货入库明细表!A:O,7,FALSE),"")</f>
        <v/>
      </c>
      <c r="H127" s="18" t="str">
        <f>IFERROR(VLOOKUP(供应商对账单!A127,进货入库明细表!A:O,8,FALSE),"")</f>
        <v/>
      </c>
      <c r="I127" s="18" t="str">
        <f>IFERROR(VLOOKUP(供应商对账单!A127,进货入库明细表!A:O,9,FALSE),"")</f>
        <v/>
      </c>
      <c r="J127" s="18" t="str">
        <f>IFERROR(VLOOKUP(供应商对账单!A127,进货入库明细表!A:O,10,FALSE),"")</f>
        <v/>
      </c>
      <c r="K127" s="18" t="str">
        <f>IFERROR(VLOOKUP(供应商对账单!A127,进货入库明细表!A:O,11,FALSE),"")</f>
        <v/>
      </c>
      <c r="L127" s="48" t="str">
        <f>IFERROR(VLOOKUP(供应商对账单!A127,进货入库明细表!A:O,13,FALSE),"")</f>
        <v/>
      </c>
    </row>
    <row r="128" spans="1:12" ht="20.100000000000001" customHeight="1" x14ac:dyDescent="0.15">
      <c r="A128" s="38" t="e">
        <f t="array" ref="A128">INDEX(进货入库明细表!A:A,LARGE(IF(进货入库明细表!$A$3:$A$10000&lt;&gt;"",ROW($3:$10000),-1),ROW(供应商对账单!A123)))</f>
        <v>#VALUE!</v>
      </c>
      <c r="B128" s="46" t="str">
        <f>IFERROR(VLOOKUP(供应商对账单!A128,进货入库明细表!A:O,2,FALSE),"")</f>
        <v/>
      </c>
      <c r="C128" s="47" t="str">
        <f>IFERROR(VLOOKUP(供应商对账单!A128,进货入库明细表!A:O,3,FALSE),"")</f>
        <v/>
      </c>
      <c r="D128" s="18" t="str">
        <f>IFERROR(VLOOKUP(供应商对账单!A128,进货入库明细表!A:O,4,FALSE),"")</f>
        <v/>
      </c>
      <c r="E128" s="18" t="str">
        <f>IFERROR(VLOOKUP(供应商对账单!A128,进货入库明细表!A:O,5,FALSE),"")</f>
        <v/>
      </c>
      <c r="F128" s="18" t="str">
        <f>IFERROR(VLOOKUP(供应商对账单!A128,进货入库明细表!A:O,6,FALSE),"")</f>
        <v/>
      </c>
      <c r="G128" s="18" t="str">
        <f>IFERROR(VLOOKUP(供应商对账单!A128,进货入库明细表!A:O,7,FALSE),"")</f>
        <v/>
      </c>
      <c r="H128" s="18" t="str">
        <f>IFERROR(VLOOKUP(供应商对账单!A128,进货入库明细表!A:O,8,FALSE),"")</f>
        <v/>
      </c>
      <c r="I128" s="18" t="str">
        <f>IFERROR(VLOOKUP(供应商对账单!A128,进货入库明细表!A:O,9,FALSE),"")</f>
        <v/>
      </c>
      <c r="J128" s="18" t="str">
        <f>IFERROR(VLOOKUP(供应商对账单!A128,进货入库明细表!A:O,10,FALSE),"")</f>
        <v/>
      </c>
      <c r="K128" s="18" t="str">
        <f>IFERROR(VLOOKUP(供应商对账单!A128,进货入库明细表!A:O,11,FALSE),"")</f>
        <v/>
      </c>
      <c r="L128" s="48" t="str">
        <f>IFERROR(VLOOKUP(供应商对账单!A128,进货入库明细表!A:O,13,FALSE),"")</f>
        <v/>
      </c>
    </row>
    <row r="129" spans="1:12" ht="20.100000000000001" customHeight="1" x14ac:dyDescent="0.15">
      <c r="A129" s="38" t="e">
        <f t="array" ref="A129">INDEX(进货入库明细表!A:A,LARGE(IF(进货入库明细表!$A$3:$A$10000&lt;&gt;"",ROW($3:$10000),-1),ROW(供应商对账单!A124)))</f>
        <v>#VALUE!</v>
      </c>
      <c r="B129" s="46" t="str">
        <f>IFERROR(VLOOKUP(供应商对账单!A129,进货入库明细表!A:O,2,FALSE),"")</f>
        <v/>
      </c>
      <c r="C129" s="47" t="str">
        <f>IFERROR(VLOOKUP(供应商对账单!A129,进货入库明细表!A:O,3,FALSE),"")</f>
        <v/>
      </c>
      <c r="D129" s="18" t="str">
        <f>IFERROR(VLOOKUP(供应商对账单!A129,进货入库明细表!A:O,4,FALSE),"")</f>
        <v/>
      </c>
      <c r="E129" s="18" t="str">
        <f>IFERROR(VLOOKUP(供应商对账单!A129,进货入库明细表!A:O,5,FALSE),"")</f>
        <v/>
      </c>
      <c r="F129" s="18" t="str">
        <f>IFERROR(VLOOKUP(供应商对账单!A129,进货入库明细表!A:O,6,FALSE),"")</f>
        <v/>
      </c>
      <c r="G129" s="18" t="str">
        <f>IFERROR(VLOOKUP(供应商对账单!A129,进货入库明细表!A:O,7,FALSE),"")</f>
        <v/>
      </c>
      <c r="H129" s="18" t="str">
        <f>IFERROR(VLOOKUP(供应商对账单!A129,进货入库明细表!A:O,8,FALSE),"")</f>
        <v/>
      </c>
      <c r="I129" s="18" t="str">
        <f>IFERROR(VLOOKUP(供应商对账单!A129,进货入库明细表!A:O,9,FALSE),"")</f>
        <v/>
      </c>
      <c r="J129" s="18" t="str">
        <f>IFERROR(VLOOKUP(供应商对账单!A129,进货入库明细表!A:O,10,FALSE),"")</f>
        <v/>
      </c>
      <c r="K129" s="18" t="str">
        <f>IFERROR(VLOOKUP(供应商对账单!A129,进货入库明细表!A:O,11,FALSE),"")</f>
        <v/>
      </c>
      <c r="L129" s="48" t="str">
        <f>IFERROR(VLOOKUP(供应商对账单!A129,进货入库明细表!A:O,13,FALSE),"")</f>
        <v/>
      </c>
    </row>
    <row r="130" spans="1:12" ht="20.100000000000001" customHeight="1" x14ac:dyDescent="0.15">
      <c r="A130" s="38" t="e">
        <f t="array" ref="A130">INDEX(进货入库明细表!A:A,LARGE(IF(进货入库明细表!$A$3:$A$10000&lt;&gt;"",ROW($3:$10000),-1),ROW(供应商对账单!A125)))</f>
        <v>#VALUE!</v>
      </c>
      <c r="B130" s="46" t="str">
        <f>IFERROR(VLOOKUP(供应商对账单!A130,进货入库明细表!A:O,2,FALSE),"")</f>
        <v/>
      </c>
      <c r="C130" s="47" t="str">
        <f>IFERROR(VLOOKUP(供应商对账单!A130,进货入库明细表!A:O,3,FALSE),"")</f>
        <v/>
      </c>
      <c r="D130" s="18" t="str">
        <f>IFERROR(VLOOKUP(供应商对账单!A130,进货入库明细表!A:O,4,FALSE),"")</f>
        <v/>
      </c>
      <c r="E130" s="18" t="str">
        <f>IFERROR(VLOOKUP(供应商对账单!A130,进货入库明细表!A:O,5,FALSE),"")</f>
        <v/>
      </c>
      <c r="F130" s="18" t="str">
        <f>IFERROR(VLOOKUP(供应商对账单!A130,进货入库明细表!A:O,6,FALSE),"")</f>
        <v/>
      </c>
      <c r="G130" s="18" t="str">
        <f>IFERROR(VLOOKUP(供应商对账单!A130,进货入库明细表!A:O,7,FALSE),"")</f>
        <v/>
      </c>
      <c r="H130" s="18" t="str">
        <f>IFERROR(VLOOKUP(供应商对账单!A130,进货入库明细表!A:O,8,FALSE),"")</f>
        <v/>
      </c>
      <c r="I130" s="18" t="str">
        <f>IFERROR(VLOOKUP(供应商对账单!A130,进货入库明细表!A:O,9,FALSE),"")</f>
        <v/>
      </c>
      <c r="J130" s="18" t="str">
        <f>IFERROR(VLOOKUP(供应商对账单!A130,进货入库明细表!A:O,10,FALSE),"")</f>
        <v/>
      </c>
      <c r="K130" s="18" t="str">
        <f>IFERROR(VLOOKUP(供应商对账单!A130,进货入库明细表!A:O,11,FALSE),"")</f>
        <v/>
      </c>
      <c r="L130" s="48" t="str">
        <f>IFERROR(VLOOKUP(供应商对账单!A130,进货入库明细表!A:O,13,FALSE),"")</f>
        <v/>
      </c>
    </row>
    <row r="131" spans="1:12" ht="20.100000000000001" customHeight="1" x14ac:dyDescent="0.15">
      <c r="A131" s="38" t="e">
        <f t="array" ref="A131">INDEX(进货入库明细表!A:A,LARGE(IF(进货入库明细表!$A$3:$A$10000&lt;&gt;"",ROW($3:$10000),-1),ROW(供应商对账单!A126)))</f>
        <v>#VALUE!</v>
      </c>
      <c r="B131" s="46" t="str">
        <f>IFERROR(VLOOKUP(供应商对账单!A131,进货入库明细表!A:O,2,FALSE),"")</f>
        <v/>
      </c>
      <c r="C131" s="47" t="str">
        <f>IFERROR(VLOOKUP(供应商对账单!A131,进货入库明细表!A:O,3,FALSE),"")</f>
        <v/>
      </c>
      <c r="D131" s="18" t="str">
        <f>IFERROR(VLOOKUP(供应商对账单!A131,进货入库明细表!A:O,4,FALSE),"")</f>
        <v/>
      </c>
      <c r="E131" s="18" t="str">
        <f>IFERROR(VLOOKUP(供应商对账单!A131,进货入库明细表!A:O,5,FALSE),"")</f>
        <v/>
      </c>
      <c r="F131" s="18" t="str">
        <f>IFERROR(VLOOKUP(供应商对账单!A131,进货入库明细表!A:O,6,FALSE),"")</f>
        <v/>
      </c>
      <c r="G131" s="18" t="str">
        <f>IFERROR(VLOOKUP(供应商对账单!A131,进货入库明细表!A:O,7,FALSE),"")</f>
        <v/>
      </c>
      <c r="H131" s="18" t="str">
        <f>IFERROR(VLOOKUP(供应商对账单!A131,进货入库明细表!A:O,8,FALSE),"")</f>
        <v/>
      </c>
      <c r="I131" s="18" t="str">
        <f>IFERROR(VLOOKUP(供应商对账单!A131,进货入库明细表!A:O,9,FALSE),"")</f>
        <v/>
      </c>
      <c r="J131" s="18" t="str">
        <f>IFERROR(VLOOKUP(供应商对账单!A131,进货入库明细表!A:O,10,FALSE),"")</f>
        <v/>
      </c>
      <c r="K131" s="18" t="str">
        <f>IFERROR(VLOOKUP(供应商对账单!A131,进货入库明细表!A:O,11,FALSE),"")</f>
        <v/>
      </c>
      <c r="L131" s="48" t="str">
        <f>IFERROR(VLOOKUP(供应商对账单!A131,进货入库明细表!A:O,13,FALSE),"")</f>
        <v/>
      </c>
    </row>
    <row r="132" spans="1:12" ht="20.100000000000001" customHeight="1" x14ac:dyDescent="0.15">
      <c r="A132" s="38" t="e">
        <f t="array" ref="A132">INDEX(进货入库明细表!A:A,LARGE(IF(进货入库明细表!$A$3:$A$10000&lt;&gt;"",ROW($3:$10000),-1),ROW(供应商对账单!A127)))</f>
        <v>#VALUE!</v>
      </c>
      <c r="B132" s="46" t="str">
        <f>IFERROR(VLOOKUP(供应商对账单!A132,进货入库明细表!A:O,2,FALSE),"")</f>
        <v/>
      </c>
      <c r="C132" s="47" t="str">
        <f>IFERROR(VLOOKUP(供应商对账单!A132,进货入库明细表!A:O,3,FALSE),"")</f>
        <v/>
      </c>
      <c r="D132" s="18" t="str">
        <f>IFERROR(VLOOKUP(供应商对账单!A132,进货入库明细表!A:O,4,FALSE),"")</f>
        <v/>
      </c>
      <c r="E132" s="18" t="str">
        <f>IFERROR(VLOOKUP(供应商对账单!A132,进货入库明细表!A:O,5,FALSE),"")</f>
        <v/>
      </c>
      <c r="F132" s="18" t="str">
        <f>IFERROR(VLOOKUP(供应商对账单!A132,进货入库明细表!A:O,6,FALSE),"")</f>
        <v/>
      </c>
      <c r="G132" s="18" t="str">
        <f>IFERROR(VLOOKUP(供应商对账单!A132,进货入库明细表!A:O,7,FALSE),"")</f>
        <v/>
      </c>
      <c r="H132" s="18" t="str">
        <f>IFERROR(VLOOKUP(供应商对账单!A132,进货入库明细表!A:O,8,FALSE),"")</f>
        <v/>
      </c>
      <c r="I132" s="18" t="str">
        <f>IFERROR(VLOOKUP(供应商对账单!A132,进货入库明细表!A:O,9,FALSE),"")</f>
        <v/>
      </c>
      <c r="J132" s="18" t="str">
        <f>IFERROR(VLOOKUP(供应商对账单!A132,进货入库明细表!A:O,10,FALSE),"")</f>
        <v/>
      </c>
      <c r="K132" s="18" t="str">
        <f>IFERROR(VLOOKUP(供应商对账单!A132,进货入库明细表!A:O,11,FALSE),"")</f>
        <v/>
      </c>
      <c r="L132" s="48" t="str">
        <f>IFERROR(VLOOKUP(供应商对账单!A132,进货入库明细表!A:O,13,FALSE),"")</f>
        <v/>
      </c>
    </row>
    <row r="133" spans="1:12" ht="20.100000000000001" customHeight="1" x14ac:dyDescent="0.15">
      <c r="A133" s="38" t="e">
        <f t="array" ref="A133">INDEX(进货入库明细表!A:A,LARGE(IF(进货入库明细表!$A$3:$A$10000&lt;&gt;"",ROW($3:$10000),-1),ROW(供应商对账单!A128)))</f>
        <v>#VALUE!</v>
      </c>
      <c r="B133" s="46" t="str">
        <f>IFERROR(VLOOKUP(供应商对账单!A133,进货入库明细表!A:O,2,FALSE),"")</f>
        <v/>
      </c>
      <c r="C133" s="47" t="str">
        <f>IFERROR(VLOOKUP(供应商对账单!A133,进货入库明细表!A:O,3,FALSE),"")</f>
        <v/>
      </c>
      <c r="D133" s="18" t="str">
        <f>IFERROR(VLOOKUP(供应商对账单!A133,进货入库明细表!A:O,4,FALSE),"")</f>
        <v/>
      </c>
      <c r="E133" s="18" t="str">
        <f>IFERROR(VLOOKUP(供应商对账单!A133,进货入库明细表!A:O,5,FALSE),"")</f>
        <v/>
      </c>
      <c r="F133" s="18" t="str">
        <f>IFERROR(VLOOKUP(供应商对账单!A133,进货入库明细表!A:O,6,FALSE),"")</f>
        <v/>
      </c>
      <c r="G133" s="18" t="str">
        <f>IFERROR(VLOOKUP(供应商对账单!A133,进货入库明细表!A:O,7,FALSE),"")</f>
        <v/>
      </c>
      <c r="H133" s="18" t="str">
        <f>IFERROR(VLOOKUP(供应商对账单!A133,进货入库明细表!A:O,8,FALSE),"")</f>
        <v/>
      </c>
      <c r="I133" s="18" t="str">
        <f>IFERROR(VLOOKUP(供应商对账单!A133,进货入库明细表!A:O,9,FALSE),"")</f>
        <v/>
      </c>
      <c r="J133" s="18" t="str">
        <f>IFERROR(VLOOKUP(供应商对账单!A133,进货入库明细表!A:O,10,FALSE),"")</f>
        <v/>
      </c>
      <c r="K133" s="18" t="str">
        <f>IFERROR(VLOOKUP(供应商对账单!A133,进货入库明细表!A:O,11,FALSE),"")</f>
        <v/>
      </c>
      <c r="L133" s="48" t="str">
        <f>IFERROR(VLOOKUP(供应商对账单!A133,进货入库明细表!A:O,13,FALSE),"")</f>
        <v/>
      </c>
    </row>
    <row r="134" spans="1:12" ht="20.100000000000001" customHeight="1" x14ac:dyDescent="0.15">
      <c r="A134" s="38" t="e">
        <f t="array" ref="A134">INDEX(进货入库明细表!A:A,LARGE(IF(进货入库明细表!$A$3:$A$10000&lt;&gt;"",ROW($3:$10000),-1),ROW(供应商对账单!A129)))</f>
        <v>#VALUE!</v>
      </c>
      <c r="B134" s="46" t="str">
        <f>IFERROR(VLOOKUP(供应商对账单!A134,进货入库明细表!A:O,2,FALSE),"")</f>
        <v/>
      </c>
      <c r="C134" s="47" t="str">
        <f>IFERROR(VLOOKUP(供应商对账单!A134,进货入库明细表!A:O,3,FALSE),"")</f>
        <v/>
      </c>
      <c r="D134" s="18" t="str">
        <f>IFERROR(VLOOKUP(供应商对账单!A134,进货入库明细表!A:O,4,FALSE),"")</f>
        <v/>
      </c>
      <c r="E134" s="18" t="str">
        <f>IFERROR(VLOOKUP(供应商对账单!A134,进货入库明细表!A:O,5,FALSE),"")</f>
        <v/>
      </c>
      <c r="F134" s="18" t="str">
        <f>IFERROR(VLOOKUP(供应商对账单!A134,进货入库明细表!A:O,6,FALSE),"")</f>
        <v/>
      </c>
      <c r="G134" s="18" t="str">
        <f>IFERROR(VLOOKUP(供应商对账单!A134,进货入库明细表!A:O,7,FALSE),"")</f>
        <v/>
      </c>
      <c r="H134" s="18" t="str">
        <f>IFERROR(VLOOKUP(供应商对账单!A134,进货入库明细表!A:O,8,FALSE),"")</f>
        <v/>
      </c>
      <c r="I134" s="18" t="str">
        <f>IFERROR(VLOOKUP(供应商对账单!A134,进货入库明细表!A:O,9,FALSE),"")</f>
        <v/>
      </c>
      <c r="J134" s="18" t="str">
        <f>IFERROR(VLOOKUP(供应商对账单!A134,进货入库明细表!A:O,10,FALSE),"")</f>
        <v/>
      </c>
      <c r="K134" s="18" t="str">
        <f>IFERROR(VLOOKUP(供应商对账单!A134,进货入库明细表!A:O,11,FALSE),"")</f>
        <v/>
      </c>
      <c r="L134" s="48" t="str">
        <f>IFERROR(VLOOKUP(供应商对账单!A134,进货入库明细表!A:O,13,FALSE),"")</f>
        <v/>
      </c>
    </row>
    <row r="135" spans="1:12" ht="20.100000000000001" customHeight="1" x14ac:dyDescent="0.15">
      <c r="A135" s="38" t="e">
        <f t="array" ref="A135">INDEX(进货入库明细表!A:A,LARGE(IF(进货入库明细表!$A$3:$A$10000&lt;&gt;"",ROW($3:$10000),-1),ROW(供应商对账单!A130)))</f>
        <v>#VALUE!</v>
      </c>
      <c r="B135" s="46" t="str">
        <f>IFERROR(VLOOKUP(供应商对账单!A135,进货入库明细表!A:O,2,FALSE),"")</f>
        <v/>
      </c>
      <c r="C135" s="47" t="str">
        <f>IFERROR(VLOOKUP(供应商对账单!A135,进货入库明细表!A:O,3,FALSE),"")</f>
        <v/>
      </c>
      <c r="D135" s="18" t="str">
        <f>IFERROR(VLOOKUP(供应商对账单!A135,进货入库明细表!A:O,4,FALSE),"")</f>
        <v/>
      </c>
      <c r="E135" s="18" t="str">
        <f>IFERROR(VLOOKUP(供应商对账单!A135,进货入库明细表!A:O,5,FALSE),"")</f>
        <v/>
      </c>
      <c r="F135" s="18" t="str">
        <f>IFERROR(VLOOKUP(供应商对账单!A135,进货入库明细表!A:O,6,FALSE),"")</f>
        <v/>
      </c>
      <c r="G135" s="18" t="str">
        <f>IFERROR(VLOOKUP(供应商对账单!A135,进货入库明细表!A:O,7,FALSE),"")</f>
        <v/>
      </c>
      <c r="H135" s="18" t="str">
        <f>IFERROR(VLOOKUP(供应商对账单!A135,进货入库明细表!A:O,8,FALSE),"")</f>
        <v/>
      </c>
      <c r="I135" s="18" t="str">
        <f>IFERROR(VLOOKUP(供应商对账单!A135,进货入库明细表!A:O,9,FALSE),"")</f>
        <v/>
      </c>
      <c r="J135" s="18" t="str">
        <f>IFERROR(VLOOKUP(供应商对账单!A135,进货入库明细表!A:O,10,FALSE),"")</f>
        <v/>
      </c>
      <c r="K135" s="18" t="str">
        <f>IFERROR(VLOOKUP(供应商对账单!A135,进货入库明细表!A:O,11,FALSE),"")</f>
        <v/>
      </c>
      <c r="L135" s="48" t="str">
        <f>IFERROR(VLOOKUP(供应商对账单!A135,进货入库明细表!A:O,13,FALSE),"")</f>
        <v/>
      </c>
    </row>
    <row r="136" spans="1:12" ht="20.100000000000001" customHeight="1" x14ac:dyDescent="0.15">
      <c r="A136" s="38" t="e">
        <f t="array" ref="A136">INDEX(进货入库明细表!A:A,LARGE(IF(进货入库明细表!$A$3:$A$10000&lt;&gt;"",ROW($3:$10000),-1),ROW(供应商对账单!A131)))</f>
        <v>#VALUE!</v>
      </c>
      <c r="B136" s="46" t="str">
        <f>IFERROR(VLOOKUP(供应商对账单!A136,进货入库明细表!A:O,2,FALSE),"")</f>
        <v/>
      </c>
      <c r="C136" s="47" t="str">
        <f>IFERROR(VLOOKUP(供应商对账单!A136,进货入库明细表!A:O,3,FALSE),"")</f>
        <v/>
      </c>
      <c r="D136" s="18" t="str">
        <f>IFERROR(VLOOKUP(供应商对账单!A136,进货入库明细表!A:O,4,FALSE),"")</f>
        <v/>
      </c>
      <c r="E136" s="18" t="str">
        <f>IFERROR(VLOOKUP(供应商对账单!A136,进货入库明细表!A:O,5,FALSE),"")</f>
        <v/>
      </c>
      <c r="F136" s="18" t="str">
        <f>IFERROR(VLOOKUP(供应商对账单!A136,进货入库明细表!A:O,6,FALSE),"")</f>
        <v/>
      </c>
      <c r="G136" s="18" t="str">
        <f>IFERROR(VLOOKUP(供应商对账单!A136,进货入库明细表!A:O,7,FALSE),"")</f>
        <v/>
      </c>
      <c r="H136" s="18" t="str">
        <f>IFERROR(VLOOKUP(供应商对账单!A136,进货入库明细表!A:O,8,FALSE),"")</f>
        <v/>
      </c>
      <c r="I136" s="18" t="str">
        <f>IFERROR(VLOOKUP(供应商对账单!A136,进货入库明细表!A:O,9,FALSE),"")</f>
        <v/>
      </c>
      <c r="J136" s="18" t="str">
        <f>IFERROR(VLOOKUP(供应商对账单!A136,进货入库明细表!A:O,10,FALSE),"")</f>
        <v/>
      </c>
      <c r="K136" s="18" t="str">
        <f>IFERROR(VLOOKUP(供应商对账单!A136,进货入库明细表!A:O,11,FALSE),"")</f>
        <v/>
      </c>
      <c r="L136" s="48" t="str">
        <f>IFERROR(VLOOKUP(供应商对账单!A136,进货入库明细表!A:O,13,FALSE),"")</f>
        <v/>
      </c>
    </row>
    <row r="137" spans="1:12" ht="20.100000000000001" customHeight="1" x14ac:dyDescent="0.15">
      <c r="A137" s="38" t="e">
        <f t="array" ref="A137">INDEX(进货入库明细表!A:A,LARGE(IF(进货入库明细表!$A$3:$A$10000&lt;&gt;"",ROW($3:$10000),-1),ROW(供应商对账单!A132)))</f>
        <v>#VALUE!</v>
      </c>
      <c r="B137" s="46" t="str">
        <f>IFERROR(VLOOKUP(供应商对账单!A137,进货入库明细表!A:O,2,FALSE),"")</f>
        <v/>
      </c>
      <c r="C137" s="47" t="str">
        <f>IFERROR(VLOOKUP(供应商对账单!A137,进货入库明细表!A:O,3,FALSE),"")</f>
        <v/>
      </c>
      <c r="D137" s="18" t="str">
        <f>IFERROR(VLOOKUP(供应商对账单!A137,进货入库明细表!A:O,4,FALSE),"")</f>
        <v/>
      </c>
      <c r="E137" s="18" t="str">
        <f>IFERROR(VLOOKUP(供应商对账单!A137,进货入库明细表!A:O,5,FALSE),"")</f>
        <v/>
      </c>
      <c r="F137" s="18" t="str">
        <f>IFERROR(VLOOKUP(供应商对账单!A137,进货入库明细表!A:O,6,FALSE),"")</f>
        <v/>
      </c>
      <c r="G137" s="18" t="str">
        <f>IFERROR(VLOOKUP(供应商对账单!A137,进货入库明细表!A:O,7,FALSE),"")</f>
        <v/>
      </c>
      <c r="H137" s="18" t="str">
        <f>IFERROR(VLOOKUP(供应商对账单!A137,进货入库明细表!A:O,8,FALSE),"")</f>
        <v/>
      </c>
      <c r="I137" s="18" t="str">
        <f>IFERROR(VLOOKUP(供应商对账单!A137,进货入库明细表!A:O,9,FALSE),"")</f>
        <v/>
      </c>
      <c r="J137" s="18" t="str">
        <f>IFERROR(VLOOKUP(供应商对账单!A137,进货入库明细表!A:O,10,FALSE),"")</f>
        <v/>
      </c>
      <c r="K137" s="18" t="str">
        <f>IFERROR(VLOOKUP(供应商对账单!A137,进货入库明细表!A:O,11,FALSE),"")</f>
        <v/>
      </c>
      <c r="L137" s="48" t="str">
        <f>IFERROR(VLOOKUP(供应商对账单!A137,进货入库明细表!A:O,13,FALSE),"")</f>
        <v/>
      </c>
    </row>
    <row r="138" spans="1:12" ht="20.100000000000001" customHeight="1" x14ac:dyDescent="0.15">
      <c r="A138" s="38" t="e">
        <f t="array" ref="A138">INDEX(进货入库明细表!A:A,LARGE(IF(进货入库明细表!$A$3:$A$10000&lt;&gt;"",ROW($3:$10000),-1),ROW(供应商对账单!A133)))</f>
        <v>#VALUE!</v>
      </c>
      <c r="B138" s="46" t="str">
        <f>IFERROR(VLOOKUP(供应商对账单!A138,进货入库明细表!A:O,2,FALSE),"")</f>
        <v/>
      </c>
      <c r="C138" s="47" t="str">
        <f>IFERROR(VLOOKUP(供应商对账单!A138,进货入库明细表!A:O,3,FALSE),"")</f>
        <v/>
      </c>
      <c r="D138" s="18" t="str">
        <f>IFERROR(VLOOKUP(供应商对账单!A138,进货入库明细表!A:O,4,FALSE),"")</f>
        <v/>
      </c>
      <c r="E138" s="18" t="str">
        <f>IFERROR(VLOOKUP(供应商对账单!A138,进货入库明细表!A:O,5,FALSE),"")</f>
        <v/>
      </c>
      <c r="F138" s="18" t="str">
        <f>IFERROR(VLOOKUP(供应商对账单!A138,进货入库明细表!A:O,6,FALSE),"")</f>
        <v/>
      </c>
      <c r="G138" s="18" t="str">
        <f>IFERROR(VLOOKUP(供应商对账单!A138,进货入库明细表!A:O,7,FALSE),"")</f>
        <v/>
      </c>
      <c r="H138" s="18" t="str">
        <f>IFERROR(VLOOKUP(供应商对账单!A138,进货入库明细表!A:O,8,FALSE),"")</f>
        <v/>
      </c>
      <c r="I138" s="18" t="str">
        <f>IFERROR(VLOOKUP(供应商对账单!A138,进货入库明细表!A:O,9,FALSE),"")</f>
        <v/>
      </c>
      <c r="J138" s="18" t="str">
        <f>IFERROR(VLOOKUP(供应商对账单!A138,进货入库明细表!A:O,10,FALSE),"")</f>
        <v/>
      </c>
      <c r="K138" s="18" t="str">
        <f>IFERROR(VLOOKUP(供应商对账单!A138,进货入库明细表!A:O,11,FALSE),"")</f>
        <v/>
      </c>
      <c r="L138" s="48" t="str">
        <f>IFERROR(VLOOKUP(供应商对账单!A138,进货入库明细表!A:O,13,FALSE),"")</f>
        <v/>
      </c>
    </row>
    <row r="139" spans="1:12" ht="20.100000000000001" customHeight="1" x14ac:dyDescent="0.15">
      <c r="A139" s="38" t="e">
        <f t="array" ref="A139">INDEX(进货入库明细表!A:A,LARGE(IF(进货入库明细表!$A$3:$A$10000&lt;&gt;"",ROW($3:$10000),-1),ROW(供应商对账单!A134)))</f>
        <v>#VALUE!</v>
      </c>
      <c r="B139" s="46" t="str">
        <f>IFERROR(VLOOKUP(供应商对账单!A139,进货入库明细表!A:O,2,FALSE),"")</f>
        <v/>
      </c>
      <c r="C139" s="47" t="str">
        <f>IFERROR(VLOOKUP(供应商对账单!A139,进货入库明细表!A:O,3,FALSE),"")</f>
        <v/>
      </c>
      <c r="D139" s="18" t="str">
        <f>IFERROR(VLOOKUP(供应商对账单!A139,进货入库明细表!A:O,4,FALSE),"")</f>
        <v/>
      </c>
      <c r="E139" s="18" t="str">
        <f>IFERROR(VLOOKUP(供应商对账单!A139,进货入库明细表!A:O,5,FALSE),"")</f>
        <v/>
      </c>
      <c r="F139" s="18" t="str">
        <f>IFERROR(VLOOKUP(供应商对账单!A139,进货入库明细表!A:O,6,FALSE),"")</f>
        <v/>
      </c>
      <c r="G139" s="18" t="str">
        <f>IFERROR(VLOOKUP(供应商对账单!A139,进货入库明细表!A:O,7,FALSE),"")</f>
        <v/>
      </c>
      <c r="H139" s="18" t="str">
        <f>IFERROR(VLOOKUP(供应商对账单!A139,进货入库明细表!A:O,8,FALSE),"")</f>
        <v/>
      </c>
      <c r="I139" s="18" t="str">
        <f>IFERROR(VLOOKUP(供应商对账单!A139,进货入库明细表!A:O,9,FALSE),"")</f>
        <v/>
      </c>
      <c r="J139" s="18" t="str">
        <f>IFERROR(VLOOKUP(供应商对账单!A139,进货入库明细表!A:O,10,FALSE),"")</f>
        <v/>
      </c>
      <c r="K139" s="18" t="str">
        <f>IFERROR(VLOOKUP(供应商对账单!A139,进货入库明细表!A:O,11,FALSE),"")</f>
        <v/>
      </c>
      <c r="L139" s="48" t="str">
        <f>IFERROR(VLOOKUP(供应商对账单!A139,进货入库明细表!A:O,13,FALSE),"")</f>
        <v/>
      </c>
    </row>
    <row r="140" spans="1:12" ht="20.100000000000001" customHeight="1" x14ac:dyDescent="0.15">
      <c r="A140" s="38" t="e">
        <f t="array" ref="A140">INDEX(进货入库明细表!A:A,LARGE(IF(进货入库明细表!$A$3:$A$10000&lt;&gt;"",ROW($3:$10000),-1),ROW(供应商对账单!A135)))</f>
        <v>#VALUE!</v>
      </c>
      <c r="B140" s="46" t="str">
        <f>IFERROR(VLOOKUP(供应商对账单!A140,进货入库明细表!A:O,2,FALSE),"")</f>
        <v/>
      </c>
      <c r="C140" s="47" t="str">
        <f>IFERROR(VLOOKUP(供应商对账单!A140,进货入库明细表!A:O,3,FALSE),"")</f>
        <v/>
      </c>
      <c r="D140" s="18" t="str">
        <f>IFERROR(VLOOKUP(供应商对账单!A140,进货入库明细表!A:O,4,FALSE),"")</f>
        <v/>
      </c>
      <c r="E140" s="18" t="str">
        <f>IFERROR(VLOOKUP(供应商对账单!A140,进货入库明细表!A:O,5,FALSE),"")</f>
        <v/>
      </c>
      <c r="F140" s="18" t="str">
        <f>IFERROR(VLOOKUP(供应商对账单!A140,进货入库明细表!A:O,6,FALSE),"")</f>
        <v/>
      </c>
      <c r="G140" s="18" t="str">
        <f>IFERROR(VLOOKUP(供应商对账单!A140,进货入库明细表!A:O,7,FALSE),"")</f>
        <v/>
      </c>
      <c r="H140" s="18" t="str">
        <f>IFERROR(VLOOKUP(供应商对账单!A140,进货入库明细表!A:O,8,FALSE),"")</f>
        <v/>
      </c>
      <c r="I140" s="18" t="str">
        <f>IFERROR(VLOOKUP(供应商对账单!A140,进货入库明细表!A:O,9,FALSE),"")</f>
        <v/>
      </c>
      <c r="J140" s="18" t="str">
        <f>IFERROR(VLOOKUP(供应商对账单!A140,进货入库明细表!A:O,10,FALSE),"")</f>
        <v/>
      </c>
      <c r="K140" s="18" t="str">
        <f>IFERROR(VLOOKUP(供应商对账单!A140,进货入库明细表!A:O,11,FALSE),"")</f>
        <v/>
      </c>
      <c r="L140" s="48" t="str">
        <f>IFERROR(VLOOKUP(供应商对账单!A140,进货入库明细表!A:O,13,FALSE),"")</f>
        <v/>
      </c>
    </row>
    <row r="141" spans="1:12" ht="20.100000000000001" customHeight="1" x14ac:dyDescent="0.15">
      <c r="A141" s="38" t="e">
        <f t="array" ref="A141">INDEX(进货入库明细表!A:A,LARGE(IF(进货入库明细表!$A$3:$A$10000&lt;&gt;"",ROW($3:$10000),-1),ROW(供应商对账单!A136)))</f>
        <v>#VALUE!</v>
      </c>
      <c r="B141" s="46" t="str">
        <f>IFERROR(VLOOKUP(供应商对账单!A141,进货入库明细表!A:O,2,FALSE),"")</f>
        <v/>
      </c>
      <c r="C141" s="47" t="str">
        <f>IFERROR(VLOOKUP(供应商对账单!A141,进货入库明细表!A:O,3,FALSE),"")</f>
        <v/>
      </c>
      <c r="D141" s="18" t="str">
        <f>IFERROR(VLOOKUP(供应商对账单!A141,进货入库明细表!A:O,4,FALSE),"")</f>
        <v/>
      </c>
      <c r="E141" s="18" t="str">
        <f>IFERROR(VLOOKUP(供应商对账单!A141,进货入库明细表!A:O,5,FALSE),"")</f>
        <v/>
      </c>
      <c r="F141" s="18" t="str">
        <f>IFERROR(VLOOKUP(供应商对账单!A141,进货入库明细表!A:O,6,FALSE),"")</f>
        <v/>
      </c>
      <c r="G141" s="18" t="str">
        <f>IFERROR(VLOOKUP(供应商对账单!A141,进货入库明细表!A:O,7,FALSE),"")</f>
        <v/>
      </c>
      <c r="H141" s="18" t="str">
        <f>IFERROR(VLOOKUP(供应商对账单!A141,进货入库明细表!A:O,8,FALSE),"")</f>
        <v/>
      </c>
      <c r="I141" s="18" t="str">
        <f>IFERROR(VLOOKUP(供应商对账单!A141,进货入库明细表!A:O,9,FALSE),"")</f>
        <v/>
      </c>
      <c r="J141" s="18" t="str">
        <f>IFERROR(VLOOKUP(供应商对账单!A141,进货入库明细表!A:O,10,FALSE),"")</f>
        <v/>
      </c>
      <c r="K141" s="18" t="str">
        <f>IFERROR(VLOOKUP(供应商对账单!A141,进货入库明细表!A:O,11,FALSE),"")</f>
        <v/>
      </c>
      <c r="L141" s="48" t="str">
        <f>IFERROR(VLOOKUP(供应商对账单!A141,进货入库明细表!A:O,13,FALSE),"")</f>
        <v/>
      </c>
    </row>
    <row r="142" spans="1:12" ht="20.100000000000001" customHeight="1" x14ac:dyDescent="0.15">
      <c r="A142" s="38" t="e">
        <f t="array" ref="A142">INDEX(进货入库明细表!A:A,LARGE(IF(进货入库明细表!$A$3:$A$10000&lt;&gt;"",ROW($3:$10000),-1),ROW(供应商对账单!A137)))</f>
        <v>#VALUE!</v>
      </c>
      <c r="B142" s="46" t="str">
        <f>IFERROR(VLOOKUP(供应商对账单!A142,进货入库明细表!A:O,2,FALSE),"")</f>
        <v/>
      </c>
      <c r="C142" s="47" t="str">
        <f>IFERROR(VLOOKUP(供应商对账单!A142,进货入库明细表!A:O,3,FALSE),"")</f>
        <v/>
      </c>
      <c r="D142" s="18" t="str">
        <f>IFERROR(VLOOKUP(供应商对账单!A142,进货入库明细表!A:O,4,FALSE),"")</f>
        <v/>
      </c>
      <c r="E142" s="18" t="str">
        <f>IFERROR(VLOOKUP(供应商对账单!A142,进货入库明细表!A:O,5,FALSE),"")</f>
        <v/>
      </c>
      <c r="F142" s="18" t="str">
        <f>IFERROR(VLOOKUP(供应商对账单!A142,进货入库明细表!A:O,6,FALSE),"")</f>
        <v/>
      </c>
      <c r="G142" s="18" t="str">
        <f>IFERROR(VLOOKUP(供应商对账单!A142,进货入库明细表!A:O,7,FALSE),"")</f>
        <v/>
      </c>
      <c r="H142" s="18" t="str">
        <f>IFERROR(VLOOKUP(供应商对账单!A142,进货入库明细表!A:O,8,FALSE),"")</f>
        <v/>
      </c>
      <c r="I142" s="18" t="str">
        <f>IFERROR(VLOOKUP(供应商对账单!A142,进货入库明细表!A:O,9,FALSE),"")</f>
        <v/>
      </c>
      <c r="J142" s="18" t="str">
        <f>IFERROR(VLOOKUP(供应商对账单!A142,进货入库明细表!A:O,10,FALSE),"")</f>
        <v/>
      </c>
      <c r="K142" s="18" t="str">
        <f>IFERROR(VLOOKUP(供应商对账单!A142,进货入库明细表!A:O,11,FALSE),"")</f>
        <v/>
      </c>
      <c r="L142" s="48" t="str">
        <f>IFERROR(VLOOKUP(供应商对账单!A142,进货入库明细表!A:O,13,FALSE),"")</f>
        <v/>
      </c>
    </row>
    <row r="143" spans="1:12" ht="20.100000000000001" customHeight="1" x14ac:dyDescent="0.15">
      <c r="A143" s="38" t="e">
        <f t="array" ref="A143">INDEX(进货入库明细表!A:A,LARGE(IF(进货入库明细表!$A$3:$A$10000&lt;&gt;"",ROW($3:$10000),-1),ROW(供应商对账单!A138)))</f>
        <v>#VALUE!</v>
      </c>
      <c r="B143" s="46" t="str">
        <f>IFERROR(VLOOKUP(供应商对账单!A143,进货入库明细表!A:O,2,FALSE),"")</f>
        <v/>
      </c>
      <c r="C143" s="47" t="str">
        <f>IFERROR(VLOOKUP(供应商对账单!A143,进货入库明细表!A:O,3,FALSE),"")</f>
        <v/>
      </c>
      <c r="D143" s="18" t="str">
        <f>IFERROR(VLOOKUP(供应商对账单!A143,进货入库明细表!A:O,4,FALSE),"")</f>
        <v/>
      </c>
      <c r="E143" s="18" t="str">
        <f>IFERROR(VLOOKUP(供应商对账单!A143,进货入库明细表!A:O,5,FALSE),"")</f>
        <v/>
      </c>
      <c r="F143" s="18" t="str">
        <f>IFERROR(VLOOKUP(供应商对账单!A143,进货入库明细表!A:O,6,FALSE),"")</f>
        <v/>
      </c>
      <c r="G143" s="18" t="str">
        <f>IFERROR(VLOOKUP(供应商对账单!A143,进货入库明细表!A:O,7,FALSE),"")</f>
        <v/>
      </c>
      <c r="H143" s="18" t="str">
        <f>IFERROR(VLOOKUP(供应商对账单!A143,进货入库明细表!A:O,8,FALSE),"")</f>
        <v/>
      </c>
      <c r="I143" s="18" t="str">
        <f>IFERROR(VLOOKUP(供应商对账单!A143,进货入库明细表!A:O,9,FALSE),"")</f>
        <v/>
      </c>
      <c r="J143" s="18" t="str">
        <f>IFERROR(VLOOKUP(供应商对账单!A143,进货入库明细表!A:O,10,FALSE),"")</f>
        <v/>
      </c>
      <c r="K143" s="18" t="str">
        <f>IFERROR(VLOOKUP(供应商对账单!A143,进货入库明细表!A:O,11,FALSE),"")</f>
        <v/>
      </c>
      <c r="L143" s="48" t="str">
        <f>IFERROR(VLOOKUP(供应商对账单!A143,进货入库明细表!A:O,13,FALSE),"")</f>
        <v/>
      </c>
    </row>
    <row r="144" spans="1:12" ht="20.100000000000001" customHeight="1" x14ac:dyDescent="0.15">
      <c r="A144" s="38" t="e">
        <f t="array" ref="A144">INDEX(进货入库明细表!A:A,LARGE(IF(进货入库明细表!$A$3:$A$10000&lt;&gt;"",ROW($3:$10000),-1),ROW(供应商对账单!A139)))</f>
        <v>#VALUE!</v>
      </c>
      <c r="B144" s="46" t="str">
        <f>IFERROR(VLOOKUP(供应商对账单!A144,进货入库明细表!A:O,2,FALSE),"")</f>
        <v/>
      </c>
      <c r="C144" s="47" t="str">
        <f>IFERROR(VLOOKUP(供应商对账单!A144,进货入库明细表!A:O,3,FALSE),"")</f>
        <v/>
      </c>
      <c r="D144" s="18" t="str">
        <f>IFERROR(VLOOKUP(供应商对账单!A144,进货入库明细表!A:O,4,FALSE),"")</f>
        <v/>
      </c>
      <c r="E144" s="18" t="str">
        <f>IFERROR(VLOOKUP(供应商对账单!A144,进货入库明细表!A:O,5,FALSE),"")</f>
        <v/>
      </c>
      <c r="F144" s="18" t="str">
        <f>IFERROR(VLOOKUP(供应商对账单!A144,进货入库明细表!A:O,6,FALSE),"")</f>
        <v/>
      </c>
      <c r="G144" s="18" t="str">
        <f>IFERROR(VLOOKUP(供应商对账单!A144,进货入库明细表!A:O,7,FALSE),"")</f>
        <v/>
      </c>
      <c r="H144" s="18" t="str">
        <f>IFERROR(VLOOKUP(供应商对账单!A144,进货入库明细表!A:O,8,FALSE),"")</f>
        <v/>
      </c>
      <c r="I144" s="18" t="str">
        <f>IFERROR(VLOOKUP(供应商对账单!A144,进货入库明细表!A:O,9,FALSE),"")</f>
        <v/>
      </c>
      <c r="J144" s="18" t="str">
        <f>IFERROR(VLOOKUP(供应商对账单!A144,进货入库明细表!A:O,10,FALSE),"")</f>
        <v/>
      </c>
      <c r="K144" s="18" t="str">
        <f>IFERROR(VLOOKUP(供应商对账单!A144,进货入库明细表!A:O,11,FALSE),"")</f>
        <v/>
      </c>
      <c r="L144" s="48" t="str">
        <f>IFERROR(VLOOKUP(供应商对账单!A144,进货入库明细表!A:O,13,FALSE),"")</f>
        <v/>
      </c>
    </row>
    <row r="145" spans="1:12" ht="20.100000000000001" customHeight="1" x14ac:dyDescent="0.15">
      <c r="A145" s="38" t="e">
        <f t="array" ref="A145">INDEX(进货入库明细表!A:A,LARGE(IF(进货入库明细表!$A$3:$A$10000&lt;&gt;"",ROW($3:$10000),-1),ROW(供应商对账单!A140)))</f>
        <v>#VALUE!</v>
      </c>
      <c r="B145" s="46" t="str">
        <f>IFERROR(VLOOKUP(供应商对账单!A145,进货入库明细表!A:O,2,FALSE),"")</f>
        <v/>
      </c>
      <c r="C145" s="47" t="str">
        <f>IFERROR(VLOOKUP(供应商对账单!A145,进货入库明细表!A:O,3,FALSE),"")</f>
        <v/>
      </c>
      <c r="D145" s="18" t="str">
        <f>IFERROR(VLOOKUP(供应商对账单!A145,进货入库明细表!A:O,4,FALSE),"")</f>
        <v/>
      </c>
      <c r="E145" s="18" t="str">
        <f>IFERROR(VLOOKUP(供应商对账单!A145,进货入库明细表!A:O,5,FALSE),"")</f>
        <v/>
      </c>
      <c r="F145" s="18" t="str">
        <f>IFERROR(VLOOKUP(供应商对账单!A145,进货入库明细表!A:O,6,FALSE),"")</f>
        <v/>
      </c>
      <c r="G145" s="18" t="str">
        <f>IFERROR(VLOOKUP(供应商对账单!A145,进货入库明细表!A:O,7,FALSE),"")</f>
        <v/>
      </c>
      <c r="H145" s="18" t="str">
        <f>IFERROR(VLOOKUP(供应商对账单!A145,进货入库明细表!A:O,8,FALSE),"")</f>
        <v/>
      </c>
      <c r="I145" s="18" t="str">
        <f>IFERROR(VLOOKUP(供应商对账单!A145,进货入库明细表!A:O,9,FALSE),"")</f>
        <v/>
      </c>
      <c r="J145" s="18" t="str">
        <f>IFERROR(VLOOKUP(供应商对账单!A145,进货入库明细表!A:O,10,FALSE),"")</f>
        <v/>
      </c>
      <c r="K145" s="18" t="str">
        <f>IFERROR(VLOOKUP(供应商对账单!A145,进货入库明细表!A:O,11,FALSE),"")</f>
        <v/>
      </c>
      <c r="L145" s="48" t="str">
        <f>IFERROR(VLOOKUP(供应商对账单!A145,进货入库明细表!A:O,13,FALSE),"")</f>
        <v/>
      </c>
    </row>
    <row r="146" spans="1:12" ht="20.100000000000001" customHeight="1" x14ac:dyDescent="0.15">
      <c r="A146" s="38" t="e">
        <f t="array" ref="A146">INDEX(进货入库明细表!A:A,LARGE(IF(进货入库明细表!$A$3:$A$10000&lt;&gt;"",ROW($3:$10000),-1),ROW(供应商对账单!A141)))</f>
        <v>#VALUE!</v>
      </c>
      <c r="B146" s="46" t="str">
        <f>IFERROR(VLOOKUP(供应商对账单!A146,进货入库明细表!A:O,2,FALSE),"")</f>
        <v/>
      </c>
      <c r="C146" s="47" t="str">
        <f>IFERROR(VLOOKUP(供应商对账单!A146,进货入库明细表!A:O,3,FALSE),"")</f>
        <v/>
      </c>
      <c r="D146" s="18" t="str">
        <f>IFERROR(VLOOKUP(供应商对账单!A146,进货入库明细表!A:O,4,FALSE),"")</f>
        <v/>
      </c>
      <c r="E146" s="18" t="str">
        <f>IFERROR(VLOOKUP(供应商对账单!A146,进货入库明细表!A:O,5,FALSE),"")</f>
        <v/>
      </c>
      <c r="F146" s="18" t="str">
        <f>IFERROR(VLOOKUP(供应商对账单!A146,进货入库明细表!A:O,6,FALSE),"")</f>
        <v/>
      </c>
      <c r="G146" s="18" t="str">
        <f>IFERROR(VLOOKUP(供应商对账单!A146,进货入库明细表!A:O,7,FALSE),"")</f>
        <v/>
      </c>
      <c r="H146" s="18" t="str">
        <f>IFERROR(VLOOKUP(供应商对账单!A146,进货入库明细表!A:O,8,FALSE),"")</f>
        <v/>
      </c>
      <c r="I146" s="18" t="str">
        <f>IFERROR(VLOOKUP(供应商对账单!A146,进货入库明细表!A:O,9,FALSE),"")</f>
        <v/>
      </c>
      <c r="J146" s="18" t="str">
        <f>IFERROR(VLOOKUP(供应商对账单!A146,进货入库明细表!A:O,10,FALSE),"")</f>
        <v/>
      </c>
      <c r="K146" s="18" t="str">
        <f>IFERROR(VLOOKUP(供应商对账单!A146,进货入库明细表!A:O,11,FALSE),"")</f>
        <v/>
      </c>
      <c r="L146" s="48" t="str">
        <f>IFERROR(VLOOKUP(供应商对账单!A146,进货入库明细表!A:O,13,FALSE),"")</f>
        <v/>
      </c>
    </row>
    <row r="147" spans="1:12" ht="20.100000000000001" customHeight="1" x14ac:dyDescent="0.15">
      <c r="A147" s="38" t="e">
        <f t="array" ref="A147">INDEX(进货入库明细表!A:A,LARGE(IF(进货入库明细表!$A$3:$A$10000&lt;&gt;"",ROW($3:$10000),-1),ROW(供应商对账单!A142)))</f>
        <v>#VALUE!</v>
      </c>
      <c r="B147" s="46" t="str">
        <f>IFERROR(VLOOKUP(供应商对账单!A147,进货入库明细表!A:O,2,FALSE),"")</f>
        <v/>
      </c>
      <c r="C147" s="47" t="str">
        <f>IFERROR(VLOOKUP(供应商对账单!A147,进货入库明细表!A:O,3,FALSE),"")</f>
        <v/>
      </c>
      <c r="D147" s="18" t="str">
        <f>IFERROR(VLOOKUP(供应商对账单!A147,进货入库明细表!A:O,4,FALSE),"")</f>
        <v/>
      </c>
      <c r="E147" s="18" t="str">
        <f>IFERROR(VLOOKUP(供应商对账单!A147,进货入库明细表!A:O,5,FALSE),"")</f>
        <v/>
      </c>
      <c r="F147" s="18" t="str">
        <f>IFERROR(VLOOKUP(供应商对账单!A147,进货入库明细表!A:O,6,FALSE),"")</f>
        <v/>
      </c>
      <c r="G147" s="18" t="str">
        <f>IFERROR(VLOOKUP(供应商对账单!A147,进货入库明细表!A:O,7,FALSE),"")</f>
        <v/>
      </c>
      <c r="H147" s="18" t="str">
        <f>IFERROR(VLOOKUP(供应商对账单!A147,进货入库明细表!A:O,8,FALSE),"")</f>
        <v/>
      </c>
      <c r="I147" s="18" t="str">
        <f>IFERROR(VLOOKUP(供应商对账单!A147,进货入库明细表!A:O,9,FALSE),"")</f>
        <v/>
      </c>
      <c r="J147" s="18" t="str">
        <f>IFERROR(VLOOKUP(供应商对账单!A147,进货入库明细表!A:O,10,FALSE),"")</f>
        <v/>
      </c>
      <c r="K147" s="18" t="str">
        <f>IFERROR(VLOOKUP(供应商对账单!A147,进货入库明细表!A:O,11,FALSE),"")</f>
        <v/>
      </c>
      <c r="L147" s="48" t="str">
        <f>IFERROR(VLOOKUP(供应商对账单!A147,进货入库明细表!A:O,13,FALSE),"")</f>
        <v/>
      </c>
    </row>
    <row r="148" spans="1:12" ht="20.100000000000001" customHeight="1" x14ac:dyDescent="0.15">
      <c r="A148" s="38" t="e">
        <f t="array" ref="A148">INDEX(进货入库明细表!A:A,LARGE(IF(进货入库明细表!$A$3:$A$10000&lt;&gt;"",ROW($3:$10000),-1),ROW(供应商对账单!A143)))</f>
        <v>#VALUE!</v>
      </c>
      <c r="B148" s="46" t="str">
        <f>IFERROR(VLOOKUP(供应商对账单!A148,进货入库明细表!A:O,2,FALSE),"")</f>
        <v/>
      </c>
      <c r="C148" s="47" t="str">
        <f>IFERROR(VLOOKUP(供应商对账单!A148,进货入库明细表!A:O,3,FALSE),"")</f>
        <v/>
      </c>
      <c r="D148" s="18" t="str">
        <f>IFERROR(VLOOKUP(供应商对账单!A148,进货入库明细表!A:O,4,FALSE),"")</f>
        <v/>
      </c>
      <c r="E148" s="18" t="str">
        <f>IFERROR(VLOOKUP(供应商对账单!A148,进货入库明细表!A:O,5,FALSE),"")</f>
        <v/>
      </c>
      <c r="F148" s="18" t="str">
        <f>IFERROR(VLOOKUP(供应商对账单!A148,进货入库明细表!A:O,6,FALSE),"")</f>
        <v/>
      </c>
      <c r="G148" s="18" t="str">
        <f>IFERROR(VLOOKUP(供应商对账单!A148,进货入库明细表!A:O,7,FALSE),"")</f>
        <v/>
      </c>
      <c r="H148" s="18" t="str">
        <f>IFERROR(VLOOKUP(供应商对账单!A148,进货入库明细表!A:O,8,FALSE),"")</f>
        <v/>
      </c>
      <c r="I148" s="18" t="str">
        <f>IFERROR(VLOOKUP(供应商对账单!A148,进货入库明细表!A:O,9,FALSE),"")</f>
        <v/>
      </c>
      <c r="J148" s="18" t="str">
        <f>IFERROR(VLOOKUP(供应商对账单!A148,进货入库明细表!A:O,10,FALSE),"")</f>
        <v/>
      </c>
      <c r="K148" s="18" t="str">
        <f>IFERROR(VLOOKUP(供应商对账单!A148,进货入库明细表!A:O,11,FALSE),"")</f>
        <v/>
      </c>
      <c r="L148" s="48" t="str">
        <f>IFERROR(VLOOKUP(供应商对账单!A148,进货入库明细表!A:O,13,FALSE),"")</f>
        <v/>
      </c>
    </row>
    <row r="149" spans="1:12" ht="20.100000000000001" customHeight="1" x14ac:dyDescent="0.15">
      <c r="A149" s="38" t="e">
        <f t="array" ref="A149">INDEX(进货入库明细表!A:A,LARGE(IF(进货入库明细表!$A$3:$A$10000&lt;&gt;"",ROW($3:$10000),-1),ROW(供应商对账单!A144)))</f>
        <v>#VALUE!</v>
      </c>
      <c r="B149" s="46" t="str">
        <f>IFERROR(VLOOKUP(供应商对账单!A149,进货入库明细表!A:O,2,FALSE),"")</f>
        <v/>
      </c>
      <c r="C149" s="47" t="str">
        <f>IFERROR(VLOOKUP(供应商对账单!A149,进货入库明细表!A:O,3,FALSE),"")</f>
        <v/>
      </c>
      <c r="D149" s="18" t="str">
        <f>IFERROR(VLOOKUP(供应商对账单!A149,进货入库明细表!A:O,4,FALSE),"")</f>
        <v/>
      </c>
      <c r="E149" s="18" t="str">
        <f>IFERROR(VLOOKUP(供应商对账单!A149,进货入库明细表!A:O,5,FALSE),"")</f>
        <v/>
      </c>
      <c r="F149" s="18" t="str">
        <f>IFERROR(VLOOKUP(供应商对账单!A149,进货入库明细表!A:O,6,FALSE),"")</f>
        <v/>
      </c>
      <c r="G149" s="18" t="str">
        <f>IFERROR(VLOOKUP(供应商对账单!A149,进货入库明细表!A:O,7,FALSE),"")</f>
        <v/>
      </c>
      <c r="H149" s="18" t="str">
        <f>IFERROR(VLOOKUP(供应商对账单!A149,进货入库明细表!A:O,8,FALSE),"")</f>
        <v/>
      </c>
      <c r="I149" s="18" t="str">
        <f>IFERROR(VLOOKUP(供应商对账单!A149,进货入库明细表!A:O,9,FALSE),"")</f>
        <v/>
      </c>
      <c r="J149" s="18" t="str">
        <f>IFERROR(VLOOKUP(供应商对账单!A149,进货入库明细表!A:O,10,FALSE),"")</f>
        <v/>
      </c>
      <c r="K149" s="18" t="str">
        <f>IFERROR(VLOOKUP(供应商对账单!A149,进货入库明细表!A:O,11,FALSE),"")</f>
        <v/>
      </c>
      <c r="L149" s="48" t="str">
        <f>IFERROR(VLOOKUP(供应商对账单!A149,进货入库明细表!A:O,13,FALSE),"")</f>
        <v/>
      </c>
    </row>
    <row r="150" spans="1:12" ht="20.100000000000001" customHeight="1" x14ac:dyDescent="0.15">
      <c r="A150" s="38" t="e">
        <f t="array" ref="A150">INDEX(进货入库明细表!A:A,LARGE(IF(进货入库明细表!$A$3:$A$10000&lt;&gt;"",ROW($3:$10000),-1),ROW(供应商对账单!A145)))</f>
        <v>#VALUE!</v>
      </c>
      <c r="B150" s="46" t="str">
        <f>IFERROR(VLOOKUP(供应商对账单!A150,进货入库明细表!A:O,2,FALSE),"")</f>
        <v/>
      </c>
      <c r="C150" s="47" t="str">
        <f>IFERROR(VLOOKUP(供应商对账单!A150,进货入库明细表!A:O,3,FALSE),"")</f>
        <v/>
      </c>
      <c r="D150" s="18" t="str">
        <f>IFERROR(VLOOKUP(供应商对账单!A150,进货入库明细表!A:O,4,FALSE),"")</f>
        <v/>
      </c>
      <c r="E150" s="18" t="str">
        <f>IFERROR(VLOOKUP(供应商对账单!A150,进货入库明细表!A:O,5,FALSE),"")</f>
        <v/>
      </c>
      <c r="F150" s="18" t="str">
        <f>IFERROR(VLOOKUP(供应商对账单!A150,进货入库明细表!A:O,6,FALSE),"")</f>
        <v/>
      </c>
      <c r="G150" s="18" t="str">
        <f>IFERROR(VLOOKUP(供应商对账单!A150,进货入库明细表!A:O,7,FALSE),"")</f>
        <v/>
      </c>
      <c r="H150" s="18" t="str">
        <f>IFERROR(VLOOKUP(供应商对账单!A150,进货入库明细表!A:O,8,FALSE),"")</f>
        <v/>
      </c>
      <c r="I150" s="18" t="str">
        <f>IFERROR(VLOOKUP(供应商对账单!A150,进货入库明细表!A:O,9,FALSE),"")</f>
        <v/>
      </c>
      <c r="J150" s="18" t="str">
        <f>IFERROR(VLOOKUP(供应商对账单!A150,进货入库明细表!A:O,10,FALSE),"")</f>
        <v/>
      </c>
      <c r="K150" s="18" t="str">
        <f>IFERROR(VLOOKUP(供应商对账单!A150,进货入库明细表!A:O,11,FALSE),"")</f>
        <v/>
      </c>
      <c r="L150" s="48" t="str">
        <f>IFERROR(VLOOKUP(供应商对账单!A150,进货入库明细表!A:O,13,FALSE),"")</f>
        <v/>
      </c>
    </row>
    <row r="151" spans="1:12" ht="20.100000000000001" customHeight="1" x14ac:dyDescent="0.15">
      <c r="A151" s="38" t="e">
        <f t="array" ref="A151">INDEX(进货入库明细表!A:A,LARGE(IF(进货入库明细表!$A$3:$A$10000&lt;&gt;"",ROW($3:$10000),-1),ROW(供应商对账单!A146)))</f>
        <v>#VALUE!</v>
      </c>
      <c r="B151" s="46" t="str">
        <f>IFERROR(VLOOKUP(供应商对账单!A151,进货入库明细表!A:O,2,FALSE),"")</f>
        <v/>
      </c>
      <c r="C151" s="47" t="str">
        <f>IFERROR(VLOOKUP(供应商对账单!A151,进货入库明细表!A:O,3,FALSE),"")</f>
        <v/>
      </c>
      <c r="D151" s="18" t="str">
        <f>IFERROR(VLOOKUP(供应商对账单!A151,进货入库明细表!A:O,4,FALSE),"")</f>
        <v/>
      </c>
      <c r="E151" s="18" t="str">
        <f>IFERROR(VLOOKUP(供应商对账单!A151,进货入库明细表!A:O,5,FALSE),"")</f>
        <v/>
      </c>
      <c r="F151" s="18" t="str">
        <f>IFERROR(VLOOKUP(供应商对账单!A151,进货入库明细表!A:O,6,FALSE),"")</f>
        <v/>
      </c>
      <c r="G151" s="18" t="str">
        <f>IFERROR(VLOOKUP(供应商对账单!A151,进货入库明细表!A:O,7,FALSE),"")</f>
        <v/>
      </c>
      <c r="H151" s="18" t="str">
        <f>IFERROR(VLOOKUP(供应商对账单!A151,进货入库明细表!A:O,8,FALSE),"")</f>
        <v/>
      </c>
      <c r="I151" s="18" t="str">
        <f>IFERROR(VLOOKUP(供应商对账单!A151,进货入库明细表!A:O,9,FALSE),"")</f>
        <v/>
      </c>
      <c r="J151" s="18" t="str">
        <f>IFERROR(VLOOKUP(供应商对账单!A151,进货入库明细表!A:O,10,FALSE),"")</f>
        <v/>
      </c>
      <c r="K151" s="18" t="str">
        <f>IFERROR(VLOOKUP(供应商对账单!A151,进货入库明细表!A:O,11,FALSE),"")</f>
        <v/>
      </c>
      <c r="L151" s="48" t="str">
        <f>IFERROR(VLOOKUP(供应商对账单!A151,进货入库明细表!A:O,13,FALSE),"")</f>
        <v/>
      </c>
    </row>
    <row r="152" spans="1:12" ht="20.100000000000001" customHeight="1" x14ac:dyDescent="0.15">
      <c r="A152" s="38" t="e">
        <f t="array" ref="A152">INDEX(进货入库明细表!A:A,LARGE(IF(进货入库明细表!$A$3:$A$10000&lt;&gt;"",ROW($3:$10000),-1),ROW(供应商对账单!A147)))</f>
        <v>#VALUE!</v>
      </c>
      <c r="B152" s="46" t="str">
        <f>IFERROR(VLOOKUP(供应商对账单!A152,进货入库明细表!A:O,2,FALSE),"")</f>
        <v/>
      </c>
      <c r="C152" s="47" t="str">
        <f>IFERROR(VLOOKUP(供应商对账单!A152,进货入库明细表!A:O,3,FALSE),"")</f>
        <v/>
      </c>
      <c r="D152" s="18" t="str">
        <f>IFERROR(VLOOKUP(供应商对账单!A152,进货入库明细表!A:O,4,FALSE),"")</f>
        <v/>
      </c>
      <c r="E152" s="18" t="str">
        <f>IFERROR(VLOOKUP(供应商对账单!A152,进货入库明细表!A:O,5,FALSE),"")</f>
        <v/>
      </c>
      <c r="F152" s="18" t="str">
        <f>IFERROR(VLOOKUP(供应商对账单!A152,进货入库明细表!A:O,6,FALSE),"")</f>
        <v/>
      </c>
      <c r="G152" s="18" t="str">
        <f>IFERROR(VLOOKUP(供应商对账单!A152,进货入库明细表!A:O,7,FALSE),"")</f>
        <v/>
      </c>
      <c r="H152" s="18" t="str">
        <f>IFERROR(VLOOKUP(供应商对账单!A152,进货入库明细表!A:O,8,FALSE),"")</f>
        <v/>
      </c>
      <c r="I152" s="18" t="str">
        <f>IFERROR(VLOOKUP(供应商对账单!A152,进货入库明细表!A:O,9,FALSE),"")</f>
        <v/>
      </c>
      <c r="J152" s="18" t="str">
        <f>IFERROR(VLOOKUP(供应商对账单!A152,进货入库明细表!A:O,10,FALSE),"")</f>
        <v/>
      </c>
      <c r="K152" s="18" t="str">
        <f>IFERROR(VLOOKUP(供应商对账单!A152,进货入库明细表!A:O,11,FALSE),"")</f>
        <v/>
      </c>
      <c r="L152" s="48" t="str">
        <f>IFERROR(VLOOKUP(供应商对账单!A152,进货入库明细表!A:O,13,FALSE),"")</f>
        <v/>
      </c>
    </row>
    <row r="153" spans="1:12" ht="20.100000000000001" customHeight="1" x14ac:dyDescent="0.15">
      <c r="A153" s="38" t="e">
        <f t="array" ref="A153">INDEX(进货入库明细表!A:A,LARGE(IF(进货入库明细表!$A$3:$A$10000&lt;&gt;"",ROW($3:$10000),-1),ROW(供应商对账单!A148)))</f>
        <v>#VALUE!</v>
      </c>
      <c r="B153" s="46" t="str">
        <f>IFERROR(VLOOKUP(供应商对账单!A153,进货入库明细表!A:O,2,FALSE),"")</f>
        <v/>
      </c>
      <c r="C153" s="47" t="str">
        <f>IFERROR(VLOOKUP(供应商对账单!A153,进货入库明细表!A:O,3,FALSE),"")</f>
        <v/>
      </c>
      <c r="D153" s="18" t="str">
        <f>IFERROR(VLOOKUP(供应商对账单!A153,进货入库明细表!A:O,4,FALSE),"")</f>
        <v/>
      </c>
      <c r="E153" s="18" t="str">
        <f>IFERROR(VLOOKUP(供应商对账单!A153,进货入库明细表!A:O,5,FALSE),"")</f>
        <v/>
      </c>
      <c r="F153" s="18" t="str">
        <f>IFERROR(VLOOKUP(供应商对账单!A153,进货入库明细表!A:O,6,FALSE),"")</f>
        <v/>
      </c>
      <c r="G153" s="18" t="str">
        <f>IFERROR(VLOOKUP(供应商对账单!A153,进货入库明细表!A:O,7,FALSE),"")</f>
        <v/>
      </c>
      <c r="H153" s="18" t="str">
        <f>IFERROR(VLOOKUP(供应商对账单!A153,进货入库明细表!A:O,8,FALSE),"")</f>
        <v/>
      </c>
      <c r="I153" s="18" t="str">
        <f>IFERROR(VLOOKUP(供应商对账单!A153,进货入库明细表!A:O,9,FALSE),"")</f>
        <v/>
      </c>
      <c r="J153" s="18" t="str">
        <f>IFERROR(VLOOKUP(供应商对账单!A153,进货入库明细表!A:O,10,FALSE),"")</f>
        <v/>
      </c>
      <c r="K153" s="18" t="str">
        <f>IFERROR(VLOOKUP(供应商对账单!A153,进货入库明细表!A:O,11,FALSE),"")</f>
        <v/>
      </c>
      <c r="L153" s="48" t="str">
        <f>IFERROR(VLOOKUP(供应商对账单!A153,进货入库明细表!A:O,13,FALSE),"")</f>
        <v/>
      </c>
    </row>
    <row r="154" spans="1:12" ht="20.100000000000001" customHeight="1" x14ac:dyDescent="0.15">
      <c r="A154" s="38" t="e">
        <f t="array" ref="A154">INDEX(进货入库明细表!A:A,LARGE(IF(进货入库明细表!$A$3:$A$10000&lt;&gt;"",ROW($3:$10000),-1),ROW(供应商对账单!A149)))</f>
        <v>#VALUE!</v>
      </c>
      <c r="B154" s="46" t="str">
        <f>IFERROR(VLOOKUP(供应商对账单!A154,进货入库明细表!A:O,2,FALSE),"")</f>
        <v/>
      </c>
      <c r="C154" s="47" t="str">
        <f>IFERROR(VLOOKUP(供应商对账单!A154,进货入库明细表!A:O,3,FALSE),"")</f>
        <v/>
      </c>
      <c r="D154" s="18" t="str">
        <f>IFERROR(VLOOKUP(供应商对账单!A154,进货入库明细表!A:O,4,FALSE),"")</f>
        <v/>
      </c>
      <c r="E154" s="18" t="str">
        <f>IFERROR(VLOOKUP(供应商对账单!A154,进货入库明细表!A:O,5,FALSE),"")</f>
        <v/>
      </c>
      <c r="F154" s="18" t="str">
        <f>IFERROR(VLOOKUP(供应商对账单!A154,进货入库明细表!A:O,6,FALSE),"")</f>
        <v/>
      </c>
      <c r="G154" s="18" t="str">
        <f>IFERROR(VLOOKUP(供应商对账单!A154,进货入库明细表!A:O,7,FALSE),"")</f>
        <v/>
      </c>
      <c r="H154" s="18" t="str">
        <f>IFERROR(VLOOKUP(供应商对账单!A154,进货入库明细表!A:O,8,FALSE),"")</f>
        <v/>
      </c>
      <c r="I154" s="18" t="str">
        <f>IFERROR(VLOOKUP(供应商对账单!A154,进货入库明细表!A:O,9,FALSE),"")</f>
        <v/>
      </c>
      <c r="J154" s="18" t="str">
        <f>IFERROR(VLOOKUP(供应商对账单!A154,进货入库明细表!A:O,10,FALSE),"")</f>
        <v/>
      </c>
      <c r="K154" s="18" t="str">
        <f>IFERROR(VLOOKUP(供应商对账单!A154,进货入库明细表!A:O,11,FALSE),"")</f>
        <v/>
      </c>
      <c r="L154" s="48" t="str">
        <f>IFERROR(VLOOKUP(供应商对账单!A154,进货入库明细表!A:O,13,FALSE),"")</f>
        <v/>
      </c>
    </row>
    <row r="155" spans="1:12" ht="20.100000000000001" customHeight="1" x14ac:dyDescent="0.15">
      <c r="A155" s="38" t="e">
        <f t="array" ref="A155">INDEX(进货入库明细表!A:A,LARGE(IF(进货入库明细表!$A$3:$A$10000&lt;&gt;"",ROW($3:$10000),-1),ROW(供应商对账单!A150)))</f>
        <v>#VALUE!</v>
      </c>
      <c r="B155" s="46" t="str">
        <f>IFERROR(VLOOKUP(供应商对账单!A155,进货入库明细表!A:O,2,FALSE),"")</f>
        <v/>
      </c>
      <c r="C155" s="47" t="str">
        <f>IFERROR(VLOOKUP(供应商对账单!A155,进货入库明细表!A:O,3,FALSE),"")</f>
        <v/>
      </c>
      <c r="D155" s="18" t="str">
        <f>IFERROR(VLOOKUP(供应商对账单!A155,进货入库明细表!A:O,4,FALSE),"")</f>
        <v/>
      </c>
      <c r="E155" s="18" t="str">
        <f>IFERROR(VLOOKUP(供应商对账单!A155,进货入库明细表!A:O,5,FALSE),"")</f>
        <v/>
      </c>
      <c r="F155" s="18" t="str">
        <f>IFERROR(VLOOKUP(供应商对账单!A155,进货入库明细表!A:O,6,FALSE),"")</f>
        <v/>
      </c>
      <c r="G155" s="18" t="str">
        <f>IFERROR(VLOOKUP(供应商对账单!A155,进货入库明细表!A:O,7,FALSE),"")</f>
        <v/>
      </c>
      <c r="H155" s="18" t="str">
        <f>IFERROR(VLOOKUP(供应商对账单!A155,进货入库明细表!A:O,8,FALSE),"")</f>
        <v/>
      </c>
      <c r="I155" s="18" t="str">
        <f>IFERROR(VLOOKUP(供应商对账单!A155,进货入库明细表!A:O,9,FALSE),"")</f>
        <v/>
      </c>
      <c r="J155" s="18" t="str">
        <f>IFERROR(VLOOKUP(供应商对账单!A155,进货入库明细表!A:O,10,FALSE),"")</f>
        <v/>
      </c>
      <c r="K155" s="18" t="str">
        <f>IFERROR(VLOOKUP(供应商对账单!A155,进货入库明细表!A:O,11,FALSE),"")</f>
        <v/>
      </c>
      <c r="L155" s="48" t="str">
        <f>IFERROR(VLOOKUP(供应商对账单!A155,进货入库明细表!A:O,13,FALSE),"")</f>
        <v/>
      </c>
    </row>
    <row r="156" spans="1:12" ht="20.100000000000001" customHeight="1" x14ac:dyDescent="0.15">
      <c r="A156" s="38" t="e">
        <f t="array" ref="A156">INDEX(进货入库明细表!A:A,LARGE(IF(进货入库明细表!$A$3:$A$10000&lt;&gt;"",ROW($3:$10000),-1),ROW(供应商对账单!A151)))</f>
        <v>#VALUE!</v>
      </c>
      <c r="B156" s="46" t="str">
        <f>IFERROR(VLOOKUP(供应商对账单!A156,进货入库明细表!A:O,2,FALSE),"")</f>
        <v/>
      </c>
      <c r="C156" s="47" t="str">
        <f>IFERROR(VLOOKUP(供应商对账单!A156,进货入库明细表!A:O,3,FALSE),"")</f>
        <v/>
      </c>
      <c r="D156" s="18" t="str">
        <f>IFERROR(VLOOKUP(供应商对账单!A156,进货入库明细表!A:O,4,FALSE),"")</f>
        <v/>
      </c>
      <c r="E156" s="18" t="str">
        <f>IFERROR(VLOOKUP(供应商对账单!A156,进货入库明细表!A:O,5,FALSE),"")</f>
        <v/>
      </c>
      <c r="F156" s="18" t="str">
        <f>IFERROR(VLOOKUP(供应商对账单!A156,进货入库明细表!A:O,6,FALSE),"")</f>
        <v/>
      </c>
      <c r="G156" s="18" t="str">
        <f>IFERROR(VLOOKUP(供应商对账单!A156,进货入库明细表!A:O,7,FALSE),"")</f>
        <v/>
      </c>
      <c r="H156" s="18" t="str">
        <f>IFERROR(VLOOKUP(供应商对账单!A156,进货入库明细表!A:O,8,FALSE),"")</f>
        <v/>
      </c>
      <c r="I156" s="18" t="str">
        <f>IFERROR(VLOOKUP(供应商对账单!A156,进货入库明细表!A:O,9,FALSE),"")</f>
        <v/>
      </c>
      <c r="J156" s="18" t="str">
        <f>IFERROR(VLOOKUP(供应商对账单!A156,进货入库明细表!A:O,10,FALSE),"")</f>
        <v/>
      </c>
      <c r="K156" s="18" t="str">
        <f>IFERROR(VLOOKUP(供应商对账单!A156,进货入库明细表!A:O,11,FALSE),"")</f>
        <v/>
      </c>
      <c r="L156" s="48" t="str">
        <f>IFERROR(VLOOKUP(供应商对账单!A156,进货入库明细表!A:O,13,FALSE),"")</f>
        <v/>
      </c>
    </row>
    <row r="157" spans="1:12" ht="20.100000000000001" customHeight="1" x14ac:dyDescent="0.15">
      <c r="A157" s="38" t="e">
        <f t="array" ref="A157">INDEX(进货入库明细表!A:A,LARGE(IF(进货入库明细表!$A$3:$A$10000&lt;&gt;"",ROW($3:$10000),-1),ROW(供应商对账单!A152)))</f>
        <v>#VALUE!</v>
      </c>
      <c r="B157" s="46" t="str">
        <f>IFERROR(VLOOKUP(供应商对账单!A157,进货入库明细表!A:O,2,FALSE),"")</f>
        <v/>
      </c>
      <c r="C157" s="47" t="str">
        <f>IFERROR(VLOOKUP(供应商对账单!A157,进货入库明细表!A:O,3,FALSE),"")</f>
        <v/>
      </c>
      <c r="D157" s="18" t="str">
        <f>IFERROR(VLOOKUP(供应商对账单!A157,进货入库明细表!A:O,4,FALSE),"")</f>
        <v/>
      </c>
      <c r="E157" s="18" t="str">
        <f>IFERROR(VLOOKUP(供应商对账单!A157,进货入库明细表!A:O,5,FALSE),"")</f>
        <v/>
      </c>
      <c r="F157" s="18" t="str">
        <f>IFERROR(VLOOKUP(供应商对账单!A157,进货入库明细表!A:O,6,FALSE),"")</f>
        <v/>
      </c>
      <c r="G157" s="18" t="str">
        <f>IFERROR(VLOOKUP(供应商对账单!A157,进货入库明细表!A:O,7,FALSE),"")</f>
        <v/>
      </c>
      <c r="H157" s="18" t="str">
        <f>IFERROR(VLOOKUP(供应商对账单!A157,进货入库明细表!A:O,8,FALSE),"")</f>
        <v/>
      </c>
      <c r="I157" s="18" t="str">
        <f>IFERROR(VLOOKUP(供应商对账单!A157,进货入库明细表!A:O,9,FALSE),"")</f>
        <v/>
      </c>
      <c r="J157" s="18" t="str">
        <f>IFERROR(VLOOKUP(供应商对账单!A157,进货入库明细表!A:O,10,FALSE),"")</f>
        <v/>
      </c>
      <c r="K157" s="18" t="str">
        <f>IFERROR(VLOOKUP(供应商对账单!A157,进货入库明细表!A:O,11,FALSE),"")</f>
        <v/>
      </c>
      <c r="L157" s="48" t="str">
        <f>IFERROR(VLOOKUP(供应商对账单!A157,进货入库明细表!A:O,13,FALSE),"")</f>
        <v/>
      </c>
    </row>
    <row r="158" spans="1:12" ht="20.100000000000001" customHeight="1" x14ac:dyDescent="0.15">
      <c r="A158" s="38" t="e">
        <f t="array" ref="A158">INDEX(进货入库明细表!A:A,LARGE(IF(进货入库明细表!$A$3:$A$10000&lt;&gt;"",ROW($3:$10000),-1),ROW(供应商对账单!A153)))</f>
        <v>#VALUE!</v>
      </c>
      <c r="B158" s="46" t="str">
        <f>IFERROR(VLOOKUP(供应商对账单!A158,进货入库明细表!A:O,2,FALSE),"")</f>
        <v/>
      </c>
      <c r="C158" s="47" t="str">
        <f>IFERROR(VLOOKUP(供应商对账单!A158,进货入库明细表!A:O,3,FALSE),"")</f>
        <v/>
      </c>
      <c r="D158" s="18" t="str">
        <f>IFERROR(VLOOKUP(供应商对账单!A158,进货入库明细表!A:O,4,FALSE),"")</f>
        <v/>
      </c>
      <c r="E158" s="18" t="str">
        <f>IFERROR(VLOOKUP(供应商对账单!A158,进货入库明细表!A:O,5,FALSE),"")</f>
        <v/>
      </c>
      <c r="F158" s="18" t="str">
        <f>IFERROR(VLOOKUP(供应商对账单!A158,进货入库明细表!A:O,6,FALSE),"")</f>
        <v/>
      </c>
      <c r="G158" s="18" t="str">
        <f>IFERROR(VLOOKUP(供应商对账单!A158,进货入库明细表!A:O,7,FALSE),"")</f>
        <v/>
      </c>
      <c r="H158" s="18" t="str">
        <f>IFERROR(VLOOKUP(供应商对账单!A158,进货入库明细表!A:O,8,FALSE),"")</f>
        <v/>
      </c>
      <c r="I158" s="18" t="str">
        <f>IFERROR(VLOOKUP(供应商对账单!A158,进货入库明细表!A:O,9,FALSE),"")</f>
        <v/>
      </c>
      <c r="J158" s="18" t="str">
        <f>IFERROR(VLOOKUP(供应商对账单!A158,进货入库明细表!A:O,10,FALSE),"")</f>
        <v/>
      </c>
      <c r="K158" s="18" t="str">
        <f>IFERROR(VLOOKUP(供应商对账单!A158,进货入库明细表!A:O,11,FALSE),"")</f>
        <v/>
      </c>
      <c r="L158" s="48" t="str">
        <f>IFERROR(VLOOKUP(供应商对账单!A158,进货入库明细表!A:O,13,FALSE),"")</f>
        <v/>
      </c>
    </row>
    <row r="159" spans="1:12" ht="20.100000000000001" customHeight="1" x14ac:dyDescent="0.15">
      <c r="A159" s="38" t="e">
        <f t="array" ref="A159">INDEX(进货入库明细表!A:A,LARGE(IF(进货入库明细表!$A$3:$A$10000&lt;&gt;"",ROW($3:$10000),-1),ROW(供应商对账单!A154)))</f>
        <v>#VALUE!</v>
      </c>
      <c r="B159" s="46" t="str">
        <f>IFERROR(VLOOKUP(供应商对账单!A159,进货入库明细表!A:O,2,FALSE),"")</f>
        <v/>
      </c>
      <c r="C159" s="47" t="str">
        <f>IFERROR(VLOOKUP(供应商对账单!A159,进货入库明细表!A:O,3,FALSE),"")</f>
        <v/>
      </c>
      <c r="D159" s="18" t="str">
        <f>IFERROR(VLOOKUP(供应商对账单!A159,进货入库明细表!A:O,4,FALSE),"")</f>
        <v/>
      </c>
      <c r="E159" s="18" t="str">
        <f>IFERROR(VLOOKUP(供应商对账单!A159,进货入库明细表!A:O,5,FALSE),"")</f>
        <v/>
      </c>
      <c r="F159" s="18" t="str">
        <f>IFERROR(VLOOKUP(供应商对账单!A159,进货入库明细表!A:O,6,FALSE),"")</f>
        <v/>
      </c>
      <c r="G159" s="18" t="str">
        <f>IFERROR(VLOOKUP(供应商对账单!A159,进货入库明细表!A:O,7,FALSE),"")</f>
        <v/>
      </c>
      <c r="H159" s="18" t="str">
        <f>IFERROR(VLOOKUP(供应商对账单!A159,进货入库明细表!A:O,8,FALSE),"")</f>
        <v/>
      </c>
      <c r="I159" s="18" t="str">
        <f>IFERROR(VLOOKUP(供应商对账单!A159,进货入库明细表!A:O,9,FALSE),"")</f>
        <v/>
      </c>
      <c r="J159" s="18" t="str">
        <f>IFERROR(VLOOKUP(供应商对账单!A159,进货入库明细表!A:O,10,FALSE),"")</f>
        <v/>
      </c>
      <c r="K159" s="18" t="str">
        <f>IFERROR(VLOOKUP(供应商对账单!A159,进货入库明细表!A:O,11,FALSE),"")</f>
        <v/>
      </c>
      <c r="L159" s="48" t="str">
        <f>IFERROR(VLOOKUP(供应商对账单!A159,进货入库明细表!A:O,13,FALSE),"")</f>
        <v/>
      </c>
    </row>
    <row r="160" spans="1:12" ht="20.100000000000001" customHeight="1" x14ac:dyDescent="0.15">
      <c r="A160" s="38" t="e">
        <f t="array" ref="A160">INDEX(进货入库明细表!A:A,LARGE(IF(进货入库明细表!$A$3:$A$10000&lt;&gt;"",ROW($3:$10000),-1),ROW(供应商对账单!A155)))</f>
        <v>#VALUE!</v>
      </c>
      <c r="B160" s="46" t="str">
        <f>IFERROR(VLOOKUP(供应商对账单!A160,进货入库明细表!A:O,2,FALSE),"")</f>
        <v/>
      </c>
      <c r="C160" s="47" t="str">
        <f>IFERROR(VLOOKUP(供应商对账单!A160,进货入库明细表!A:O,3,FALSE),"")</f>
        <v/>
      </c>
      <c r="D160" s="18" t="str">
        <f>IFERROR(VLOOKUP(供应商对账单!A160,进货入库明细表!A:O,4,FALSE),"")</f>
        <v/>
      </c>
      <c r="E160" s="18" t="str">
        <f>IFERROR(VLOOKUP(供应商对账单!A160,进货入库明细表!A:O,5,FALSE),"")</f>
        <v/>
      </c>
      <c r="F160" s="18" t="str">
        <f>IFERROR(VLOOKUP(供应商对账单!A160,进货入库明细表!A:O,6,FALSE),"")</f>
        <v/>
      </c>
      <c r="G160" s="18" t="str">
        <f>IFERROR(VLOOKUP(供应商对账单!A160,进货入库明细表!A:O,7,FALSE),"")</f>
        <v/>
      </c>
      <c r="H160" s="18" t="str">
        <f>IFERROR(VLOOKUP(供应商对账单!A160,进货入库明细表!A:O,8,FALSE),"")</f>
        <v/>
      </c>
      <c r="I160" s="18" t="str">
        <f>IFERROR(VLOOKUP(供应商对账单!A160,进货入库明细表!A:O,9,FALSE),"")</f>
        <v/>
      </c>
      <c r="J160" s="18" t="str">
        <f>IFERROR(VLOOKUP(供应商对账单!A160,进货入库明细表!A:O,10,FALSE),"")</f>
        <v/>
      </c>
      <c r="K160" s="18" t="str">
        <f>IFERROR(VLOOKUP(供应商对账单!A160,进货入库明细表!A:O,11,FALSE),"")</f>
        <v/>
      </c>
      <c r="L160" s="48" t="str">
        <f>IFERROR(VLOOKUP(供应商对账单!A160,进货入库明细表!A:O,13,FALSE),"")</f>
        <v/>
      </c>
    </row>
    <row r="161" spans="1:12" ht="20.100000000000001" customHeight="1" x14ac:dyDescent="0.15">
      <c r="A161" s="38" t="e">
        <f t="array" ref="A161">INDEX(进货入库明细表!A:A,LARGE(IF(进货入库明细表!$A$3:$A$10000&lt;&gt;"",ROW($3:$10000),-1),ROW(供应商对账单!A156)))</f>
        <v>#VALUE!</v>
      </c>
      <c r="B161" s="46" t="str">
        <f>IFERROR(VLOOKUP(供应商对账单!A161,进货入库明细表!A:O,2,FALSE),"")</f>
        <v/>
      </c>
      <c r="C161" s="47" t="str">
        <f>IFERROR(VLOOKUP(供应商对账单!A161,进货入库明细表!A:O,3,FALSE),"")</f>
        <v/>
      </c>
      <c r="D161" s="18" t="str">
        <f>IFERROR(VLOOKUP(供应商对账单!A161,进货入库明细表!A:O,4,FALSE),"")</f>
        <v/>
      </c>
      <c r="E161" s="18" t="str">
        <f>IFERROR(VLOOKUP(供应商对账单!A161,进货入库明细表!A:O,5,FALSE),"")</f>
        <v/>
      </c>
      <c r="F161" s="18" t="str">
        <f>IFERROR(VLOOKUP(供应商对账单!A161,进货入库明细表!A:O,6,FALSE),"")</f>
        <v/>
      </c>
      <c r="G161" s="18" t="str">
        <f>IFERROR(VLOOKUP(供应商对账单!A161,进货入库明细表!A:O,7,FALSE),"")</f>
        <v/>
      </c>
      <c r="H161" s="18" t="str">
        <f>IFERROR(VLOOKUP(供应商对账单!A161,进货入库明细表!A:O,8,FALSE),"")</f>
        <v/>
      </c>
      <c r="I161" s="18" t="str">
        <f>IFERROR(VLOOKUP(供应商对账单!A161,进货入库明细表!A:O,9,FALSE),"")</f>
        <v/>
      </c>
      <c r="J161" s="18" t="str">
        <f>IFERROR(VLOOKUP(供应商对账单!A161,进货入库明细表!A:O,10,FALSE),"")</f>
        <v/>
      </c>
      <c r="K161" s="18" t="str">
        <f>IFERROR(VLOOKUP(供应商对账单!A161,进货入库明细表!A:O,11,FALSE),"")</f>
        <v/>
      </c>
      <c r="L161" s="48" t="str">
        <f>IFERROR(VLOOKUP(供应商对账单!A161,进货入库明细表!A:O,13,FALSE),"")</f>
        <v/>
      </c>
    </row>
    <row r="162" spans="1:12" ht="20.100000000000001" customHeight="1" x14ac:dyDescent="0.15">
      <c r="A162" s="38" t="e">
        <f t="array" ref="A162">INDEX(进货入库明细表!A:A,LARGE(IF(进货入库明细表!$A$3:$A$10000&lt;&gt;"",ROW($3:$10000),-1),ROW(供应商对账单!A157)))</f>
        <v>#VALUE!</v>
      </c>
      <c r="B162" s="46" t="str">
        <f>IFERROR(VLOOKUP(供应商对账单!A162,进货入库明细表!A:O,2,FALSE),"")</f>
        <v/>
      </c>
      <c r="C162" s="47" t="str">
        <f>IFERROR(VLOOKUP(供应商对账单!A162,进货入库明细表!A:O,3,FALSE),"")</f>
        <v/>
      </c>
      <c r="D162" s="18" t="str">
        <f>IFERROR(VLOOKUP(供应商对账单!A162,进货入库明细表!A:O,4,FALSE),"")</f>
        <v/>
      </c>
      <c r="E162" s="18" t="str">
        <f>IFERROR(VLOOKUP(供应商对账单!A162,进货入库明细表!A:O,5,FALSE),"")</f>
        <v/>
      </c>
      <c r="F162" s="18" t="str">
        <f>IFERROR(VLOOKUP(供应商对账单!A162,进货入库明细表!A:O,6,FALSE),"")</f>
        <v/>
      </c>
      <c r="G162" s="18" t="str">
        <f>IFERROR(VLOOKUP(供应商对账单!A162,进货入库明细表!A:O,7,FALSE),"")</f>
        <v/>
      </c>
      <c r="H162" s="18" t="str">
        <f>IFERROR(VLOOKUP(供应商对账单!A162,进货入库明细表!A:O,8,FALSE),"")</f>
        <v/>
      </c>
      <c r="I162" s="18" t="str">
        <f>IFERROR(VLOOKUP(供应商对账单!A162,进货入库明细表!A:O,9,FALSE),"")</f>
        <v/>
      </c>
      <c r="J162" s="18" t="str">
        <f>IFERROR(VLOOKUP(供应商对账单!A162,进货入库明细表!A:O,10,FALSE),"")</f>
        <v/>
      </c>
      <c r="K162" s="18" t="str">
        <f>IFERROR(VLOOKUP(供应商对账单!A162,进货入库明细表!A:O,11,FALSE),"")</f>
        <v/>
      </c>
      <c r="L162" s="48" t="str">
        <f>IFERROR(VLOOKUP(供应商对账单!A162,进货入库明细表!A:O,13,FALSE),"")</f>
        <v/>
      </c>
    </row>
    <row r="163" spans="1:12" ht="20.100000000000001" customHeight="1" x14ac:dyDescent="0.15">
      <c r="A163" s="38" t="e">
        <f t="array" ref="A163">INDEX(进货入库明细表!A:A,LARGE(IF(进货入库明细表!$A$3:$A$10000&lt;&gt;"",ROW($3:$10000),-1),ROW(供应商对账单!A158)))</f>
        <v>#VALUE!</v>
      </c>
      <c r="B163" s="46" t="str">
        <f>IFERROR(VLOOKUP(供应商对账单!A163,进货入库明细表!A:O,2,FALSE),"")</f>
        <v/>
      </c>
      <c r="C163" s="47" t="str">
        <f>IFERROR(VLOOKUP(供应商对账单!A163,进货入库明细表!A:O,3,FALSE),"")</f>
        <v/>
      </c>
      <c r="D163" s="18" t="str">
        <f>IFERROR(VLOOKUP(供应商对账单!A163,进货入库明细表!A:O,4,FALSE),"")</f>
        <v/>
      </c>
      <c r="E163" s="18" t="str">
        <f>IFERROR(VLOOKUP(供应商对账单!A163,进货入库明细表!A:O,5,FALSE),"")</f>
        <v/>
      </c>
      <c r="F163" s="18" t="str">
        <f>IFERROR(VLOOKUP(供应商对账单!A163,进货入库明细表!A:O,6,FALSE),"")</f>
        <v/>
      </c>
      <c r="G163" s="18" t="str">
        <f>IFERROR(VLOOKUP(供应商对账单!A163,进货入库明细表!A:O,7,FALSE),"")</f>
        <v/>
      </c>
      <c r="H163" s="18" t="str">
        <f>IFERROR(VLOOKUP(供应商对账单!A163,进货入库明细表!A:O,8,FALSE),"")</f>
        <v/>
      </c>
      <c r="I163" s="18" t="str">
        <f>IFERROR(VLOOKUP(供应商对账单!A163,进货入库明细表!A:O,9,FALSE),"")</f>
        <v/>
      </c>
      <c r="J163" s="18" t="str">
        <f>IFERROR(VLOOKUP(供应商对账单!A163,进货入库明细表!A:O,10,FALSE),"")</f>
        <v/>
      </c>
      <c r="K163" s="18" t="str">
        <f>IFERROR(VLOOKUP(供应商对账单!A163,进货入库明细表!A:O,11,FALSE),"")</f>
        <v/>
      </c>
      <c r="L163" s="48" t="str">
        <f>IFERROR(VLOOKUP(供应商对账单!A163,进货入库明细表!A:O,13,FALSE),"")</f>
        <v/>
      </c>
    </row>
    <row r="164" spans="1:12" ht="20.100000000000001" customHeight="1" x14ac:dyDescent="0.15">
      <c r="A164" s="38" t="e">
        <f t="array" ref="A164">INDEX(进货入库明细表!A:A,LARGE(IF(进货入库明细表!$A$3:$A$10000&lt;&gt;"",ROW($3:$10000),-1),ROW(供应商对账单!A159)))</f>
        <v>#VALUE!</v>
      </c>
      <c r="B164" s="46" t="str">
        <f>IFERROR(VLOOKUP(供应商对账单!A164,进货入库明细表!A:O,2,FALSE),"")</f>
        <v/>
      </c>
      <c r="C164" s="47" t="str">
        <f>IFERROR(VLOOKUP(供应商对账单!A164,进货入库明细表!A:O,3,FALSE),"")</f>
        <v/>
      </c>
      <c r="D164" s="18" t="str">
        <f>IFERROR(VLOOKUP(供应商对账单!A164,进货入库明细表!A:O,4,FALSE),"")</f>
        <v/>
      </c>
      <c r="E164" s="18" t="str">
        <f>IFERROR(VLOOKUP(供应商对账单!A164,进货入库明细表!A:O,5,FALSE),"")</f>
        <v/>
      </c>
      <c r="F164" s="18" t="str">
        <f>IFERROR(VLOOKUP(供应商对账单!A164,进货入库明细表!A:O,6,FALSE),"")</f>
        <v/>
      </c>
      <c r="G164" s="18" t="str">
        <f>IFERROR(VLOOKUP(供应商对账单!A164,进货入库明细表!A:O,7,FALSE),"")</f>
        <v/>
      </c>
      <c r="H164" s="18" t="str">
        <f>IFERROR(VLOOKUP(供应商对账单!A164,进货入库明细表!A:O,8,FALSE),"")</f>
        <v/>
      </c>
      <c r="I164" s="18" t="str">
        <f>IFERROR(VLOOKUP(供应商对账单!A164,进货入库明细表!A:O,9,FALSE),"")</f>
        <v/>
      </c>
      <c r="J164" s="18" t="str">
        <f>IFERROR(VLOOKUP(供应商对账单!A164,进货入库明细表!A:O,10,FALSE),"")</f>
        <v/>
      </c>
      <c r="K164" s="18" t="str">
        <f>IFERROR(VLOOKUP(供应商对账单!A164,进货入库明细表!A:O,11,FALSE),"")</f>
        <v/>
      </c>
      <c r="L164" s="48" t="str">
        <f>IFERROR(VLOOKUP(供应商对账单!A164,进货入库明细表!A:O,13,FALSE),"")</f>
        <v/>
      </c>
    </row>
    <row r="165" spans="1:12" ht="20.100000000000001" customHeight="1" x14ac:dyDescent="0.15">
      <c r="A165" s="38" t="e">
        <f t="array" ref="A165">INDEX(进货入库明细表!A:A,LARGE(IF(进货入库明细表!$A$3:$A$10000&lt;&gt;"",ROW($3:$10000),-1),ROW(供应商对账单!A160)))</f>
        <v>#VALUE!</v>
      </c>
      <c r="B165" s="46" t="str">
        <f>IFERROR(VLOOKUP(供应商对账单!A165,进货入库明细表!A:O,2,FALSE),"")</f>
        <v/>
      </c>
      <c r="C165" s="47" t="str">
        <f>IFERROR(VLOOKUP(供应商对账单!A165,进货入库明细表!A:O,3,FALSE),"")</f>
        <v/>
      </c>
      <c r="D165" s="18" t="str">
        <f>IFERROR(VLOOKUP(供应商对账单!A165,进货入库明细表!A:O,4,FALSE),"")</f>
        <v/>
      </c>
      <c r="E165" s="18" t="str">
        <f>IFERROR(VLOOKUP(供应商对账单!A165,进货入库明细表!A:O,5,FALSE),"")</f>
        <v/>
      </c>
      <c r="F165" s="18" t="str">
        <f>IFERROR(VLOOKUP(供应商对账单!A165,进货入库明细表!A:O,6,FALSE),"")</f>
        <v/>
      </c>
      <c r="G165" s="18" t="str">
        <f>IFERROR(VLOOKUP(供应商对账单!A165,进货入库明细表!A:O,7,FALSE),"")</f>
        <v/>
      </c>
      <c r="H165" s="18" t="str">
        <f>IFERROR(VLOOKUP(供应商对账单!A165,进货入库明细表!A:O,8,FALSE),"")</f>
        <v/>
      </c>
      <c r="I165" s="18" t="str">
        <f>IFERROR(VLOOKUP(供应商对账单!A165,进货入库明细表!A:O,9,FALSE),"")</f>
        <v/>
      </c>
      <c r="J165" s="18" t="str">
        <f>IFERROR(VLOOKUP(供应商对账单!A165,进货入库明细表!A:O,10,FALSE),"")</f>
        <v/>
      </c>
      <c r="K165" s="18" t="str">
        <f>IFERROR(VLOOKUP(供应商对账单!A165,进货入库明细表!A:O,11,FALSE),"")</f>
        <v/>
      </c>
      <c r="L165" s="48" t="str">
        <f>IFERROR(VLOOKUP(供应商对账单!A165,进货入库明细表!A:O,13,FALSE),"")</f>
        <v/>
      </c>
    </row>
    <row r="166" spans="1:12" ht="20.100000000000001" customHeight="1" x14ac:dyDescent="0.15">
      <c r="A166" s="38" t="e">
        <f t="array" ref="A166">INDEX(进货入库明细表!A:A,LARGE(IF(进货入库明细表!$A$3:$A$10000&lt;&gt;"",ROW($3:$10000),-1),ROW(供应商对账单!A161)))</f>
        <v>#VALUE!</v>
      </c>
      <c r="B166" s="46" t="str">
        <f>IFERROR(VLOOKUP(供应商对账单!A166,进货入库明细表!A:O,2,FALSE),"")</f>
        <v/>
      </c>
      <c r="C166" s="47" t="str">
        <f>IFERROR(VLOOKUP(供应商对账单!A166,进货入库明细表!A:O,3,FALSE),"")</f>
        <v/>
      </c>
      <c r="D166" s="18" t="str">
        <f>IFERROR(VLOOKUP(供应商对账单!A166,进货入库明细表!A:O,4,FALSE),"")</f>
        <v/>
      </c>
      <c r="E166" s="18" t="str">
        <f>IFERROR(VLOOKUP(供应商对账单!A166,进货入库明细表!A:O,5,FALSE),"")</f>
        <v/>
      </c>
      <c r="F166" s="18" t="str">
        <f>IFERROR(VLOOKUP(供应商对账单!A166,进货入库明细表!A:O,6,FALSE),"")</f>
        <v/>
      </c>
      <c r="G166" s="18" t="str">
        <f>IFERROR(VLOOKUP(供应商对账单!A166,进货入库明细表!A:O,7,FALSE),"")</f>
        <v/>
      </c>
      <c r="H166" s="18" t="str">
        <f>IFERROR(VLOOKUP(供应商对账单!A166,进货入库明细表!A:O,8,FALSE),"")</f>
        <v/>
      </c>
      <c r="I166" s="18" t="str">
        <f>IFERROR(VLOOKUP(供应商对账单!A166,进货入库明细表!A:O,9,FALSE),"")</f>
        <v/>
      </c>
      <c r="J166" s="18" t="str">
        <f>IFERROR(VLOOKUP(供应商对账单!A166,进货入库明细表!A:O,10,FALSE),"")</f>
        <v/>
      </c>
      <c r="K166" s="18" t="str">
        <f>IFERROR(VLOOKUP(供应商对账单!A166,进货入库明细表!A:O,11,FALSE),"")</f>
        <v/>
      </c>
      <c r="L166" s="48" t="str">
        <f>IFERROR(VLOOKUP(供应商对账单!A166,进货入库明细表!A:O,13,FALSE),"")</f>
        <v/>
      </c>
    </row>
    <row r="167" spans="1:12" ht="20.100000000000001" customHeight="1" x14ac:dyDescent="0.15">
      <c r="A167" s="38" t="e">
        <f t="array" ref="A167">INDEX(进货入库明细表!A:A,LARGE(IF(进货入库明细表!$A$3:$A$10000&lt;&gt;"",ROW($3:$10000),-1),ROW(供应商对账单!A162)))</f>
        <v>#VALUE!</v>
      </c>
      <c r="B167" s="46" t="str">
        <f>IFERROR(VLOOKUP(供应商对账单!A167,进货入库明细表!A:O,2,FALSE),"")</f>
        <v/>
      </c>
      <c r="C167" s="47" t="str">
        <f>IFERROR(VLOOKUP(供应商对账单!A167,进货入库明细表!A:O,3,FALSE),"")</f>
        <v/>
      </c>
      <c r="D167" s="18" t="str">
        <f>IFERROR(VLOOKUP(供应商对账单!A167,进货入库明细表!A:O,4,FALSE),"")</f>
        <v/>
      </c>
      <c r="E167" s="18" t="str">
        <f>IFERROR(VLOOKUP(供应商对账单!A167,进货入库明细表!A:O,5,FALSE),"")</f>
        <v/>
      </c>
      <c r="F167" s="18" t="str">
        <f>IFERROR(VLOOKUP(供应商对账单!A167,进货入库明细表!A:O,6,FALSE),"")</f>
        <v/>
      </c>
      <c r="G167" s="18" t="str">
        <f>IFERROR(VLOOKUP(供应商对账单!A167,进货入库明细表!A:O,7,FALSE),"")</f>
        <v/>
      </c>
      <c r="H167" s="18" t="str">
        <f>IFERROR(VLOOKUP(供应商对账单!A167,进货入库明细表!A:O,8,FALSE),"")</f>
        <v/>
      </c>
      <c r="I167" s="18" t="str">
        <f>IFERROR(VLOOKUP(供应商对账单!A167,进货入库明细表!A:O,9,FALSE),"")</f>
        <v/>
      </c>
      <c r="J167" s="18" t="str">
        <f>IFERROR(VLOOKUP(供应商对账单!A167,进货入库明细表!A:O,10,FALSE),"")</f>
        <v/>
      </c>
      <c r="K167" s="18" t="str">
        <f>IFERROR(VLOOKUP(供应商对账单!A167,进货入库明细表!A:O,11,FALSE),"")</f>
        <v/>
      </c>
      <c r="L167" s="48" t="str">
        <f>IFERROR(VLOOKUP(供应商对账单!A167,进货入库明细表!A:O,13,FALSE),"")</f>
        <v/>
      </c>
    </row>
    <row r="168" spans="1:12" ht="20.100000000000001" customHeight="1" x14ac:dyDescent="0.15">
      <c r="A168" s="38" t="e">
        <f t="array" ref="A168">INDEX(进货入库明细表!A:A,LARGE(IF(进货入库明细表!$A$3:$A$10000&lt;&gt;"",ROW($3:$10000),-1),ROW(供应商对账单!A163)))</f>
        <v>#VALUE!</v>
      </c>
      <c r="B168" s="46" t="str">
        <f>IFERROR(VLOOKUP(供应商对账单!A168,进货入库明细表!A:O,2,FALSE),"")</f>
        <v/>
      </c>
      <c r="C168" s="47" t="str">
        <f>IFERROR(VLOOKUP(供应商对账单!A168,进货入库明细表!A:O,3,FALSE),"")</f>
        <v/>
      </c>
      <c r="D168" s="18" t="str">
        <f>IFERROR(VLOOKUP(供应商对账单!A168,进货入库明细表!A:O,4,FALSE),"")</f>
        <v/>
      </c>
      <c r="E168" s="18" t="str">
        <f>IFERROR(VLOOKUP(供应商对账单!A168,进货入库明细表!A:O,5,FALSE),"")</f>
        <v/>
      </c>
      <c r="F168" s="18" t="str">
        <f>IFERROR(VLOOKUP(供应商对账单!A168,进货入库明细表!A:O,6,FALSE),"")</f>
        <v/>
      </c>
      <c r="G168" s="18" t="str">
        <f>IFERROR(VLOOKUP(供应商对账单!A168,进货入库明细表!A:O,7,FALSE),"")</f>
        <v/>
      </c>
      <c r="H168" s="18" t="str">
        <f>IFERROR(VLOOKUP(供应商对账单!A168,进货入库明细表!A:O,8,FALSE),"")</f>
        <v/>
      </c>
      <c r="I168" s="18" t="str">
        <f>IFERROR(VLOOKUP(供应商对账单!A168,进货入库明细表!A:O,9,FALSE),"")</f>
        <v/>
      </c>
      <c r="J168" s="18" t="str">
        <f>IFERROR(VLOOKUP(供应商对账单!A168,进货入库明细表!A:O,10,FALSE),"")</f>
        <v/>
      </c>
      <c r="K168" s="18" t="str">
        <f>IFERROR(VLOOKUP(供应商对账单!A168,进货入库明细表!A:O,11,FALSE),"")</f>
        <v/>
      </c>
      <c r="L168" s="48" t="str">
        <f>IFERROR(VLOOKUP(供应商对账单!A168,进货入库明细表!A:O,13,FALSE),"")</f>
        <v/>
      </c>
    </row>
    <row r="169" spans="1:12" ht="20.100000000000001" customHeight="1" x14ac:dyDescent="0.15">
      <c r="A169" s="38" t="e">
        <f t="array" ref="A169">INDEX(进货入库明细表!A:A,LARGE(IF(进货入库明细表!$A$3:$A$10000&lt;&gt;"",ROW($3:$10000),-1),ROW(供应商对账单!A164)))</f>
        <v>#VALUE!</v>
      </c>
      <c r="B169" s="46" t="str">
        <f>IFERROR(VLOOKUP(供应商对账单!A169,进货入库明细表!A:O,2,FALSE),"")</f>
        <v/>
      </c>
      <c r="C169" s="47" t="str">
        <f>IFERROR(VLOOKUP(供应商对账单!A169,进货入库明细表!A:O,3,FALSE),"")</f>
        <v/>
      </c>
      <c r="D169" s="18" t="str">
        <f>IFERROR(VLOOKUP(供应商对账单!A169,进货入库明细表!A:O,4,FALSE),"")</f>
        <v/>
      </c>
      <c r="E169" s="18" t="str">
        <f>IFERROR(VLOOKUP(供应商对账单!A169,进货入库明细表!A:O,5,FALSE),"")</f>
        <v/>
      </c>
      <c r="F169" s="18" t="str">
        <f>IFERROR(VLOOKUP(供应商对账单!A169,进货入库明细表!A:O,6,FALSE),"")</f>
        <v/>
      </c>
      <c r="G169" s="18" t="str">
        <f>IFERROR(VLOOKUP(供应商对账单!A169,进货入库明细表!A:O,7,FALSE),"")</f>
        <v/>
      </c>
      <c r="H169" s="18" t="str">
        <f>IFERROR(VLOOKUP(供应商对账单!A169,进货入库明细表!A:O,8,FALSE),"")</f>
        <v/>
      </c>
      <c r="I169" s="18" t="str">
        <f>IFERROR(VLOOKUP(供应商对账单!A169,进货入库明细表!A:O,9,FALSE),"")</f>
        <v/>
      </c>
      <c r="J169" s="18" t="str">
        <f>IFERROR(VLOOKUP(供应商对账单!A169,进货入库明细表!A:O,10,FALSE),"")</f>
        <v/>
      </c>
      <c r="K169" s="18" t="str">
        <f>IFERROR(VLOOKUP(供应商对账单!A169,进货入库明细表!A:O,11,FALSE),"")</f>
        <v/>
      </c>
      <c r="L169" s="48" t="str">
        <f>IFERROR(VLOOKUP(供应商对账单!A169,进货入库明细表!A:O,13,FALSE),"")</f>
        <v/>
      </c>
    </row>
    <row r="170" spans="1:12" ht="20.100000000000001" customHeight="1" x14ac:dyDescent="0.15">
      <c r="A170" s="38" t="e">
        <f t="array" ref="A170">INDEX(进货入库明细表!A:A,LARGE(IF(进货入库明细表!$A$3:$A$10000&lt;&gt;"",ROW($3:$10000),-1),ROW(供应商对账单!A165)))</f>
        <v>#VALUE!</v>
      </c>
      <c r="B170" s="46" t="str">
        <f>IFERROR(VLOOKUP(供应商对账单!A170,进货入库明细表!A:O,2,FALSE),"")</f>
        <v/>
      </c>
      <c r="C170" s="47" t="str">
        <f>IFERROR(VLOOKUP(供应商对账单!A170,进货入库明细表!A:O,3,FALSE),"")</f>
        <v/>
      </c>
      <c r="D170" s="18" t="str">
        <f>IFERROR(VLOOKUP(供应商对账单!A170,进货入库明细表!A:O,4,FALSE),"")</f>
        <v/>
      </c>
      <c r="E170" s="18" t="str">
        <f>IFERROR(VLOOKUP(供应商对账单!A170,进货入库明细表!A:O,5,FALSE),"")</f>
        <v/>
      </c>
      <c r="F170" s="18" t="str">
        <f>IFERROR(VLOOKUP(供应商对账单!A170,进货入库明细表!A:O,6,FALSE),"")</f>
        <v/>
      </c>
      <c r="G170" s="18" t="str">
        <f>IFERROR(VLOOKUP(供应商对账单!A170,进货入库明细表!A:O,7,FALSE),"")</f>
        <v/>
      </c>
      <c r="H170" s="18" t="str">
        <f>IFERROR(VLOOKUP(供应商对账单!A170,进货入库明细表!A:O,8,FALSE),"")</f>
        <v/>
      </c>
      <c r="I170" s="18" t="str">
        <f>IFERROR(VLOOKUP(供应商对账单!A170,进货入库明细表!A:O,9,FALSE),"")</f>
        <v/>
      </c>
      <c r="J170" s="18" t="str">
        <f>IFERROR(VLOOKUP(供应商对账单!A170,进货入库明细表!A:O,10,FALSE),"")</f>
        <v/>
      </c>
      <c r="K170" s="18" t="str">
        <f>IFERROR(VLOOKUP(供应商对账单!A170,进货入库明细表!A:O,11,FALSE),"")</f>
        <v/>
      </c>
      <c r="L170" s="48" t="str">
        <f>IFERROR(VLOOKUP(供应商对账单!A170,进货入库明细表!A:O,13,FALSE),"")</f>
        <v/>
      </c>
    </row>
    <row r="171" spans="1:12" ht="20.100000000000001" customHeight="1" x14ac:dyDescent="0.15">
      <c r="A171" s="38" t="e">
        <f t="array" ref="A171">INDEX(进货入库明细表!A:A,LARGE(IF(进货入库明细表!$A$3:$A$10000&lt;&gt;"",ROW($3:$10000),-1),ROW(供应商对账单!A166)))</f>
        <v>#VALUE!</v>
      </c>
      <c r="B171" s="46" t="str">
        <f>IFERROR(VLOOKUP(供应商对账单!A171,进货入库明细表!A:O,2,FALSE),"")</f>
        <v/>
      </c>
      <c r="C171" s="47" t="str">
        <f>IFERROR(VLOOKUP(供应商对账单!A171,进货入库明细表!A:O,3,FALSE),"")</f>
        <v/>
      </c>
      <c r="D171" s="18" t="str">
        <f>IFERROR(VLOOKUP(供应商对账单!A171,进货入库明细表!A:O,4,FALSE),"")</f>
        <v/>
      </c>
      <c r="E171" s="18" t="str">
        <f>IFERROR(VLOOKUP(供应商对账单!A171,进货入库明细表!A:O,5,FALSE),"")</f>
        <v/>
      </c>
      <c r="F171" s="18" t="str">
        <f>IFERROR(VLOOKUP(供应商对账单!A171,进货入库明细表!A:O,6,FALSE),"")</f>
        <v/>
      </c>
      <c r="G171" s="18" t="str">
        <f>IFERROR(VLOOKUP(供应商对账单!A171,进货入库明细表!A:O,7,FALSE),"")</f>
        <v/>
      </c>
      <c r="H171" s="18" t="str">
        <f>IFERROR(VLOOKUP(供应商对账单!A171,进货入库明细表!A:O,8,FALSE),"")</f>
        <v/>
      </c>
      <c r="I171" s="18" t="str">
        <f>IFERROR(VLOOKUP(供应商对账单!A171,进货入库明细表!A:O,9,FALSE),"")</f>
        <v/>
      </c>
      <c r="J171" s="18" t="str">
        <f>IFERROR(VLOOKUP(供应商对账单!A171,进货入库明细表!A:O,10,FALSE),"")</f>
        <v/>
      </c>
      <c r="K171" s="18" t="str">
        <f>IFERROR(VLOOKUP(供应商对账单!A171,进货入库明细表!A:O,11,FALSE),"")</f>
        <v/>
      </c>
      <c r="L171" s="48" t="str">
        <f>IFERROR(VLOOKUP(供应商对账单!A171,进货入库明细表!A:O,13,FALSE),"")</f>
        <v/>
      </c>
    </row>
    <row r="172" spans="1:12" ht="20.100000000000001" customHeight="1" x14ac:dyDescent="0.15">
      <c r="A172" s="38" t="e">
        <f t="array" ref="A172">INDEX(进货入库明细表!A:A,LARGE(IF(进货入库明细表!$A$3:$A$10000&lt;&gt;"",ROW($3:$10000),-1),ROW(供应商对账单!A167)))</f>
        <v>#VALUE!</v>
      </c>
      <c r="B172" s="46" t="str">
        <f>IFERROR(VLOOKUP(供应商对账单!A172,进货入库明细表!A:O,2,FALSE),"")</f>
        <v/>
      </c>
      <c r="C172" s="47" t="str">
        <f>IFERROR(VLOOKUP(供应商对账单!A172,进货入库明细表!A:O,3,FALSE),"")</f>
        <v/>
      </c>
      <c r="D172" s="18" t="str">
        <f>IFERROR(VLOOKUP(供应商对账单!A172,进货入库明细表!A:O,4,FALSE),"")</f>
        <v/>
      </c>
      <c r="E172" s="18" t="str">
        <f>IFERROR(VLOOKUP(供应商对账单!A172,进货入库明细表!A:O,5,FALSE),"")</f>
        <v/>
      </c>
      <c r="F172" s="18" t="str">
        <f>IFERROR(VLOOKUP(供应商对账单!A172,进货入库明细表!A:O,6,FALSE),"")</f>
        <v/>
      </c>
      <c r="G172" s="18" t="str">
        <f>IFERROR(VLOOKUP(供应商对账单!A172,进货入库明细表!A:O,7,FALSE),"")</f>
        <v/>
      </c>
      <c r="H172" s="18" t="str">
        <f>IFERROR(VLOOKUP(供应商对账单!A172,进货入库明细表!A:O,8,FALSE),"")</f>
        <v/>
      </c>
      <c r="I172" s="18" t="str">
        <f>IFERROR(VLOOKUP(供应商对账单!A172,进货入库明细表!A:O,9,FALSE),"")</f>
        <v/>
      </c>
      <c r="J172" s="18" t="str">
        <f>IFERROR(VLOOKUP(供应商对账单!A172,进货入库明细表!A:O,10,FALSE),"")</f>
        <v/>
      </c>
      <c r="K172" s="18" t="str">
        <f>IFERROR(VLOOKUP(供应商对账单!A172,进货入库明细表!A:O,11,FALSE),"")</f>
        <v/>
      </c>
      <c r="L172" s="48" t="str">
        <f>IFERROR(VLOOKUP(供应商对账单!A172,进货入库明细表!A:O,13,FALSE),"")</f>
        <v/>
      </c>
    </row>
    <row r="173" spans="1:12" ht="20.100000000000001" customHeight="1" x14ac:dyDescent="0.15">
      <c r="A173" s="38" t="e">
        <f t="array" ref="A173">INDEX(进货入库明细表!A:A,LARGE(IF(进货入库明细表!$A$3:$A$10000&lt;&gt;"",ROW($3:$10000),-1),ROW(供应商对账单!A168)))</f>
        <v>#VALUE!</v>
      </c>
      <c r="B173" s="46" t="str">
        <f>IFERROR(VLOOKUP(供应商对账单!A173,进货入库明细表!A:O,2,FALSE),"")</f>
        <v/>
      </c>
      <c r="C173" s="47" t="str">
        <f>IFERROR(VLOOKUP(供应商对账单!A173,进货入库明细表!A:O,3,FALSE),"")</f>
        <v/>
      </c>
      <c r="D173" s="18" t="str">
        <f>IFERROR(VLOOKUP(供应商对账单!A173,进货入库明细表!A:O,4,FALSE),"")</f>
        <v/>
      </c>
      <c r="E173" s="18" t="str">
        <f>IFERROR(VLOOKUP(供应商对账单!A173,进货入库明细表!A:O,5,FALSE),"")</f>
        <v/>
      </c>
      <c r="F173" s="18" t="str">
        <f>IFERROR(VLOOKUP(供应商对账单!A173,进货入库明细表!A:O,6,FALSE),"")</f>
        <v/>
      </c>
      <c r="G173" s="18" t="str">
        <f>IFERROR(VLOOKUP(供应商对账单!A173,进货入库明细表!A:O,7,FALSE),"")</f>
        <v/>
      </c>
      <c r="H173" s="18" t="str">
        <f>IFERROR(VLOOKUP(供应商对账单!A173,进货入库明细表!A:O,8,FALSE),"")</f>
        <v/>
      </c>
      <c r="I173" s="18" t="str">
        <f>IFERROR(VLOOKUP(供应商对账单!A173,进货入库明细表!A:O,9,FALSE),"")</f>
        <v/>
      </c>
      <c r="J173" s="18" t="str">
        <f>IFERROR(VLOOKUP(供应商对账单!A173,进货入库明细表!A:O,10,FALSE),"")</f>
        <v/>
      </c>
      <c r="K173" s="18" t="str">
        <f>IFERROR(VLOOKUP(供应商对账单!A173,进货入库明细表!A:O,11,FALSE),"")</f>
        <v/>
      </c>
      <c r="L173" s="48" t="str">
        <f>IFERROR(VLOOKUP(供应商对账单!A173,进货入库明细表!A:O,13,FALSE),"")</f>
        <v/>
      </c>
    </row>
    <row r="174" spans="1:12" ht="20.100000000000001" customHeight="1" x14ac:dyDescent="0.15">
      <c r="A174" s="38" t="e">
        <f t="array" ref="A174">INDEX(进货入库明细表!A:A,LARGE(IF(进货入库明细表!$A$3:$A$10000&lt;&gt;"",ROW($3:$10000),-1),ROW(供应商对账单!A169)))</f>
        <v>#VALUE!</v>
      </c>
      <c r="B174" s="46" t="str">
        <f>IFERROR(VLOOKUP(供应商对账单!A174,进货入库明细表!A:O,2,FALSE),"")</f>
        <v/>
      </c>
      <c r="C174" s="47" t="str">
        <f>IFERROR(VLOOKUP(供应商对账单!A174,进货入库明细表!A:O,3,FALSE),"")</f>
        <v/>
      </c>
      <c r="D174" s="18" t="str">
        <f>IFERROR(VLOOKUP(供应商对账单!A174,进货入库明细表!A:O,4,FALSE),"")</f>
        <v/>
      </c>
      <c r="E174" s="18" t="str">
        <f>IFERROR(VLOOKUP(供应商对账单!A174,进货入库明细表!A:O,5,FALSE),"")</f>
        <v/>
      </c>
      <c r="F174" s="18" t="str">
        <f>IFERROR(VLOOKUP(供应商对账单!A174,进货入库明细表!A:O,6,FALSE),"")</f>
        <v/>
      </c>
      <c r="G174" s="18" t="str">
        <f>IFERROR(VLOOKUP(供应商对账单!A174,进货入库明细表!A:O,7,FALSE),"")</f>
        <v/>
      </c>
      <c r="H174" s="18" t="str">
        <f>IFERROR(VLOOKUP(供应商对账单!A174,进货入库明细表!A:O,8,FALSE),"")</f>
        <v/>
      </c>
      <c r="I174" s="18" t="str">
        <f>IFERROR(VLOOKUP(供应商对账单!A174,进货入库明细表!A:O,9,FALSE),"")</f>
        <v/>
      </c>
      <c r="J174" s="18" t="str">
        <f>IFERROR(VLOOKUP(供应商对账单!A174,进货入库明细表!A:O,10,FALSE),"")</f>
        <v/>
      </c>
      <c r="K174" s="18" t="str">
        <f>IFERROR(VLOOKUP(供应商对账单!A174,进货入库明细表!A:O,11,FALSE),"")</f>
        <v/>
      </c>
      <c r="L174" s="48" t="str">
        <f>IFERROR(VLOOKUP(供应商对账单!A174,进货入库明细表!A:O,13,FALSE),"")</f>
        <v/>
      </c>
    </row>
    <row r="175" spans="1:12" ht="20.100000000000001" customHeight="1" x14ac:dyDescent="0.15">
      <c r="A175" s="38" t="e">
        <f t="array" ref="A175">INDEX(进货入库明细表!A:A,LARGE(IF(进货入库明细表!$A$3:$A$10000&lt;&gt;"",ROW($3:$10000),-1),ROW(供应商对账单!A170)))</f>
        <v>#VALUE!</v>
      </c>
      <c r="B175" s="46" t="str">
        <f>IFERROR(VLOOKUP(供应商对账单!A175,进货入库明细表!A:O,2,FALSE),"")</f>
        <v/>
      </c>
      <c r="C175" s="47" t="str">
        <f>IFERROR(VLOOKUP(供应商对账单!A175,进货入库明细表!A:O,3,FALSE),"")</f>
        <v/>
      </c>
      <c r="D175" s="18" t="str">
        <f>IFERROR(VLOOKUP(供应商对账单!A175,进货入库明细表!A:O,4,FALSE),"")</f>
        <v/>
      </c>
      <c r="E175" s="18" t="str">
        <f>IFERROR(VLOOKUP(供应商对账单!A175,进货入库明细表!A:O,5,FALSE),"")</f>
        <v/>
      </c>
      <c r="F175" s="18" t="str">
        <f>IFERROR(VLOOKUP(供应商对账单!A175,进货入库明细表!A:O,6,FALSE),"")</f>
        <v/>
      </c>
      <c r="G175" s="18" t="str">
        <f>IFERROR(VLOOKUP(供应商对账单!A175,进货入库明细表!A:O,7,FALSE),"")</f>
        <v/>
      </c>
      <c r="H175" s="18" t="str">
        <f>IFERROR(VLOOKUP(供应商对账单!A175,进货入库明细表!A:O,8,FALSE),"")</f>
        <v/>
      </c>
      <c r="I175" s="18" t="str">
        <f>IFERROR(VLOOKUP(供应商对账单!A175,进货入库明细表!A:O,9,FALSE),"")</f>
        <v/>
      </c>
      <c r="J175" s="18" t="str">
        <f>IFERROR(VLOOKUP(供应商对账单!A175,进货入库明细表!A:O,10,FALSE),"")</f>
        <v/>
      </c>
      <c r="K175" s="18" t="str">
        <f>IFERROR(VLOOKUP(供应商对账单!A175,进货入库明细表!A:O,11,FALSE),"")</f>
        <v/>
      </c>
      <c r="L175" s="48" t="str">
        <f>IFERROR(VLOOKUP(供应商对账单!A175,进货入库明细表!A:O,13,FALSE),"")</f>
        <v/>
      </c>
    </row>
    <row r="176" spans="1:12" ht="20.100000000000001" customHeight="1" x14ac:dyDescent="0.15">
      <c r="A176" s="38" t="e">
        <f t="array" ref="A176">INDEX(进货入库明细表!A:A,LARGE(IF(进货入库明细表!$A$3:$A$10000&lt;&gt;"",ROW($3:$10000),-1),ROW(供应商对账单!A171)))</f>
        <v>#VALUE!</v>
      </c>
      <c r="B176" s="46" t="str">
        <f>IFERROR(VLOOKUP(供应商对账单!A176,进货入库明细表!A:O,2,FALSE),"")</f>
        <v/>
      </c>
      <c r="C176" s="47" t="str">
        <f>IFERROR(VLOOKUP(供应商对账单!A176,进货入库明细表!A:O,3,FALSE),"")</f>
        <v/>
      </c>
      <c r="D176" s="18" t="str">
        <f>IFERROR(VLOOKUP(供应商对账单!A176,进货入库明细表!A:O,4,FALSE),"")</f>
        <v/>
      </c>
      <c r="E176" s="18" t="str">
        <f>IFERROR(VLOOKUP(供应商对账单!A176,进货入库明细表!A:O,5,FALSE),"")</f>
        <v/>
      </c>
      <c r="F176" s="18" t="str">
        <f>IFERROR(VLOOKUP(供应商对账单!A176,进货入库明细表!A:O,6,FALSE),"")</f>
        <v/>
      </c>
      <c r="G176" s="18" t="str">
        <f>IFERROR(VLOOKUP(供应商对账单!A176,进货入库明细表!A:O,7,FALSE),"")</f>
        <v/>
      </c>
      <c r="H176" s="18" t="str">
        <f>IFERROR(VLOOKUP(供应商对账单!A176,进货入库明细表!A:O,8,FALSE),"")</f>
        <v/>
      </c>
      <c r="I176" s="18" t="str">
        <f>IFERROR(VLOOKUP(供应商对账单!A176,进货入库明细表!A:O,9,FALSE),"")</f>
        <v/>
      </c>
      <c r="J176" s="18" t="str">
        <f>IFERROR(VLOOKUP(供应商对账单!A176,进货入库明细表!A:O,10,FALSE),"")</f>
        <v/>
      </c>
      <c r="K176" s="18" t="str">
        <f>IFERROR(VLOOKUP(供应商对账单!A176,进货入库明细表!A:O,11,FALSE),"")</f>
        <v/>
      </c>
      <c r="L176" s="48" t="str">
        <f>IFERROR(VLOOKUP(供应商对账单!A176,进货入库明细表!A:O,13,FALSE),"")</f>
        <v/>
      </c>
    </row>
    <row r="177" spans="1:12" ht="20.100000000000001" customHeight="1" x14ac:dyDescent="0.15">
      <c r="A177" s="38" t="e">
        <f t="array" ref="A177">INDEX(进货入库明细表!A:A,LARGE(IF(进货入库明细表!$A$3:$A$10000&lt;&gt;"",ROW($3:$10000),-1),ROW(供应商对账单!A172)))</f>
        <v>#VALUE!</v>
      </c>
      <c r="B177" s="46" t="str">
        <f>IFERROR(VLOOKUP(供应商对账单!A177,进货入库明细表!A:O,2,FALSE),"")</f>
        <v/>
      </c>
      <c r="C177" s="47" t="str">
        <f>IFERROR(VLOOKUP(供应商对账单!A177,进货入库明细表!A:O,3,FALSE),"")</f>
        <v/>
      </c>
      <c r="D177" s="18" t="str">
        <f>IFERROR(VLOOKUP(供应商对账单!A177,进货入库明细表!A:O,4,FALSE),"")</f>
        <v/>
      </c>
      <c r="E177" s="18" t="str">
        <f>IFERROR(VLOOKUP(供应商对账单!A177,进货入库明细表!A:O,5,FALSE),"")</f>
        <v/>
      </c>
      <c r="F177" s="18" t="str">
        <f>IFERROR(VLOOKUP(供应商对账单!A177,进货入库明细表!A:O,6,FALSE),"")</f>
        <v/>
      </c>
      <c r="G177" s="18" t="str">
        <f>IFERROR(VLOOKUP(供应商对账单!A177,进货入库明细表!A:O,7,FALSE),"")</f>
        <v/>
      </c>
      <c r="H177" s="18" t="str">
        <f>IFERROR(VLOOKUP(供应商对账单!A177,进货入库明细表!A:O,8,FALSE),"")</f>
        <v/>
      </c>
      <c r="I177" s="18" t="str">
        <f>IFERROR(VLOOKUP(供应商对账单!A177,进货入库明细表!A:O,9,FALSE),"")</f>
        <v/>
      </c>
      <c r="J177" s="18" t="str">
        <f>IFERROR(VLOOKUP(供应商对账单!A177,进货入库明细表!A:O,10,FALSE),"")</f>
        <v/>
      </c>
      <c r="K177" s="18" t="str">
        <f>IFERROR(VLOOKUP(供应商对账单!A177,进货入库明细表!A:O,11,FALSE),"")</f>
        <v/>
      </c>
      <c r="L177" s="48" t="str">
        <f>IFERROR(VLOOKUP(供应商对账单!A177,进货入库明细表!A:O,13,FALSE),"")</f>
        <v/>
      </c>
    </row>
    <row r="178" spans="1:12" ht="20.100000000000001" customHeight="1" x14ac:dyDescent="0.15">
      <c r="A178" s="38" t="e">
        <f t="array" ref="A178">INDEX(进货入库明细表!A:A,LARGE(IF(进货入库明细表!$A$3:$A$10000&lt;&gt;"",ROW($3:$10000),-1),ROW(供应商对账单!A173)))</f>
        <v>#VALUE!</v>
      </c>
      <c r="B178" s="46" t="str">
        <f>IFERROR(VLOOKUP(供应商对账单!A178,进货入库明细表!A:O,2,FALSE),"")</f>
        <v/>
      </c>
      <c r="C178" s="47" t="str">
        <f>IFERROR(VLOOKUP(供应商对账单!A178,进货入库明细表!A:O,3,FALSE),"")</f>
        <v/>
      </c>
      <c r="D178" s="18" t="str">
        <f>IFERROR(VLOOKUP(供应商对账单!A178,进货入库明细表!A:O,4,FALSE),"")</f>
        <v/>
      </c>
      <c r="E178" s="18" t="str">
        <f>IFERROR(VLOOKUP(供应商对账单!A178,进货入库明细表!A:O,5,FALSE),"")</f>
        <v/>
      </c>
      <c r="F178" s="18" t="str">
        <f>IFERROR(VLOOKUP(供应商对账单!A178,进货入库明细表!A:O,6,FALSE),"")</f>
        <v/>
      </c>
      <c r="G178" s="18" t="str">
        <f>IFERROR(VLOOKUP(供应商对账单!A178,进货入库明细表!A:O,7,FALSE),"")</f>
        <v/>
      </c>
      <c r="H178" s="18" t="str">
        <f>IFERROR(VLOOKUP(供应商对账单!A178,进货入库明细表!A:O,8,FALSE),"")</f>
        <v/>
      </c>
      <c r="I178" s="18" t="str">
        <f>IFERROR(VLOOKUP(供应商对账单!A178,进货入库明细表!A:O,9,FALSE),"")</f>
        <v/>
      </c>
      <c r="J178" s="18" t="str">
        <f>IFERROR(VLOOKUP(供应商对账单!A178,进货入库明细表!A:O,10,FALSE),"")</f>
        <v/>
      </c>
      <c r="K178" s="18" t="str">
        <f>IFERROR(VLOOKUP(供应商对账单!A178,进货入库明细表!A:O,11,FALSE),"")</f>
        <v/>
      </c>
      <c r="L178" s="48" t="str">
        <f>IFERROR(VLOOKUP(供应商对账单!A178,进货入库明细表!A:O,13,FALSE),"")</f>
        <v/>
      </c>
    </row>
    <row r="179" spans="1:12" ht="20.100000000000001" customHeight="1" x14ac:dyDescent="0.15">
      <c r="A179" s="38" t="e">
        <f t="array" ref="A179">INDEX(进货入库明细表!A:A,LARGE(IF(进货入库明细表!$A$3:$A$10000&lt;&gt;"",ROW($3:$10000),-1),ROW(供应商对账单!A174)))</f>
        <v>#VALUE!</v>
      </c>
      <c r="B179" s="46" t="str">
        <f>IFERROR(VLOOKUP(供应商对账单!A179,进货入库明细表!A:O,2,FALSE),"")</f>
        <v/>
      </c>
      <c r="C179" s="47" t="str">
        <f>IFERROR(VLOOKUP(供应商对账单!A179,进货入库明细表!A:O,3,FALSE),"")</f>
        <v/>
      </c>
      <c r="D179" s="18" t="str">
        <f>IFERROR(VLOOKUP(供应商对账单!A179,进货入库明细表!A:O,4,FALSE),"")</f>
        <v/>
      </c>
      <c r="E179" s="18" t="str">
        <f>IFERROR(VLOOKUP(供应商对账单!A179,进货入库明细表!A:O,5,FALSE),"")</f>
        <v/>
      </c>
      <c r="F179" s="18" t="str">
        <f>IFERROR(VLOOKUP(供应商对账单!A179,进货入库明细表!A:O,6,FALSE),"")</f>
        <v/>
      </c>
      <c r="G179" s="18" t="str">
        <f>IFERROR(VLOOKUP(供应商对账单!A179,进货入库明细表!A:O,7,FALSE),"")</f>
        <v/>
      </c>
      <c r="H179" s="18" t="str">
        <f>IFERROR(VLOOKUP(供应商对账单!A179,进货入库明细表!A:O,8,FALSE),"")</f>
        <v/>
      </c>
      <c r="I179" s="18" t="str">
        <f>IFERROR(VLOOKUP(供应商对账单!A179,进货入库明细表!A:O,9,FALSE),"")</f>
        <v/>
      </c>
      <c r="J179" s="18" t="str">
        <f>IFERROR(VLOOKUP(供应商对账单!A179,进货入库明细表!A:O,10,FALSE),"")</f>
        <v/>
      </c>
      <c r="K179" s="18" t="str">
        <f>IFERROR(VLOOKUP(供应商对账单!A179,进货入库明细表!A:O,11,FALSE),"")</f>
        <v/>
      </c>
      <c r="L179" s="48" t="str">
        <f>IFERROR(VLOOKUP(供应商对账单!A179,进货入库明细表!A:O,13,FALSE),"")</f>
        <v/>
      </c>
    </row>
    <row r="180" spans="1:12" ht="20.100000000000001" customHeight="1" x14ac:dyDescent="0.15">
      <c r="A180" s="38" t="e">
        <f t="array" ref="A180">INDEX(进货入库明细表!A:A,LARGE(IF(进货入库明细表!$A$3:$A$10000&lt;&gt;"",ROW($3:$10000),-1),ROW(供应商对账单!A175)))</f>
        <v>#VALUE!</v>
      </c>
      <c r="B180" s="46" t="str">
        <f>IFERROR(VLOOKUP(供应商对账单!A180,进货入库明细表!A:O,2,FALSE),"")</f>
        <v/>
      </c>
      <c r="C180" s="47" t="str">
        <f>IFERROR(VLOOKUP(供应商对账单!A180,进货入库明细表!A:O,3,FALSE),"")</f>
        <v/>
      </c>
      <c r="D180" s="18" t="str">
        <f>IFERROR(VLOOKUP(供应商对账单!A180,进货入库明细表!A:O,4,FALSE),"")</f>
        <v/>
      </c>
      <c r="E180" s="18" t="str">
        <f>IFERROR(VLOOKUP(供应商对账单!A180,进货入库明细表!A:O,5,FALSE),"")</f>
        <v/>
      </c>
      <c r="F180" s="18" t="str">
        <f>IFERROR(VLOOKUP(供应商对账单!A180,进货入库明细表!A:O,6,FALSE),"")</f>
        <v/>
      </c>
      <c r="G180" s="18" t="str">
        <f>IFERROR(VLOOKUP(供应商对账单!A180,进货入库明细表!A:O,7,FALSE),"")</f>
        <v/>
      </c>
      <c r="H180" s="18" t="str">
        <f>IFERROR(VLOOKUP(供应商对账单!A180,进货入库明细表!A:O,8,FALSE),"")</f>
        <v/>
      </c>
      <c r="I180" s="18" t="str">
        <f>IFERROR(VLOOKUP(供应商对账单!A180,进货入库明细表!A:O,9,FALSE),"")</f>
        <v/>
      </c>
      <c r="J180" s="18" t="str">
        <f>IFERROR(VLOOKUP(供应商对账单!A180,进货入库明细表!A:O,10,FALSE),"")</f>
        <v/>
      </c>
      <c r="K180" s="18" t="str">
        <f>IFERROR(VLOOKUP(供应商对账单!A180,进货入库明细表!A:O,11,FALSE),"")</f>
        <v/>
      </c>
      <c r="L180" s="48" t="str">
        <f>IFERROR(VLOOKUP(供应商对账单!A180,进货入库明细表!A:O,13,FALSE),"")</f>
        <v/>
      </c>
    </row>
    <row r="181" spans="1:12" ht="20.100000000000001" customHeight="1" x14ac:dyDescent="0.15">
      <c r="A181" s="38" t="e">
        <f t="array" ref="A181">INDEX(进货入库明细表!A:A,LARGE(IF(进货入库明细表!$A$3:$A$10000&lt;&gt;"",ROW($3:$10000),-1),ROW(供应商对账单!A176)))</f>
        <v>#VALUE!</v>
      </c>
      <c r="B181" s="46" t="str">
        <f>IFERROR(VLOOKUP(供应商对账单!A181,进货入库明细表!A:O,2,FALSE),"")</f>
        <v/>
      </c>
      <c r="C181" s="47" t="str">
        <f>IFERROR(VLOOKUP(供应商对账单!A181,进货入库明细表!A:O,3,FALSE),"")</f>
        <v/>
      </c>
      <c r="D181" s="18" t="str">
        <f>IFERROR(VLOOKUP(供应商对账单!A181,进货入库明细表!A:O,4,FALSE),"")</f>
        <v/>
      </c>
      <c r="E181" s="18" t="str">
        <f>IFERROR(VLOOKUP(供应商对账单!A181,进货入库明细表!A:O,5,FALSE),"")</f>
        <v/>
      </c>
      <c r="F181" s="18" t="str">
        <f>IFERROR(VLOOKUP(供应商对账单!A181,进货入库明细表!A:O,6,FALSE),"")</f>
        <v/>
      </c>
      <c r="G181" s="18" t="str">
        <f>IFERROR(VLOOKUP(供应商对账单!A181,进货入库明细表!A:O,7,FALSE),"")</f>
        <v/>
      </c>
      <c r="H181" s="18" t="str">
        <f>IFERROR(VLOOKUP(供应商对账单!A181,进货入库明细表!A:O,8,FALSE),"")</f>
        <v/>
      </c>
      <c r="I181" s="18" t="str">
        <f>IFERROR(VLOOKUP(供应商对账单!A181,进货入库明细表!A:O,9,FALSE),"")</f>
        <v/>
      </c>
      <c r="J181" s="18" t="str">
        <f>IFERROR(VLOOKUP(供应商对账单!A181,进货入库明细表!A:O,10,FALSE),"")</f>
        <v/>
      </c>
      <c r="K181" s="18" t="str">
        <f>IFERROR(VLOOKUP(供应商对账单!A181,进货入库明细表!A:O,11,FALSE),"")</f>
        <v/>
      </c>
      <c r="L181" s="48" t="str">
        <f>IFERROR(VLOOKUP(供应商对账单!A181,进货入库明细表!A:O,13,FALSE),"")</f>
        <v/>
      </c>
    </row>
    <row r="182" spans="1:12" ht="20.100000000000001" customHeight="1" x14ac:dyDescent="0.15">
      <c r="A182" s="38" t="e">
        <f t="array" ref="A182">INDEX(进货入库明细表!A:A,LARGE(IF(进货入库明细表!$A$3:$A$10000&lt;&gt;"",ROW($3:$10000),-1),ROW(供应商对账单!A177)))</f>
        <v>#VALUE!</v>
      </c>
      <c r="B182" s="46" t="str">
        <f>IFERROR(VLOOKUP(供应商对账单!A182,进货入库明细表!A:O,2,FALSE),"")</f>
        <v/>
      </c>
      <c r="C182" s="47" t="str">
        <f>IFERROR(VLOOKUP(供应商对账单!A182,进货入库明细表!A:O,3,FALSE),"")</f>
        <v/>
      </c>
      <c r="D182" s="18" t="str">
        <f>IFERROR(VLOOKUP(供应商对账单!A182,进货入库明细表!A:O,4,FALSE),"")</f>
        <v/>
      </c>
      <c r="E182" s="18" t="str">
        <f>IFERROR(VLOOKUP(供应商对账单!A182,进货入库明细表!A:O,5,FALSE),"")</f>
        <v/>
      </c>
      <c r="F182" s="18" t="str">
        <f>IFERROR(VLOOKUP(供应商对账单!A182,进货入库明细表!A:O,6,FALSE),"")</f>
        <v/>
      </c>
      <c r="G182" s="18" t="str">
        <f>IFERROR(VLOOKUP(供应商对账单!A182,进货入库明细表!A:O,7,FALSE),"")</f>
        <v/>
      </c>
      <c r="H182" s="18" t="str">
        <f>IFERROR(VLOOKUP(供应商对账单!A182,进货入库明细表!A:O,8,FALSE),"")</f>
        <v/>
      </c>
      <c r="I182" s="18" t="str">
        <f>IFERROR(VLOOKUP(供应商对账单!A182,进货入库明细表!A:O,9,FALSE),"")</f>
        <v/>
      </c>
      <c r="J182" s="18" t="str">
        <f>IFERROR(VLOOKUP(供应商对账单!A182,进货入库明细表!A:O,10,FALSE),"")</f>
        <v/>
      </c>
      <c r="K182" s="18" t="str">
        <f>IFERROR(VLOOKUP(供应商对账单!A182,进货入库明细表!A:O,11,FALSE),"")</f>
        <v/>
      </c>
      <c r="L182" s="48" t="str">
        <f>IFERROR(VLOOKUP(供应商对账单!A182,进货入库明细表!A:O,13,FALSE),"")</f>
        <v/>
      </c>
    </row>
    <row r="183" spans="1:12" ht="20.100000000000001" customHeight="1" x14ac:dyDescent="0.15">
      <c r="A183" s="38" t="e">
        <f t="array" ref="A183">INDEX(进货入库明细表!A:A,LARGE(IF(进货入库明细表!$A$3:$A$10000&lt;&gt;"",ROW($3:$10000),-1),ROW(供应商对账单!A178)))</f>
        <v>#VALUE!</v>
      </c>
      <c r="B183" s="46" t="str">
        <f>IFERROR(VLOOKUP(供应商对账单!A183,进货入库明细表!A:O,2,FALSE),"")</f>
        <v/>
      </c>
      <c r="C183" s="47" t="str">
        <f>IFERROR(VLOOKUP(供应商对账单!A183,进货入库明细表!A:O,3,FALSE),"")</f>
        <v/>
      </c>
      <c r="D183" s="18" t="str">
        <f>IFERROR(VLOOKUP(供应商对账单!A183,进货入库明细表!A:O,4,FALSE),"")</f>
        <v/>
      </c>
      <c r="E183" s="18" t="str">
        <f>IFERROR(VLOOKUP(供应商对账单!A183,进货入库明细表!A:O,5,FALSE),"")</f>
        <v/>
      </c>
      <c r="F183" s="18" t="str">
        <f>IFERROR(VLOOKUP(供应商对账单!A183,进货入库明细表!A:O,6,FALSE),"")</f>
        <v/>
      </c>
      <c r="G183" s="18" t="str">
        <f>IFERROR(VLOOKUP(供应商对账单!A183,进货入库明细表!A:O,7,FALSE),"")</f>
        <v/>
      </c>
      <c r="H183" s="18" t="str">
        <f>IFERROR(VLOOKUP(供应商对账单!A183,进货入库明细表!A:O,8,FALSE),"")</f>
        <v/>
      </c>
      <c r="I183" s="18" t="str">
        <f>IFERROR(VLOOKUP(供应商对账单!A183,进货入库明细表!A:O,9,FALSE),"")</f>
        <v/>
      </c>
      <c r="J183" s="18" t="str">
        <f>IFERROR(VLOOKUP(供应商对账单!A183,进货入库明细表!A:O,10,FALSE),"")</f>
        <v/>
      </c>
      <c r="K183" s="18" t="str">
        <f>IFERROR(VLOOKUP(供应商对账单!A183,进货入库明细表!A:O,11,FALSE),"")</f>
        <v/>
      </c>
      <c r="L183" s="48" t="str">
        <f>IFERROR(VLOOKUP(供应商对账单!A183,进货入库明细表!A:O,13,FALSE),"")</f>
        <v/>
      </c>
    </row>
    <row r="184" spans="1:12" ht="20.100000000000001" customHeight="1" x14ac:dyDescent="0.15">
      <c r="A184" s="38" t="e">
        <f t="array" ref="A184">INDEX(进货入库明细表!A:A,LARGE(IF(进货入库明细表!$A$3:$A$10000&lt;&gt;"",ROW($3:$10000),-1),ROW(供应商对账单!A179)))</f>
        <v>#VALUE!</v>
      </c>
      <c r="B184" s="46" t="str">
        <f>IFERROR(VLOOKUP(供应商对账单!A184,进货入库明细表!A:O,2,FALSE),"")</f>
        <v/>
      </c>
      <c r="C184" s="47" t="str">
        <f>IFERROR(VLOOKUP(供应商对账单!A184,进货入库明细表!A:O,3,FALSE),"")</f>
        <v/>
      </c>
      <c r="D184" s="18" t="str">
        <f>IFERROR(VLOOKUP(供应商对账单!A184,进货入库明细表!A:O,4,FALSE),"")</f>
        <v/>
      </c>
      <c r="E184" s="18" t="str">
        <f>IFERROR(VLOOKUP(供应商对账单!A184,进货入库明细表!A:O,5,FALSE),"")</f>
        <v/>
      </c>
      <c r="F184" s="18" t="str">
        <f>IFERROR(VLOOKUP(供应商对账单!A184,进货入库明细表!A:O,6,FALSE),"")</f>
        <v/>
      </c>
      <c r="G184" s="18" t="str">
        <f>IFERROR(VLOOKUP(供应商对账单!A184,进货入库明细表!A:O,7,FALSE),"")</f>
        <v/>
      </c>
      <c r="H184" s="18" t="str">
        <f>IFERROR(VLOOKUP(供应商对账单!A184,进货入库明细表!A:O,8,FALSE),"")</f>
        <v/>
      </c>
      <c r="I184" s="18" t="str">
        <f>IFERROR(VLOOKUP(供应商对账单!A184,进货入库明细表!A:O,9,FALSE),"")</f>
        <v/>
      </c>
      <c r="J184" s="18" t="str">
        <f>IFERROR(VLOOKUP(供应商对账单!A184,进货入库明细表!A:O,10,FALSE),"")</f>
        <v/>
      </c>
      <c r="K184" s="18" t="str">
        <f>IFERROR(VLOOKUP(供应商对账单!A184,进货入库明细表!A:O,11,FALSE),"")</f>
        <v/>
      </c>
      <c r="L184" s="48" t="str">
        <f>IFERROR(VLOOKUP(供应商对账单!A184,进货入库明细表!A:O,13,FALSE),"")</f>
        <v/>
      </c>
    </row>
    <row r="185" spans="1:12" ht="20.100000000000001" customHeight="1" x14ac:dyDescent="0.15">
      <c r="A185" s="38" t="e">
        <f t="array" ref="A185">INDEX(进货入库明细表!A:A,LARGE(IF(进货入库明细表!$A$3:$A$10000&lt;&gt;"",ROW($3:$10000),-1),ROW(供应商对账单!A180)))</f>
        <v>#VALUE!</v>
      </c>
      <c r="B185" s="46" t="str">
        <f>IFERROR(VLOOKUP(供应商对账单!A185,进货入库明细表!A:O,2,FALSE),"")</f>
        <v/>
      </c>
      <c r="C185" s="47" t="str">
        <f>IFERROR(VLOOKUP(供应商对账单!A185,进货入库明细表!A:O,3,FALSE),"")</f>
        <v/>
      </c>
      <c r="D185" s="18" t="str">
        <f>IFERROR(VLOOKUP(供应商对账单!A185,进货入库明细表!A:O,4,FALSE),"")</f>
        <v/>
      </c>
      <c r="E185" s="18" t="str">
        <f>IFERROR(VLOOKUP(供应商对账单!A185,进货入库明细表!A:O,5,FALSE),"")</f>
        <v/>
      </c>
      <c r="F185" s="18" t="str">
        <f>IFERROR(VLOOKUP(供应商对账单!A185,进货入库明细表!A:O,6,FALSE),"")</f>
        <v/>
      </c>
      <c r="G185" s="18" t="str">
        <f>IFERROR(VLOOKUP(供应商对账单!A185,进货入库明细表!A:O,7,FALSE),"")</f>
        <v/>
      </c>
      <c r="H185" s="18" t="str">
        <f>IFERROR(VLOOKUP(供应商对账单!A185,进货入库明细表!A:O,8,FALSE),"")</f>
        <v/>
      </c>
      <c r="I185" s="18" t="str">
        <f>IFERROR(VLOOKUP(供应商对账单!A185,进货入库明细表!A:O,9,FALSE),"")</f>
        <v/>
      </c>
      <c r="J185" s="18" t="str">
        <f>IFERROR(VLOOKUP(供应商对账单!A185,进货入库明细表!A:O,10,FALSE),"")</f>
        <v/>
      </c>
      <c r="K185" s="18" t="str">
        <f>IFERROR(VLOOKUP(供应商对账单!A185,进货入库明细表!A:O,11,FALSE),"")</f>
        <v/>
      </c>
      <c r="L185" s="48" t="str">
        <f>IFERROR(VLOOKUP(供应商对账单!A185,进货入库明细表!A:O,13,FALSE),"")</f>
        <v/>
      </c>
    </row>
    <row r="186" spans="1:12" ht="20.100000000000001" customHeight="1" x14ac:dyDescent="0.15">
      <c r="A186" s="38" t="e">
        <f t="array" ref="A186">INDEX(进货入库明细表!A:A,LARGE(IF(进货入库明细表!$A$3:$A$10000&lt;&gt;"",ROW($3:$10000),-1),ROW(供应商对账单!A181)))</f>
        <v>#VALUE!</v>
      </c>
      <c r="B186" s="46" t="str">
        <f>IFERROR(VLOOKUP(供应商对账单!A186,进货入库明细表!A:O,2,FALSE),"")</f>
        <v/>
      </c>
      <c r="C186" s="47" t="str">
        <f>IFERROR(VLOOKUP(供应商对账单!A186,进货入库明细表!A:O,3,FALSE),"")</f>
        <v/>
      </c>
      <c r="D186" s="18" t="str">
        <f>IFERROR(VLOOKUP(供应商对账单!A186,进货入库明细表!A:O,4,FALSE),"")</f>
        <v/>
      </c>
      <c r="E186" s="18" t="str">
        <f>IFERROR(VLOOKUP(供应商对账单!A186,进货入库明细表!A:O,5,FALSE),"")</f>
        <v/>
      </c>
      <c r="F186" s="18" t="str">
        <f>IFERROR(VLOOKUP(供应商对账单!A186,进货入库明细表!A:O,6,FALSE),"")</f>
        <v/>
      </c>
      <c r="G186" s="18" t="str">
        <f>IFERROR(VLOOKUP(供应商对账单!A186,进货入库明细表!A:O,7,FALSE),"")</f>
        <v/>
      </c>
      <c r="H186" s="18" t="str">
        <f>IFERROR(VLOOKUP(供应商对账单!A186,进货入库明细表!A:O,8,FALSE),"")</f>
        <v/>
      </c>
      <c r="I186" s="18" t="str">
        <f>IFERROR(VLOOKUP(供应商对账单!A186,进货入库明细表!A:O,9,FALSE),"")</f>
        <v/>
      </c>
      <c r="J186" s="18" t="str">
        <f>IFERROR(VLOOKUP(供应商对账单!A186,进货入库明细表!A:O,10,FALSE),"")</f>
        <v/>
      </c>
      <c r="K186" s="18" t="str">
        <f>IFERROR(VLOOKUP(供应商对账单!A186,进货入库明细表!A:O,11,FALSE),"")</f>
        <v/>
      </c>
      <c r="L186" s="48" t="str">
        <f>IFERROR(VLOOKUP(供应商对账单!A186,进货入库明细表!A:O,13,FALSE),"")</f>
        <v/>
      </c>
    </row>
    <row r="187" spans="1:12" ht="20.100000000000001" customHeight="1" x14ac:dyDescent="0.15">
      <c r="A187" s="38" t="e">
        <f t="array" ref="A187">INDEX(进货入库明细表!A:A,LARGE(IF(进货入库明细表!$A$3:$A$10000&lt;&gt;"",ROW($3:$10000),-1),ROW(供应商对账单!A182)))</f>
        <v>#VALUE!</v>
      </c>
      <c r="B187" s="46" t="str">
        <f>IFERROR(VLOOKUP(供应商对账单!A187,进货入库明细表!A:O,2,FALSE),"")</f>
        <v/>
      </c>
      <c r="C187" s="47" t="str">
        <f>IFERROR(VLOOKUP(供应商对账单!A187,进货入库明细表!A:O,3,FALSE),"")</f>
        <v/>
      </c>
      <c r="D187" s="18" t="str">
        <f>IFERROR(VLOOKUP(供应商对账单!A187,进货入库明细表!A:O,4,FALSE),"")</f>
        <v/>
      </c>
      <c r="E187" s="18" t="str">
        <f>IFERROR(VLOOKUP(供应商对账单!A187,进货入库明细表!A:O,5,FALSE),"")</f>
        <v/>
      </c>
      <c r="F187" s="18" t="str">
        <f>IFERROR(VLOOKUP(供应商对账单!A187,进货入库明细表!A:O,6,FALSE),"")</f>
        <v/>
      </c>
      <c r="G187" s="18" t="str">
        <f>IFERROR(VLOOKUP(供应商对账单!A187,进货入库明细表!A:O,7,FALSE),"")</f>
        <v/>
      </c>
      <c r="H187" s="18" t="str">
        <f>IFERROR(VLOOKUP(供应商对账单!A187,进货入库明细表!A:O,8,FALSE),"")</f>
        <v/>
      </c>
      <c r="I187" s="18" t="str">
        <f>IFERROR(VLOOKUP(供应商对账单!A187,进货入库明细表!A:O,9,FALSE),"")</f>
        <v/>
      </c>
      <c r="J187" s="18" t="str">
        <f>IFERROR(VLOOKUP(供应商对账单!A187,进货入库明细表!A:O,10,FALSE),"")</f>
        <v/>
      </c>
      <c r="K187" s="18" t="str">
        <f>IFERROR(VLOOKUP(供应商对账单!A187,进货入库明细表!A:O,11,FALSE),"")</f>
        <v/>
      </c>
      <c r="L187" s="48" t="str">
        <f>IFERROR(VLOOKUP(供应商对账单!A187,进货入库明细表!A:O,13,FALSE),"")</f>
        <v/>
      </c>
    </row>
    <row r="188" spans="1:12" ht="20.100000000000001" customHeight="1" x14ac:dyDescent="0.15">
      <c r="A188" s="38" t="e">
        <f t="array" ref="A188">INDEX(进货入库明细表!A:A,LARGE(IF(进货入库明细表!$A$3:$A$10000&lt;&gt;"",ROW($3:$10000),-1),ROW(供应商对账单!A183)))</f>
        <v>#VALUE!</v>
      </c>
      <c r="B188" s="46" t="str">
        <f>IFERROR(VLOOKUP(供应商对账单!A188,进货入库明细表!A:O,2,FALSE),"")</f>
        <v/>
      </c>
      <c r="C188" s="47" t="str">
        <f>IFERROR(VLOOKUP(供应商对账单!A188,进货入库明细表!A:O,3,FALSE),"")</f>
        <v/>
      </c>
      <c r="D188" s="18" t="str">
        <f>IFERROR(VLOOKUP(供应商对账单!A188,进货入库明细表!A:O,4,FALSE),"")</f>
        <v/>
      </c>
      <c r="E188" s="18" t="str">
        <f>IFERROR(VLOOKUP(供应商对账单!A188,进货入库明细表!A:O,5,FALSE),"")</f>
        <v/>
      </c>
      <c r="F188" s="18" t="str">
        <f>IFERROR(VLOOKUP(供应商对账单!A188,进货入库明细表!A:O,6,FALSE),"")</f>
        <v/>
      </c>
      <c r="G188" s="18" t="str">
        <f>IFERROR(VLOOKUP(供应商对账单!A188,进货入库明细表!A:O,7,FALSE),"")</f>
        <v/>
      </c>
      <c r="H188" s="18" t="str">
        <f>IFERROR(VLOOKUP(供应商对账单!A188,进货入库明细表!A:O,8,FALSE),"")</f>
        <v/>
      </c>
      <c r="I188" s="18" t="str">
        <f>IFERROR(VLOOKUP(供应商对账单!A188,进货入库明细表!A:O,9,FALSE),"")</f>
        <v/>
      </c>
      <c r="J188" s="18" t="str">
        <f>IFERROR(VLOOKUP(供应商对账单!A188,进货入库明细表!A:O,10,FALSE),"")</f>
        <v/>
      </c>
      <c r="K188" s="18" t="str">
        <f>IFERROR(VLOOKUP(供应商对账单!A188,进货入库明细表!A:O,11,FALSE),"")</f>
        <v/>
      </c>
      <c r="L188" s="48" t="str">
        <f>IFERROR(VLOOKUP(供应商对账单!A188,进货入库明细表!A:O,13,FALSE),"")</f>
        <v/>
      </c>
    </row>
    <row r="189" spans="1:12" ht="20.100000000000001" customHeight="1" x14ac:dyDescent="0.15">
      <c r="A189" s="38" t="e">
        <f t="array" ref="A189">INDEX(进货入库明细表!A:A,LARGE(IF(进货入库明细表!$A$3:$A$10000&lt;&gt;"",ROW($3:$10000),-1),ROW(供应商对账单!A184)))</f>
        <v>#VALUE!</v>
      </c>
      <c r="B189" s="46" t="str">
        <f>IFERROR(VLOOKUP(供应商对账单!A189,进货入库明细表!A:O,2,FALSE),"")</f>
        <v/>
      </c>
      <c r="C189" s="47" t="str">
        <f>IFERROR(VLOOKUP(供应商对账单!A189,进货入库明细表!A:O,3,FALSE),"")</f>
        <v/>
      </c>
      <c r="D189" s="18" t="str">
        <f>IFERROR(VLOOKUP(供应商对账单!A189,进货入库明细表!A:O,4,FALSE),"")</f>
        <v/>
      </c>
      <c r="E189" s="18" t="str">
        <f>IFERROR(VLOOKUP(供应商对账单!A189,进货入库明细表!A:O,5,FALSE),"")</f>
        <v/>
      </c>
      <c r="F189" s="18" t="str">
        <f>IFERROR(VLOOKUP(供应商对账单!A189,进货入库明细表!A:O,6,FALSE),"")</f>
        <v/>
      </c>
      <c r="G189" s="18" t="str">
        <f>IFERROR(VLOOKUP(供应商对账单!A189,进货入库明细表!A:O,7,FALSE),"")</f>
        <v/>
      </c>
      <c r="H189" s="18" t="str">
        <f>IFERROR(VLOOKUP(供应商对账单!A189,进货入库明细表!A:O,8,FALSE),"")</f>
        <v/>
      </c>
      <c r="I189" s="18" t="str">
        <f>IFERROR(VLOOKUP(供应商对账单!A189,进货入库明细表!A:O,9,FALSE),"")</f>
        <v/>
      </c>
      <c r="J189" s="18" t="str">
        <f>IFERROR(VLOOKUP(供应商对账单!A189,进货入库明细表!A:O,10,FALSE),"")</f>
        <v/>
      </c>
      <c r="K189" s="18" t="str">
        <f>IFERROR(VLOOKUP(供应商对账单!A189,进货入库明细表!A:O,11,FALSE),"")</f>
        <v/>
      </c>
      <c r="L189" s="48" t="str">
        <f>IFERROR(VLOOKUP(供应商对账单!A189,进货入库明细表!A:O,13,FALSE),"")</f>
        <v/>
      </c>
    </row>
    <row r="190" spans="1:12" ht="20.100000000000001" customHeight="1" x14ac:dyDescent="0.15">
      <c r="A190" s="38" t="e">
        <f t="array" ref="A190">INDEX(进货入库明细表!A:A,LARGE(IF(进货入库明细表!$A$3:$A$10000&lt;&gt;"",ROW($3:$10000),-1),ROW(供应商对账单!A185)))</f>
        <v>#VALUE!</v>
      </c>
      <c r="B190" s="46" t="str">
        <f>IFERROR(VLOOKUP(供应商对账单!A190,进货入库明细表!A:O,2,FALSE),"")</f>
        <v/>
      </c>
      <c r="C190" s="47" t="str">
        <f>IFERROR(VLOOKUP(供应商对账单!A190,进货入库明细表!A:O,3,FALSE),"")</f>
        <v/>
      </c>
      <c r="D190" s="18" t="str">
        <f>IFERROR(VLOOKUP(供应商对账单!A190,进货入库明细表!A:O,4,FALSE),"")</f>
        <v/>
      </c>
      <c r="E190" s="18" t="str">
        <f>IFERROR(VLOOKUP(供应商对账单!A190,进货入库明细表!A:O,5,FALSE),"")</f>
        <v/>
      </c>
      <c r="F190" s="18" t="str">
        <f>IFERROR(VLOOKUP(供应商对账单!A190,进货入库明细表!A:O,6,FALSE),"")</f>
        <v/>
      </c>
      <c r="G190" s="18" t="str">
        <f>IFERROR(VLOOKUP(供应商对账单!A190,进货入库明细表!A:O,7,FALSE),"")</f>
        <v/>
      </c>
      <c r="H190" s="18" t="str">
        <f>IFERROR(VLOOKUP(供应商对账单!A190,进货入库明细表!A:O,8,FALSE),"")</f>
        <v/>
      </c>
      <c r="I190" s="18" t="str">
        <f>IFERROR(VLOOKUP(供应商对账单!A190,进货入库明细表!A:O,9,FALSE),"")</f>
        <v/>
      </c>
      <c r="J190" s="18" t="str">
        <f>IFERROR(VLOOKUP(供应商对账单!A190,进货入库明细表!A:O,10,FALSE),"")</f>
        <v/>
      </c>
      <c r="K190" s="18" t="str">
        <f>IFERROR(VLOOKUP(供应商对账单!A190,进货入库明细表!A:O,11,FALSE),"")</f>
        <v/>
      </c>
      <c r="L190" s="48" t="str">
        <f>IFERROR(VLOOKUP(供应商对账单!A190,进货入库明细表!A:O,13,FALSE),"")</f>
        <v/>
      </c>
    </row>
    <row r="191" spans="1:12" ht="20.100000000000001" customHeight="1" x14ac:dyDescent="0.15">
      <c r="A191" s="38" t="e">
        <f t="array" ref="A191">INDEX(进货入库明细表!A:A,LARGE(IF(进货入库明细表!$A$3:$A$10000&lt;&gt;"",ROW($3:$10000),-1),ROW(供应商对账单!A186)))</f>
        <v>#VALUE!</v>
      </c>
      <c r="B191" s="46" t="str">
        <f>IFERROR(VLOOKUP(供应商对账单!A191,进货入库明细表!A:O,2,FALSE),"")</f>
        <v/>
      </c>
      <c r="C191" s="47" t="str">
        <f>IFERROR(VLOOKUP(供应商对账单!A191,进货入库明细表!A:O,3,FALSE),"")</f>
        <v/>
      </c>
      <c r="D191" s="18" t="str">
        <f>IFERROR(VLOOKUP(供应商对账单!A191,进货入库明细表!A:O,4,FALSE),"")</f>
        <v/>
      </c>
      <c r="E191" s="18" t="str">
        <f>IFERROR(VLOOKUP(供应商对账单!A191,进货入库明细表!A:O,5,FALSE),"")</f>
        <v/>
      </c>
      <c r="F191" s="18" t="str">
        <f>IFERROR(VLOOKUP(供应商对账单!A191,进货入库明细表!A:O,6,FALSE),"")</f>
        <v/>
      </c>
      <c r="G191" s="18" t="str">
        <f>IFERROR(VLOOKUP(供应商对账单!A191,进货入库明细表!A:O,7,FALSE),"")</f>
        <v/>
      </c>
      <c r="H191" s="18" t="str">
        <f>IFERROR(VLOOKUP(供应商对账单!A191,进货入库明细表!A:O,8,FALSE),"")</f>
        <v/>
      </c>
      <c r="I191" s="18" t="str">
        <f>IFERROR(VLOOKUP(供应商对账单!A191,进货入库明细表!A:O,9,FALSE),"")</f>
        <v/>
      </c>
      <c r="J191" s="18" t="str">
        <f>IFERROR(VLOOKUP(供应商对账单!A191,进货入库明细表!A:O,10,FALSE),"")</f>
        <v/>
      </c>
      <c r="K191" s="18" t="str">
        <f>IFERROR(VLOOKUP(供应商对账单!A191,进货入库明细表!A:O,11,FALSE),"")</f>
        <v/>
      </c>
      <c r="L191" s="48" t="str">
        <f>IFERROR(VLOOKUP(供应商对账单!A191,进货入库明细表!A:O,13,FALSE),"")</f>
        <v/>
      </c>
    </row>
    <row r="192" spans="1:12" ht="20.100000000000001" customHeight="1" x14ac:dyDescent="0.15">
      <c r="A192" s="38" t="e">
        <f t="array" ref="A192">INDEX(进货入库明细表!A:A,LARGE(IF(进货入库明细表!$A$3:$A$10000&lt;&gt;"",ROW($3:$10000),-1),ROW(供应商对账单!A187)))</f>
        <v>#VALUE!</v>
      </c>
      <c r="B192" s="46" t="str">
        <f>IFERROR(VLOOKUP(供应商对账单!A192,进货入库明细表!A:O,2,FALSE),"")</f>
        <v/>
      </c>
      <c r="C192" s="47" t="str">
        <f>IFERROR(VLOOKUP(供应商对账单!A192,进货入库明细表!A:O,3,FALSE),"")</f>
        <v/>
      </c>
      <c r="D192" s="18" t="str">
        <f>IFERROR(VLOOKUP(供应商对账单!A192,进货入库明细表!A:O,4,FALSE),"")</f>
        <v/>
      </c>
      <c r="E192" s="18" t="str">
        <f>IFERROR(VLOOKUP(供应商对账单!A192,进货入库明细表!A:O,5,FALSE),"")</f>
        <v/>
      </c>
      <c r="F192" s="18" t="str">
        <f>IFERROR(VLOOKUP(供应商对账单!A192,进货入库明细表!A:O,6,FALSE),"")</f>
        <v/>
      </c>
      <c r="G192" s="18" t="str">
        <f>IFERROR(VLOOKUP(供应商对账单!A192,进货入库明细表!A:O,7,FALSE),"")</f>
        <v/>
      </c>
      <c r="H192" s="18" t="str">
        <f>IFERROR(VLOOKUP(供应商对账单!A192,进货入库明细表!A:O,8,FALSE),"")</f>
        <v/>
      </c>
      <c r="I192" s="18" t="str">
        <f>IFERROR(VLOOKUP(供应商对账单!A192,进货入库明细表!A:O,9,FALSE),"")</f>
        <v/>
      </c>
      <c r="J192" s="18" t="str">
        <f>IFERROR(VLOOKUP(供应商对账单!A192,进货入库明细表!A:O,10,FALSE),"")</f>
        <v/>
      </c>
      <c r="K192" s="18" t="str">
        <f>IFERROR(VLOOKUP(供应商对账单!A192,进货入库明细表!A:O,11,FALSE),"")</f>
        <v/>
      </c>
      <c r="L192" s="48" t="str">
        <f>IFERROR(VLOOKUP(供应商对账单!A192,进货入库明细表!A:O,13,FALSE),"")</f>
        <v/>
      </c>
    </row>
    <row r="193" spans="1:12" ht="20.100000000000001" customHeight="1" x14ac:dyDescent="0.15">
      <c r="A193" s="38" t="e">
        <f t="array" ref="A193">INDEX(进货入库明细表!A:A,LARGE(IF(进货入库明细表!$A$3:$A$10000&lt;&gt;"",ROW($3:$10000),-1),ROW(供应商对账单!A188)))</f>
        <v>#VALUE!</v>
      </c>
      <c r="B193" s="46" t="str">
        <f>IFERROR(VLOOKUP(供应商对账单!A193,进货入库明细表!A:O,2,FALSE),"")</f>
        <v/>
      </c>
      <c r="C193" s="47" t="str">
        <f>IFERROR(VLOOKUP(供应商对账单!A193,进货入库明细表!A:O,3,FALSE),"")</f>
        <v/>
      </c>
      <c r="D193" s="18" t="str">
        <f>IFERROR(VLOOKUP(供应商对账单!A193,进货入库明细表!A:O,4,FALSE),"")</f>
        <v/>
      </c>
      <c r="E193" s="18" t="str">
        <f>IFERROR(VLOOKUP(供应商对账单!A193,进货入库明细表!A:O,5,FALSE),"")</f>
        <v/>
      </c>
      <c r="F193" s="18" t="str">
        <f>IFERROR(VLOOKUP(供应商对账单!A193,进货入库明细表!A:O,6,FALSE),"")</f>
        <v/>
      </c>
      <c r="G193" s="18" t="str">
        <f>IFERROR(VLOOKUP(供应商对账单!A193,进货入库明细表!A:O,7,FALSE),"")</f>
        <v/>
      </c>
      <c r="H193" s="18" t="str">
        <f>IFERROR(VLOOKUP(供应商对账单!A193,进货入库明细表!A:O,8,FALSE),"")</f>
        <v/>
      </c>
      <c r="I193" s="18" t="str">
        <f>IFERROR(VLOOKUP(供应商对账单!A193,进货入库明细表!A:O,9,FALSE),"")</f>
        <v/>
      </c>
      <c r="J193" s="18" t="str">
        <f>IFERROR(VLOOKUP(供应商对账单!A193,进货入库明细表!A:O,10,FALSE),"")</f>
        <v/>
      </c>
      <c r="K193" s="18" t="str">
        <f>IFERROR(VLOOKUP(供应商对账单!A193,进货入库明细表!A:O,11,FALSE),"")</f>
        <v/>
      </c>
      <c r="L193" s="48" t="str">
        <f>IFERROR(VLOOKUP(供应商对账单!A193,进货入库明细表!A:O,13,FALSE),"")</f>
        <v/>
      </c>
    </row>
    <row r="194" spans="1:12" ht="20.100000000000001" customHeight="1" x14ac:dyDescent="0.15">
      <c r="A194" s="38" t="e">
        <f t="array" ref="A194">INDEX(进货入库明细表!A:A,LARGE(IF(进货入库明细表!$A$3:$A$10000&lt;&gt;"",ROW($3:$10000),-1),ROW(供应商对账单!A189)))</f>
        <v>#VALUE!</v>
      </c>
      <c r="B194" s="46" t="str">
        <f>IFERROR(VLOOKUP(供应商对账单!A194,进货入库明细表!A:O,2,FALSE),"")</f>
        <v/>
      </c>
      <c r="C194" s="47" t="str">
        <f>IFERROR(VLOOKUP(供应商对账单!A194,进货入库明细表!A:O,3,FALSE),"")</f>
        <v/>
      </c>
      <c r="D194" s="18" t="str">
        <f>IFERROR(VLOOKUP(供应商对账单!A194,进货入库明细表!A:O,4,FALSE),"")</f>
        <v/>
      </c>
      <c r="E194" s="18" t="str">
        <f>IFERROR(VLOOKUP(供应商对账单!A194,进货入库明细表!A:O,5,FALSE),"")</f>
        <v/>
      </c>
      <c r="F194" s="18" t="str">
        <f>IFERROR(VLOOKUP(供应商对账单!A194,进货入库明细表!A:O,6,FALSE),"")</f>
        <v/>
      </c>
      <c r="G194" s="18" t="str">
        <f>IFERROR(VLOOKUP(供应商对账单!A194,进货入库明细表!A:O,7,FALSE),"")</f>
        <v/>
      </c>
      <c r="H194" s="18" t="str">
        <f>IFERROR(VLOOKUP(供应商对账单!A194,进货入库明细表!A:O,8,FALSE),"")</f>
        <v/>
      </c>
      <c r="I194" s="18" t="str">
        <f>IFERROR(VLOOKUP(供应商对账单!A194,进货入库明细表!A:O,9,FALSE),"")</f>
        <v/>
      </c>
      <c r="J194" s="18" t="str">
        <f>IFERROR(VLOOKUP(供应商对账单!A194,进货入库明细表!A:O,10,FALSE),"")</f>
        <v/>
      </c>
      <c r="K194" s="18" t="str">
        <f>IFERROR(VLOOKUP(供应商对账单!A194,进货入库明细表!A:O,11,FALSE),"")</f>
        <v/>
      </c>
      <c r="L194" s="48" t="str">
        <f>IFERROR(VLOOKUP(供应商对账单!A194,进货入库明细表!A:O,13,FALSE),"")</f>
        <v/>
      </c>
    </row>
    <row r="195" spans="1:12" ht="20.100000000000001" customHeight="1" x14ac:dyDescent="0.15">
      <c r="A195" s="38" t="e">
        <f t="array" ref="A195">INDEX(进货入库明细表!A:A,LARGE(IF(进货入库明细表!$A$3:$A$10000&lt;&gt;"",ROW($3:$10000),-1),ROW(供应商对账单!A190)))</f>
        <v>#VALUE!</v>
      </c>
      <c r="B195" s="46" t="str">
        <f>IFERROR(VLOOKUP(供应商对账单!A195,进货入库明细表!A:O,2,FALSE),"")</f>
        <v/>
      </c>
      <c r="C195" s="47" t="str">
        <f>IFERROR(VLOOKUP(供应商对账单!A195,进货入库明细表!A:O,3,FALSE),"")</f>
        <v/>
      </c>
      <c r="D195" s="18" t="str">
        <f>IFERROR(VLOOKUP(供应商对账单!A195,进货入库明细表!A:O,4,FALSE),"")</f>
        <v/>
      </c>
      <c r="E195" s="18" t="str">
        <f>IFERROR(VLOOKUP(供应商对账单!A195,进货入库明细表!A:O,5,FALSE),"")</f>
        <v/>
      </c>
      <c r="F195" s="18" t="str">
        <f>IFERROR(VLOOKUP(供应商对账单!A195,进货入库明细表!A:O,6,FALSE),"")</f>
        <v/>
      </c>
      <c r="G195" s="18" t="str">
        <f>IFERROR(VLOOKUP(供应商对账单!A195,进货入库明细表!A:O,7,FALSE),"")</f>
        <v/>
      </c>
      <c r="H195" s="18" t="str">
        <f>IFERROR(VLOOKUP(供应商对账单!A195,进货入库明细表!A:O,8,FALSE),"")</f>
        <v/>
      </c>
      <c r="I195" s="18" t="str">
        <f>IFERROR(VLOOKUP(供应商对账单!A195,进货入库明细表!A:O,9,FALSE),"")</f>
        <v/>
      </c>
      <c r="J195" s="18" t="str">
        <f>IFERROR(VLOOKUP(供应商对账单!A195,进货入库明细表!A:O,10,FALSE),"")</f>
        <v/>
      </c>
      <c r="K195" s="18" t="str">
        <f>IFERROR(VLOOKUP(供应商对账单!A195,进货入库明细表!A:O,11,FALSE),"")</f>
        <v/>
      </c>
      <c r="L195" s="48" t="str">
        <f>IFERROR(VLOOKUP(供应商对账单!A195,进货入库明细表!A:O,13,FALSE),"")</f>
        <v/>
      </c>
    </row>
    <row r="196" spans="1:12" ht="20.100000000000001" customHeight="1" x14ac:dyDescent="0.15">
      <c r="A196" s="38" t="e">
        <f t="array" ref="A196">INDEX(进货入库明细表!A:A,LARGE(IF(进货入库明细表!$A$3:$A$10000&lt;&gt;"",ROW($3:$10000),-1),ROW(供应商对账单!A191)))</f>
        <v>#VALUE!</v>
      </c>
      <c r="B196" s="46" t="str">
        <f>IFERROR(VLOOKUP(供应商对账单!A196,进货入库明细表!A:O,2,FALSE),"")</f>
        <v/>
      </c>
      <c r="C196" s="47" t="str">
        <f>IFERROR(VLOOKUP(供应商对账单!A196,进货入库明细表!A:O,3,FALSE),"")</f>
        <v/>
      </c>
      <c r="D196" s="18" t="str">
        <f>IFERROR(VLOOKUP(供应商对账单!A196,进货入库明细表!A:O,4,FALSE),"")</f>
        <v/>
      </c>
      <c r="E196" s="18" t="str">
        <f>IFERROR(VLOOKUP(供应商对账单!A196,进货入库明细表!A:O,5,FALSE),"")</f>
        <v/>
      </c>
      <c r="F196" s="18" t="str">
        <f>IFERROR(VLOOKUP(供应商对账单!A196,进货入库明细表!A:O,6,FALSE),"")</f>
        <v/>
      </c>
      <c r="G196" s="18" t="str">
        <f>IFERROR(VLOOKUP(供应商对账单!A196,进货入库明细表!A:O,7,FALSE),"")</f>
        <v/>
      </c>
      <c r="H196" s="18" t="str">
        <f>IFERROR(VLOOKUP(供应商对账单!A196,进货入库明细表!A:O,8,FALSE),"")</f>
        <v/>
      </c>
      <c r="I196" s="18" t="str">
        <f>IFERROR(VLOOKUP(供应商对账单!A196,进货入库明细表!A:O,9,FALSE),"")</f>
        <v/>
      </c>
      <c r="J196" s="18" t="str">
        <f>IFERROR(VLOOKUP(供应商对账单!A196,进货入库明细表!A:O,10,FALSE),"")</f>
        <v/>
      </c>
      <c r="K196" s="18" t="str">
        <f>IFERROR(VLOOKUP(供应商对账单!A196,进货入库明细表!A:O,11,FALSE),"")</f>
        <v/>
      </c>
      <c r="L196" s="48" t="str">
        <f>IFERROR(VLOOKUP(供应商对账单!A196,进货入库明细表!A:O,13,FALSE),"")</f>
        <v/>
      </c>
    </row>
    <row r="197" spans="1:12" ht="20.100000000000001" customHeight="1" x14ac:dyDescent="0.15">
      <c r="A197" s="38" t="e">
        <f t="array" ref="A197">INDEX(进货入库明细表!A:A,LARGE(IF(进货入库明细表!$A$3:$A$10000&lt;&gt;"",ROW($3:$10000),-1),ROW(供应商对账单!A192)))</f>
        <v>#VALUE!</v>
      </c>
      <c r="B197" s="46" t="str">
        <f>IFERROR(VLOOKUP(供应商对账单!A197,进货入库明细表!A:O,2,FALSE),"")</f>
        <v/>
      </c>
      <c r="C197" s="47" t="str">
        <f>IFERROR(VLOOKUP(供应商对账单!A197,进货入库明细表!A:O,3,FALSE),"")</f>
        <v/>
      </c>
      <c r="D197" s="18" t="str">
        <f>IFERROR(VLOOKUP(供应商对账单!A197,进货入库明细表!A:O,4,FALSE),"")</f>
        <v/>
      </c>
      <c r="E197" s="18" t="str">
        <f>IFERROR(VLOOKUP(供应商对账单!A197,进货入库明细表!A:O,5,FALSE),"")</f>
        <v/>
      </c>
      <c r="F197" s="18" t="str">
        <f>IFERROR(VLOOKUP(供应商对账单!A197,进货入库明细表!A:O,6,FALSE),"")</f>
        <v/>
      </c>
      <c r="G197" s="18" t="str">
        <f>IFERROR(VLOOKUP(供应商对账单!A197,进货入库明细表!A:O,7,FALSE),"")</f>
        <v/>
      </c>
      <c r="H197" s="18" t="str">
        <f>IFERROR(VLOOKUP(供应商对账单!A197,进货入库明细表!A:O,8,FALSE),"")</f>
        <v/>
      </c>
      <c r="I197" s="18" t="str">
        <f>IFERROR(VLOOKUP(供应商对账单!A197,进货入库明细表!A:O,9,FALSE),"")</f>
        <v/>
      </c>
      <c r="J197" s="18" t="str">
        <f>IFERROR(VLOOKUP(供应商对账单!A197,进货入库明细表!A:O,10,FALSE),"")</f>
        <v/>
      </c>
      <c r="K197" s="18" t="str">
        <f>IFERROR(VLOOKUP(供应商对账单!A197,进货入库明细表!A:O,11,FALSE),"")</f>
        <v/>
      </c>
      <c r="L197" s="48" t="str">
        <f>IFERROR(VLOOKUP(供应商对账单!A197,进货入库明细表!A:O,13,FALSE),"")</f>
        <v/>
      </c>
    </row>
    <row r="198" spans="1:12" ht="20.100000000000001" customHeight="1" x14ac:dyDescent="0.15">
      <c r="A198" s="38" t="e">
        <f t="array" ref="A198">INDEX(进货入库明细表!A:A,LARGE(IF(进货入库明细表!$A$3:$A$10000&lt;&gt;"",ROW($3:$10000),-1),ROW(供应商对账单!A193)))</f>
        <v>#VALUE!</v>
      </c>
      <c r="B198" s="46" t="str">
        <f>IFERROR(VLOOKUP(供应商对账单!A198,进货入库明细表!A:O,2,FALSE),"")</f>
        <v/>
      </c>
      <c r="C198" s="47" t="str">
        <f>IFERROR(VLOOKUP(供应商对账单!A198,进货入库明细表!A:O,3,FALSE),"")</f>
        <v/>
      </c>
      <c r="D198" s="18" t="str">
        <f>IFERROR(VLOOKUP(供应商对账单!A198,进货入库明细表!A:O,4,FALSE),"")</f>
        <v/>
      </c>
      <c r="E198" s="18" t="str">
        <f>IFERROR(VLOOKUP(供应商对账单!A198,进货入库明细表!A:O,5,FALSE),"")</f>
        <v/>
      </c>
      <c r="F198" s="18" t="str">
        <f>IFERROR(VLOOKUP(供应商对账单!A198,进货入库明细表!A:O,6,FALSE),"")</f>
        <v/>
      </c>
      <c r="G198" s="18" t="str">
        <f>IFERROR(VLOOKUP(供应商对账单!A198,进货入库明细表!A:O,7,FALSE),"")</f>
        <v/>
      </c>
      <c r="H198" s="18" t="str">
        <f>IFERROR(VLOOKUP(供应商对账单!A198,进货入库明细表!A:O,8,FALSE),"")</f>
        <v/>
      </c>
      <c r="I198" s="18" t="str">
        <f>IFERROR(VLOOKUP(供应商对账单!A198,进货入库明细表!A:O,9,FALSE),"")</f>
        <v/>
      </c>
      <c r="J198" s="18" t="str">
        <f>IFERROR(VLOOKUP(供应商对账单!A198,进货入库明细表!A:O,10,FALSE),"")</f>
        <v/>
      </c>
      <c r="K198" s="18" t="str">
        <f>IFERROR(VLOOKUP(供应商对账单!A198,进货入库明细表!A:O,11,FALSE),"")</f>
        <v/>
      </c>
      <c r="L198" s="48" t="str">
        <f>IFERROR(VLOOKUP(供应商对账单!A198,进货入库明细表!A:O,13,FALSE),"")</f>
        <v/>
      </c>
    </row>
  </sheetData>
  <mergeCells count="4">
    <mergeCell ref="B1:L1"/>
    <mergeCell ref="B2:B3"/>
    <mergeCell ref="C2:C3"/>
    <mergeCell ref="E2:E3"/>
  </mergeCells>
  <phoneticPr fontId="3" type="noConversion"/>
  <pageMargins left="0.75" right="0.75" top="1" bottom="1" header="0.51180555555555596" footer="0.51180555555555596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98"/>
  <sheetViews>
    <sheetView topLeftCell="B1" workbookViewId="0">
      <selection activeCell="M6" sqref="M6"/>
    </sheetView>
  </sheetViews>
  <sheetFormatPr defaultColWidth="9" defaultRowHeight="16.5" x14ac:dyDescent="0.15"/>
  <cols>
    <col min="1" max="1" width="9" style="38" hidden="1" customWidth="1"/>
    <col min="2" max="11" width="12.5" style="19" customWidth="1"/>
    <col min="12" max="12" width="12.5" style="20" customWidth="1"/>
    <col min="13" max="13" width="9" style="38"/>
    <col min="14" max="18" width="9" style="5"/>
    <col min="19" max="16384" width="9" style="6"/>
  </cols>
  <sheetData>
    <row r="1" spans="1:12" x14ac:dyDescent="0.15">
      <c r="B1" s="49" t="s">
        <v>74</v>
      </c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15">
      <c r="B2" s="40" t="s">
        <v>75</v>
      </c>
      <c r="C2" s="41" t="s">
        <v>43</v>
      </c>
      <c r="E2" s="40" t="s">
        <v>13</v>
      </c>
      <c r="F2" s="42" t="s">
        <v>71</v>
      </c>
      <c r="G2" s="43">
        <v>43040</v>
      </c>
      <c r="L2" s="19"/>
    </row>
    <row r="3" spans="1:12" x14ac:dyDescent="0.15">
      <c r="B3" s="40"/>
      <c r="C3" s="41"/>
      <c r="E3" s="40"/>
      <c r="F3" s="42" t="s">
        <v>72</v>
      </c>
      <c r="G3" s="44">
        <v>43099</v>
      </c>
      <c r="L3" s="19"/>
    </row>
    <row r="4" spans="1:12" x14ac:dyDescent="0.15">
      <c r="B4" s="45"/>
      <c r="L4" s="19"/>
    </row>
    <row r="5" spans="1:12" ht="20.100000000000001" customHeight="1" x14ac:dyDescent="0.15">
      <c r="A5" s="38" t="s">
        <v>11</v>
      </c>
      <c r="B5" s="50" t="s">
        <v>12</v>
      </c>
      <c r="C5" s="51" t="s">
        <v>13</v>
      </c>
      <c r="D5" s="51" t="s">
        <v>39</v>
      </c>
      <c r="E5" s="51" t="s">
        <v>15</v>
      </c>
      <c r="F5" s="51" t="s">
        <v>16</v>
      </c>
      <c r="G5" s="51" t="s">
        <v>17</v>
      </c>
      <c r="H5" s="52" t="s">
        <v>60</v>
      </c>
      <c r="I5" s="52" t="s">
        <v>76</v>
      </c>
      <c r="J5" s="52" t="s">
        <v>61</v>
      </c>
      <c r="K5" s="51" t="s">
        <v>21</v>
      </c>
      <c r="L5" s="51" t="s">
        <v>23</v>
      </c>
    </row>
    <row r="6" spans="1:12" ht="20.100000000000001" customHeight="1" x14ac:dyDescent="0.15">
      <c r="A6" s="38" t="str">
        <f t="array" ref="A6">INDEX(销售出库明细表!A:A,LARGE(IF(销售出库明细表!$A$3:$A$10000&lt;&gt;"",ROW($3:$10000),-1),ROW(客户对账单!A1)))</f>
        <v>4-</v>
      </c>
      <c r="B6" s="46" t="str">
        <f>IFERROR(VLOOKUP(客户对账单!A6,销售出库明细表!A:O,2,FALSE),"")</f>
        <v>B1001</v>
      </c>
      <c r="C6" s="47">
        <f>IFERROR(VLOOKUP(客户对账单!A6,销售出库明细表!A:O,3,FALSE),"")</f>
        <v>43072</v>
      </c>
      <c r="D6" s="18" t="str">
        <f>IFERROR(VLOOKUP(客户对账单!A6,销售出库明细表!A:O,4,FALSE),"")</f>
        <v>a1002</v>
      </c>
      <c r="E6" s="18" t="str">
        <f>IFERROR(VLOOKUP(客户对账单!A6,销售出库明细表!A:O,5,FALSE),"")</f>
        <v>物料2</v>
      </c>
      <c r="F6" s="18" t="str">
        <f>IFERROR(VLOOKUP(客户对账单!A6,销售出库明细表!A:O,6,FALSE),"")</f>
        <v>BB</v>
      </c>
      <c r="G6" s="18" t="str">
        <f>IFERROR(VLOOKUP(客户对账单!A6,销售出库明细表!A:O,7,FALSE),"")</f>
        <v>支</v>
      </c>
      <c r="H6" s="18">
        <f>IFERROR(VLOOKUP(客户对账单!A6,销售出库明细表!A:O,8,FALSE),"")</f>
        <v>15</v>
      </c>
      <c r="I6" s="18">
        <f>IFERROR(VLOOKUP(客户对账单!A6,销售出库明细表!A:O,9,FALSE),"")</f>
        <v>99</v>
      </c>
      <c r="J6" s="18">
        <f>IFERROR(VLOOKUP(客户对账单!A6,销售出库明细表!A:O,10,FALSE),"")</f>
        <v>1485</v>
      </c>
      <c r="K6" s="18" t="str">
        <f>IFERROR(VLOOKUP(客户对账单!A6,销售出库明细表!A:O,11,FALSE),"")</f>
        <v>李四</v>
      </c>
      <c r="L6" s="18">
        <f>IFERROR(VLOOKUP(客户对账单!A6,销售出库明细表!A:O,13,FALSE),"")</f>
        <v>0</v>
      </c>
    </row>
    <row r="7" spans="1:12" ht="20.100000000000001" customHeight="1" x14ac:dyDescent="0.15">
      <c r="A7" s="38" t="str">
        <f t="array" ref="A7">INDEX(销售出库明细表!A:A,LARGE(IF(销售出库明细表!$A$3:$A$10000&lt;&gt;"",ROW($3:$10000),-1),ROW(客户对账单!A2)))</f>
        <v>3-</v>
      </c>
      <c r="B7" s="46" t="str">
        <f>IFERROR(VLOOKUP(客户对账单!A7,销售出库明细表!A:O,2,FALSE),"")</f>
        <v>B1001</v>
      </c>
      <c r="C7" s="47">
        <f>IFERROR(VLOOKUP(客户对账单!A7,销售出库明细表!A:O,3,FALSE),"")</f>
        <v>43072</v>
      </c>
      <c r="D7" s="18" t="str">
        <f>IFERROR(VLOOKUP(客户对账单!A7,销售出库明细表!A:O,4,FALSE),"")</f>
        <v>a1001</v>
      </c>
      <c r="E7" s="18" t="str">
        <f>IFERROR(VLOOKUP(客户对账单!A7,销售出库明细表!A:O,5,FALSE),"")</f>
        <v>物料1</v>
      </c>
      <c r="F7" s="18" t="str">
        <f>IFERROR(VLOOKUP(客户对账单!A7,销售出库明细表!A:O,6,FALSE),"")</f>
        <v>AA</v>
      </c>
      <c r="G7" s="18" t="str">
        <f>IFERROR(VLOOKUP(客户对账单!A7,销售出库明细表!A:O,7,FALSE),"")</f>
        <v>个</v>
      </c>
      <c r="H7" s="18">
        <f>IFERROR(VLOOKUP(客户对账单!A7,销售出库明细表!A:O,8,FALSE),"")</f>
        <v>20</v>
      </c>
      <c r="I7" s="18">
        <f>IFERROR(VLOOKUP(客户对账单!A7,销售出库明细表!A:O,9,FALSE),"")</f>
        <v>99</v>
      </c>
      <c r="J7" s="18">
        <f>IFERROR(VLOOKUP(客户对账单!A7,销售出库明细表!A:O,10,FALSE),"")</f>
        <v>1980</v>
      </c>
      <c r="K7" s="18" t="str">
        <f>IFERROR(VLOOKUP(客户对账单!A7,销售出库明细表!A:O,11,FALSE),"")</f>
        <v>李四</v>
      </c>
      <c r="L7" s="18">
        <f>IFERROR(VLOOKUP(客户对账单!A7,销售出库明细表!A:O,13,FALSE),"")</f>
        <v>0</v>
      </c>
    </row>
    <row r="8" spans="1:12" ht="20.100000000000001" customHeight="1" x14ac:dyDescent="0.15">
      <c r="A8" s="38" t="e">
        <f t="array" ref="A8">INDEX(销售出库明细表!A:A,LARGE(IF(销售出库明细表!$A$3:$A$10000&lt;&gt;"",ROW($3:$10000),-1),ROW(客户对账单!A3)))</f>
        <v>#VALUE!</v>
      </c>
      <c r="B8" s="46" t="str">
        <f>IFERROR(VLOOKUP(客户对账单!A8,销售出库明细表!A:O,2,FALSE),"")</f>
        <v/>
      </c>
      <c r="C8" s="47" t="str">
        <f>IFERROR(VLOOKUP(客户对账单!A8,销售出库明细表!A:O,3,FALSE),"")</f>
        <v/>
      </c>
      <c r="D8" s="18" t="str">
        <f>IFERROR(VLOOKUP(客户对账单!A8,销售出库明细表!A:O,4,FALSE),"")</f>
        <v/>
      </c>
      <c r="E8" s="18" t="str">
        <f>IFERROR(VLOOKUP(客户对账单!A8,销售出库明细表!A:O,5,FALSE),"")</f>
        <v/>
      </c>
      <c r="F8" s="18" t="str">
        <f>IFERROR(VLOOKUP(客户对账单!A8,销售出库明细表!A:O,6,FALSE),"")</f>
        <v/>
      </c>
      <c r="G8" s="18" t="str">
        <f>IFERROR(VLOOKUP(客户对账单!A8,销售出库明细表!A:O,7,FALSE),"")</f>
        <v/>
      </c>
      <c r="H8" s="18" t="str">
        <f>IFERROR(VLOOKUP(客户对账单!A8,销售出库明细表!A:O,8,FALSE),"")</f>
        <v/>
      </c>
      <c r="I8" s="18" t="str">
        <f>IFERROR(VLOOKUP(客户对账单!A8,销售出库明细表!A:O,9,FALSE),"")</f>
        <v/>
      </c>
      <c r="J8" s="18" t="str">
        <f>IFERROR(VLOOKUP(客户对账单!A8,销售出库明细表!A:O,10,FALSE),"")</f>
        <v/>
      </c>
      <c r="K8" s="18" t="str">
        <f>IFERROR(VLOOKUP(客户对账单!A8,销售出库明细表!A:O,11,FALSE),"")</f>
        <v/>
      </c>
      <c r="L8" s="18" t="str">
        <f>IFERROR(VLOOKUP(客户对账单!A8,销售出库明细表!A:O,13,FALSE),"")</f>
        <v/>
      </c>
    </row>
    <row r="9" spans="1:12" ht="20.100000000000001" customHeight="1" x14ac:dyDescent="0.15">
      <c r="A9" s="38" t="e">
        <f t="array" ref="A9">INDEX(销售出库明细表!A:A,LARGE(IF(销售出库明细表!$A$3:$A$10000&lt;&gt;"",ROW($3:$10000),-1),ROW(客户对账单!A4)))</f>
        <v>#VALUE!</v>
      </c>
      <c r="B9" s="46" t="str">
        <f>IFERROR(VLOOKUP(客户对账单!A9,销售出库明细表!A:O,2,FALSE),"")</f>
        <v/>
      </c>
      <c r="C9" s="47" t="str">
        <f>IFERROR(VLOOKUP(客户对账单!A9,销售出库明细表!A:O,3,FALSE),"")</f>
        <v/>
      </c>
      <c r="D9" s="18" t="str">
        <f>IFERROR(VLOOKUP(客户对账单!A9,销售出库明细表!A:O,4,FALSE),"")</f>
        <v/>
      </c>
      <c r="E9" s="18" t="str">
        <f>IFERROR(VLOOKUP(客户对账单!A9,销售出库明细表!A:O,5,FALSE),"")</f>
        <v/>
      </c>
      <c r="F9" s="18" t="str">
        <f>IFERROR(VLOOKUP(客户对账单!A9,销售出库明细表!A:O,6,FALSE),"")</f>
        <v/>
      </c>
      <c r="G9" s="18" t="str">
        <f>IFERROR(VLOOKUP(客户对账单!A9,销售出库明细表!A:O,7,FALSE),"")</f>
        <v/>
      </c>
      <c r="H9" s="18" t="str">
        <f>IFERROR(VLOOKUP(客户对账单!A9,销售出库明细表!A:O,8,FALSE),"")</f>
        <v/>
      </c>
      <c r="I9" s="18" t="str">
        <f>IFERROR(VLOOKUP(客户对账单!A9,销售出库明细表!A:O,9,FALSE),"")</f>
        <v/>
      </c>
      <c r="J9" s="18" t="str">
        <f>IFERROR(VLOOKUP(客户对账单!A9,销售出库明细表!A:O,10,FALSE),"")</f>
        <v/>
      </c>
      <c r="K9" s="18" t="str">
        <f>IFERROR(VLOOKUP(客户对账单!A9,销售出库明细表!A:O,11,FALSE),"")</f>
        <v/>
      </c>
      <c r="L9" s="18" t="str">
        <f>IFERROR(VLOOKUP(客户对账单!A9,销售出库明细表!A:O,13,FALSE),"")</f>
        <v/>
      </c>
    </row>
    <row r="10" spans="1:12" ht="20.100000000000001" customHeight="1" x14ac:dyDescent="0.15">
      <c r="A10" s="38" t="e">
        <f t="array" ref="A10">INDEX(销售出库明细表!A:A,LARGE(IF(销售出库明细表!$A$3:$A$10000&lt;&gt;"",ROW($3:$10000),-1),ROW(客户对账单!A5)))</f>
        <v>#VALUE!</v>
      </c>
      <c r="B10" s="46" t="str">
        <f>IFERROR(VLOOKUP(客户对账单!A10,销售出库明细表!A:O,2,FALSE),"")</f>
        <v/>
      </c>
      <c r="C10" s="47" t="str">
        <f>IFERROR(VLOOKUP(客户对账单!A10,销售出库明细表!A:O,3,FALSE),"")</f>
        <v/>
      </c>
      <c r="D10" s="18" t="str">
        <f>IFERROR(VLOOKUP(客户对账单!A10,销售出库明细表!A:O,4,FALSE),"")</f>
        <v/>
      </c>
      <c r="E10" s="18" t="str">
        <f>IFERROR(VLOOKUP(客户对账单!A10,销售出库明细表!A:O,5,FALSE),"")</f>
        <v/>
      </c>
      <c r="F10" s="18" t="str">
        <f>IFERROR(VLOOKUP(客户对账单!A10,销售出库明细表!A:O,6,FALSE),"")</f>
        <v/>
      </c>
      <c r="G10" s="18" t="str">
        <f>IFERROR(VLOOKUP(客户对账单!A10,销售出库明细表!A:O,7,FALSE),"")</f>
        <v/>
      </c>
      <c r="H10" s="18" t="str">
        <f>IFERROR(VLOOKUP(客户对账单!A10,销售出库明细表!A:O,8,FALSE),"")</f>
        <v/>
      </c>
      <c r="I10" s="18" t="str">
        <f>IFERROR(VLOOKUP(客户对账单!A10,销售出库明细表!A:O,9,FALSE),"")</f>
        <v/>
      </c>
      <c r="J10" s="18" t="str">
        <f>IFERROR(VLOOKUP(客户对账单!A10,销售出库明细表!A:O,10,FALSE),"")</f>
        <v/>
      </c>
      <c r="K10" s="18" t="str">
        <f>IFERROR(VLOOKUP(客户对账单!A10,销售出库明细表!A:O,11,FALSE),"")</f>
        <v/>
      </c>
      <c r="L10" s="18" t="str">
        <f>IFERROR(VLOOKUP(客户对账单!A10,销售出库明细表!A:O,13,FALSE),"")</f>
        <v/>
      </c>
    </row>
    <row r="11" spans="1:12" ht="20.100000000000001" customHeight="1" x14ac:dyDescent="0.15">
      <c r="A11" s="38" t="e">
        <f t="array" ref="A11">INDEX(销售出库明细表!A:A,LARGE(IF(销售出库明细表!$A$3:$A$10000&lt;&gt;"",ROW($3:$10000),-1),ROW(客户对账单!A6)))</f>
        <v>#VALUE!</v>
      </c>
      <c r="B11" s="46" t="str">
        <f>IFERROR(VLOOKUP(客户对账单!A11,销售出库明细表!A:O,2,FALSE),"")</f>
        <v/>
      </c>
      <c r="C11" s="47" t="str">
        <f>IFERROR(VLOOKUP(客户对账单!A11,销售出库明细表!A:O,3,FALSE),"")</f>
        <v/>
      </c>
      <c r="D11" s="18" t="str">
        <f>IFERROR(VLOOKUP(客户对账单!A11,销售出库明细表!A:O,4,FALSE),"")</f>
        <v/>
      </c>
      <c r="E11" s="18" t="str">
        <f>IFERROR(VLOOKUP(客户对账单!A11,销售出库明细表!A:O,5,FALSE),"")</f>
        <v/>
      </c>
      <c r="F11" s="18" t="str">
        <f>IFERROR(VLOOKUP(客户对账单!A11,销售出库明细表!A:O,6,FALSE),"")</f>
        <v/>
      </c>
      <c r="G11" s="18" t="str">
        <f>IFERROR(VLOOKUP(客户对账单!A11,销售出库明细表!A:O,7,FALSE),"")</f>
        <v/>
      </c>
      <c r="H11" s="18" t="str">
        <f>IFERROR(VLOOKUP(客户对账单!A11,销售出库明细表!A:O,8,FALSE),"")</f>
        <v/>
      </c>
      <c r="I11" s="18" t="str">
        <f>IFERROR(VLOOKUP(客户对账单!A11,销售出库明细表!A:O,9,FALSE),"")</f>
        <v/>
      </c>
      <c r="J11" s="18" t="str">
        <f>IFERROR(VLOOKUP(客户对账单!A11,销售出库明细表!A:O,10,FALSE),"")</f>
        <v/>
      </c>
      <c r="K11" s="18" t="str">
        <f>IFERROR(VLOOKUP(客户对账单!A11,销售出库明细表!A:O,11,FALSE),"")</f>
        <v/>
      </c>
      <c r="L11" s="18" t="str">
        <f>IFERROR(VLOOKUP(客户对账单!A11,销售出库明细表!A:O,13,FALSE),"")</f>
        <v/>
      </c>
    </row>
    <row r="12" spans="1:12" ht="20.100000000000001" customHeight="1" x14ac:dyDescent="0.15">
      <c r="A12" s="38" t="e">
        <f t="array" ref="A12">INDEX(销售出库明细表!A:A,LARGE(IF(销售出库明细表!$A$3:$A$10000&lt;&gt;"",ROW($3:$10000),-1),ROW(客户对账单!A7)))</f>
        <v>#VALUE!</v>
      </c>
      <c r="B12" s="46" t="str">
        <f>IFERROR(VLOOKUP(客户对账单!A12,销售出库明细表!A:O,2,FALSE),"")</f>
        <v/>
      </c>
      <c r="C12" s="47" t="str">
        <f>IFERROR(VLOOKUP(客户对账单!A12,销售出库明细表!A:O,3,FALSE),"")</f>
        <v/>
      </c>
      <c r="D12" s="18" t="str">
        <f>IFERROR(VLOOKUP(客户对账单!A12,销售出库明细表!A:O,4,FALSE),"")</f>
        <v/>
      </c>
      <c r="E12" s="18" t="str">
        <f>IFERROR(VLOOKUP(客户对账单!A12,销售出库明细表!A:O,5,FALSE),"")</f>
        <v/>
      </c>
      <c r="F12" s="18" t="str">
        <f>IFERROR(VLOOKUP(客户对账单!A12,销售出库明细表!A:O,6,FALSE),"")</f>
        <v/>
      </c>
      <c r="G12" s="18" t="str">
        <f>IFERROR(VLOOKUP(客户对账单!A12,销售出库明细表!A:O,7,FALSE),"")</f>
        <v/>
      </c>
      <c r="H12" s="18" t="str">
        <f>IFERROR(VLOOKUP(客户对账单!A12,销售出库明细表!A:O,8,FALSE),"")</f>
        <v/>
      </c>
      <c r="I12" s="18" t="str">
        <f>IFERROR(VLOOKUP(客户对账单!A12,销售出库明细表!A:O,9,FALSE),"")</f>
        <v/>
      </c>
      <c r="J12" s="18" t="str">
        <f>IFERROR(VLOOKUP(客户对账单!A12,销售出库明细表!A:O,10,FALSE),"")</f>
        <v/>
      </c>
      <c r="K12" s="18" t="str">
        <f>IFERROR(VLOOKUP(客户对账单!A12,销售出库明细表!A:O,11,FALSE),"")</f>
        <v/>
      </c>
      <c r="L12" s="18" t="str">
        <f>IFERROR(VLOOKUP(客户对账单!A12,销售出库明细表!A:O,13,FALSE),"")</f>
        <v/>
      </c>
    </row>
    <row r="13" spans="1:12" ht="20.100000000000001" customHeight="1" x14ac:dyDescent="0.15">
      <c r="A13" s="38" t="e">
        <f t="array" ref="A13">INDEX(销售出库明细表!A:A,LARGE(IF(销售出库明细表!$A$3:$A$10000&lt;&gt;"",ROW($3:$10000),-1),ROW(客户对账单!A8)))</f>
        <v>#VALUE!</v>
      </c>
      <c r="B13" s="46" t="str">
        <f>IFERROR(VLOOKUP(客户对账单!A13,销售出库明细表!A:O,2,FALSE),"")</f>
        <v/>
      </c>
      <c r="C13" s="47" t="str">
        <f>IFERROR(VLOOKUP(客户对账单!A13,销售出库明细表!A:O,3,FALSE),"")</f>
        <v/>
      </c>
      <c r="D13" s="18" t="str">
        <f>IFERROR(VLOOKUP(客户对账单!A13,销售出库明细表!A:O,4,FALSE),"")</f>
        <v/>
      </c>
      <c r="E13" s="18" t="str">
        <f>IFERROR(VLOOKUP(客户对账单!A13,销售出库明细表!A:O,5,FALSE),"")</f>
        <v/>
      </c>
      <c r="F13" s="18" t="str">
        <f>IFERROR(VLOOKUP(客户对账单!A13,销售出库明细表!A:O,6,FALSE),"")</f>
        <v/>
      </c>
      <c r="G13" s="18" t="str">
        <f>IFERROR(VLOOKUP(客户对账单!A13,销售出库明细表!A:O,7,FALSE),"")</f>
        <v/>
      </c>
      <c r="H13" s="18" t="str">
        <f>IFERROR(VLOOKUP(客户对账单!A13,销售出库明细表!A:O,8,FALSE),"")</f>
        <v/>
      </c>
      <c r="I13" s="18" t="str">
        <f>IFERROR(VLOOKUP(客户对账单!A13,销售出库明细表!A:O,9,FALSE),"")</f>
        <v/>
      </c>
      <c r="J13" s="18" t="str">
        <f>IFERROR(VLOOKUP(客户对账单!A13,销售出库明细表!A:O,10,FALSE),"")</f>
        <v/>
      </c>
      <c r="K13" s="18" t="str">
        <f>IFERROR(VLOOKUP(客户对账单!A13,销售出库明细表!A:O,11,FALSE),"")</f>
        <v/>
      </c>
      <c r="L13" s="18" t="str">
        <f>IFERROR(VLOOKUP(客户对账单!A13,销售出库明细表!A:O,13,FALSE),"")</f>
        <v/>
      </c>
    </row>
    <row r="14" spans="1:12" ht="20.100000000000001" customHeight="1" x14ac:dyDescent="0.15">
      <c r="A14" s="38" t="e">
        <f t="array" ref="A14">INDEX(销售出库明细表!A:A,LARGE(IF(销售出库明细表!$A$3:$A$10000&lt;&gt;"",ROW($3:$10000),-1),ROW(客户对账单!A9)))</f>
        <v>#VALUE!</v>
      </c>
      <c r="B14" s="46" t="str">
        <f>IFERROR(VLOOKUP(客户对账单!A14,销售出库明细表!A:O,2,FALSE),"")</f>
        <v/>
      </c>
      <c r="C14" s="47" t="str">
        <f>IFERROR(VLOOKUP(客户对账单!A14,销售出库明细表!A:O,3,FALSE),"")</f>
        <v/>
      </c>
      <c r="D14" s="18" t="str">
        <f>IFERROR(VLOOKUP(客户对账单!A14,销售出库明细表!A:O,4,FALSE),"")</f>
        <v/>
      </c>
      <c r="E14" s="18" t="str">
        <f>IFERROR(VLOOKUP(客户对账单!A14,销售出库明细表!A:O,5,FALSE),"")</f>
        <v/>
      </c>
      <c r="F14" s="18" t="str">
        <f>IFERROR(VLOOKUP(客户对账单!A14,销售出库明细表!A:O,6,FALSE),"")</f>
        <v/>
      </c>
      <c r="G14" s="18" t="str">
        <f>IFERROR(VLOOKUP(客户对账单!A14,销售出库明细表!A:O,7,FALSE),"")</f>
        <v/>
      </c>
      <c r="H14" s="18" t="str">
        <f>IFERROR(VLOOKUP(客户对账单!A14,销售出库明细表!A:O,8,FALSE),"")</f>
        <v/>
      </c>
      <c r="I14" s="18" t="str">
        <f>IFERROR(VLOOKUP(客户对账单!A14,销售出库明细表!A:O,9,FALSE),"")</f>
        <v/>
      </c>
      <c r="J14" s="18" t="str">
        <f>IFERROR(VLOOKUP(客户对账单!A14,销售出库明细表!A:O,10,FALSE),"")</f>
        <v/>
      </c>
      <c r="K14" s="18" t="str">
        <f>IFERROR(VLOOKUP(客户对账单!A14,销售出库明细表!A:O,11,FALSE),"")</f>
        <v/>
      </c>
      <c r="L14" s="18" t="str">
        <f>IFERROR(VLOOKUP(客户对账单!A14,销售出库明细表!A:O,13,FALSE),"")</f>
        <v/>
      </c>
    </row>
    <row r="15" spans="1:12" ht="20.100000000000001" customHeight="1" x14ac:dyDescent="0.15">
      <c r="A15" s="38" t="e">
        <f t="array" ref="A15">INDEX(销售出库明细表!A:A,LARGE(IF(销售出库明细表!$A$3:$A$10000&lt;&gt;"",ROW($3:$10000),-1),ROW(客户对账单!A10)))</f>
        <v>#VALUE!</v>
      </c>
      <c r="B15" s="46" t="str">
        <f>IFERROR(VLOOKUP(客户对账单!A15,销售出库明细表!A:O,2,FALSE),"")</f>
        <v/>
      </c>
      <c r="C15" s="47" t="str">
        <f>IFERROR(VLOOKUP(客户对账单!A15,销售出库明细表!A:O,3,FALSE),"")</f>
        <v/>
      </c>
      <c r="D15" s="18" t="str">
        <f>IFERROR(VLOOKUP(客户对账单!A15,销售出库明细表!A:O,4,FALSE),"")</f>
        <v/>
      </c>
      <c r="E15" s="18" t="str">
        <f>IFERROR(VLOOKUP(客户对账单!A15,销售出库明细表!A:O,5,FALSE),"")</f>
        <v/>
      </c>
      <c r="F15" s="18" t="str">
        <f>IFERROR(VLOOKUP(客户对账单!A15,销售出库明细表!A:O,6,FALSE),"")</f>
        <v/>
      </c>
      <c r="G15" s="18" t="str">
        <f>IFERROR(VLOOKUP(客户对账单!A15,销售出库明细表!A:O,7,FALSE),"")</f>
        <v/>
      </c>
      <c r="H15" s="18" t="str">
        <f>IFERROR(VLOOKUP(客户对账单!A15,销售出库明细表!A:O,8,FALSE),"")</f>
        <v/>
      </c>
      <c r="I15" s="18" t="str">
        <f>IFERROR(VLOOKUP(客户对账单!A15,销售出库明细表!A:O,9,FALSE),"")</f>
        <v/>
      </c>
      <c r="J15" s="18" t="str">
        <f>IFERROR(VLOOKUP(客户对账单!A15,销售出库明细表!A:O,10,FALSE),"")</f>
        <v/>
      </c>
      <c r="K15" s="18" t="str">
        <f>IFERROR(VLOOKUP(客户对账单!A15,销售出库明细表!A:O,11,FALSE),"")</f>
        <v/>
      </c>
      <c r="L15" s="18" t="str">
        <f>IFERROR(VLOOKUP(客户对账单!A15,销售出库明细表!A:O,13,FALSE),"")</f>
        <v/>
      </c>
    </row>
    <row r="16" spans="1:12" ht="20.100000000000001" customHeight="1" x14ac:dyDescent="0.15">
      <c r="A16" s="38" t="e">
        <f t="array" ref="A16">INDEX(销售出库明细表!A:A,LARGE(IF(销售出库明细表!$A$3:$A$10000&lt;&gt;"",ROW($3:$10000),-1),ROW(客户对账单!A11)))</f>
        <v>#VALUE!</v>
      </c>
      <c r="B16" s="46" t="str">
        <f>IFERROR(VLOOKUP(客户对账单!A16,销售出库明细表!A:O,2,FALSE),"")</f>
        <v/>
      </c>
      <c r="C16" s="47" t="str">
        <f>IFERROR(VLOOKUP(客户对账单!A16,销售出库明细表!A:O,3,FALSE),"")</f>
        <v/>
      </c>
      <c r="D16" s="18" t="str">
        <f>IFERROR(VLOOKUP(客户对账单!A16,销售出库明细表!A:O,4,FALSE),"")</f>
        <v/>
      </c>
      <c r="E16" s="18" t="str">
        <f>IFERROR(VLOOKUP(客户对账单!A16,销售出库明细表!A:O,5,FALSE),"")</f>
        <v/>
      </c>
      <c r="F16" s="18" t="str">
        <f>IFERROR(VLOOKUP(客户对账单!A16,销售出库明细表!A:O,6,FALSE),"")</f>
        <v/>
      </c>
      <c r="G16" s="18" t="str">
        <f>IFERROR(VLOOKUP(客户对账单!A16,销售出库明细表!A:O,7,FALSE),"")</f>
        <v/>
      </c>
      <c r="H16" s="18" t="str">
        <f>IFERROR(VLOOKUP(客户对账单!A16,销售出库明细表!A:O,8,FALSE),"")</f>
        <v/>
      </c>
      <c r="I16" s="18" t="str">
        <f>IFERROR(VLOOKUP(客户对账单!A16,销售出库明细表!A:O,9,FALSE),"")</f>
        <v/>
      </c>
      <c r="J16" s="18" t="str">
        <f>IFERROR(VLOOKUP(客户对账单!A16,销售出库明细表!A:O,10,FALSE),"")</f>
        <v/>
      </c>
      <c r="K16" s="18" t="str">
        <f>IFERROR(VLOOKUP(客户对账单!A16,销售出库明细表!A:O,11,FALSE),"")</f>
        <v/>
      </c>
      <c r="L16" s="18" t="str">
        <f>IFERROR(VLOOKUP(客户对账单!A16,销售出库明细表!A:O,13,FALSE),"")</f>
        <v/>
      </c>
    </row>
    <row r="17" spans="1:12" ht="20.100000000000001" customHeight="1" x14ac:dyDescent="0.15">
      <c r="A17" s="38" t="e">
        <f t="array" ref="A17">INDEX(销售出库明细表!A:A,LARGE(IF(销售出库明细表!$A$3:$A$10000&lt;&gt;"",ROW($3:$10000),-1),ROW(客户对账单!A12)))</f>
        <v>#VALUE!</v>
      </c>
      <c r="B17" s="46" t="str">
        <f>IFERROR(VLOOKUP(客户对账单!A17,销售出库明细表!A:O,2,FALSE),"")</f>
        <v/>
      </c>
      <c r="C17" s="47" t="str">
        <f>IFERROR(VLOOKUP(客户对账单!A17,销售出库明细表!A:O,3,FALSE),"")</f>
        <v/>
      </c>
      <c r="D17" s="18" t="str">
        <f>IFERROR(VLOOKUP(客户对账单!A17,销售出库明细表!A:O,4,FALSE),"")</f>
        <v/>
      </c>
      <c r="E17" s="18" t="str">
        <f>IFERROR(VLOOKUP(客户对账单!A17,销售出库明细表!A:O,5,FALSE),"")</f>
        <v/>
      </c>
      <c r="F17" s="18" t="str">
        <f>IFERROR(VLOOKUP(客户对账单!A17,销售出库明细表!A:O,6,FALSE),"")</f>
        <v/>
      </c>
      <c r="G17" s="18" t="str">
        <f>IFERROR(VLOOKUP(客户对账单!A17,销售出库明细表!A:O,7,FALSE),"")</f>
        <v/>
      </c>
      <c r="H17" s="18" t="str">
        <f>IFERROR(VLOOKUP(客户对账单!A17,销售出库明细表!A:O,8,FALSE),"")</f>
        <v/>
      </c>
      <c r="I17" s="18" t="str">
        <f>IFERROR(VLOOKUP(客户对账单!A17,销售出库明细表!A:O,9,FALSE),"")</f>
        <v/>
      </c>
      <c r="J17" s="18" t="str">
        <f>IFERROR(VLOOKUP(客户对账单!A17,销售出库明细表!A:O,10,FALSE),"")</f>
        <v/>
      </c>
      <c r="K17" s="18" t="str">
        <f>IFERROR(VLOOKUP(客户对账单!A17,销售出库明细表!A:O,11,FALSE),"")</f>
        <v/>
      </c>
      <c r="L17" s="18" t="str">
        <f>IFERROR(VLOOKUP(客户对账单!A17,销售出库明细表!A:O,13,FALSE),"")</f>
        <v/>
      </c>
    </row>
    <row r="18" spans="1:12" ht="20.100000000000001" customHeight="1" x14ac:dyDescent="0.15">
      <c r="A18" s="38" t="e">
        <f t="array" ref="A18">INDEX(销售出库明细表!A:A,LARGE(IF(销售出库明细表!$A$3:$A$10000&lt;&gt;"",ROW($3:$10000),-1),ROW(客户对账单!A13)))</f>
        <v>#VALUE!</v>
      </c>
      <c r="B18" s="46" t="str">
        <f>IFERROR(VLOOKUP(客户对账单!A18,销售出库明细表!A:O,2,FALSE),"")</f>
        <v/>
      </c>
      <c r="C18" s="47" t="str">
        <f>IFERROR(VLOOKUP(客户对账单!A18,销售出库明细表!A:O,3,FALSE),"")</f>
        <v/>
      </c>
      <c r="D18" s="18" t="str">
        <f>IFERROR(VLOOKUP(客户对账单!A18,销售出库明细表!A:O,4,FALSE),"")</f>
        <v/>
      </c>
      <c r="E18" s="18" t="str">
        <f>IFERROR(VLOOKUP(客户对账单!A18,销售出库明细表!A:O,5,FALSE),"")</f>
        <v/>
      </c>
      <c r="F18" s="18" t="str">
        <f>IFERROR(VLOOKUP(客户对账单!A18,销售出库明细表!A:O,6,FALSE),"")</f>
        <v/>
      </c>
      <c r="G18" s="18" t="str">
        <f>IFERROR(VLOOKUP(客户对账单!A18,销售出库明细表!A:O,7,FALSE),"")</f>
        <v/>
      </c>
      <c r="H18" s="18" t="str">
        <f>IFERROR(VLOOKUP(客户对账单!A18,销售出库明细表!A:O,8,FALSE),"")</f>
        <v/>
      </c>
      <c r="I18" s="18" t="str">
        <f>IFERROR(VLOOKUP(客户对账单!A18,销售出库明细表!A:O,9,FALSE),"")</f>
        <v/>
      </c>
      <c r="J18" s="18" t="str">
        <f>IFERROR(VLOOKUP(客户对账单!A18,销售出库明细表!A:O,10,FALSE),"")</f>
        <v/>
      </c>
      <c r="K18" s="18" t="str">
        <f>IFERROR(VLOOKUP(客户对账单!A18,销售出库明细表!A:O,11,FALSE),"")</f>
        <v/>
      </c>
      <c r="L18" s="18" t="str">
        <f>IFERROR(VLOOKUP(客户对账单!A18,销售出库明细表!A:O,13,FALSE),"")</f>
        <v/>
      </c>
    </row>
    <row r="19" spans="1:12" ht="20.100000000000001" customHeight="1" x14ac:dyDescent="0.15">
      <c r="A19" s="38" t="e">
        <f t="array" ref="A19">INDEX(销售出库明细表!A:A,LARGE(IF(销售出库明细表!$A$3:$A$10000&lt;&gt;"",ROW($3:$10000),-1),ROW(客户对账单!A14)))</f>
        <v>#VALUE!</v>
      </c>
      <c r="B19" s="46" t="str">
        <f>IFERROR(VLOOKUP(客户对账单!A19,销售出库明细表!A:O,2,FALSE),"")</f>
        <v/>
      </c>
      <c r="C19" s="47" t="str">
        <f>IFERROR(VLOOKUP(客户对账单!A19,销售出库明细表!A:O,3,FALSE),"")</f>
        <v/>
      </c>
      <c r="D19" s="18" t="str">
        <f>IFERROR(VLOOKUP(客户对账单!A19,销售出库明细表!A:O,4,FALSE),"")</f>
        <v/>
      </c>
      <c r="E19" s="18" t="str">
        <f>IFERROR(VLOOKUP(客户对账单!A19,销售出库明细表!A:O,5,FALSE),"")</f>
        <v/>
      </c>
      <c r="F19" s="18" t="str">
        <f>IFERROR(VLOOKUP(客户对账单!A19,销售出库明细表!A:O,6,FALSE),"")</f>
        <v/>
      </c>
      <c r="G19" s="18" t="str">
        <f>IFERROR(VLOOKUP(客户对账单!A19,销售出库明细表!A:O,7,FALSE),"")</f>
        <v/>
      </c>
      <c r="H19" s="18" t="str">
        <f>IFERROR(VLOOKUP(客户对账单!A19,销售出库明细表!A:O,8,FALSE),"")</f>
        <v/>
      </c>
      <c r="I19" s="18" t="str">
        <f>IFERROR(VLOOKUP(客户对账单!A19,销售出库明细表!A:O,9,FALSE),"")</f>
        <v/>
      </c>
      <c r="J19" s="18" t="str">
        <f>IFERROR(VLOOKUP(客户对账单!A19,销售出库明细表!A:O,10,FALSE),"")</f>
        <v/>
      </c>
      <c r="K19" s="18" t="str">
        <f>IFERROR(VLOOKUP(客户对账单!A19,销售出库明细表!A:O,11,FALSE),"")</f>
        <v/>
      </c>
      <c r="L19" s="18" t="str">
        <f>IFERROR(VLOOKUP(客户对账单!A19,销售出库明细表!A:O,13,FALSE),"")</f>
        <v/>
      </c>
    </row>
    <row r="20" spans="1:12" ht="20.100000000000001" customHeight="1" x14ac:dyDescent="0.15">
      <c r="A20" s="38" t="e">
        <f t="array" ref="A20">INDEX(销售出库明细表!A:A,LARGE(IF(销售出库明细表!$A$3:$A$10000&lt;&gt;"",ROW($3:$10000),-1),ROW(客户对账单!A15)))</f>
        <v>#VALUE!</v>
      </c>
      <c r="B20" s="46" t="str">
        <f>IFERROR(VLOOKUP(客户对账单!A20,销售出库明细表!A:O,2,FALSE),"")</f>
        <v/>
      </c>
      <c r="C20" s="47" t="str">
        <f>IFERROR(VLOOKUP(客户对账单!A20,销售出库明细表!A:O,3,FALSE),"")</f>
        <v/>
      </c>
      <c r="D20" s="18" t="str">
        <f>IFERROR(VLOOKUP(客户对账单!A20,销售出库明细表!A:O,4,FALSE),"")</f>
        <v/>
      </c>
      <c r="E20" s="18" t="str">
        <f>IFERROR(VLOOKUP(客户对账单!A20,销售出库明细表!A:O,5,FALSE),"")</f>
        <v/>
      </c>
      <c r="F20" s="18" t="str">
        <f>IFERROR(VLOOKUP(客户对账单!A20,销售出库明细表!A:O,6,FALSE),"")</f>
        <v/>
      </c>
      <c r="G20" s="18" t="str">
        <f>IFERROR(VLOOKUP(客户对账单!A20,销售出库明细表!A:O,7,FALSE),"")</f>
        <v/>
      </c>
      <c r="H20" s="18" t="str">
        <f>IFERROR(VLOOKUP(客户对账单!A20,销售出库明细表!A:O,8,FALSE),"")</f>
        <v/>
      </c>
      <c r="I20" s="18" t="str">
        <f>IFERROR(VLOOKUP(客户对账单!A20,销售出库明细表!A:O,9,FALSE),"")</f>
        <v/>
      </c>
      <c r="J20" s="18" t="str">
        <f>IFERROR(VLOOKUP(客户对账单!A20,销售出库明细表!A:O,10,FALSE),"")</f>
        <v/>
      </c>
      <c r="K20" s="18" t="str">
        <f>IFERROR(VLOOKUP(客户对账单!A20,销售出库明细表!A:O,11,FALSE),"")</f>
        <v/>
      </c>
      <c r="L20" s="18" t="str">
        <f>IFERROR(VLOOKUP(客户对账单!A20,销售出库明细表!A:O,13,FALSE),"")</f>
        <v/>
      </c>
    </row>
    <row r="21" spans="1:12" ht="20.100000000000001" customHeight="1" x14ac:dyDescent="0.15">
      <c r="A21" s="38" t="e">
        <f t="array" ref="A21">INDEX(销售出库明细表!A:A,LARGE(IF(销售出库明细表!$A$3:$A$10000&lt;&gt;"",ROW($3:$10000),-1),ROW(客户对账单!A16)))</f>
        <v>#VALUE!</v>
      </c>
      <c r="B21" s="46" t="str">
        <f>IFERROR(VLOOKUP(客户对账单!A21,销售出库明细表!A:O,2,FALSE),"")</f>
        <v/>
      </c>
      <c r="C21" s="47" t="str">
        <f>IFERROR(VLOOKUP(客户对账单!A21,销售出库明细表!A:O,3,FALSE),"")</f>
        <v/>
      </c>
      <c r="D21" s="18" t="str">
        <f>IFERROR(VLOOKUP(客户对账单!A21,销售出库明细表!A:O,4,FALSE),"")</f>
        <v/>
      </c>
      <c r="E21" s="18" t="str">
        <f>IFERROR(VLOOKUP(客户对账单!A21,销售出库明细表!A:O,5,FALSE),"")</f>
        <v/>
      </c>
      <c r="F21" s="18" t="str">
        <f>IFERROR(VLOOKUP(客户对账单!A21,销售出库明细表!A:O,6,FALSE),"")</f>
        <v/>
      </c>
      <c r="G21" s="18" t="str">
        <f>IFERROR(VLOOKUP(客户对账单!A21,销售出库明细表!A:O,7,FALSE),"")</f>
        <v/>
      </c>
      <c r="H21" s="18" t="str">
        <f>IFERROR(VLOOKUP(客户对账单!A21,销售出库明细表!A:O,8,FALSE),"")</f>
        <v/>
      </c>
      <c r="I21" s="18" t="str">
        <f>IFERROR(VLOOKUP(客户对账单!A21,销售出库明细表!A:O,9,FALSE),"")</f>
        <v/>
      </c>
      <c r="J21" s="18" t="str">
        <f>IFERROR(VLOOKUP(客户对账单!A21,销售出库明细表!A:O,10,FALSE),"")</f>
        <v/>
      </c>
      <c r="K21" s="18" t="str">
        <f>IFERROR(VLOOKUP(客户对账单!A21,销售出库明细表!A:O,11,FALSE),"")</f>
        <v/>
      </c>
      <c r="L21" s="18" t="str">
        <f>IFERROR(VLOOKUP(客户对账单!A21,销售出库明细表!A:O,13,FALSE),"")</f>
        <v/>
      </c>
    </row>
    <row r="22" spans="1:12" ht="20.100000000000001" customHeight="1" x14ac:dyDescent="0.15">
      <c r="A22" s="38" t="e">
        <f t="array" ref="A22">INDEX(销售出库明细表!A:A,LARGE(IF(销售出库明细表!$A$3:$A$10000&lt;&gt;"",ROW($3:$10000),-1),ROW(客户对账单!A17)))</f>
        <v>#VALUE!</v>
      </c>
      <c r="B22" s="46" t="str">
        <f>IFERROR(VLOOKUP(客户对账单!A22,销售出库明细表!A:O,2,FALSE),"")</f>
        <v/>
      </c>
      <c r="C22" s="47" t="str">
        <f>IFERROR(VLOOKUP(客户对账单!A22,销售出库明细表!A:O,3,FALSE),"")</f>
        <v/>
      </c>
      <c r="D22" s="18" t="str">
        <f>IFERROR(VLOOKUP(客户对账单!A22,销售出库明细表!A:O,4,FALSE),"")</f>
        <v/>
      </c>
      <c r="E22" s="18" t="str">
        <f>IFERROR(VLOOKUP(客户对账单!A22,销售出库明细表!A:O,5,FALSE),"")</f>
        <v/>
      </c>
      <c r="F22" s="18" t="str">
        <f>IFERROR(VLOOKUP(客户对账单!A22,销售出库明细表!A:O,6,FALSE),"")</f>
        <v/>
      </c>
      <c r="G22" s="18" t="str">
        <f>IFERROR(VLOOKUP(客户对账单!A22,销售出库明细表!A:O,7,FALSE),"")</f>
        <v/>
      </c>
      <c r="H22" s="18" t="str">
        <f>IFERROR(VLOOKUP(客户对账单!A22,销售出库明细表!A:O,8,FALSE),"")</f>
        <v/>
      </c>
      <c r="I22" s="18" t="str">
        <f>IFERROR(VLOOKUP(客户对账单!A22,销售出库明细表!A:O,9,FALSE),"")</f>
        <v/>
      </c>
      <c r="J22" s="18" t="str">
        <f>IFERROR(VLOOKUP(客户对账单!A22,销售出库明细表!A:O,10,FALSE),"")</f>
        <v/>
      </c>
      <c r="K22" s="18" t="str">
        <f>IFERROR(VLOOKUP(客户对账单!A22,销售出库明细表!A:O,11,FALSE),"")</f>
        <v/>
      </c>
      <c r="L22" s="18" t="str">
        <f>IFERROR(VLOOKUP(客户对账单!A22,销售出库明细表!A:O,13,FALSE),"")</f>
        <v/>
      </c>
    </row>
    <row r="23" spans="1:12" ht="20.100000000000001" customHeight="1" x14ac:dyDescent="0.15">
      <c r="A23" s="38" t="e">
        <f t="array" ref="A23">INDEX(销售出库明细表!A:A,LARGE(IF(销售出库明细表!$A$3:$A$10000&lt;&gt;"",ROW($3:$10000),-1),ROW(客户对账单!A18)))</f>
        <v>#VALUE!</v>
      </c>
      <c r="B23" s="46" t="str">
        <f>IFERROR(VLOOKUP(客户对账单!A23,销售出库明细表!A:O,2,FALSE),"")</f>
        <v/>
      </c>
      <c r="C23" s="47" t="str">
        <f>IFERROR(VLOOKUP(客户对账单!A23,销售出库明细表!A:O,3,FALSE),"")</f>
        <v/>
      </c>
      <c r="D23" s="18" t="str">
        <f>IFERROR(VLOOKUP(客户对账单!A23,销售出库明细表!A:O,4,FALSE),"")</f>
        <v/>
      </c>
      <c r="E23" s="18" t="str">
        <f>IFERROR(VLOOKUP(客户对账单!A23,销售出库明细表!A:O,5,FALSE),"")</f>
        <v/>
      </c>
      <c r="F23" s="18" t="str">
        <f>IFERROR(VLOOKUP(客户对账单!A23,销售出库明细表!A:O,6,FALSE),"")</f>
        <v/>
      </c>
      <c r="G23" s="18" t="str">
        <f>IFERROR(VLOOKUP(客户对账单!A23,销售出库明细表!A:O,7,FALSE),"")</f>
        <v/>
      </c>
      <c r="H23" s="18" t="str">
        <f>IFERROR(VLOOKUP(客户对账单!A23,销售出库明细表!A:O,8,FALSE),"")</f>
        <v/>
      </c>
      <c r="I23" s="18" t="str">
        <f>IFERROR(VLOOKUP(客户对账单!A23,销售出库明细表!A:O,9,FALSE),"")</f>
        <v/>
      </c>
      <c r="J23" s="18" t="str">
        <f>IFERROR(VLOOKUP(客户对账单!A23,销售出库明细表!A:O,10,FALSE),"")</f>
        <v/>
      </c>
      <c r="K23" s="18" t="str">
        <f>IFERROR(VLOOKUP(客户对账单!A23,销售出库明细表!A:O,11,FALSE),"")</f>
        <v/>
      </c>
      <c r="L23" s="18" t="str">
        <f>IFERROR(VLOOKUP(客户对账单!A23,销售出库明细表!A:O,13,FALSE),"")</f>
        <v/>
      </c>
    </row>
    <row r="24" spans="1:12" ht="20.100000000000001" customHeight="1" x14ac:dyDescent="0.15">
      <c r="A24" s="38" t="e">
        <f t="array" ref="A24">INDEX(销售出库明细表!A:A,LARGE(IF(销售出库明细表!$A$3:$A$10000&lt;&gt;"",ROW($3:$10000),-1),ROW(客户对账单!A19)))</f>
        <v>#VALUE!</v>
      </c>
      <c r="B24" s="46" t="str">
        <f>IFERROR(VLOOKUP(客户对账单!A24,销售出库明细表!A:O,2,FALSE),"")</f>
        <v/>
      </c>
      <c r="C24" s="47" t="str">
        <f>IFERROR(VLOOKUP(客户对账单!A24,销售出库明细表!A:O,3,FALSE),"")</f>
        <v/>
      </c>
      <c r="D24" s="18" t="str">
        <f>IFERROR(VLOOKUP(客户对账单!A24,销售出库明细表!A:O,4,FALSE),"")</f>
        <v/>
      </c>
      <c r="E24" s="18" t="str">
        <f>IFERROR(VLOOKUP(客户对账单!A24,销售出库明细表!A:O,5,FALSE),"")</f>
        <v/>
      </c>
      <c r="F24" s="18" t="str">
        <f>IFERROR(VLOOKUP(客户对账单!A24,销售出库明细表!A:O,6,FALSE),"")</f>
        <v/>
      </c>
      <c r="G24" s="18" t="str">
        <f>IFERROR(VLOOKUP(客户对账单!A24,销售出库明细表!A:O,7,FALSE),"")</f>
        <v/>
      </c>
      <c r="H24" s="18" t="str">
        <f>IFERROR(VLOOKUP(客户对账单!A24,销售出库明细表!A:O,8,FALSE),"")</f>
        <v/>
      </c>
      <c r="I24" s="18" t="str">
        <f>IFERROR(VLOOKUP(客户对账单!A24,销售出库明细表!A:O,9,FALSE),"")</f>
        <v/>
      </c>
      <c r="J24" s="18" t="str">
        <f>IFERROR(VLOOKUP(客户对账单!A24,销售出库明细表!A:O,10,FALSE),"")</f>
        <v/>
      </c>
      <c r="K24" s="18" t="str">
        <f>IFERROR(VLOOKUP(客户对账单!A24,销售出库明细表!A:O,11,FALSE),"")</f>
        <v/>
      </c>
      <c r="L24" s="18" t="str">
        <f>IFERROR(VLOOKUP(客户对账单!A24,销售出库明细表!A:O,13,FALSE),"")</f>
        <v/>
      </c>
    </row>
    <row r="25" spans="1:12" ht="20.100000000000001" customHeight="1" x14ac:dyDescent="0.15">
      <c r="A25" s="38" t="e">
        <f t="array" ref="A25">INDEX(销售出库明细表!A:A,LARGE(IF(销售出库明细表!$A$3:$A$10000&lt;&gt;"",ROW($3:$10000),-1),ROW(客户对账单!A20)))</f>
        <v>#VALUE!</v>
      </c>
      <c r="B25" s="46" t="str">
        <f>IFERROR(VLOOKUP(客户对账单!A25,销售出库明细表!A:O,2,FALSE),"")</f>
        <v/>
      </c>
      <c r="C25" s="47" t="str">
        <f>IFERROR(VLOOKUP(客户对账单!A25,销售出库明细表!A:O,3,FALSE),"")</f>
        <v/>
      </c>
      <c r="D25" s="18" t="str">
        <f>IFERROR(VLOOKUP(客户对账单!A25,销售出库明细表!A:O,4,FALSE),"")</f>
        <v/>
      </c>
      <c r="E25" s="18" t="str">
        <f>IFERROR(VLOOKUP(客户对账单!A25,销售出库明细表!A:O,5,FALSE),"")</f>
        <v/>
      </c>
      <c r="F25" s="18" t="str">
        <f>IFERROR(VLOOKUP(客户对账单!A25,销售出库明细表!A:O,6,FALSE),"")</f>
        <v/>
      </c>
      <c r="G25" s="18" t="str">
        <f>IFERROR(VLOOKUP(客户对账单!A25,销售出库明细表!A:O,7,FALSE),"")</f>
        <v/>
      </c>
      <c r="H25" s="18" t="str">
        <f>IFERROR(VLOOKUP(客户对账单!A25,销售出库明细表!A:O,8,FALSE),"")</f>
        <v/>
      </c>
      <c r="I25" s="18" t="str">
        <f>IFERROR(VLOOKUP(客户对账单!A25,销售出库明细表!A:O,9,FALSE),"")</f>
        <v/>
      </c>
      <c r="J25" s="18" t="str">
        <f>IFERROR(VLOOKUP(客户对账单!A25,销售出库明细表!A:O,10,FALSE),"")</f>
        <v/>
      </c>
      <c r="K25" s="18" t="str">
        <f>IFERROR(VLOOKUP(客户对账单!A25,销售出库明细表!A:O,11,FALSE),"")</f>
        <v/>
      </c>
      <c r="L25" s="18" t="str">
        <f>IFERROR(VLOOKUP(客户对账单!A25,销售出库明细表!A:O,13,FALSE),"")</f>
        <v/>
      </c>
    </row>
    <row r="26" spans="1:12" ht="20.100000000000001" customHeight="1" x14ac:dyDescent="0.15">
      <c r="A26" s="38" t="e">
        <f t="array" ref="A26">INDEX(销售出库明细表!A:A,LARGE(IF(销售出库明细表!$A$3:$A$10000&lt;&gt;"",ROW($3:$10000),-1),ROW(客户对账单!A21)))</f>
        <v>#VALUE!</v>
      </c>
      <c r="B26" s="46" t="str">
        <f>IFERROR(VLOOKUP(客户对账单!A26,销售出库明细表!A:O,2,FALSE),"")</f>
        <v/>
      </c>
      <c r="C26" s="47" t="str">
        <f>IFERROR(VLOOKUP(客户对账单!A26,销售出库明细表!A:O,3,FALSE),"")</f>
        <v/>
      </c>
      <c r="D26" s="18" t="str">
        <f>IFERROR(VLOOKUP(客户对账单!A26,销售出库明细表!A:O,4,FALSE),"")</f>
        <v/>
      </c>
      <c r="E26" s="18" t="str">
        <f>IFERROR(VLOOKUP(客户对账单!A26,销售出库明细表!A:O,5,FALSE),"")</f>
        <v/>
      </c>
      <c r="F26" s="18" t="str">
        <f>IFERROR(VLOOKUP(客户对账单!A26,销售出库明细表!A:O,6,FALSE),"")</f>
        <v/>
      </c>
      <c r="G26" s="18" t="str">
        <f>IFERROR(VLOOKUP(客户对账单!A26,销售出库明细表!A:O,7,FALSE),"")</f>
        <v/>
      </c>
      <c r="H26" s="18" t="str">
        <f>IFERROR(VLOOKUP(客户对账单!A26,销售出库明细表!A:O,8,FALSE),"")</f>
        <v/>
      </c>
      <c r="I26" s="18" t="str">
        <f>IFERROR(VLOOKUP(客户对账单!A26,销售出库明细表!A:O,9,FALSE),"")</f>
        <v/>
      </c>
      <c r="J26" s="18" t="str">
        <f>IFERROR(VLOOKUP(客户对账单!A26,销售出库明细表!A:O,10,FALSE),"")</f>
        <v/>
      </c>
      <c r="K26" s="18" t="str">
        <f>IFERROR(VLOOKUP(客户对账单!A26,销售出库明细表!A:O,11,FALSE),"")</f>
        <v/>
      </c>
      <c r="L26" s="18" t="str">
        <f>IFERROR(VLOOKUP(客户对账单!A26,销售出库明细表!A:O,13,FALSE),"")</f>
        <v/>
      </c>
    </row>
    <row r="27" spans="1:12" ht="20.100000000000001" customHeight="1" x14ac:dyDescent="0.15">
      <c r="A27" s="38" t="e">
        <f t="array" ref="A27">INDEX(销售出库明细表!A:A,LARGE(IF(销售出库明细表!$A$3:$A$10000&lt;&gt;"",ROW($3:$10000),-1),ROW(客户对账单!A22)))</f>
        <v>#VALUE!</v>
      </c>
      <c r="B27" s="46" t="str">
        <f>IFERROR(VLOOKUP(客户对账单!A27,销售出库明细表!A:O,2,FALSE),"")</f>
        <v/>
      </c>
      <c r="C27" s="47" t="str">
        <f>IFERROR(VLOOKUP(客户对账单!A27,销售出库明细表!A:O,3,FALSE),"")</f>
        <v/>
      </c>
      <c r="D27" s="18" t="str">
        <f>IFERROR(VLOOKUP(客户对账单!A27,销售出库明细表!A:O,4,FALSE),"")</f>
        <v/>
      </c>
      <c r="E27" s="18" t="str">
        <f>IFERROR(VLOOKUP(客户对账单!A27,销售出库明细表!A:O,5,FALSE),"")</f>
        <v/>
      </c>
      <c r="F27" s="18" t="str">
        <f>IFERROR(VLOOKUP(客户对账单!A27,销售出库明细表!A:O,6,FALSE),"")</f>
        <v/>
      </c>
      <c r="G27" s="18" t="str">
        <f>IFERROR(VLOOKUP(客户对账单!A27,销售出库明细表!A:O,7,FALSE),"")</f>
        <v/>
      </c>
      <c r="H27" s="18" t="str">
        <f>IFERROR(VLOOKUP(客户对账单!A27,销售出库明细表!A:O,8,FALSE),"")</f>
        <v/>
      </c>
      <c r="I27" s="18" t="str">
        <f>IFERROR(VLOOKUP(客户对账单!A27,销售出库明细表!A:O,9,FALSE),"")</f>
        <v/>
      </c>
      <c r="J27" s="18" t="str">
        <f>IFERROR(VLOOKUP(客户对账单!A27,销售出库明细表!A:O,10,FALSE),"")</f>
        <v/>
      </c>
      <c r="K27" s="18" t="str">
        <f>IFERROR(VLOOKUP(客户对账单!A27,销售出库明细表!A:O,11,FALSE),"")</f>
        <v/>
      </c>
      <c r="L27" s="18" t="str">
        <f>IFERROR(VLOOKUP(客户对账单!A27,销售出库明细表!A:O,13,FALSE),"")</f>
        <v/>
      </c>
    </row>
    <row r="28" spans="1:12" ht="20.100000000000001" customHeight="1" x14ac:dyDescent="0.15">
      <c r="A28" s="38" t="e">
        <f t="array" ref="A28">INDEX(销售出库明细表!A:A,LARGE(IF(销售出库明细表!$A$3:$A$10000&lt;&gt;"",ROW($3:$10000),-1),ROW(客户对账单!A23)))</f>
        <v>#VALUE!</v>
      </c>
      <c r="B28" s="46" t="str">
        <f>IFERROR(VLOOKUP(客户对账单!A28,销售出库明细表!A:O,2,FALSE),"")</f>
        <v/>
      </c>
      <c r="C28" s="47" t="str">
        <f>IFERROR(VLOOKUP(客户对账单!A28,销售出库明细表!A:O,3,FALSE),"")</f>
        <v/>
      </c>
      <c r="D28" s="18" t="str">
        <f>IFERROR(VLOOKUP(客户对账单!A28,销售出库明细表!A:O,4,FALSE),"")</f>
        <v/>
      </c>
      <c r="E28" s="18" t="str">
        <f>IFERROR(VLOOKUP(客户对账单!A28,销售出库明细表!A:O,5,FALSE),"")</f>
        <v/>
      </c>
      <c r="F28" s="18" t="str">
        <f>IFERROR(VLOOKUP(客户对账单!A28,销售出库明细表!A:O,6,FALSE),"")</f>
        <v/>
      </c>
      <c r="G28" s="18" t="str">
        <f>IFERROR(VLOOKUP(客户对账单!A28,销售出库明细表!A:O,7,FALSE),"")</f>
        <v/>
      </c>
      <c r="H28" s="18" t="str">
        <f>IFERROR(VLOOKUP(客户对账单!A28,销售出库明细表!A:O,8,FALSE),"")</f>
        <v/>
      </c>
      <c r="I28" s="18" t="str">
        <f>IFERROR(VLOOKUP(客户对账单!A28,销售出库明细表!A:O,9,FALSE),"")</f>
        <v/>
      </c>
      <c r="J28" s="18" t="str">
        <f>IFERROR(VLOOKUP(客户对账单!A28,销售出库明细表!A:O,10,FALSE),"")</f>
        <v/>
      </c>
      <c r="K28" s="18" t="str">
        <f>IFERROR(VLOOKUP(客户对账单!A28,销售出库明细表!A:O,11,FALSE),"")</f>
        <v/>
      </c>
      <c r="L28" s="18" t="str">
        <f>IFERROR(VLOOKUP(客户对账单!A28,销售出库明细表!A:O,13,FALSE),"")</f>
        <v/>
      </c>
    </row>
    <row r="29" spans="1:12" ht="20.100000000000001" customHeight="1" x14ac:dyDescent="0.15">
      <c r="A29" s="38" t="e">
        <f t="array" ref="A29">INDEX(销售出库明细表!A:A,LARGE(IF(销售出库明细表!$A$3:$A$10000&lt;&gt;"",ROW($3:$10000),-1),ROW(客户对账单!A24)))</f>
        <v>#VALUE!</v>
      </c>
      <c r="B29" s="46" t="str">
        <f>IFERROR(VLOOKUP(客户对账单!A29,销售出库明细表!A:O,2,FALSE),"")</f>
        <v/>
      </c>
      <c r="C29" s="47" t="str">
        <f>IFERROR(VLOOKUP(客户对账单!A29,销售出库明细表!A:O,3,FALSE),"")</f>
        <v/>
      </c>
      <c r="D29" s="18" t="str">
        <f>IFERROR(VLOOKUP(客户对账单!A29,销售出库明细表!A:O,4,FALSE),"")</f>
        <v/>
      </c>
      <c r="E29" s="18" t="str">
        <f>IFERROR(VLOOKUP(客户对账单!A29,销售出库明细表!A:O,5,FALSE),"")</f>
        <v/>
      </c>
      <c r="F29" s="18" t="str">
        <f>IFERROR(VLOOKUP(客户对账单!A29,销售出库明细表!A:O,6,FALSE),"")</f>
        <v/>
      </c>
      <c r="G29" s="18" t="str">
        <f>IFERROR(VLOOKUP(客户对账单!A29,销售出库明细表!A:O,7,FALSE),"")</f>
        <v/>
      </c>
      <c r="H29" s="18" t="str">
        <f>IFERROR(VLOOKUP(客户对账单!A29,销售出库明细表!A:O,8,FALSE),"")</f>
        <v/>
      </c>
      <c r="I29" s="18" t="str">
        <f>IFERROR(VLOOKUP(客户对账单!A29,销售出库明细表!A:O,9,FALSE),"")</f>
        <v/>
      </c>
      <c r="J29" s="18" t="str">
        <f>IFERROR(VLOOKUP(客户对账单!A29,销售出库明细表!A:O,10,FALSE),"")</f>
        <v/>
      </c>
      <c r="K29" s="18" t="str">
        <f>IFERROR(VLOOKUP(客户对账单!A29,销售出库明细表!A:O,11,FALSE),"")</f>
        <v/>
      </c>
      <c r="L29" s="18" t="str">
        <f>IFERROR(VLOOKUP(客户对账单!A29,销售出库明细表!A:O,13,FALSE),"")</f>
        <v/>
      </c>
    </row>
    <row r="30" spans="1:12" ht="20.100000000000001" customHeight="1" x14ac:dyDescent="0.15">
      <c r="A30" s="38" t="e">
        <f t="array" ref="A30">INDEX(销售出库明细表!A:A,LARGE(IF(销售出库明细表!$A$3:$A$10000&lt;&gt;"",ROW($3:$10000),-1),ROW(客户对账单!A25)))</f>
        <v>#VALUE!</v>
      </c>
      <c r="B30" s="46" t="str">
        <f>IFERROR(VLOOKUP(客户对账单!A30,销售出库明细表!A:O,2,FALSE),"")</f>
        <v/>
      </c>
      <c r="C30" s="47" t="str">
        <f>IFERROR(VLOOKUP(客户对账单!A30,销售出库明细表!A:O,3,FALSE),"")</f>
        <v/>
      </c>
      <c r="D30" s="18" t="str">
        <f>IFERROR(VLOOKUP(客户对账单!A30,销售出库明细表!A:O,4,FALSE),"")</f>
        <v/>
      </c>
      <c r="E30" s="18" t="str">
        <f>IFERROR(VLOOKUP(客户对账单!A30,销售出库明细表!A:O,5,FALSE),"")</f>
        <v/>
      </c>
      <c r="F30" s="18" t="str">
        <f>IFERROR(VLOOKUP(客户对账单!A30,销售出库明细表!A:O,6,FALSE),"")</f>
        <v/>
      </c>
      <c r="G30" s="18" t="str">
        <f>IFERROR(VLOOKUP(客户对账单!A30,销售出库明细表!A:O,7,FALSE),"")</f>
        <v/>
      </c>
      <c r="H30" s="18" t="str">
        <f>IFERROR(VLOOKUP(客户对账单!A30,销售出库明细表!A:O,8,FALSE),"")</f>
        <v/>
      </c>
      <c r="I30" s="18" t="str">
        <f>IFERROR(VLOOKUP(客户对账单!A30,销售出库明细表!A:O,9,FALSE),"")</f>
        <v/>
      </c>
      <c r="J30" s="18" t="str">
        <f>IFERROR(VLOOKUP(客户对账单!A30,销售出库明细表!A:O,10,FALSE),"")</f>
        <v/>
      </c>
      <c r="K30" s="18" t="str">
        <f>IFERROR(VLOOKUP(客户对账单!A30,销售出库明细表!A:O,11,FALSE),"")</f>
        <v/>
      </c>
      <c r="L30" s="18" t="str">
        <f>IFERROR(VLOOKUP(客户对账单!A30,销售出库明细表!A:O,13,FALSE),"")</f>
        <v/>
      </c>
    </row>
    <row r="31" spans="1:12" ht="20.100000000000001" customHeight="1" x14ac:dyDescent="0.15">
      <c r="A31" s="38" t="e">
        <f t="array" ref="A31">INDEX(销售出库明细表!A:A,LARGE(IF(销售出库明细表!$A$3:$A$10000&lt;&gt;"",ROW($3:$10000),-1),ROW(客户对账单!A26)))</f>
        <v>#VALUE!</v>
      </c>
      <c r="B31" s="46" t="str">
        <f>IFERROR(VLOOKUP(客户对账单!A31,销售出库明细表!A:O,2,FALSE),"")</f>
        <v/>
      </c>
      <c r="C31" s="47" t="str">
        <f>IFERROR(VLOOKUP(客户对账单!A31,销售出库明细表!A:O,3,FALSE),"")</f>
        <v/>
      </c>
      <c r="D31" s="18" t="str">
        <f>IFERROR(VLOOKUP(客户对账单!A31,销售出库明细表!A:O,4,FALSE),"")</f>
        <v/>
      </c>
      <c r="E31" s="18" t="str">
        <f>IFERROR(VLOOKUP(客户对账单!A31,销售出库明细表!A:O,5,FALSE),"")</f>
        <v/>
      </c>
      <c r="F31" s="18" t="str">
        <f>IFERROR(VLOOKUP(客户对账单!A31,销售出库明细表!A:O,6,FALSE),"")</f>
        <v/>
      </c>
      <c r="G31" s="18" t="str">
        <f>IFERROR(VLOOKUP(客户对账单!A31,销售出库明细表!A:O,7,FALSE),"")</f>
        <v/>
      </c>
      <c r="H31" s="18" t="str">
        <f>IFERROR(VLOOKUP(客户对账单!A31,销售出库明细表!A:O,8,FALSE),"")</f>
        <v/>
      </c>
      <c r="I31" s="18" t="str">
        <f>IFERROR(VLOOKUP(客户对账单!A31,销售出库明细表!A:O,9,FALSE),"")</f>
        <v/>
      </c>
      <c r="J31" s="18" t="str">
        <f>IFERROR(VLOOKUP(客户对账单!A31,销售出库明细表!A:O,10,FALSE),"")</f>
        <v/>
      </c>
      <c r="K31" s="18" t="str">
        <f>IFERROR(VLOOKUP(客户对账单!A31,销售出库明细表!A:O,11,FALSE),"")</f>
        <v/>
      </c>
      <c r="L31" s="18" t="str">
        <f>IFERROR(VLOOKUP(客户对账单!A31,销售出库明细表!A:O,13,FALSE),"")</f>
        <v/>
      </c>
    </row>
    <row r="32" spans="1:12" ht="20.100000000000001" customHeight="1" x14ac:dyDescent="0.15">
      <c r="A32" s="38" t="e">
        <f t="array" ref="A32">INDEX(销售出库明细表!A:A,LARGE(IF(销售出库明细表!$A$3:$A$10000&lt;&gt;"",ROW($3:$10000),-1),ROW(客户对账单!A27)))</f>
        <v>#VALUE!</v>
      </c>
      <c r="B32" s="46" t="str">
        <f>IFERROR(VLOOKUP(客户对账单!A32,销售出库明细表!A:O,2,FALSE),"")</f>
        <v/>
      </c>
      <c r="C32" s="47" t="str">
        <f>IFERROR(VLOOKUP(客户对账单!A32,销售出库明细表!A:O,3,FALSE),"")</f>
        <v/>
      </c>
      <c r="D32" s="18" t="str">
        <f>IFERROR(VLOOKUP(客户对账单!A32,销售出库明细表!A:O,4,FALSE),"")</f>
        <v/>
      </c>
      <c r="E32" s="18" t="str">
        <f>IFERROR(VLOOKUP(客户对账单!A32,销售出库明细表!A:O,5,FALSE),"")</f>
        <v/>
      </c>
      <c r="F32" s="18" t="str">
        <f>IFERROR(VLOOKUP(客户对账单!A32,销售出库明细表!A:O,6,FALSE),"")</f>
        <v/>
      </c>
      <c r="G32" s="18" t="str">
        <f>IFERROR(VLOOKUP(客户对账单!A32,销售出库明细表!A:O,7,FALSE),"")</f>
        <v/>
      </c>
      <c r="H32" s="18" t="str">
        <f>IFERROR(VLOOKUP(客户对账单!A32,销售出库明细表!A:O,8,FALSE),"")</f>
        <v/>
      </c>
      <c r="I32" s="18" t="str">
        <f>IFERROR(VLOOKUP(客户对账单!A32,销售出库明细表!A:O,9,FALSE),"")</f>
        <v/>
      </c>
      <c r="J32" s="18" t="str">
        <f>IFERROR(VLOOKUP(客户对账单!A32,销售出库明细表!A:O,10,FALSE),"")</f>
        <v/>
      </c>
      <c r="K32" s="18" t="str">
        <f>IFERROR(VLOOKUP(客户对账单!A32,销售出库明细表!A:O,11,FALSE),"")</f>
        <v/>
      </c>
      <c r="L32" s="18" t="str">
        <f>IFERROR(VLOOKUP(客户对账单!A32,销售出库明细表!A:O,13,FALSE),"")</f>
        <v/>
      </c>
    </row>
    <row r="33" spans="1:12" ht="20.100000000000001" customHeight="1" x14ac:dyDescent="0.15">
      <c r="A33" s="38" t="e">
        <f t="array" ref="A33">INDEX(销售出库明细表!A:A,LARGE(IF(销售出库明细表!$A$3:$A$10000&lt;&gt;"",ROW($3:$10000),-1),ROW(客户对账单!A28)))</f>
        <v>#VALUE!</v>
      </c>
      <c r="B33" s="46" t="str">
        <f>IFERROR(VLOOKUP(客户对账单!A33,销售出库明细表!A:O,2,FALSE),"")</f>
        <v/>
      </c>
      <c r="C33" s="47" t="str">
        <f>IFERROR(VLOOKUP(客户对账单!A33,销售出库明细表!A:O,3,FALSE),"")</f>
        <v/>
      </c>
      <c r="D33" s="18" t="str">
        <f>IFERROR(VLOOKUP(客户对账单!A33,销售出库明细表!A:O,4,FALSE),"")</f>
        <v/>
      </c>
      <c r="E33" s="18" t="str">
        <f>IFERROR(VLOOKUP(客户对账单!A33,销售出库明细表!A:O,5,FALSE),"")</f>
        <v/>
      </c>
      <c r="F33" s="18" t="str">
        <f>IFERROR(VLOOKUP(客户对账单!A33,销售出库明细表!A:O,6,FALSE),"")</f>
        <v/>
      </c>
      <c r="G33" s="18" t="str">
        <f>IFERROR(VLOOKUP(客户对账单!A33,销售出库明细表!A:O,7,FALSE),"")</f>
        <v/>
      </c>
      <c r="H33" s="18" t="str">
        <f>IFERROR(VLOOKUP(客户对账单!A33,销售出库明细表!A:O,8,FALSE),"")</f>
        <v/>
      </c>
      <c r="I33" s="18" t="str">
        <f>IFERROR(VLOOKUP(客户对账单!A33,销售出库明细表!A:O,9,FALSE),"")</f>
        <v/>
      </c>
      <c r="J33" s="18" t="str">
        <f>IFERROR(VLOOKUP(客户对账单!A33,销售出库明细表!A:O,10,FALSE),"")</f>
        <v/>
      </c>
      <c r="K33" s="18" t="str">
        <f>IFERROR(VLOOKUP(客户对账单!A33,销售出库明细表!A:O,11,FALSE),"")</f>
        <v/>
      </c>
      <c r="L33" s="18" t="str">
        <f>IFERROR(VLOOKUP(客户对账单!A33,销售出库明细表!A:O,13,FALSE),"")</f>
        <v/>
      </c>
    </row>
    <row r="34" spans="1:12" ht="20.100000000000001" customHeight="1" x14ac:dyDescent="0.15">
      <c r="A34" s="38" t="e">
        <f t="array" ref="A34">INDEX(销售出库明细表!A:A,LARGE(IF(销售出库明细表!$A$3:$A$10000&lt;&gt;"",ROW($3:$10000),-1),ROW(客户对账单!A29)))</f>
        <v>#VALUE!</v>
      </c>
      <c r="B34" s="46" t="str">
        <f>IFERROR(VLOOKUP(客户对账单!A34,销售出库明细表!A:O,2,FALSE),"")</f>
        <v/>
      </c>
      <c r="C34" s="47" t="str">
        <f>IFERROR(VLOOKUP(客户对账单!A34,销售出库明细表!A:O,3,FALSE),"")</f>
        <v/>
      </c>
      <c r="D34" s="18" t="str">
        <f>IFERROR(VLOOKUP(客户对账单!A34,销售出库明细表!A:O,4,FALSE),"")</f>
        <v/>
      </c>
      <c r="E34" s="18" t="str">
        <f>IFERROR(VLOOKUP(客户对账单!A34,销售出库明细表!A:O,5,FALSE),"")</f>
        <v/>
      </c>
      <c r="F34" s="18" t="str">
        <f>IFERROR(VLOOKUP(客户对账单!A34,销售出库明细表!A:O,6,FALSE),"")</f>
        <v/>
      </c>
      <c r="G34" s="18" t="str">
        <f>IFERROR(VLOOKUP(客户对账单!A34,销售出库明细表!A:O,7,FALSE),"")</f>
        <v/>
      </c>
      <c r="H34" s="18" t="str">
        <f>IFERROR(VLOOKUP(客户对账单!A34,销售出库明细表!A:O,8,FALSE),"")</f>
        <v/>
      </c>
      <c r="I34" s="18" t="str">
        <f>IFERROR(VLOOKUP(客户对账单!A34,销售出库明细表!A:O,9,FALSE),"")</f>
        <v/>
      </c>
      <c r="J34" s="18" t="str">
        <f>IFERROR(VLOOKUP(客户对账单!A34,销售出库明细表!A:O,10,FALSE),"")</f>
        <v/>
      </c>
      <c r="K34" s="18" t="str">
        <f>IFERROR(VLOOKUP(客户对账单!A34,销售出库明细表!A:O,11,FALSE),"")</f>
        <v/>
      </c>
      <c r="L34" s="18" t="str">
        <f>IFERROR(VLOOKUP(客户对账单!A34,销售出库明细表!A:O,13,FALSE),"")</f>
        <v/>
      </c>
    </row>
    <row r="35" spans="1:12" ht="20.100000000000001" customHeight="1" x14ac:dyDescent="0.15">
      <c r="A35" s="38" t="e">
        <f t="array" ref="A35">INDEX(销售出库明细表!A:A,LARGE(IF(销售出库明细表!$A$3:$A$10000&lt;&gt;"",ROW($3:$10000),-1),ROW(客户对账单!A30)))</f>
        <v>#VALUE!</v>
      </c>
      <c r="B35" s="46" t="str">
        <f>IFERROR(VLOOKUP(客户对账单!A35,销售出库明细表!A:O,2,FALSE),"")</f>
        <v/>
      </c>
      <c r="C35" s="47" t="str">
        <f>IFERROR(VLOOKUP(客户对账单!A35,销售出库明细表!A:O,3,FALSE),"")</f>
        <v/>
      </c>
      <c r="D35" s="18" t="str">
        <f>IFERROR(VLOOKUP(客户对账单!A35,销售出库明细表!A:O,4,FALSE),"")</f>
        <v/>
      </c>
      <c r="E35" s="18" t="str">
        <f>IFERROR(VLOOKUP(客户对账单!A35,销售出库明细表!A:O,5,FALSE),"")</f>
        <v/>
      </c>
      <c r="F35" s="18" t="str">
        <f>IFERROR(VLOOKUP(客户对账单!A35,销售出库明细表!A:O,6,FALSE),"")</f>
        <v/>
      </c>
      <c r="G35" s="18" t="str">
        <f>IFERROR(VLOOKUP(客户对账单!A35,销售出库明细表!A:O,7,FALSE),"")</f>
        <v/>
      </c>
      <c r="H35" s="18" t="str">
        <f>IFERROR(VLOOKUP(客户对账单!A35,销售出库明细表!A:O,8,FALSE),"")</f>
        <v/>
      </c>
      <c r="I35" s="18" t="str">
        <f>IFERROR(VLOOKUP(客户对账单!A35,销售出库明细表!A:O,9,FALSE),"")</f>
        <v/>
      </c>
      <c r="J35" s="18" t="str">
        <f>IFERROR(VLOOKUP(客户对账单!A35,销售出库明细表!A:O,10,FALSE),"")</f>
        <v/>
      </c>
      <c r="K35" s="18" t="str">
        <f>IFERROR(VLOOKUP(客户对账单!A35,销售出库明细表!A:O,11,FALSE),"")</f>
        <v/>
      </c>
      <c r="L35" s="18" t="str">
        <f>IFERROR(VLOOKUP(客户对账单!A35,销售出库明细表!A:O,13,FALSE),"")</f>
        <v/>
      </c>
    </row>
    <row r="36" spans="1:12" ht="20.100000000000001" customHeight="1" x14ac:dyDescent="0.15">
      <c r="A36" s="38" t="e">
        <f t="array" ref="A36">INDEX(销售出库明细表!A:A,LARGE(IF(销售出库明细表!$A$3:$A$10000&lt;&gt;"",ROW($3:$10000),-1),ROW(客户对账单!A31)))</f>
        <v>#VALUE!</v>
      </c>
      <c r="B36" s="46" t="str">
        <f>IFERROR(VLOOKUP(客户对账单!A36,销售出库明细表!A:O,2,FALSE),"")</f>
        <v/>
      </c>
      <c r="C36" s="47" t="str">
        <f>IFERROR(VLOOKUP(客户对账单!A36,销售出库明细表!A:O,3,FALSE),"")</f>
        <v/>
      </c>
      <c r="D36" s="18" t="str">
        <f>IFERROR(VLOOKUP(客户对账单!A36,销售出库明细表!A:O,4,FALSE),"")</f>
        <v/>
      </c>
      <c r="E36" s="18" t="str">
        <f>IFERROR(VLOOKUP(客户对账单!A36,销售出库明细表!A:O,5,FALSE),"")</f>
        <v/>
      </c>
      <c r="F36" s="18" t="str">
        <f>IFERROR(VLOOKUP(客户对账单!A36,销售出库明细表!A:O,6,FALSE),"")</f>
        <v/>
      </c>
      <c r="G36" s="18" t="str">
        <f>IFERROR(VLOOKUP(客户对账单!A36,销售出库明细表!A:O,7,FALSE),"")</f>
        <v/>
      </c>
      <c r="H36" s="18" t="str">
        <f>IFERROR(VLOOKUP(客户对账单!A36,销售出库明细表!A:O,8,FALSE),"")</f>
        <v/>
      </c>
      <c r="I36" s="18" t="str">
        <f>IFERROR(VLOOKUP(客户对账单!A36,销售出库明细表!A:O,9,FALSE),"")</f>
        <v/>
      </c>
      <c r="J36" s="18" t="str">
        <f>IFERROR(VLOOKUP(客户对账单!A36,销售出库明细表!A:O,10,FALSE),"")</f>
        <v/>
      </c>
      <c r="K36" s="18" t="str">
        <f>IFERROR(VLOOKUP(客户对账单!A36,销售出库明细表!A:O,11,FALSE),"")</f>
        <v/>
      </c>
      <c r="L36" s="18" t="str">
        <f>IFERROR(VLOOKUP(客户对账单!A36,销售出库明细表!A:O,13,FALSE),"")</f>
        <v/>
      </c>
    </row>
    <row r="37" spans="1:12" ht="20.100000000000001" customHeight="1" x14ac:dyDescent="0.15">
      <c r="A37" s="38" t="e">
        <f t="array" ref="A37">INDEX(销售出库明细表!A:A,LARGE(IF(销售出库明细表!$A$3:$A$10000&lt;&gt;"",ROW($3:$10000),-1),ROW(客户对账单!A32)))</f>
        <v>#VALUE!</v>
      </c>
      <c r="B37" s="46" t="str">
        <f>IFERROR(VLOOKUP(客户对账单!A37,销售出库明细表!A:O,2,FALSE),"")</f>
        <v/>
      </c>
      <c r="C37" s="47" t="str">
        <f>IFERROR(VLOOKUP(客户对账单!A37,销售出库明细表!A:O,3,FALSE),"")</f>
        <v/>
      </c>
      <c r="D37" s="18" t="str">
        <f>IFERROR(VLOOKUP(客户对账单!A37,销售出库明细表!A:O,4,FALSE),"")</f>
        <v/>
      </c>
      <c r="E37" s="18" t="str">
        <f>IFERROR(VLOOKUP(客户对账单!A37,销售出库明细表!A:O,5,FALSE),"")</f>
        <v/>
      </c>
      <c r="F37" s="18" t="str">
        <f>IFERROR(VLOOKUP(客户对账单!A37,销售出库明细表!A:O,6,FALSE),"")</f>
        <v/>
      </c>
      <c r="G37" s="18" t="str">
        <f>IFERROR(VLOOKUP(客户对账单!A37,销售出库明细表!A:O,7,FALSE),"")</f>
        <v/>
      </c>
      <c r="H37" s="18" t="str">
        <f>IFERROR(VLOOKUP(客户对账单!A37,销售出库明细表!A:O,8,FALSE),"")</f>
        <v/>
      </c>
      <c r="I37" s="18" t="str">
        <f>IFERROR(VLOOKUP(客户对账单!A37,销售出库明细表!A:O,9,FALSE),"")</f>
        <v/>
      </c>
      <c r="J37" s="18" t="str">
        <f>IFERROR(VLOOKUP(客户对账单!A37,销售出库明细表!A:O,10,FALSE),"")</f>
        <v/>
      </c>
      <c r="K37" s="18" t="str">
        <f>IFERROR(VLOOKUP(客户对账单!A37,销售出库明细表!A:O,11,FALSE),"")</f>
        <v/>
      </c>
      <c r="L37" s="18" t="str">
        <f>IFERROR(VLOOKUP(客户对账单!A37,销售出库明细表!A:O,13,FALSE),"")</f>
        <v/>
      </c>
    </row>
    <row r="38" spans="1:12" ht="20.100000000000001" customHeight="1" x14ac:dyDescent="0.15">
      <c r="A38" s="38" t="e">
        <f t="array" ref="A38">INDEX(销售出库明细表!A:A,LARGE(IF(销售出库明细表!$A$3:$A$10000&lt;&gt;"",ROW($3:$10000),-1),ROW(客户对账单!A33)))</f>
        <v>#VALUE!</v>
      </c>
      <c r="B38" s="46" t="str">
        <f>IFERROR(VLOOKUP(客户对账单!A38,销售出库明细表!A:O,2,FALSE),"")</f>
        <v/>
      </c>
      <c r="C38" s="47" t="str">
        <f>IFERROR(VLOOKUP(客户对账单!A38,销售出库明细表!A:O,3,FALSE),"")</f>
        <v/>
      </c>
      <c r="D38" s="18" t="str">
        <f>IFERROR(VLOOKUP(客户对账单!A38,销售出库明细表!A:O,4,FALSE),"")</f>
        <v/>
      </c>
      <c r="E38" s="18" t="str">
        <f>IFERROR(VLOOKUP(客户对账单!A38,销售出库明细表!A:O,5,FALSE),"")</f>
        <v/>
      </c>
      <c r="F38" s="18" t="str">
        <f>IFERROR(VLOOKUP(客户对账单!A38,销售出库明细表!A:O,6,FALSE),"")</f>
        <v/>
      </c>
      <c r="G38" s="18" t="str">
        <f>IFERROR(VLOOKUP(客户对账单!A38,销售出库明细表!A:O,7,FALSE),"")</f>
        <v/>
      </c>
      <c r="H38" s="18" t="str">
        <f>IFERROR(VLOOKUP(客户对账单!A38,销售出库明细表!A:O,8,FALSE),"")</f>
        <v/>
      </c>
      <c r="I38" s="18" t="str">
        <f>IFERROR(VLOOKUP(客户对账单!A38,销售出库明细表!A:O,9,FALSE),"")</f>
        <v/>
      </c>
      <c r="J38" s="18" t="str">
        <f>IFERROR(VLOOKUP(客户对账单!A38,销售出库明细表!A:O,10,FALSE),"")</f>
        <v/>
      </c>
      <c r="K38" s="18" t="str">
        <f>IFERROR(VLOOKUP(客户对账单!A38,销售出库明细表!A:O,11,FALSE),"")</f>
        <v/>
      </c>
      <c r="L38" s="18" t="str">
        <f>IFERROR(VLOOKUP(客户对账单!A38,销售出库明细表!A:O,13,FALSE),"")</f>
        <v/>
      </c>
    </row>
    <row r="39" spans="1:12" ht="20.100000000000001" customHeight="1" x14ac:dyDescent="0.15">
      <c r="A39" s="38" t="e">
        <f t="array" ref="A39">INDEX(销售出库明细表!A:A,LARGE(IF(销售出库明细表!$A$3:$A$10000&lt;&gt;"",ROW($3:$10000),-1),ROW(客户对账单!A34)))</f>
        <v>#VALUE!</v>
      </c>
      <c r="B39" s="46" t="str">
        <f>IFERROR(VLOOKUP(客户对账单!A39,销售出库明细表!A:O,2,FALSE),"")</f>
        <v/>
      </c>
      <c r="C39" s="47" t="str">
        <f>IFERROR(VLOOKUP(客户对账单!A39,销售出库明细表!A:O,3,FALSE),"")</f>
        <v/>
      </c>
      <c r="D39" s="18" t="str">
        <f>IFERROR(VLOOKUP(客户对账单!A39,销售出库明细表!A:O,4,FALSE),"")</f>
        <v/>
      </c>
      <c r="E39" s="18" t="str">
        <f>IFERROR(VLOOKUP(客户对账单!A39,销售出库明细表!A:O,5,FALSE),"")</f>
        <v/>
      </c>
      <c r="F39" s="18" t="str">
        <f>IFERROR(VLOOKUP(客户对账单!A39,销售出库明细表!A:O,6,FALSE),"")</f>
        <v/>
      </c>
      <c r="G39" s="18" t="str">
        <f>IFERROR(VLOOKUP(客户对账单!A39,销售出库明细表!A:O,7,FALSE),"")</f>
        <v/>
      </c>
      <c r="H39" s="18" t="str">
        <f>IFERROR(VLOOKUP(客户对账单!A39,销售出库明细表!A:O,8,FALSE),"")</f>
        <v/>
      </c>
      <c r="I39" s="18" t="str">
        <f>IFERROR(VLOOKUP(客户对账单!A39,销售出库明细表!A:O,9,FALSE),"")</f>
        <v/>
      </c>
      <c r="J39" s="18" t="str">
        <f>IFERROR(VLOOKUP(客户对账单!A39,销售出库明细表!A:O,10,FALSE),"")</f>
        <v/>
      </c>
      <c r="K39" s="18" t="str">
        <f>IFERROR(VLOOKUP(客户对账单!A39,销售出库明细表!A:O,11,FALSE),"")</f>
        <v/>
      </c>
      <c r="L39" s="18" t="str">
        <f>IFERROR(VLOOKUP(客户对账单!A39,销售出库明细表!A:O,13,FALSE),"")</f>
        <v/>
      </c>
    </row>
    <row r="40" spans="1:12" ht="20.100000000000001" customHeight="1" x14ac:dyDescent="0.15">
      <c r="A40" s="38" t="e">
        <f t="array" ref="A40">INDEX(销售出库明细表!A:A,LARGE(IF(销售出库明细表!$A$3:$A$10000&lt;&gt;"",ROW($3:$10000),-1),ROW(客户对账单!A35)))</f>
        <v>#VALUE!</v>
      </c>
      <c r="B40" s="46" t="str">
        <f>IFERROR(VLOOKUP(客户对账单!A40,销售出库明细表!A:O,2,FALSE),"")</f>
        <v/>
      </c>
      <c r="C40" s="47" t="str">
        <f>IFERROR(VLOOKUP(客户对账单!A40,销售出库明细表!A:O,3,FALSE),"")</f>
        <v/>
      </c>
      <c r="D40" s="18" t="str">
        <f>IFERROR(VLOOKUP(客户对账单!A40,销售出库明细表!A:O,4,FALSE),"")</f>
        <v/>
      </c>
      <c r="E40" s="18" t="str">
        <f>IFERROR(VLOOKUP(客户对账单!A40,销售出库明细表!A:O,5,FALSE),"")</f>
        <v/>
      </c>
      <c r="F40" s="18" t="str">
        <f>IFERROR(VLOOKUP(客户对账单!A40,销售出库明细表!A:O,6,FALSE),"")</f>
        <v/>
      </c>
      <c r="G40" s="18" t="str">
        <f>IFERROR(VLOOKUP(客户对账单!A40,销售出库明细表!A:O,7,FALSE),"")</f>
        <v/>
      </c>
      <c r="H40" s="18" t="str">
        <f>IFERROR(VLOOKUP(客户对账单!A40,销售出库明细表!A:O,8,FALSE),"")</f>
        <v/>
      </c>
      <c r="I40" s="18" t="str">
        <f>IFERROR(VLOOKUP(客户对账单!A40,销售出库明细表!A:O,9,FALSE),"")</f>
        <v/>
      </c>
      <c r="J40" s="18" t="str">
        <f>IFERROR(VLOOKUP(客户对账单!A40,销售出库明细表!A:O,10,FALSE),"")</f>
        <v/>
      </c>
      <c r="K40" s="18" t="str">
        <f>IFERROR(VLOOKUP(客户对账单!A40,销售出库明细表!A:O,11,FALSE),"")</f>
        <v/>
      </c>
      <c r="L40" s="18" t="str">
        <f>IFERROR(VLOOKUP(客户对账单!A40,销售出库明细表!A:O,13,FALSE),"")</f>
        <v/>
      </c>
    </row>
    <row r="41" spans="1:12" ht="20.100000000000001" customHeight="1" x14ac:dyDescent="0.15">
      <c r="A41" s="38" t="e">
        <f t="array" ref="A41">INDEX(销售出库明细表!A:A,LARGE(IF(销售出库明细表!$A$3:$A$10000&lt;&gt;"",ROW($3:$10000),-1),ROW(客户对账单!A36)))</f>
        <v>#VALUE!</v>
      </c>
      <c r="B41" s="46" t="str">
        <f>IFERROR(VLOOKUP(客户对账单!A41,销售出库明细表!A:O,2,FALSE),"")</f>
        <v/>
      </c>
      <c r="C41" s="47" t="str">
        <f>IFERROR(VLOOKUP(客户对账单!A41,销售出库明细表!A:O,3,FALSE),"")</f>
        <v/>
      </c>
      <c r="D41" s="18" t="str">
        <f>IFERROR(VLOOKUP(客户对账单!A41,销售出库明细表!A:O,4,FALSE),"")</f>
        <v/>
      </c>
      <c r="E41" s="18" t="str">
        <f>IFERROR(VLOOKUP(客户对账单!A41,销售出库明细表!A:O,5,FALSE),"")</f>
        <v/>
      </c>
      <c r="F41" s="18" t="str">
        <f>IFERROR(VLOOKUP(客户对账单!A41,销售出库明细表!A:O,6,FALSE),"")</f>
        <v/>
      </c>
      <c r="G41" s="18" t="str">
        <f>IFERROR(VLOOKUP(客户对账单!A41,销售出库明细表!A:O,7,FALSE),"")</f>
        <v/>
      </c>
      <c r="H41" s="18" t="str">
        <f>IFERROR(VLOOKUP(客户对账单!A41,销售出库明细表!A:O,8,FALSE),"")</f>
        <v/>
      </c>
      <c r="I41" s="18" t="str">
        <f>IFERROR(VLOOKUP(客户对账单!A41,销售出库明细表!A:O,9,FALSE),"")</f>
        <v/>
      </c>
      <c r="J41" s="18" t="str">
        <f>IFERROR(VLOOKUP(客户对账单!A41,销售出库明细表!A:O,10,FALSE),"")</f>
        <v/>
      </c>
      <c r="K41" s="18" t="str">
        <f>IFERROR(VLOOKUP(客户对账单!A41,销售出库明细表!A:O,11,FALSE),"")</f>
        <v/>
      </c>
      <c r="L41" s="18" t="str">
        <f>IFERROR(VLOOKUP(客户对账单!A41,销售出库明细表!A:O,13,FALSE),"")</f>
        <v/>
      </c>
    </row>
    <row r="42" spans="1:12" ht="20.100000000000001" customHeight="1" x14ac:dyDescent="0.15">
      <c r="A42" s="38" t="e">
        <f t="array" ref="A42">INDEX(销售出库明细表!A:A,LARGE(IF(销售出库明细表!$A$3:$A$10000&lt;&gt;"",ROW($3:$10000),-1),ROW(客户对账单!A37)))</f>
        <v>#VALUE!</v>
      </c>
      <c r="B42" s="46" t="str">
        <f>IFERROR(VLOOKUP(客户对账单!A42,销售出库明细表!A:O,2,FALSE),"")</f>
        <v/>
      </c>
      <c r="C42" s="47" t="str">
        <f>IFERROR(VLOOKUP(客户对账单!A42,销售出库明细表!A:O,3,FALSE),"")</f>
        <v/>
      </c>
      <c r="D42" s="18" t="str">
        <f>IFERROR(VLOOKUP(客户对账单!A42,销售出库明细表!A:O,4,FALSE),"")</f>
        <v/>
      </c>
      <c r="E42" s="18" t="str">
        <f>IFERROR(VLOOKUP(客户对账单!A42,销售出库明细表!A:O,5,FALSE),"")</f>
        <v/>
      </c>
      <c r="F42" s="18" t="str">
        <f>IFERROR(VLOOKUP(客户对账单!A42,销售出库明细表!A:O,6,FALSE),"")</f>
        <v/>
      </c>
      <c r="G42" s="18" t="str">
        <f>IFERROR(VLOOKUP(客户对账单!A42,销售出库明细表!A:O,7,FALSE),"")</f>
        <v/>
      </c>
      <c r="H42" s="18" t="str">
        <f>IFERROR(VLOOKUP(客户对账单!A42,销售出库明细表!A:O,8,FALSE),"")</f>
        <v/>
      </c>
      <c r="I42" s="18" t="str">
        <f>IFERROR(VLOOKUP(客户对账单!A42,销售出库明细表!A:O,9,FALSE),"")</f>
        <v/>
      </c>
      <c r="J42" s="18" t="str">
        <f>IFERROR(VLOOKUP(客户对账单!A42,销售出库明细表!A:O,10,FALSE),"")</f>
        <v/>
      </c>
      <c r="K42" s="18" t="str">
        <f>IFERROR(VLOOKUP(客户对账单!A42,销售出库明细表!A:O,11,FALSE),"")</f>
        <v/>
      </c>
      <c r="L42" s="18" t="str">
        <f>IFERROR(VLOOKUP(客户对账单!A42,销售出库明细表!A:O,13,FALSE),"")</f>
        <v/>
      </c>
    </row>
    <row r="43" spans="1:12" ht="20.100000000000001" customHeight="1" x14ac:dyDescent="0.15">
      <c r="A43" s="38" t="e">
        <f t="array" ref="A43">INDEX(销售出库明细表!A:A,LARGE(IF(销售出库明细表!$A$3:$A$10000&lt;&gt;"",ROW($3:$10000),-1),ROW(客户对账单!A38)))</f>
        <v>#VALUE!</v>
      </c>
      <c r="B43" s="46" t="str">
        <f>IFERROR(VLOOKUP(客户对账单!A43,销售出库明细表!A:O,2,FALSE),"")</f>
        <v/>
      </c>
      <c r="C43" s="47" t="str">
        <f>IFERROR(VLOOKUP(客户对账单!A43,销售出库明细表!A:O,3,FALSE),"")</f>
        <v/>
      </c>
      <c r="D43" s="18" t="str">
        <f>IFERROR(VLOOKUP(客户对账单!A43,销售出库明细表!A:O,4,FALSE),"")</f>
        <v/>
      </c>
      <c r="E43" s="18" t="str">
        <f>IFERROR(VLOOKUP(客户对账单!A43,销售出库明细表!A:O,5,FALSE),"")</f>
        <v/>
      </c>
      <c r="F43" s="18" t="str">
        <f>IFERROR(VLOOKUP(客户对账单!A43,销售出库明细表!A:O,6,FALSE),"")</f>
        <v/>
      </c>
      <c r="G43" s="18" t="str">
        <f>IFERROR(VLOOKUP(客户对账单!A43,销售出库明细表!A:O,7,FALSE),"")</f>
        <v/>
      </c>
      <c r="H43" s="18" t="str">
        <f>IFERROR(VLOOKUP(客户对账单!A43,销售出库明细表!A:O,8,FALSE),"")</f>
        <v/>
      </c>
      <c r="I43" s="18" t="str">
        <f>IFERROR(VLOOKUP(客户对账单!A43,销售出库明细表!A:O,9,FALSE),"")</f>
        <v/>
      </c>
      <c r="J43" s="18" t="str">
        <f>IFERROR(VLOOKUP(客户对账单!A43,销售出库明细表!A:O,10,FALSE),"")</f>
        <v/>
      </c>
      <c r="K43" s="18" t="str">
        <f>IFERROR(VLOOKUP(客户对账单!A43,销售出库明细表!A:O,11,FALSE),"")</f>
        <v/>
      </c>
      <c r="L43" s="18" t="str">
        <f>IFERROR(VLOOKUP(客户对账单!A43,销售出库明细表!A:O,13,FALSE),"")</f>
        <v/>
      </c>
    </row>
    <row r="44" spans="1:12" ht="20.100000000000001" customHeight="1" x14ac:dyDescent="0.15">
      <c r="A44" s="38" t="e">
        <f t="array" ref="A44">INDEX(销售出库明细表!A:A,LARGE(IF(销售出库明细表!$A$3:$A$10000&lt;&gt;"",ROW($3:$10000),-1),ROW(客户对账单!A39)))</f>
        <v>#VALUE!</v>
      </c>
      <c r="B44" s="46" t="str">
        <f>IFERROR(VLOOKUP(客户对账单!A44,销售出库明细表!A:O,2,FALSE),"")</f>
        <v/>
      </c>
      <c r="C44" s="47" t="str">
        <f>IFERROR(VLOOKUP(客户对账单!A44,销售出库明细表!A:O,3,FALSE),"")</f>
        <v/>
      </c>
      <c r="D44" s="18" t="str">
        <f>IFERROR(VLOOKUP(客户对账单!A44,销售出库明细表!A:O,4,FALSE),"")</f>
        <v/>
      </c>
      <c r="E44" s="18" t="str">
        <f>IFERROR(VLOOKUP(客户对账单!A44,销售出库明细表!A:O,5,FALSE),"")</f>
        <v/>
      </c>
      <c r="F44" s="18" t="str">
        <f>IFERROR(VLOOKUP(客户对账单!A44,销售出库明细表!A:O,6,FALSE),"")</f>
        <v/>
      </c>
      <c r="G44" s="18" t="str">
        <f>IFERROR(VLOOKUP(客户对账单!A44,销售出库明细表!A:O,7,FALSE),"")</f>
        <v/>
      </c>
      <c r="H44" s="18" t="str">
        <f>IFERROR(VLOOKUP(客户对账单!A44,销售出库明细表!A:O,8,FALSE),"")</f>
        <v/>
      </c>
      <c r="I44" s="18" t="str">
        <f>IFERROR(VLOOKUP(客户对账单!A44,销售出库明细表!A:O,9,FALSE),"")</f>
        <v/>
      </c>
      <c r="J44" s="18" t="str">
        <f>IFERROR(VLOOKUP(客户对账单!A44,销售出库明细表!A:O,10,FALSE),"")</f>
        <v/>
      </c>
      <c r="K44" s="18" t="str">
        <f>IFERROR(VLOOKUP(客户对账单!A44,销售出库明细表!A:O,11,FALSE),"")</f>
        <v/>
      </c>
      <c r="L44" s="18" t="str">
        <f>IFERROR(VLOOKUP(客户对账单!A44,销售出库明细表!A:O,13,FALSE),"")</f>
        <v/>
      </c>
    </row>
    <row r="45" spans="1:12" ht="20.100000000000001" customHeight="1" x14ac:dyDescent="0.15">
      <c r="A45" s="38" t="e">
        <f t="array" ref="A45">INDEX(销售出库明细表!A:A,LARGE(IF(销售出库明细表!$A$3:$A$10000&lt;&gt;"",ROW($3:$10000),-1),ROW(客户对账单!A40)))</f>
        <v>#VALUE!</v>
      </c>
      <c r="B45" s="46" t="str">
        <f>IFERROR(VLOOKUP(客户对账单!A45,销售出库明细表!A:O,2,FALSE),"")</f>
        <v/>
      </c>
      <c r="C45" s="47" t="str">
        <f>IFERROR(VLOOKUP(客户对账单!A45,销售出库明细表!A:O,3,FALSE),"")</f>
        <v/>
      </c>
      <c r="D45" s="18" t="str">
        <f>IFERROR(VLOOKUP(客户对账单!A45,销售出库明细表!A:O,4,FALSE),"")</f>
        <v/>
      </c>
      <c r="E45" s="18" t="str">
        <f>IFERROR(VLOOKUP(客户对账单!A45,销售出库明细表!A:O,5,FALSE),"")</f>
        <v/>
      </c>
      <c r="F45" s="18" t="str">
        <f>IFERROR(VLOOKUP(客户对账单!A45,销售出库明细表!A:O,6,FALSE),"")</f>
        <v/>
      </c>
      <c r="G45" s="18" t="str">
        <f>IFERROR(VLOOKUP(客户对账单!A45,销售出库明细表!A:O,7,FALSE),"")</f>
        <v/>
      </c>
      <c r="H45" s="18" t="str">
        <f>IFERROR(VLOOKUP(客户对账单!A45,销售出库明细表!A:O,8,FALSE),"")</f>
        <v/>
      </c>
      <c r="I45" s="18" t="str">
        <f>IFERROR(VLOOKUP(客户对账单!A45,销售出库明细表!A:O,9,FALSE),"")</f>
        <v/>
      </c>
      <c r="J45" s="18" t="str">
        <f>IFERROR(VLOOKUP(客户对账单!A45,销售出库明细表!A:O,10,FALSE),"")</f>
        <v/>
      </c>
      <c r="K45" s="18" t="str">
        <f>IFERROR(VLOOKUP(客户对账单!A45,销售出库明细表!A:O,11,FALSE),"")</f>
        <v/>
      </c>
      <c r="L45" s="18" t="str">
        <f>IFERROR(VLOOKUP(客户对账单!A45,销售出库明细表!A:O,13,FALSE),"")</f>
        <v/>
      </c>
    </row>
    <row r="46" spans="1:12" ht="20.100000000000001" customHeight="1" x14ac:dyDescent="0.15">
      <c r="A46" s="38" t="e">
        <f t="array" ref="A46">INDEX(销售出库明细表!A:A,LARGE(IF(销售出库明细表!$A$3:$A$10000&lt;&gt;"",ROW($3:$10000),-1),ROW(客户对账单!A41)))</f>
        <v>#VALUE!</v>
      </c>
      <c r="B46" s="46" t="str">
        <f>IFERROR(VLOOKUP(客户对账单!A46,销售出库明细表!A:O,2,FALSE),"")</f>
        <v/>
      </c>
      <c r="C46" s="47" t="str">
        <f>IFERROR(VLOOKUP(客户对账单!A46,销售出库明细表!A:O,3,FALSE),"")</f>
        <v/>
      </c>
      <c r="D46" s="18" t="str">
        <f>IFERROR(VLOOKUP(客户对账单!A46,销售出库明细表!A:O,4,FALSE),"")</f>
        <v/>
      </c>
      <c r="E46" s="18" t="str">
        <f>IFERROR(VLOOKUP(客户对账单!A46,销售出库明细表!A:O,5,FALSE),"")</f>
        <v/>
      </c>
      <c r="F46" s="18" t="str">
        <f>IFERROR(VLOOKUP(客户对账单!A46,销售出库明细表!A:O,6,FALSE),"")</f>
        <v/>
      </c>
      <c r="G46" s="18" t="str">
        <f>IFERROR(VLOOKUP(客户对账单!A46,销售出库明细表!A:O,7,FALSE),"")</f>
        <v/>
      </c>
      <c r="H46" s="18" t="str">
        <f>IFERROR(VLOOKUP(客户对账单!A46,销售出库明细表!A:O,8,FALSE),"")</f>
        <v/>
      </c>
      <c r="I46" s="18" t="str">
        <f>IFERROR(VLOOKUP(客户对账单!A46,销售出库明细表!A:O,9,FALSE),"")</f>
        <v/>
      </c>
      <c r="J46" s="18" t="str">
        <f>IFERROR(VLOOKUP(客户对账单!A46,销售出库明细表!A:O,10,FALSE),"")</f>
        <v/>
      </c>
      <c r="K46" s="18" t="str">
        <f>IFERROR(VLOOKUP(客户对账单!A46,销售出库明细表!A:O,11,FALSE),"")</f>
        <v/>
      </c>
      <c r="L46" s="18" t="str">
        <f>IFERROR(VLOOKUP(客户对账单!A46,销售出库明细表!A:O,13,FALSE),"")</f>
        <v/>
      </c>
    </row>
    <row r="47" spans="1:12" ht="20.100000000000001" customHeight="1" x14ac:dyDescent="0.15">
      <c r="A47" s="38" t="e">
        <f t="array" ref="A47">INDEX(销售出库明细表!A:A,LARGE(IF(销售出库明细表!$A$3:$A$10000&lt;&gt;"",ROW($3:$10000),-1),ROW(客户对账单!A42)))</f>
        <v>#VALUE!</v>
      </c>
      <c r="B47" s="46" t="str">
        <f>IFERROR(VLOOKUP(客户对账单!A47,销售出库明细表!A:O,2,FALSE),"")</f>
        <v/>
      </c>
      <c r="C47" s="47" t="str">
        <f>IFERROR(VLOOKUP(客户对账单!A47,销售出库明细表!A:O,3,FALSE),"")</f>
        <v/>
      </c>
      <c r="D47" s="18" t="str">
        <f>IFERROR(VLOOKUP(客户对账单!A47,销售出库明细表!A:O,4,FALSE),"")</f>
        <v/>
      </c>
      <c r="E47" s="18" t="str">
        <f>IFERROR(VLOOKUP(客户对账单!A47,销售出库明细表!A:O,5,FALSE),"")</f>
        <v/>
      </c>
      <c r="F47" s="18" t="str">
        <f>IFERROR(VLOOKUP(客户对账单!A47,销售出库明细表!A:O,6,FALSE),"")</f>
        <v/>
      </c>
      <c r="G47" s="18" t="str">
        <f>IFERROR(VLOOKUP(客户对账单!A47,销售出库明细表!A:O,7,FALSE),"")</f>
        <v/>
      </c>
      <c r="H47" s="18" t="str">
        <f>IFERROR(VLOOKUP(客户对账单!A47,销售出库明细表!A:O,8,FALSE),"")</f>
        <v/>
      </c>
      <c r="I47" s="18" t="str">
        <f>IFERROR(VLOOKUP(客户对账单!A47,销售出库明细表!A:O,9,FALSE),"")</f>
        <v/>
      </c>
      <c r="J47" s="18" t="str">
        <f>IFERROR(VLOOKUP(客户对账单!A47,销售出库明细表!A:O,10,FALSE),"")</f>
        <v/>
      </c>
      <c r="K47" s="18" t="str">
        <f>IFERROR(VLOOKUP(客户对账单!A47,销售出库明细表!A:O,11,FALSE),"")</f>
        <v/>
      </c>
      <c r="L47" s="18" t="str">
        <f>IFERROR(VLOOKUP(客户对账单!A47,销售出库明细表!A:O,13,FALSE),"")</f>
        <v/>
      </c>
    </row>
    <row r="48" spans="1:12" ht="20.100000000000001" customHeight="1" x14ac:dyDescent="0.15">
      <c r="A48" s="38" t="e">
        <f t="array" ref="A48">INDEX(销售出库明细表!A:A,LARGE(IF(销售出库明细表!$A$3:$A$10000&lt;&gt;"",ROW($3:$10000),-1),ROW(客户对账单!A43)))</f>
        <v>#VALUE!</v>
      </c>
      <c r="B48" s="46" t="str">
        <f>IFERROR(VLOOKUP(客户对账单!A48,销售出库明细表!A:O,2,FALSE),"")</f>
        <v/>
      </c>
      <c r="C48" s="47" t="str">
        <f>IFERROR(VLOOKUP(客户对账单!A48,销售出库明细表!A:O,3,FALSE),"")</f>
        <v/>
      </c>
      <c r="D48" s="18" t="str">
        <f>IFERROR(VLOOKUP(客户对账单!A48,销售出库明细表!A:O,4,FALSE),"")</f>
        <v/>
      </c>
      <c r="E48" s="18" t="str">
        <f>IFERROR(VLOOKUP(客户对账单!A48,销售出库明细表!A:O,5,FALSE),"")</f>
        <v/>
      </c>
      <c r="F48" s="18" t="str">
        <f>IFERROR(VLOOKUP(客户对账单!A48,销售出库明细表!A:O,6,FALSE),"")</f>
        <v/>
      </c>
      <c r="G48" s="18" t="str">
        <f>IFERROR(VLOOKUP(客户对账单!A48,销售出库明细表!A:O,7,FALSE),"")</f>
        <v/>
      </c>
      <c r="H48" s="18" t="str">
        <f>IFERROR(VLOOKUP(客户对账单!A48,销售出库明细表!A:O,8,FALSE),"")</f>
        <v/>
      </c>
      <c r="I48" s="18" t="str">
        <f>IFERROR(VLOOKUP(客户对账单!A48,销售出库明细表!A:O,9,FALSE),"")</f>
        <v/>
      </c>
      <c r="J48" s="18" t="str">
        <f>IFERROR(VLOOKUP(客户对账单!A48,销售出库明细表!A:O,10,FALSE),"")</f>
        <v/>
      </c>
      <c r="K48" s="18" t="str">
        <f>IFERROR(VLOOKUP(客户对账单!A48,销售出库明细表!A:O,11,FALSE),"")</f>
        <v/>
      </c>
      <c r="L48" s="18" t="str">
        <f>IFERROR(VLOOKUP(客户对账单!A48,销售出库明细表!A:O,13,FALSE),"")</f>
        <v/>
      </c>
    </row>
    <row r="49" spans="1:12" ht="20.100000000000001" customHeight="1" x14ac:dyDescent="0.15">
      <c r="A49" s="38" t="e">
        <f t="array" ref="A49">INDEX(销售出库明细表!A:A,LARGE(IF(销售出库明细表!$A$3:$A$10000&lt;&gt;"",ROW($3:$10000),-1),ROW(客户对账单!A44)))</f>
        <v>#VALUE!</v>
      </c>
      <c r="B49" s="46" t="str">
        <f>IFERROR(VLOOKUP(客户对账单!A49,销售出库明细表!A:O,2,FALSE),"")</f>
        <v/>
      </c>
      <c r="C49" s="47" t="str">
        <f>IFERROR(VLOOKUP(客户对账单!A49,销售出库明细表!A:O,3,FALSE),"")</f>
        <v/>
      </c>
      <c r="D49" s="18" t="str">
        <f>IFERROR(VLOOKUP(客户对账单!A49,销售出库明细表!A:O,4,FALSE),"")</f>
        <v/>
      </c>
      <c r="E49" s="18" t="str">
        <f>IFERROR(VLOOKUP(客户对账单!A49,销售出库明细表!A:O,5,FALSE),"")</f>
        <v/>
      </c>
      <c r="F49" s="18" t="str">
        <f>IFERROR(VLOOKUP(客户对账单!A49,销售出库明细表!A:O,6,FALSE),"")</f>
        <v/>
      </c>
      <c r="G49" s="18" t="str">
        <f>IFERROR(VLOOKUP(客户对账单!A49,销售出库明细表!A:O,7,FALSE),"")</f>
        <v/>
      </c>
      <c r="H49" s="18" t="str">
        <f>IFERROR(VLOOKUP(客户对账单!A49,销售出库明细表!A:O,8,FALSE),"")</f>
        <v/>
      </c>
      <c r="I49" s="18" t="str">
        <f>IFERROR(VLOOKUP(客户对账单!A49,销售出库明细表!A:O,9,FALSE),"")</f>
        <v/>
      </c>
      <c r="J49" s="18" t="str">
        <f>IFERROR(VLOOKUP(客户对账单!A49,销售出库明细表!A:O,10,FALSE),"")</f>
        <v/>
      </c>
      <c r="K49" s="18" t="str">
        <f>IFERROR(VLOOKUP(客户对账单!A49,销售出库明细表!A:O,11,FALSE),"")</f>
        <v/>
      </c>
      <c r="L49" s="18" t="str">
        <f>IFERROR(VLOOKUP(客户对账单!A49,销售出库明细表!A:O,13,FALSE),"")</f>
        <v/>
      </c>
    </row>
    <row r="50" spans="1:12" ht="20.100000000000001" customHeight="1" x14ac:dyDescent="0.15">
      <c r="A50" s="38" t="e">
        <f t="array" ref="A50">INDEX(销售出库明细表!A:A,LARGE(IF(销售出库明细表!$A$3:$A$10000&lt;&gt;"",ROW($3:$10000),-1),ROW(客户对账单!A45)))</f>
        <v>#VALUE!</v>
      </c>
      <c r="B50" s="46" t="str">
        <f>IFERROR(VLOOKUP(客户对账单!A50,销售出库明细表!A:O,2,FALSE),"")</f>
        <v/>
      </c>
      <c r="C50" s="47" t="str">
        <f>IFERROR(VLOOKUP(客户对账单!A50,销售出库明细表!A:O,3,FALSE),"")</f>
        <v/>
      </c>
      <c r="D50" s="18" t="str">
        <f>IFERROR(VLOOKUP(客户对账单!A50,销售出库明细表!A:O,4,FALSE),"")</f>
        <v/>
      </c>
      <c r="E50" s="18" t="str">
        <f>IFERROR(VLOOKUP(客户对账单!A50,销售出库明细表!A:O,5,FALSE),"")</f>
        <v/>
      </c>
      <c r="F50" s="18" t="str">
        <f>IFERROR(VLOOKUP(客户对账单!A50,销售出库明细表!A:O,6,FALSE),"")</f>
        <v/>
      </c>
      <c r="G50" s="18" t="str">
        <f>IFERROR(VLOOKUP(客户对账单!A50,销售出库明细表!A:O,7,FALSE),"")</f>
        <v/>
      </c>
      <c r="H50" s="18" t="str">
        <f>IFERROR(VLOOKUP(客户对账单!A50,销售出库明细表!A:O,8,FALSE),"")</f>
        <v/>
      </c>
      <c r="I50" s="18" t="str">
        <f>IFERROR(VLOOKUP(客户对账单!A50,销售出库明细表!A:O,9,FALSE),"")</f>
        <v/>
      </c>
      <c r="J50" s="18" t="str">
        <f>IFERROR(VLOOKUP(客户对账单!A50,销售出库明细表!A:O,10,FALSE),"")</f>
        <v/>
      </c>
      <c r="K50" s="18" t="str">
        <f>IFERROR(VLOOKUP(客户对账单!A50,销售出库明细表!A:O,11,FALSE),"")</f>
        <v/>
      </c>
      <c r="L50" s="18" t="str">
        <f>IFERROR(VLOOKUP(客户对账单!A50,销售出库明细表!A:O,13,FALSE),"")</f>
        <v/>
      </c>
    </row>
    <row r="51" spans="1:12" ht="20.100000000000001" customHeight="1" x14ac:dyDescent="0.15">
      <c r="A51" s="38" t="e">
        <f t="array" ref="A51">INDEX(销售出库明细表!A:A,LARGE(IF(销售出库明细表!$A$3:$A$10000&lt;&gt;"",ROW($3:$10000),-1),ROW(客户对账单!A46)))</f>
        <v>#VALUE!</v>
      </c>
      <c r="B51" s="46" t="str">
        <f>IFERROR(VLOOKUP(客户对账单!A51,销售出库明细表!A:O,2,FALSE),"")</f>
        <v/>
      </c>
      <c r="C51" s="47" t="str">
        <f>IFERROR(VLOOKUP(客户对账单!A51,销售出库明细表!A:O,3,FALSE),"")</f>
        <v/>
      </c>
      <c r="D51" s="18" t="str">
        <f>IFERROR(VLOOKUP(客户对账单!A51,销售出库明细表!A:O,4,FALSE),"")</f>
        <v/>
      </c>
      <c r="E51" s="18" t="str">
        <f>IFERROR(VLOOKUP(客户对账单!A51,销售出库明细表!A:O,5,FALSE),"")</f>
        <v/>
      </c>
      <c r="F51" s="18" t="str">
        <f>IFERROR(VLOOKUP(客户对账单!A51,销售出库明细表!A:O,6,FALSE),"")</f>
        <v/>
      </c>
      <c r="G51" s="18" t="str">
        <f>IFERROR(VLOOKUP(客户对账单!A51,销售出库明细表!A:O,7,FALSE),"")</f>
        <v/>
      </c>
      <c r="H51" s="18" t="str">
        <f>IFERROR(VLOOKUP(客户对账单!A51,销售出库明细表!A:O,8,FALSE),"")</f>
        <v/>
      </c>
      <c r="I51" s="18" t="str">
        <f>IFERROR(VLOOKUP(客户对账单!A51,销售出库明细表!A:O,9,FALSE),"")</f>
        <v/>
      </c>
      <c r="J51" s="18" t="str">
        <f>IFERROR(VLOOKUP(客户对账单!A51,销售出库明细表!A:O,10,FALSE),"")</f>
        <v/>
      </c>
      <c r="K51" s="18" t="str">
        <f>IFERROR(VLOOKUP(客户对账单!A51,销售出库明细表!A:O,11,FALSE),"")</f>
        <v/>
      </c>
      <c r="L51" s="18" t="str">
        <f>IFERROR(VLOOKUP(客户对账单!A51,销售出库明细表!A:O,13,FALSE),"")</f>
        <v/>
      </c>
    </row>
    <row r="52" spans="1:12" ht="20.100000000000001" customHeight="1" x14ac:dyDescent="0.15">
      <c r="A52" s="38" t="e">
        <f t="array" ref="A52">INDEX(销售出库明细表!A:A,LARGE(IF(销售出库明细表!$A$3:$A$10000&lt;&gt;"",ROW($3:$10000),-1),ROW(客户对账单!A47)))</f>
        <v>#VALUE!</v>
      </c>
      <c r="B52" s="46" t="str">
        <f>IFERROR(VLOOKUP(客户对账单!A52,销售出库明细表!A:O,2,FALSE),"")</f>
        <v/>
      </c>
      <c r="C52" s="47" t="str">
        <f>IFERROR(VLOOKUP(客户对账单!A52,销售出库明细表!A:O,3,FALSE),"")</f>
        <v/>
      </c>
      <c r="D52" s="18" t="str">
        <f>IFERROR(VLOOKUP(客户对账单!A52,销售出库明细表!A:O,4,FALSE),"")</f>
        <v/>
      </c>
      <c r="E52" s="18" t="str">
        <f>IFERROR(VLOOKUP(客户对账单!A52,销售出库明细表!A:O,5,FALSE),"")</f>
        <v/>
      </c>
      <c r="F52" s="18" t="str">
        <f>IFERROR(VLOOKUP(客户对账单!A52,销售出库明细表!A:O,6,FALSE),"")</f>
        <v/>
      </c>
      <c r="G52" s="18" t="str">
        <f>IFERROR(VLOOKUP(客户对账单!A52,销售出库明细表!A:O,7,FALSE),"")</f>
        <v/>
      </c>
      <c r="H52" s="18" t="str">
        <f>IFERROR(VLOOKUP(客户对账单!A52,销售出库明细表!A:O,8,FALSE),"")</f>
        <v/>
      </c>
      <c r="I52" s="18" t="str">
        <f>IFERROR(VLOOKUP(客户对账单!A52,销售出库明细表!A:O,9,FALSE),"")</f>
        <v/>
      </c>
      <c r="J52" s="18" t="str">
        <f>IFERROR(VLOOKUP(客户对账单!A52,销售出库明细表!A:O,10,FALSE),"")</f>
        <v/>
      </c>
      <c r="K52" s="18" t="str">
        <f>IFERROR(VLOOKUP(客户对账单!A52,销售出库明细表!A:O,11,FALSE),"")</f>
        <v/>
      </c>
      <c r="L52" s="18" t="str">
        <f>IFERROR(VLOOKUP(客户对账单!A52,销售出库明细表!A:O,13,FALSE),"")</f>
        <v/>
      </c>
    </row>
    <row r="53" spans="1:12" ht="20.100000000000001" customHeight="1" x14ac:dyDescent="0.15">
      <c r="A53" s="38" t="e">
        <f t="array" ref="A53">INDEX(销售出库明细表!A:A,LARGE(IF(销售出库明细表!$A$3:$A$10000&lt;&gt;"",ROW($3:$10000),-1),ROW(客户对账单!A48)))</f>
        <v>#VALUE!</v>
      </c>
      <c r="B53" s="46" t="str">
        <f>IFERROR(VLOOKUP(客户对账单!A53,销售出库明细表!A:O,2,FALSE),"")</f>
        <v/>
      </c>
      <c r="C53" s="47" t="str">
        <f>IFERROR(VLOOKUP(客户对账单!A53,销售出库明细表!A:O,3,FALSE),"")</f>
        <v/>
      </c>
      <c r="D53" s="18" t="str">
        <f>IFERROR(VLOOKUP(客户对账单!A53,销售出库明细表!A:O,4,FALSE),"")</f>
        <v/>
      </c>
      <c r="E53" s="18" t="str">
        <f>IFERROR(VLOOKUP(客户对账单!A53,销售出库明细表!A:O,5,FALSE),"")</f>
        <v/>
      </c>
      <c r="F53" s="18" t="str">
        <f>IFERROR(VLOOKUP(客户对账单!A53,销售出库明细表!A:O,6,FALSE),"")</f>
        <v/>
      </c>
      <c r="G53" s="18" t="str">
        <f>IFERROR(VLOOKUP(客户对账单!A53,销售出库明细表!A:O,7,FALSE),"")</f>
        <v/>
      </c>
      <c r="H53" s="18" t="str">
        <f>IFERROR(VLOOKUP(客户对账单!A53,销售出库明细表!A:O,8,FALSE),"")</f>
        <v/>
      </c>
      <c r="I53" s="18" t="str">
        <f>IFERROR(VLOOKUP(客户对账单!A53,销售出库明细表!A:O,9,FALSE),"")</f>
        <v/>
      </c>
      <c r="J53" s="18" t="str">
        <f>IFERROR(VLOOKUP(客户对账单!A53,销售出库明细表!A:O,10,FALSE),"")</f>
        <v/>
      </c>
      <c r="K53" s="18" t="str">
        <f>IFERROR(VLOOKUP(客户对账单!A53,销售出库明细表!A:O,11,FALSE),"")</f>
        <v/>
      </c>
      <c r="L53" s="18" t="str">
        <f>IFERROR(VLOOKUP(客户对账单!A53,销售出库明细表!A:O,13,FALSE),"")</f>
        <v/>
      </c>
    </row>
    <row r="54" spans="1:12" ht="20.100000000000001" customHeight="1" x14ac:dyDescent="0.15">
      <c r="A54" s="38" t="e">
        <f t="array" ref="A54">INDEX(销售出库明细表!A:A,LARGE(IF(销售出库明细表!$A$3:$A$10000&lt;&gt;"",ROW($3:$10000),-1),ROW(客户对账单!A49)))</f>
        <v>#VALUE!</v>
      </c>
      <c r="B54" s="46" t="str">
        <f>IFERROR(VLOOKUP(客户对账单!A54,销售出库明细表!A:O,2,FALSE),"")</f>
        <v/>
      </c>
      <c r="C54" s="47" t="str">
        <f>IFERROR(VLOOKUP(客户对账单!A54,销售出库明细表!A:O,3,FALSE),"")</f>
        <v/>
      </c>
      <c r="D54" s="18" t="str">
        <f>IFERROR(VLOOKUP(客户对账单!A54,销售出库明细表!A:O,4,FALSE),"")</f>
        <v/>
      </c>
      <c r="E54" s="18" t="str">
        <f>IFERROR(VLOOKUP(客户对账单!A54,销售出库明细表!A:O,5,FALSE),"")</f>
        <v/>
      </c>
      <c r="F54" s="18" t="str">
        <f>IFERROR(VLOOKUP(客户对账单!A54,销售出库明细表!A:O,6,FALSE),"")</f>
        <v/>
      </c>
      <c r="G54" s="18" t="str">
        <f>IFERROR(VLOOKUP(客户对账单!A54,销售出库明细表!A:O,7,FALSE),"")</f>
        <v/>
      </c>
      <c r="H54" s="18" t="str">
        <f>IFERROR(VLOOKUP(客户对账单!A54,销售出库明细表!A:O,8,FALSE),"")</f>
        <v/>
      </c>
      <c r="I54" s="18" t="str">
        <f>IFERROR(VLOOKUP(客户对账单!A54,销售出库明细表!A:O,9,FALSE),"")</f>
        <v/>
      </c>
      <c r="J54" s="18" t="str">
        <f>IFERROR(VLOOKUP(客户对账单!A54,销售出库明细表!A:O,10,FALSE),"")</f>
        <v/>
      </c>
      <c r="K54" s="18" t="str">
        <f>IFERROR(VLOOKUP(客户对账单!A54,销售出库明细表!A:O,11,FALSE),"")</f>
        <v/>
      </c>
      <c r="L54" s="18" t="str">
        <f>IFERROR(VLOOKUP(客户对账单!A54,销售出库明细表!A:O,13,FALSE),"")</f>
        <v/>
      </c>
    </row>
    <row r="55" spans="1:12" ht="20.100000000000001" customHeight="1" x14ac:dyDescent="0.15">
      <c r="A55" s="38" t="e">
        <f t="array" ref="A55">INDEX(销售出库明细表!A:A,LARGE(IF(销售出库明细表!$A$3:$A$10000&lt;&gt;"",ROW($3:$10000),-1),ROW(客户对账单!A50)))</f>
        <v>#VALUE!</v>
      </c>
      <c r="B55" s="46" t="str">
        <f>IFERROR(VLOOKUP(客户对账单!A55,销售出库明细表!A:O,2,FALSE),"")</f>
        <v/>
      </c>
      <c r="C55" s="47" t="str">
        <f>IFERROR(VLOOKUP(客户对账单!A55,销售出库明细表!A:O,3,FALSE),"")</f>
        <v/>
      </c>
      <c r="D55" s="18" t="str">
        <f>IFERROR(VLOOKUP(客户对账单!A55,销售出库明细表!A:O,4,FALSE),"")</f>
        <v/>
      </c>
      <c r="E55" s="18" t="str">
        <f>IFERROR(VLOOKUP(客户对账单!A55,销售出库明细表!A:O,5,FALSE),"")</f>
        <v/>
      </c>
      <c r="F55" s="18" t="str">
        <f>IFERROR(VLOOKUP(客户对账单!A55,销售出库明细表!A:O,6,FALSE),"")</f>
        <v/>
      </c>
      <c r="G55" s="18" t="str">
        <f>IFERROR(VLOOKUP(客户对账单!A55,销售出库明细表!A:O,7,FALSE),"")</f>
        <v/>
      </c>
      <c r="H55" s="18" t="str">
        <f>IFERROR(VLOOKUP(客户对账单!A55,销售出库明细表!A:O,8,FALSE),"")</f>
        <v/>
      </c>
      <c r="I55" s="18" t="str">
        <f>IFERROR(VLOOKUP(客户对账单!A55,销售出库明细表!A:O,9,FALSE),"")</f>
        <v/>
      </c>
      <c r="J55" s="18" t="str">
        <f>IFERROR(VLOOKUP(客户对账单!A55,销售出库明细表!A:O,10,FALSE),"")</f>
        <v/>
      </c>
      <c r="K55" s="18" t="str">
        <f>IFERROR(VLOOKUP(客户对账单!A55,销售出库明细表!A:O,11,FALSE),"")</f>
        <v/>
      </c>
      <c r="L55" s="18" t="str">
        <f>IFERROR(VLOOKUP(客户对账单!A55,销售出库明细表!A:O,13,FALSE),"")</f>
        <v/>
      </c>
    </row>
    <row r="56" spans="1:12" ht="20.100000000000001" customHeight="1" x14ac:dyDescent="0.15">
      <c r="A56" s="38" t="e">
        <f t="array" ref="A56">INDEX(销售出库明细表!A:A,LARGE(IF(销售出库明细表!$A$3:$A$10000&lt;&gt;"",ROW($3:$10000),-1),ROW(客户对账单!A51)))</f>
        <v>#VALUE!</v>
      </c>
      <c r="B56" s="46" t="str">
        <f>IFERROR(VLOOKUP(客户对账单!A56,销售出库明细表!A:O,2,FALSE),"")</f>
        <v/>
      </c>
      <c r="C56" s="47" t="str">
        <f>IFERROR(VLOOKUP(客户对账单!A56,销售出库明细表!A:O,3,FALSE),"")</f>
        <v/>
      </c>
      <c r="D56" s="18" t="str">
        <f>IFERROR(VLOOKUP(客户对账单!A56,销售出库明细表!A:O,4,FALSE),"")</f>
        <v/>
      </c>
      <c r="E56" s="18" t="str">
        <f>IFERROR(VLOOKUP(客户对账单!A56,销售出库明细表!A:O,5,FALSE),"")</f>
        <v/>
      </c>
      <c r="F56" s="18" t="str">
        <f>IFERROR(VLOOKUP(客户对账单!A56,销售出库明细表!A:O,6,FALSE),"")</f>
        <v/>
      </c>
      <c r="G56" s="18" t="str">
        <f>IFERROR(VLOOKUP(客户对账单!A56,销售出库明细表!A:O,7,FALSE),"")</f>
        <v/>
      </c>
      <c r="H56" s="18" t="str">
        <f>IFERROR(VLOOKUP(客户对账单!A56,销售出库明细表!A:O,8,FALSE),"")</f>
        <v/>
      </c>
      <c r="I56" s="18" t="str">
        <f>IFERROR(VLOOKUP(客户对账单!A56,销售出库明细表!A:O,9,FALSE),"")</f>
        <v/>
      </c>
      <c r="J56" s="18" t="str">
        <f>IFERROR(VLOOKUP(客户对账单!A56,销售出库明细表!A:O,10,FALSE),"")</f>
        <v/>
      </c>
      <c r="K56" s="18" t="str">
        <f>IFERROR(VLOOKUP(客户对账单!A56,销售出库明细表!A:O,11,FALSE),"")</f>
        <v/>
      </c>
      <c r="L56" s="18" t="str">
        <f>IFERROR(VLOOKUP(客户对账单!A56,销售出库明细表!A:O,13,FALSE),"")</f>
        <v/>
      </c>
    </row>
    <row r="57" spans="1:12" ht="20.100000000000001" customHeight="1" x14ac:dyDescent="0.15">
      <c r="A57" s="38" t="e">
        <f t="array" ref="A57">INDEX(销售出库明细表!A:A,LARGE(IF(销售出库明细表!$A$3:$A$10000&lt;&gt;"",ROW($3:$10000),-1),ROW(客户对账单!A52)))</f>
        <v>#VALUE!</v>
      </c>
      <c r="B57" s="46" t="str">
        <f>IFERROR(VLOOKUP(客户对账单!A57,销售出库明细表!A:O,2,FALSE),"")</f>
        <v/>
      </c>
      <c r="C57" s="47" t="str">
        <f>IFERROR(VLOOKUP(客户对账单!A57,销售出库明细表!A:O,3,FALSE),"")</f>
        <v/>
      </c>
      <c r="D57" s="18" t="str">
        <f>IFERROR(VLOOKUP(客户对账单!A57,销售出库明细表!A:O,4,FALSE),"")</f>
        <v/>
      </c>
      <c r="E57" s="18" t="str">
        <f>IFERROR(VLOOKUP(客户对账单!A57,销售出库明细表!A:O,5,FALSE),"")</f>
        <v/>
      </c>
      <c r="F57" s="18" t="str">
        <f>IFERROR(VLOOKUP(客户对账单!A57,销售出库明细表!A:O,6,FALSE),"")</f>
        <v/>
      </c>
      <c r="G57" s="18" t="str">
        <f>IFERROR(VLOOKUP(客户对账单!A57,销售出库明细表!A:O,7,FALSE),"")</f>
        <v/>
      </c>
      <c r="H57" s="18" t="str">
        <f>IFERROR(VLOOKUP(客户对账单!A57,销售出库明细表!A:O,8,FALSE),"")</f>
        <v/>
      </c>
      <c r="I57" s="18" t="str">
        <f>IFERROR(VLOOKUP(客户对账单!A57,销售出库明细表!A:O,9,FALSE),"")</f>
        <v/>
      </c>
      <c r="J57" s="18" t="str">
        <f>IFERROR(VLOOKUP(客户对账单!A57,销售出库明细表!A:O,10,FALSE),"")</f>
        <v/>
      </c>
      <c r="K57" s="18" t="str">
        <f>IFERROR(VLOOKUP(客户对账单!A57,销售出库明细表!A:O,11,FALSE),"")</f>
        <v/>
      </c>
      <c r="L57" s="18" t="str">
        <f>IFERROR(VLOOKUP(客户对账单!A57,销售出库明细表!A:O,13,FALSE),"")</f>
        <v/>
      </c>
    </row>
    <row r="58" spans="1:12" ht="20.100000000000001" customHeight="1" x14ac:dyDescent="0.15">
      <c r="A58" s="38" t="e">
        <f t="array" ref="A58">INDEX(销售出库明细表!A:A,LARGE(IF(销售出库明细表!$A$3:$A$10000&lt;&gt;"",ROW($3:$10000),-1),ROW(客户对账单!A53)))</f>
        <v>#VALUE!</v>
      </c>
      <c r="B58" s="46" t="str">
        <f>IFERROR(VLOOKUP(客户对账单!A58,销售出库明细表!A:O,2,FALSE),"")</f>
        <v/>
      </c>
      <c r="C58" s="47" t="str">
        <f>IFERROR(VLOOKUP(客户对账单!A58,销售出库明细表!A:O,3,FALSE),"")</f>
        <v/>
      </c>
      <c r="D58" s="18" t="str">
        <f>IFERROR(VLOOKUP(客户对账单!A58,销售出库明细表!A:O,4,FALSE),"")</f>
        <v/>
      </c>
      <c r="E58" s="18" t="str">
        <f>IFERROR(VLOOKUP(客户对账单!A58,销售出库明细表!A:O,5,FALSE),"")</f>
        <v/>
      </c>
      <c r="F58" s="18" t="str">
        <f>IFERROR(VLOOKUP(客户对账单!A58,销售出库明细表!A:O,6,FALSE),"")</f>
        <v/>
      </c>
      <c r="G58" s="18" t="str">
        <f>IFERROR(VLOOKUP(客户对账单!A58,销售出库明细表!A:O,7,FALSE),"")</f>
        <v/>
      </c>
      <c r="H58" s="18" t="str">
        <f>IFERROR(VLOOKUP(客户对账单!A58,销售出库明细表!A:O,8,FALSE),"")</f>
        <v/>
      </c>
      <c r="I58" s="18" t="str">
        <f>IFERROR(VLOOKUP(客户对账单!A58,销售出库明细表!A:O,9,FALSE),"")</f>
        <v/>
      </c>
      <c r="J58" s="18" t="str">
        <f>IFERROR(VLOOKUP(客户对账单!A58,销售出库明细表!A:O,10,FALSE),"")</f>
        <v/>
      </c>
      <c r="K58" s="18" t="str">
        <f>IFERROR(VLOOKUP(客户对账单!A58,销售出库明细表!A:O,11,FALSE),"")</f>
        <v/>
      </c>
      <c r="L58" s="18" t="str">
        <f>IFERROR(VLOOKUP(客户对账单!A58,销售出库明细表!A:O,13,FALSE),"")</f>
        <v/>
      </c>
    </row>
    <row r="59" spans="1:12" ht="20.100000000000001" customHeight="1" x14ac:dyDescent="0.15">
      <c r="A59" s="38" t="e">
        <f t="array" ref="A59">INDEX(销售出库明细表!A:A,LARGE(IF(销售出库明细表!$A$3:$A$10000&lt;&gt;"",ROW($3:$10000),-1),ROW(客户对账单!A54)))</f>
        <v>#VALUE!</v>
      </c>
      <c r="B59" s="46" t="str">
        <f>IFERROR(VLOOKUP(客户对账单!A59,销售出库明细表!A:O,2,FALSE),"")</f>
        <v/>
      </c>
      <c r="C59" s="47" t="str">
        <f>IFERROR(VLOOKUP(客户对账单!A59,销售出库明细表!A:O,3,FALSE),"")</f>
        <v/>
      </c>
      <c r="D59" s="18" t="str">
        <f>IFERROR(VLOOKUP(客户对账单!A59,销售出库明细表!A:O,4,FALSE),"")</f>
        <v/>
      </c>
      <c r="E59" s="18" t="str">
        <f>IFERROR(VLOOKUP(客户对账单!A59,销售出库明细表!A:O,5,FALSE),"")</f>
        <v/>
      </c>
      <c r="F59" s="18" t="str">
        <f>IFERROR(VLOOKUP(客户对账单!A59,销售出库明细表!A:O,6,FALSE),"")</f>
        <v/>
      </c>
      <c r="G59" s="18" t="str">
        <f>IFERROR(VLOOKUP(客户对账单!A59,销售出库明细表!A:O,7,FALSE),"")</f>
        <v/>
      </c>
      <c r="H59" s="18" t="str">
        <f>IFERROR(VLOOKUP(客户对账单!A59,销售出库明细表!A:O,8,FALSE),"")</f>
        <v/>
      </c>
      <c r="I59" s="18" t="str">
        <f>IFERROR(VLOOKUP(客户对账单!A59,销售出库明细表!A:O,9,FALSE),"")</f>
        <v/>
      </c>
      <c r="J59" s="18" t="str">
        <f>IFERROR(VLOOKUP(客户对账单!A59,销售出库明细表!A:O,10,FALSE),"")</f>
        <v/>
      </c>
      <c r="K59" s="18" t="str">
        <f>IFERROR(VLOOKUP(客户对账单!A59,销售出库明细表!A:O,11,FALSE),"")</f>
        <v/>
      </c>
      <c r="L59" s="18" t="str">
        <f>IFERROR(VLOOKUP(客户对账单!A59,销售出库明细表!A:O,13,FALSE),"")</f>
        <v/>
      </c>
    </row>
    <row r="60" spans="1:12" ht="20.100000000000001" customHeight="1" x14ac:dyDescent="0.15">
      <c r="A60" s="38" t="e">
        <f t="array" ref="A60">INDEX(销售出库明细表!A:A,LARGE(IF(销售出库明细表!$A$3:$A$10000&lt;&gt;"",ROW($3:$10000),-1),ROW(客户对账单!A55)))</f>
        <v>#VALUE!</v>
      </c>
      <c r="B60" s="46" t="str">
        <f>IFERROR(VLOOKUP(客户对账单!A60,销售出库明细表!A:O,2,FALSE),"")</f>
        <v/>
      </c>
      <c r="C60" s="47" t="str">
        <f>IFERROR(VLOOKUP(客户对账单!A60,销售出库明细表!A:O,3,FALSE),"")</f>
        <v/>
      </c>
      <c r="D60" s="18" t="str">
        <f>IFERROR(VLOOKUP(客户对账单!A60,销售出库明细表!A:O,4,FALSE),"")</f>
        <v/>
      </c>
      <c r="E60" s="18" t="str">
        <f>IFERROR(VLOOKUP(客户对账单!A60,销售出库明细表!A:O,5,FALSE),"")</f>
        <v/>
      </c>
      <c r="F60" s="18" t="str">
        <f>IFERROR(VLOOKUP(客户对账单!A60,销售出库明细表!A:O,6,FALSE),"")</f>
        <v/>
      </c>
      <c r="G60" s="18" t="str">
        <f>IFERROR(VLOOKUP(客户对账单!A60,销售出库明细表!A:O,7,FALSE),"")</f>
        <v/>
      </c>
      <c r="H60" s="18" t="str">
        <f>IFERROR(VLOOKUP(客户对账单!A60,销售出库明细表!A:O,8,FALSE),"")</f>
        <v/>
      </c>
      <c r="I60" s="18" t="str">
        <f>IFERROR(VLOOKUP(客户对账单!A60,销售出库明细表!A:O,9,FALSE),"")</f>
        <v/>
      </c>
      <c r="J60" s="18" t="str">
        <f>IFERROR(VLOOKUP(客户对账单!A60,销售出库明细表!A:O,10,FALSE),"")</f>
        <v/>
      </c>
      <c r="K60" s="18" t="str">
        <f>IFERROR(VLOOKUP(客户对账单!A60,销售出库明细表!A:O,11,FALSE),"")</f>
        <v/>
      </c>
      <c r="L60" s="18" t="str">
        <f>IFERROR(VLOOKUP(客户对账单!A60,销售出库明细表!A:O,13,FALSE),"")</f>
        <v/>
      </c>
    </row>
    <row r="61" spans="1:12" ht="20.100000000000001" customHeight="1" x14ac:dyDescent="0.15">
      <c r="A61" s="38" t="e">
        <f t="array" ref="A61">INDEX(销售出库明细表!A:A,LARGE(IF(销售出库明细表!$A$3:$A$10000&lt;&gt;"",ROW($3:$10000),-1),ROW(客户对账单!A56)))</f>
        <v>#VALUE!</v>
      </c>
      <c r="B61" s="46" t="str">
        <f>IFERROR(VLOOKUP(客户对账单!A61,销售出库明细表!A:O,2,FALSE),"")</f>
        <v/>
      </c>
      <c r="C61" s="47" t="str">
        <f>IFERROR(VLOOKUP(客户对账单!A61,销售出库明细表!A:O,3,FALSE),"")</f>
        <v/>
      </c>
      <c r="D61" s="18" t="str">
        <f>IFERROR(VLOOKUP(客户对账单!A61,销售出库明细表!A:O,4,FALSE),"")</f>
        <v/>
      </c>
      <c r="E61" s="18" t="str">
        <f>IFERROR(VLOOKUP(客户对账单!A61,销售出库明细表!A:O,5,FALSE),"")</f>
        <v/>
      </c>
      <c r="F61" s="18" t="str">
        <f>IFERROR(VLOOKUP(客户对账单!A61,销售出库明细表!A:O,6,FALSE),"")</f>
        <v/>
      </c>
      <c r="G61" s="18" t="str">
        <f>IFERROR(VLOOKUP(客户对账单!A61,销售出库明细表!A:O,7,FALSE),"")</f>
        <v/>
      </c>
      <c r="H61" s="18" t="str">
        <f>IFERROR(VLOOKUP(客户对账单!A61,销售出库明细表!A:O,8,FALSE),"")</f>
        <v/>
      </c>
      <c r="I61" s="18" t="str">
        <f>IFERROR(VLOOKUP(客户对账单!A61,销售出库明细表!A:O,9,FALSE),"")</f>
        <v/>
      </c>
      <c r="J61" s="18" t="str">
        <f>IFERROR(VLOOKUP(客户对账单!A61,销售出库明细表!A:O,10,FALSE),"")</f>
        <v/>
      </c>
      <c r="K61" s="18" t="str">
        <f>IFERROR(VLOOKUP(客户对账单!A61,销售出库明细表!A:O,11,FALSE),"")</f>
        <v/>
      </c>
      <c r="L61" s="18" t="str">
        <f>IFERROR(VLOOKUP(客户对账单!A61,销售出库明细表!A:O,13,FALSE),"")</f>
        <v/>
      </c>
    </row>
    <row r="62" spans="1:12" ht="20.100000000000001" customHeight="1" x14ac:dyDescent="0.15">
      <c r="A62" s="38" t="e">
        <f t="array" ref="A62">INDEX(销售出库明细表!A:A,LARGE(IF(销售出库明细表!$A$3:$A$10000&lt;&gt;"",ROW($3:$10000),-1),ROW(客户对账单!A57)))</f>
        <v>#VALUE!</v>
      </c>
      <c r="B62" s="46" t="str">
        <f>IFERROR(VLOOKUP(客户对账单!A62,销售出库明细表!A:O,2,FALSE),"")</f>
        <v/>
      </c>
      <c r="C62" s="47" t="str">
        <f>IFERROR(VLOOKUP(客户对账单!A62,销售出库明细表!A:O,3,FALSE),"")</f>
        <v/>
      </c>
      <c r="D62" s="18" t="str">
        <f>IFERROR(VLOOKUP(客户对账单!A62,销售出库明细表!A:O,4,FALSE),"")</f>
        <v/>
      </c>
      <c r="E62" s="18" t="str">
        <f>IFERROR(VLOOKUP(客户对账单!A62,销售出库明细表!A:O,5,FALSE),"")</f>
        <v/>
      </c>
      <c r="F62" s="18" t="str">
        <f>IFERROR(VLOOKUP(客户对账单!A62,销售出库明细表!A:O,6,FALSE),"")</f>
        <v/>
      </c>
      <c r="G62" s="18" t="str">
        <f>IFERROR(VLOOKUP(客户对账单!A62,销售出库明细表!A:O,7,FALSE),"")</f>
        <v/>
      </c>
      <c r="H62" s="18" t="str">
        <f>IFERROR(VLOOKUP(客户对账单!A62,销售出库明细表!A:O,8,FALSE),"")</f>
        <v/>
      </c>
      <c r="I62" s="18" t="str">
        <f>IFERROR(VLOOKUP(客户对账单!A62,销售出库明细表!A:O,9,FALSE),"")</f>
        <v/>
      </c>
      <c r="J62" s="18" t="str">
        <f>IFERROR(VLOOKUP(客户对账单!A62,销售出库明细表!A:O,10,FALSE),"")</f>
        <v/>
      </c>
      <c r="K62" s="18" t="str">
        <f>IFERROR(VLOOKUP(客户对账单!A62,销售出库明细表!A:O,11,FALSE),"")</f>
        <v/>
      </c>
      <c r="L62" s="18" t="str">
        <f>IFERROR(VLOOKUP(客户对账单!A62,销售出库明细表!A:O,13,FALSE),"")</f>
        <v/>
      </c>
    </row>
    <row r="63" spans="1:12" ht="20.100000000000001" customHeight="1" x14ac:dyDescent="0.15">
      <c r="A63" s="38" t="e">
        <f t="array" ref="A63">INDEX(销售出库明细表!A:A,LARGE(IF(销售出库明细表!$A$3:$A$10000&lt;&gt;"",ROW($3:$10000),-1),ROW(客户对账单!A58)))</f>
        <v>#VALUE!</v>
      </c>
      <c r="B63" s="46" t="str">
        <f>IFERROR(VLOOKUP(客户对账单!A63,销售出库明细表!A:O,2,FALSE),"")</f>
        <v/>
      </c>
      <c r="C63" s="47" t="str">
        <f>IFERROR(VLOOKUP(客户对账单!A63,销售出库明细表!A:O,3,FALSE),"")</f>
        <v/>
      </c>
      <c r="D63" s="18" t="str">
        <f>IFERROR(VLOOKUP(客户对账单!A63,销售出库明细表!A:O,4,FALSE),"")</f>
        <v/>
      </c>
      <c r="E63" s="18" t="str">
        <f>IFERROR(VLOOKUP(客户对账单!A63,销售出库明细表!A:O,5,FALSE),"")</f>
        <v/>
      </c>
      <c r="F63" s="18" t="str">
        <f>IFERROR(VLOOKUP(客户对账单!A63,销售出库明细表!A:O,6,FALSE),"")</f>
        <v/>
      </c>
      <c r="G63" s="18" t="str">
        <f>IFERROR(VLOOKUP(客户对账单!A63,销售出库明细表!A:O,7,FALSE),"")</f>
        <v/>
      </c>
      <c r="H63" s="18" t="str">
        <f>IFERROR(VLOOKUP(客户对账单!A63,销售出库明细表!A:O,8,FALSE),"")</f>
        <v/>
      </c>
      <c r="I63" s="18" t="str">
        <f>IFERROR(VLOOKUP(客户对账单!A63,销售出库明细表!A:O,9,FALSE),"")</f>
        <v/>
      </c>
      <c r="J63" s="18" t="str">
        <f>IFERROR(VLOOKUP(客户对账单!A63,销售出库明细表!A:O,10,FALSE),"")</f>
        <v/>
      </c>
      <c r="K63" s="18" t="str">
        <f>IFERROR(VLOOKUP(客户对账单!A63,销售出库明细表!A:O,11,FALSE),"")</f>
        <v/>
      </c>
      <c r="L63" s="18" t="str">
        <f>IFERROR(VLOOKUP(客户对账单!A63,销售出库明细表!A:O,13,FALSE),"")</f>
        <v/>
      </c>
    </row>
    <row r="64" spans="1:12" ht="20.100000000000001" customHeight="1" x14ac:dyDescent="0.15">
      <c r="A64" s="38" t="e">
        <f t="array" ref="A64">INDEX(销售出库明细表!A:A,LARGE(IF(销售出库明细表!$A$3:$A$10000&lt;&gt;"",ROW($3:$10000),-1),ROW(客户对账单!A59)))</f>
        <v>#VALUE!</v>
      </c>
      <c r="B64" s="46" t="str">
        <f>IFERROR(VLOOKUP(客户对账单!A64,销售出库明细表!A:O,2,FALSE),"")</f>
        <v/>
      </c>
      <c r="C64" s="47" t="str">
        <f>IFERROR(VLOOKUP(客户对账单!A64,销售出库明细表!A:O,3,FALSE),"")</f>
        <v/>
      </c>
      <c r="D64" s="18" t="str">
        <f>IFERROR(VLOOKUP(客户对账单!A64,销售出库明细表!A:O,4,FALSE),"")</f>
        <v/>
      </c>
      <c r="E64" s="18" t="str">
        <f>IFERROR(VLOOKUP(客户对账单!A64,销售出库明细表!A:O,5,FALSE),"")</f>
        <v/>
      </c>
      <c r="F64" s="18" t="str">
        <f>IFERROR(VLOOKUP(客户对账单!A64,销售出库明细表!A:O,6,FALSE),"")</f>
        <v/>
      </c>
      <c r="G64" s="18" t="str">
        <f>IFERROR(VLOOKUP(客户对账单!A64,销售出库明细表!A:O,7,FALSE),"")</f>
        <v/>
      </c>
      <c r="H64" s="18" t="str">
        <f>IFERROR(VLOOKUP(客户对账单!A64,销售出库明细表!A:O,8,FALSE),"")</f>
        <v/>
      </c>
      <c r="I64" s="18" t="str">
        <f>IFERROR(VLOOKUP(客户对账单!A64,销售出库明细表!A:O,9,FALSE),"")</f>
        <v/>
      </c>
      <c r="J64" s="18" t="str">
        <f>IFERROR(VLOOKUP(客户对账单!A64,销售出库明细表!A:O,10,FALSE),"")</f>
        <v/>
      </c>
      <c r="K64" s="18" t="str">
        <f>IFERROR(VLOOKUP(客户对账单!A64,销售出库明细表!A:O,11,FALSE),"")</f>
        <v/>
      </c>
      <c r="L64" s="18" t="str">
        <f>IFERROR(VLOOKUP(客户对账单!A64,销售出库明细表!A:O,13,FALSE),"")</f>
        <v/>
      </c>
    </row>
    <row r="65" spans="1:12" ht="20.100000000000001" customHeight="1" x14ac:dyDescent="0.15">
      <c r="A65" s="38" t="e">
        <f t="array" ref="A65">INDEX(销售出库明细表!A:A,LARGE(IF(销售出库明细表!$A$3:$A$10000&lt;&gt;"",ROW($3:$10000),-1),ROW(客户对账单!A60)))</f>
        <v>#VALUE!</v>
      </c>
      <c r="B65" s="46" t="str">
        <f>IFERROR(VLOOKUP(客户对账单!A65,销售出库明细表!A:O,2,FALSE),"")</f>
        <v/>
      </c>
      <c r="C65" s="47" t="str">
        <f>IFERROR(VLOOKUP(客户对账单!A65,销售出库明细表!A:O,3,FALSE),"")</f>
        <v/>
      </c>
      <c r="D65" s="18" t="str">
        <f>IFERROR(VLOOKUP(客户对账单!A65,销售出库明细表!A:O,4,FALSE),"")</f>
        <v/>
      </c>
      <c r="E65" s="18" t="str">
        <f>IFERROR(VLOOKUP(客户对账单!A65,销售出库明细表!A:O,5,FALSE),"")</f>
        <v/>
      </c>
      <c r="F65" s="18" t="str">
        <f>IFERROR(VLOOKUP(客户对账单!A65,销售出库明细表!A:O,6,FALSE),"")</f>
        <v/>
      </c>
      <c r="G65" s="18" t="str">
        <f>IFERROR(VLOOKUP(客户对账单!A65,销售出库明细表!A:O,7,FALSE),"")</f>
        <v/>
      </c>
      <c r="H65" s="18" t="str">
        <f>IFERROR(VLOOKUP(客户对账单!A65,销售出库明细表!A:O,8,FALSE),"")</f>
        <v/>
      </c>
      <c r="I65" s="18" t="str">
        <f>IFERROR(VLOOKUP(客户对账单!A65,销售出库明细表!A:O,9,FALSE),"")</f>
        <v/>
      </c>
      <c r="J65" s="18" t="str">
        <f>IFERROR(VLOOKUP(客户对账单!A65,销售出库明细表!A:O,10,FALSE),"")</f>
        <v/>
      </c>
      <c r="K65" s="18" t="str">
        <f>IFERROR(VLOOKUP(客户对账单!A65,销售出库明细表!A:O,11,FALSE),"")</f>
        <v/>
      </c>
      <c r="L65" s="18" t="str">
        <f>IFERROR(VLOOKUP(客户对账单!A65,销售出库明细表!A:O,13,FALSE),"")</f>
        <v/>
      </c>
    </row>
    <row r="66" spans="1:12" ht="20.100000000000001" customHeight="1" x14ac:dyDescent="0.15">
      <c r="A66" s="38" t="e">
        <f t="array" ref="A66">INDEX(销售出库明细表!A:A,LARGE(IF(销售出库明细表!$A$3:$A$10000&lt;&gt;"",ROW($3:$10000),-1),ROW(客户对账单!A61)))</f>
        <v>#VALUE!</v>
      </c>
      <c r="B66" s="46" t="str">
        <f>IFERROR(VLOOKUP(客户对账单!A66,销售出库明细表!A:O,2,FALSE),"")</f>
        <v/>
      </c>
      <c r="C66" s="47" t="str">
        <f>IFERROR(VLOOKUP(客户对账单!A66,销售出库明细表!A:O,3,FALSE),"")</f>
        <v/>
      </c>
      <c r="D66" s="18" t="str">
        <f>IFERROR(VLOOKUP(客户对账单!A66,销售出库明细表!A:O,4,FALSE),"")</f>
        <v/>
      </c>
      <c r="E66" s="18" t="str">
        <f>IFERROR(VLOOKUP(客户对账单!A66,销售出库明细表!A:O,5,FALSE),"")</f>
        <v/>
      </c>
      <c r="F66" s="18" t="str">
        <f>IFERROR(VLOOKUP(客户对账单!A66,销售出库明细表!A:O,6,FALSE),"")</f>
        <v/>
      </c>
      <c r="G66" s="18" t="str">
        <f>IFERROR(VLOOKUP(客户对账单!A66,销售出库明细表!A:O,7,FALSE),"")</f>
        <v/>
      </c>
      <c r="H66" s="18" t="str">
        <f>IFERROR(VLOOKUP(客户对账单!A66,销售出库明细表!A:O,8,FALSE),"")</f>
        <v/>
      </c>
      <c r="I66" s="18" t="str">
        <f>IFERROR(VLOOKUP(客户对账单!A66,销售出库明细表!A:O,9,FALSE),"")</f>
        <v/>
      </c>
      <c r="J66" s="18" t="str">
        <f>IFERROR(VLOOKUP(客户对账单!A66,销售出库明细表!A:O,10,FALSE),"")</f>
        <v/>
      </c>
      <c r="K66" s="18" t="str">
        <f>IFERROR(VLOOKUP(客户对账单!A66,销售出库明细表!A:O,11,FALSE),"")</f>
        <v/>
      </c>
      <c r="L66" s="18" t="str">
        <f>IFERROR(VLOOKUP(客户对账单!A66,销售出库明细表!A:O,13,FALSE),"")</f>
        <v/>
      </c>
    </row>
    <row r="67" spans="1:12" ht="20.100000000000001" customHeight="1" x14ac:dyDescent="0.15">
      <c r="A67" s="38" t="e">
        <f t="array" ref="A67">INDEX(销售出库明细表!A:A,LARGE(IF(销售出库明细表!$A$3:$A$10000&lt;&gt;"",ROW($3:$10000),-1),ROW(客户对账单!A62)))</f>
        <v>#VALUE!</v>
      </c>
      <c r="B67" s="46" t="str">
        <f>IFERROR(VLOOKUP(客户对账单!A67,销售出库明细表!A:O,2,FALSE),"")</f>
        <v/>
      </c>
      <c r="C67" s="47" t="str">
        <f>IFERROR(VLOOKUP(客户对账单!A67,销售出库明细表!A:O,3,FALSE),"")</f>
        <v/>
      </c>
      <c r="D67" s="18" t="str">
        <f>IFERROR(VLOOKUP(客户对账单!A67,销售出库明细表!A:O,4,FALSE),"")</f>
        <v/>
      </c>
      <c r="E67" s="18" t="str">
        <f>IFERROR(VLOOKUP(客户对账单!A67,销售出库明细表!A:O,5,FALSE),"")</f>
        <v/>
      </c>
      <c r="F67" s="18" t="str">
        <f>IFERROR(VLOOKUP(客户对账单!A67,销售出库明细表!A:O,6,FALSE),"")</f>
        <v/>
      </c>
      <c r="G67" s="18" t="str">
        <f>IFERROR(VLOOKUP(客户对账单!A67,销售出库明细表!A:O,7,FALSE),"")</f>
        <v/>
      </c>
      <c r="H67" s="18" t="str">
        <f>IFERROR(VLOOKUP(客户对账单!A67,销售出库明细表!A:O,8,FALSE),"")</f>
        <v/>
      </c>
      <c r="I67" s="18" t="str">
        <f>IFERROR(VLOOKUP(客户对账单!A67,销售出库明细表!A:O,9,FALSE),"")</f>
        <v/>
      </c>
      <c r="J67" s="18" t="str">
        <f>IFERROR(VLOOKUP(客户对账单!A67,销售出库明细表!A:O,10,FALSE),"")</f>
        <v/>
      </c>
      <c r="K67" s="18" t="str">
        <f>IFERROR(VLOOKUP(客户对账单!A67,销售出库明细表!A:O,11,FALSE),"")</f>
        <v/>
      </c>
      <c r="L67" s="18" t="str">
        <f>IFERROR(VLOOKUP(客户对账单!A67,销售出库明细表!A:O,13,FALSE),"")</f>
        <v/>
      </c>
    </row>
    <row r="68" spans="1:12" ht="20.100000000000001" customHeight="1" x14ac:dyDescent="0.15">
      <c r="A68" s="38" t="e">
        <f t="array" ref="A68">INDEX(销售出库明细表!A:A,LARGE(IF(销售出库明细表!$A$3:$A$10000&lt;&gt;"",ROW($3:$10000),-1),ROW(客户对账单!A63)))</f>
        <v>#VALUE!</v>
      </c>
      <c r="B68" s="46" t="str">
        <f>IFERROR(VLOOKUP(客户对账单!A68,销售出库明细表!A:O,2,FALSE),"")</f>
        <v/>
      </c>
      <c r="C68" s="47" t="str">
        <f>IFERROR(VLOOKUP(客户对账单!A68,销售出库明细表!A:O,3,FALSE),"")</f>
        <v/>
      </c>
      <c r="D68" s="18" t="str">
        <f>IFERROR(VLOOKUP(客户对账单!A68,销售出库明细表!A:O,4,FALSE),"")</f>
        <v/>
      </c>
      <c r="E68" s="18" t="str">
        <f>IFERROR(VLOOKUP(客户对账单!A68,销售出库明细表!A:O,5,FALSE),"")</f>
        <v/>
      </c>
      <c r="F68" s="18" t="str">
        <f>IFERROR(VLOOKUP(客户对账单!A68,销售出库明细表!A:O,6,FALSE),"")</f>
        <v/>
      </c>
      <c r="G68" s="18" t="str">
        <f>IFERROR(VLOOKUP(客户对账单!A68,销售出库明细表!A:O,7,FALSE),"")</f>
        <v/>
      </c>
      <c r="H68" s="18" t="str">
        <f>IFERROR(VLOOKUP(客户对账单!A68,销售出库明细表!A:O,8,FALSE),"")</f>
        <v/>
      </c>
      <c r="I68" s="18" t="str">
        <f>IFERROR(VLOOKUP(客户对账单!A68,销售出库明细表!A:O,9,FALSE),"")</f>
        <v/>
      </c>
      <c r="J68" s="18" t="str">
        <f>IFERROR(VLOOKUP(客户对账单!A68,销售出库明细表!A:O,10,FALSE),"")</f>
        <v/>
      </c>
      <c r="K68" s="18" t="str">
        <f>IFERROR(VLOOKUP(客户对账单!A68,销售出库明细表!A:O,11,FALSE),"")</f>
        <v/>
      </c>
      <c r="L68" s="18" t="str">
        <f>IFERROR(VLOOKUP(客户对账单!A68,销售出库明细表!A:O,13,FALSE),"")</f>
        <v/>
      </c>
    </row>
    <row r="69" spans="1:12" ht="20.100000000000001" customHeight="1" x14ac:dyDescent="0.15">
      <c r="A69" s="38" t="e">
        <f t="array" ref="A69">INDEX(销售出库明细表!A:A,LARGE(IF(销售出库明细表!$A$3:$A$10000&lt;&gt;"",ROW($3:$10000),-1),ROW(客户对账单!A64)))</f>
        <v>#VALUE!</v>
      </c>
      <c r="B69" s="46" t="str">
        <f>IFERROR(VLOOKUP(客户对账单!A69,销售出库明细表!A:O,2,FALSE),"")</f>
        <v/>
      </c>
      <c r="C69" s="47" t="str">
        <f>IFERROR(VLOOKUP(客户对账单!A69,销售出库明细表!A:O,3,FALSE),"")</f>
        <v/>
      </c>
      <c r="D69" s="18" t="str">
        <f>IFERROR(VLOOKUP(客户对账单!A69,销售出库明细表!A:O,4,FALSE),"")</f>
        <v/>
      </c>
      <c r="E69" s="18" t="str">
        <f>IFERROR(VLOOKUP(客户对账单!A69,销售出库明细表!A:O,5,FALSE),"")</f>
        <v/>
      </c>
      <c r="F69" s="18" t="str">
        <f>IFERROR(VLOOKUP(客户对账单!A69,销售出库明细表!A:O,6,FALSE),"")</f>
        <v/>
      </c>
      <c r="G69" s="18" t="str">
        <f>IFERROR(VLOOKUP(客户对账单!A69,销售出库明细表!A:O,7,FALSE),"")</f>
        <v/>
      </c>
      <c r="H69" s="18" t="str">
        <f>IFERROR(VLOOKUP(客户对账单!A69,销售出库明细表!A:O,8,FALSE),"")</f>
        <v/>
      </c>
      <c r="I69" s="18" t="str">
        <f>IFERROR(VLOOKUP(客户对账单!A69,销售出库明细表!A:O,9,FALSE),"")</f>
        <v/>
      </c>
      <c r="J69" s="18" t="str">
        <f>IFERROR(VLOOKUP(客户对账单!A69,销售出库明细表!A:O,10,FALSE),"")</f>
        <v/>
      </c>
      <c r="K69" s="18" t="str">
        <f>IFERROR(VLOOKUP(客户对账单!A69,销售出库明细表!A:O,11,FALSE),"")</f>
        <v/>
      </c>
      <c r="L69" s="18" t="str">
        <f>IFERROR(VLOOKUP(客户对账单!A69,销售出库明细表!A:O,13,FALSE),"")</f>
        <v/>
      </c>
    </row>
    <row r="70" spans="1:12" ht="20.100000000000001" customHeight="1" x14ac:dyDescent="0.15">
      <c r="A70" s="38" t="e">
        <f t="array" ref="A70">INDEX(销售出库明细表!A:A,LARGE(IF(销售出库明细表!$A$3:$A$10000&lt;&gt;"",ROW($3:$10000),-1),ROW(客户对账单!A65)))</f>
        <v>#VALUE!</v>
      </c>
      <c r="B70" s="46" t="str">
        <f>IFERROR(VLOOKUP(客户对账单!A70,销售出库明细表!A:O,2,FALSE),"")</f>
        <v/>
      </c>
      <c r="C70" s="47" t="str">
        <f>IFERROR(VLOOKUP(客户对账单!A70,销售出库明细表!A:O,3,FALSE),"")</f>
        <v/>
      </c>
      <c r="D70" s="18" t="str">
        <f>IFERROR(VLOOKUP(客户对账单!A70,销售出库明细表!A:O,4,FALSE),"")</f>
        <v/>
      </c>
      <c r="E70" s="18" t="str">
        <f>IFERROR(VLOOKUP(客户对账单!A70,销售出库明细表!A:O,5,FALSE),"")</f>
        <v/>
      </c>
      <c r="F70" s="18" t="str">
        <f>IFERROR(VLOOKUP(客户对账单!A70,销售出库明细表!A:O,6,FALSE),"")</f>
        <v/>
      </c>
      <c r="G70" s="18" t="str">
        <f>IFERROR(VLOOKUP(客户对账单!A70,销售出库明细表!A:O,7,FALSE),"")</f>
        <v/>
      </c>
      <c r="H70" s="18" t="str">
        <f>IFERROR(VLOOKUP(客户对账单!A70,销售出库明细表!A:O,8,FALSE),"")</f>
        <v/>
      </c>
      <c r="I70" s="18" t="str">
        <f>IFERROR(VLOOKUP(客户对账单!A70,销售出库明细表!A:O,9,FALSE),"")</f>
        <v/>
      </c>
      <c r="J70" s="18" t="str">
        <f>IFERROR(VLOOKUP(客户对账单!A70,销售出库明细表!A:O,10,FALSE),"")</f>
        <v/>
      </c>
      <c r="K70" s="18" t="str">
        <f>IFERROR(VLOOKUP(客户对账单!A70,销售出库明细表!A:O,11,FALSE),"")</f>
        <v/>
      </c>
      <c r="L70" s="18" t="str">
        <f>IFERROR(VLOOKUP(客户对账单!A70,销售出库明细表!A:O,13,FALSE),"")</f>
        <v/>
      </c>
    </row>
    <row r="71" spans="1:12" ht="20.100000000000001" customHeight="1" x14ac:dyDescent="0.15">
      <c r="A71" s="38" t="e">
        <f t="array" ref="A71">INDEX(销售出库明细表!A:A,LARGE(IF(销售出库明细表!$A$3:$A$10000&lt;&gt;"",ROW($3:$10000),-1),ROW(客户对账单!A66)))</f>
        <v>#VALUE!</v>
      </c>
      <c r="B71" s="46" t="str">
        <f>IFERROR(VLOOKUP(客户对账单!A71,销售出库明细表!A:O,2,FALSE),"")</f>
        <v/>
      </c>
      <c r="C71" s="47" t="str">
        <f>IFERROR(VLOOKUP(客户对账单!A71,销售出库明细表!A:O,3,FALSE),"")</f>
        <v/>
      </c>
      <c r="D71" s="18" t="str">
        <f>IFERROR(VLOOKUP(客户对账单!A71,销售出库明细表!A:O,4,FALSE),"")</f>
        <v/>
      </c>
      <c r="E71" s="18" t="str">
        <f>IFERROR(VLOOKUP(客户对账单!A71,销售出库明细表!A:O,5,FALSE),"")</f>
        <v/>
      </c>
      <c r="F71" s="18" t="str">
        <f>IFERROR(VLOOKUP(客户对账单!A71,销售出库明细表!A:O,6,FALSE),"")</f>
        <v/>
      </c>
      <c r="G71" s="18" t="str">
        <f>IFERROR(VLOOKUP(客户对账单!A71,销售出库明细表!A:O,7,FALSE),"")</f>
        <v/>
      </c>
      <c r="H71" s="18" t="str">
        <f>IFERROR(VLOOKUP(客户对账单!A71,销售出库明细表!A:O,8,FALSE),"")</f>
        <v/>
      </c>
      <c r="I71" s="18" t="str">
        <f>IFERROR(VLOOKUP(客户对账单!A71,销售出库明细表!A:O,9,FALSE),"")</f>
        <v/>
      </c>
      <c r="J71" s="18" t="str">
        <f>IFERROR(VLOOKUP(客户对账单!A71,销售出库明细表!A:O,10,FALSE),"")</f>
        <v/>
      </c>
      <c r="K71" s="18" t="str">
        <f>IFERROR(VLOOKUP(客户对账单!A71,销售出库明细表!A:O,11,FALSE),"")</f>
        <v/>
      </c>
      <c r="L71" s="18" t="str">
        <f>IFERROR(VLOOKUP(客户对账单!A71,销售出库明细表!A:O,13,FALSE),"")</f>
        <v/>
      </c>
    </row>
    <row r="72" spans="1:12" ht="20.100000000000001" customHeight="1" x14ac:dyDescent="0.15">
      <c r="A72" s="38" t="e">
        <f t="array" ref="A72">INDEX(销售出库明细表!A:A,LARGE(IF(销售出库明细表!$A$3:$A$10000&lt;&gt;"",ROW($3:$10000),-1),ROW(客户对账单!A67)))</f>
        <v>#VALUE!</v>
      </c>
      <c r="B72" s="46" t="str">
        <f>IFERROR(VLOOKUP(客户对账单!A72,销售出库明细表!A:O,2,FALSE),"")</f>
        <v/>
      </c>
      <c r="C72" s="47" t="str">
        <f>IFERROR(VLOOKUP(客户对账单!A72,销售出库明细表!A:O,3,FALSE),"")</f>
        <v/>
      </c>
      <c r="D72" s="18" t="str">
        <f>IFERROR(VLOOKUP(客户对账单!A72,销售出库明细表!A:O,4,FALSE),"")</f>
        <v/>
      </c>
      <c r="E72" s="18" t="str">
        <f>IFERROR(VLOOKUP(客户对账单!A72,销售出库明细表!A:O,5,FALSE),"")</f>
        <v/>
      </c>
      <c r="F72" s="18" t="str">
        <f>IFERROR(VLOOKUP(客户对账单!A72,销售出库明细表!A:O,6,FALSE),"")</f>
        <v/>
      </c>
      <c r="G72" s="18" t="str">
        <f>IFERROR(VLOOKUP(客户对账单!A72,销售出库明细表!A:O,7,FALSE),"")</f>
        <v/>
      </c>
      <c r="H72" s="18" t="str">
        <f>IFERROR(VLOOKUP(客户对账单!A72,销售出库明细表!A:O,8,FALSE),"")</f>
        <v/>
      </c>
      <c r="I72" s="18" t="str">
        <f>IFERROR(VLOOKUP(客户对账单!A72,销售出库明细表!A:O,9,FALSE),"")</f>
        <v/>
      </c>
      <c r="J72" s="18" t="str">
        <f>IFERROR(VLOOKUP(客户对账单!A72,销售出库明细表!A:O,10,FALSE),"")</f>
        <v/>
      </c>
      <c r="K72" s="18" t="str">
        <f>IFERROR(VLOOKUP(客户对账单!A72,销售出库明细表!A:O,11,FALSE),"")</f>
        <v/>
      </c>
      <c r="L72" s="18" t="str">
        <f>IFERROR(VLOOKUP(客户对账单!A72,销售出库明细表!A:O,13,FALSE),"")</f>
        <v/>
      </c>
    </row>
    <row r="73" spans="1:12" ht="20.100000000000001" customHeight="1" x14ac:dyDescent="0.15">
      <c r="A73" s="38" t="e">
        <f t="array" ref="A73">INDEX(销售出库明细表!A:A,LARGE(IF(销售出库明细表!$A$3:$A$10000&lt;&gt;"",ROW($3:$10000),-1),ROW(客户对账单!A68)))</f>
        <v>#VALUE!</v>
      </c>
      <c r="B73" s="46" t="str">
        <f>IFERROR(VLOOKUP(客户对账单!A73,销售出库明细表!A:O,2,FALSE),"")</f>
        <v/>
      </c>
      <c r="C73" s="47" t="str">
        <f>IFERROR(VLOOKUP(客户对账单!A73,销售出库明细表!A:O,3,FALSE),"")</f>
        <v/>
      </c>
      <c r="D73" s="18" t="str">
        <f>IFERROR(VLOOKUP(客户对账单!A73,销售出库明细表!A:O,4,FALSE),"")</f>
        <v/>
      </c>
      <c r="E73" s="18" t="str">
        <f>IFERROR(VLOOKUP(客户对账单!A73,销售出库明细表!A:O,5,FALSE),"")</f>
        <v/>
      </c>
      <c r="F73" s="18" t="str">
        <f>IFERROR(VLOOKUP(客户对账单!A73,销售出库明细表!A:O,6,FALSE),"")</f>
        <v/>
      </c>
      <c r="G73" s="18" t="str">
        <f>IFERROR(VLOOKUP(客户对账单!A73,销售出库明细表!A:O,7,FALSE),"")</f>
        <v/>
      </c>
      <c r="H73" s="18" t="str">
        <f>IFERROR(VLOOKUP(客户对账单!A73,销售出库明细表!A:O,8,FALSE),"")</f>
        <v/>
      </c>
      <c r="I73" s="18" t="str">
        <f>IFERROR(VLOOKUP(客户对账单!A73,销售出库明细表!A:O,9,FALSE),"")</f>
        <v/>
      </c>
      <c r="J73" s="18" t="str">
        <f>IFERROR(VLOOKUP(客户对账单!A73,销售出库明细表!A:O,10,FALSE),"")</f>
        <v/>
      </c>
      <c r="K73" s="18" t="str">
        <f>IFERROR(VLOOKUP(客户对账单!A73,销售出库明细表!A:O,11,FALSE),"")</f>
        <v/>
      </c>
      <c r="L73" s="18" t="str">
        <f>IFERROR(VLOOKUP(客户对账单!A73,销售出库明细表!A:O,13,FALSE),"")</f>
        <v/>
      </c>
    </row>
    <row r="74" spans="1:12" ht="20.100000000000001" customHeight="1" x14ac:dyDescent="0.15">
      <c r="A74" s="38" t="e">
        <f t="array" ref="A74">INDEX(销售出库明细表!A:A,LARGE(IF(销售出库明细表!$A$3:$A$10000&lt;&gt;"",ROW($3:$10000),-1),ROW(客户对账单!A69)))</f>
        <v>#VALUE!</v>
      </c>
      <c r="B74" s="46" t="str">
        <f>IFERROR(VLOOKUP(客户对账单!A74,销售出库明细表!A:O,2,FALSE),"")</f>
        <v/>
      </c>
      <c r="C74" s="47" t="str">
        <f>IFERROR(VLOOKUP(客户对账单!A74,销售出库明细表!A:O,3,FALSE),"")</f>
        <v/>
      </c>
      <c r="D74" s="18" t="str">
        <f>IFERROR(VLOOKUP(客户对账单!A74,销售出库明细表!A:O,4,FALSE),"")</f>
        <v/>
      </c>
      <c r="E74" s="18" t="str">
        <f>IFERROR(VLOOKUP(客户对账单!A74,销售出库明细表!A:O,5,FALSE),"")</f>
        <v/>
      </c>
      <c r="F74" s="18" t="str">
        <f>IFERROR(VLOOKUP(客户对账单!A74,销售出库明细表!A:O,6,FALSE),"")</f>
        <v/>
      </c>
      <c r="G74" s="18" t="str">
        <f>IFERROR(VLOOKUP(客户对账单!A74,销售出库明细表!A:O,7,FALSE),"")</f>
        <v/>
      </c>
      <c r="H74" s="18" t="str">
        <f>IFERROR(VLOOKUP(客户对账单!A74,销售出库明细表!A:O,8,FALSE),"")</f>
        <v/>
      </c>
      <c r="I74" s="18" t="str">
        <f>IFERROR(VLOOKUP(客户对账单!A74,销售出库明细表!A:O,9,FALSE),"")</f>
        <v/>
      </c>
      <c r="J74" s="18" t="str">
        <f>IFERROR(VLOOKUP(客户对账单!A74,销售出库明细表!A:O,10,FALSE),"")</f>
        <v/>
      </c>
      <c r="K74" s="18" t="str">
        <f>IFERROR(VLOOKUP(客户对账单!A74,销售出库明细表!A:O,11,FALSE),"")</f>
        <v/>
      </c>
      <c r="L74" s="18" t="str">
        <f>IFERROR(VLOOKUP(客户对账单!A74,销售出库明细表!A:O,13,FALSE),"")</f>
        <v/>
      </c>
    </row>
    <row r="75" spans="1:12" ht="20.100000000000001" customHeight="1" x14ac:dyDescent="0.15">
      <c r="A75" s="38" t="e">
        <f t="array" ref="A75">INDEX(销售出库明细表!A:A,LARGE(IF(销售出库明细表!$A$3:$A$10000&lt;&gt;"",ROW($3:$10000),-1),ROW(客户对账单!A70)))</f>
        <v>#VALUE!</v>
      </c>
      <c r="B75" s="46" t="str">
        <f>IFERROR(VLOOKUP(客户对账单!A75,销售出库明细表!A:O,2,FALSE),"")</f>
        <v/>
      </c>
      <c r="C75" s="47" t="str">
        <f>IFERROR(VLOOKUP(客户对账单!A75,销售出库明细表!A:O,3,FALSE),"")</f>
        <v/>
      </c>
      <c r="D75" s="18" t="str">
        <f>IFERROR(VLOOKUP(客户对账单!A75,销售出库明细表!A:O,4,FALSE),"")</f>
        <v/>
      </c>
      <c r="E75" s="18" t="str">
        <f>IFERROR(VLOOKUP(客户对账单!A75,销售出库明细表!A:O,5,FALSE),"")</f>
        <v/>
      </c>
      <c r="F75" s="18" t="str">
        <f>IFERROR(VLOOKUP(客户对账单!A75,销售出库明细表!A:O,6,FALSE),"")</f>
        <v/>
      </c>
      <c r="G75" s="18" t="str">
        <f>IFERROR(VLOOKUP(客户对账单!A75,销售出库明细表!A:O,7,FALSE),"")</f>
        <v/>
      </c>
      <c r="H75" s="18" t="str">
        <f>IFERROR(VLOOKUP(客户对账单!A75,销售出库明细表!A:O,8,FALSE),"")</f>
        <v/>
      </c>
      <c r="I75" s="18" t="str">
        <f>IFERROR(VLOOKUP(客户对账单!A75,销售出库明细表!A:O,9,FALSE),"")</f>
        <v/>
      </c>
      <c r="J75" s="18" t="str">
        <f>IFERROR(VLOOKUP(客户对账单!A75,销售出库明细表!A:O,10,FALSE),"")</f>
        <v/>
      </c>
      <c r="K75" s="18" t="str">
        <f>IFERROR(VLOOKUP(客户对账单!A75,销售出库明细表!A:O,11,FALSE),"")</f>
        <v/>
      </c>
      <c r="L75" s="18" t="str">
        <f>IFERROR(VLOOKUP(客户对账单!A75,销售出库明细表!A:O,13,FALSE),"")</f>
        <v/>
      </c>
    </row>
    <row r="76" spans="1:12" ht="20.100000000000001" customHeight="1" x14ac:dyDescent="0.15">
      <c r="A76" s="38" t="e">
        <f t="array" ref="A76">INDEX(销售出库明细表!A:A,LARGE(IF(销售出库明细表!$A$3:$A$10000&lt;&gt;"",ROW($3:$10000),-1),ROW(客户对账单!A71)))</f>
        <v>#VALUE!</v>
      </c>
      <c r="B76" s="46" t="str">
        <f>IFERROR(VLOOKUP(客户对账单!A76,销售出库明细表!A:O,2,FALSE),"")</f>
        <v/>
      </c>
      <c r="C76" s="47" t="str">
        <f>IFERROR(VLOOKUP(客户对账单!A76,销售出库明细表!A:O,3,FALSE),"")</f>
        <v/>
      </c>
      <c r="D76" s="18" t="str">
        <f>IFERROR(VLOOKUP(客户对账单!A76,销售出库明细表!A:O,4,FALSE),"")</f>
        <v/>
      </c>
      <c r="E76" s="18" t="str">
        <f>IFERROR(VLOOKUP(客户对账单!A76,销售出库明细表!A:O,5,FALSE),"")</f>
        <v/>
      </c>
      <c r="F76" s="18" t="str">
        <f>IFERROR(VLOOKUP(客户对账单!A76,销售出库明细表!A:O,6,FALSE),"")</f>
        <v/>
      </c>
      <c r="G76" s="18" t="str">
        <f>IFERROR(VLOOKUP(客户对账单!A76,销售出库明细表!A:O,7,FALSE),"")</f>
        <v/>
      </c>
      <c r="H76" s="18" t="str">
        <f>IFERROR(VLOOKUP(客户对账单!A76,销售出库明细表!A:O,8,FALSE),"")</f>
        <v/>
      </c>
      <c r="I76" s="18" t="str">
        <f>IFERROR(VLOOKUP(客户对账单!A76,销售出库明细表!A:O,9,FALSE),"")</f>
        <v/>
      </c>
      <c r="J76" s="18" t="str">
        <f>IFERROR(VLOOKUP(客户对账单!A76,销售出库明细表!A:O,10,FALSE),"")</f>
        <v/>
      </c>
      <c r="K76" s="18" t="str">
        <f>IFERROR(VLOOKUP(客户对账单!A76,销售出库明细表!A:O,11,FALSE),"")</f>
        <v/>
      </c>
      <c r="L76" s="18" t="str">
        <f>IFERROR(VLOOKUP(客户对账单!A76,销售出库明细表!A:O,13,FALSE),"")</f>
        <v/>
      </c>
    </row>
    <row r="77" spans="1:12" ht="20.100000000000001" customHeight="1" x14ac:dyDescent="0.15">
      <c r="A77" s="38" t="e">
        <f t="array" ref="A77">INDEX(销售出库明细表!A:A,LARGE(IF(销售出库明细表!$A$3:$A$10000&lt;&gt;"",ROW($3:$10000),-1),ROW(客户对账单!A72)))</f>
        <v>#VALUE!</v>
      </c>
      <c r="B77" s="46" t="str">
        <f>IFERROR(VLOOKUP(客户对账单!A77,销售出库明细表!A:O,2,FALSE),"")</f>
        <v/>
      </c>
      <c r="C77" s="47" t="str">
        <f>IFERROR(VLOOKUP(客户对账单!A77,销售出库明细表!A:O,3,FALSE),"")</f>
        <v/>
      </c>
      <c r="D77" s="18" t="str">
        <f>IFERROR(VLOOKUP(客户对账单!A77,销售出库明细表!A:O,4,FALSE),"")</f>
        <v/>
      </c>
      <c r="E77" s="18" t="str">
        <f>IFERROR(VLOOKUP(客户对账单!A77,销售出库明细表!A:O,5,FALSE),"")</f>
        <v/>
      </c>
      <c r="F77" s="18" t="str">
        <f>IFERROR(VLOOKUP(客户对账单!A77,销售出库明细表!A:O,6,FALSE),"")</f>
        <v/>
      </c>
      <c r="G77" s="18" t="str">
        <f>IFERROR(VLOOKUP(客户对账单!A77,销售出库明细表!A:O,7,FALSE),"")</f>
        <v/>
      </c>
      <c r="H77" s="18" t="str">
        <f>IFERROR(VLOOKUP(客户对账单!A77,销售出库明细表!A:O,8,FALSE),"")</f>
        <v/>
      </c>
      <c r="I77" s="18" t="str">
        <f>IFERROR(VLOOKUP(客户对账单!A77,销售出库明细表!A:O,9,FALSE),"")</f>
        <v/>
      </c>
      <c r="J77" s="18" t="str">
        <f>IFERROR(VLOOKUP(客户对账单!A77,销售出库明细表!A:O,10,FALSE),"")</f>
        <v/>
      </c>
      <c r="K77" s="18" t="str">
        <f>IFERROR(VLOOKUP(客户对账单!A77,销售出库明细表!A:O,11,FALSE),"")</f>
        <v/>
      </c>
      <c r="L77" s="18" t="str">
        <f>IFERROR(VLOOKUP(客户对账单!A77,销售出库明细表!A:O,13,FALSE),"")</f>
        <v/>
      </c>
    </row>
    <row r="78" spans="1:12" ht="20.100000000000001" customHeight="1" x14ac:dyDescent="0.15">
      <c r="A78" s="38" t="e">
        <f t="array" ref="A78">INDEX(销售出库明细表!A:A,LARGE(IF(销售出库明细表!$A$3:$A$10000&lt;&gt;"",ROW($3:$10000),-1),ROW(客户对账单!A73)))</f>
        <v>#VALUE!</v>
      </c>
      <c r="B78" s="46" t="str">
        <f>IFERROR(VLOOKUP(客户对账单!A78,销售出库明细表!A:O,2,FALSE),"")</f>
        <v/>
      </c>
      <c r="C78" s="47" t="str">
        <f>IFERROR(VLOOKUP(客户对账单!A78,销售出库明细表!A:O,3,FALSE),"")</f>
        <v/>
      </c>
      <c r="D78" s="18" t="str">
        <f>IFERROR(VLOOKUP(客户对账单!A78,销售出库明细表!A:O,4,FALSE),"")</f>
        <v/>
      </c>
      <c r="E78" s="18" t="str">
        <f>IFERROR(VLOOKUP(客户对账单!A78,销售出库明细表!A:O,5,FALSE),"")</f>
        <v/>
      </c>
      <c r="F78" s="18" t="str">
        <f>IFERROR(VLOOKUP(客户对账单!A78,销售出库明细表!A:O,6,FALSE),"")</f>
        <v/>
      </c>
      <c r="G78" s="18" t="str">
        <f>IFERROR(VLOOKUP(客户对账单!A78,销售出库明细表!A:O,7,FALSE),"")</f>
        <v/>
      </c>
      <c r="H78" s="18" t="str">
        <f>IFERROR(VLOOKUP(客户对账单!A78,销售出库明细表!A:O,8,FALSE),"")</f>
        <v/>
      </c>
      <c r="I78" s="18" t="str">
        <f>IFERROR(VLOOKUP(客户对账单!A78,销售出库明细表!A:O,9,FALSE),"")</f>
        <v/>
      </c>
      <c r="J78" s="18" t="str">
        <f>IFERROR(VLOOKUP(客户对账单!A78,销售出库明细表!A:O,10,FALSE),"")</f>
        <v/>
      </c>
      <c r="K78" s="18" t="str">
        <f>IFERROR(VLOOKUP(客户对账单!A78,销售出库明细表!A:O,11,FALSE),"")</f>
        <v/>
      </c>
      <c r="L78" s="18" t="str">
        <f>IFERROR(VLOOKUP(客户对账单!A78,销售出库明细表!A:O,13,FALSE),"")</f>
        <v/>
      </c>
    </row>
    <row r="79" spans="1:12" ht="20.100000000000001" customHeight="1" x14ac:dyDescent="0.15">
      <c r="A79" s="38" t="e">
        <f t="array" ref="A79">INDEX(销售出库明细表!A:A,LARGE(IF(销售出库明细表!$A$3:$A$10000&lt;&gt;"",ROW($3:$10000),-1),ROW(客户对账单!A74)))</f>
        <v>#VALUE!</v>
      </c>
      <c r="B79" s="46" t="str">
        <f>IFERROR(VLOOKUP(客户对账单!A79,销售出库明细表!A:O,2,FALSE),"")</f>
        <v/>
      </c>
      <c r="C79" s="47" t="str">
        <f>IFERROR(VLOOKUP(客户对账单!A79,销售出库明细表!A:O,3,FALSE),"")</f>
        <v/>
      </c>
      <c r="D79" s="18" t="str">
        <f>IFERROR(VLOOKUP(客户对账单!A79,销售出库明细表!A:O,4,FALSE),"")</f>
        <v/>
      </c>
      <c r="E79" s="18" t="str">
        <f>IFERROR(VLOOKUP(客户对账单!A79,销售出库明细表!A:O,5,FALSE),"")</f>
        <v/>
      </c>
      <c r="F79" s="18" t="str">
        <f>IFERROR(VLOOKUP(客户对账单!A79,销售出库明细表!A:O,6,FALSE),"")</f>
        <v/>
      </c>
      <c r="G79" s="18" t="str">
        <f>IFERROR(VLOOKUP(客户对账单!A79,销售出库明细表!A:O,7,FALSE),"")</f>
        <v/>
      </c>
      <c r="H79" s="18" t="str">
        <f>IFERROR(VLOOKUP(客户对账单!A79,销售出库明细表!A:O,8,FALSE),"")</f>
        <v/>
      </c>
      <c r="I79" s="18" t="str">
        <f>IFERROR(VLOOKUP(客户对账单!A79,销售出库明细表!A:O,9,FALSE),"")</f>
        <v/>
      </c>
      <c r="J79" s="18" t="str">
        <f>IFERROR(VLOOKUP(客户对账单!A79,销售出库明细表!A:O,10,FALSE),"")</f>
        <v/>
      </c>
      <c r="K79" s="18" t="str">
        <f>IFERROR(VLOOKUP(客户对账单!A79,销售出库明细表!A:O,11,FALSE),"")</f>
        <v/>
      </c>
      <c r="L79" s="18" t="str">
        <f>IFERROR(VLOOKUP(客户对账单!A79,销售出库明细表!A:O,13,FALSE),"")</f>
        <v/>
      </c>
    </row>
    <row r="80" spans="1:12" ht="20.100000000000001" customHeight="1" x14ac:dyDescent="0.15">
      <c r="A80" s="38" t="e">
        <f t="array" ref="A80">INDEX(销售出库明细表!A:A,LARGE(IF(销售出库明细表!$A$3:$A$10000&lt;&gt;"",ROW($3:$10000),-1),ROW(客户对账单!A75)))</f>
        <v>#VALUE!</v>
      </c>
      <c r="B80" s="46" t="str">
        <f>IFERROR(VLOOKUP(客户对账单!A80,销售出库明细表!A:O,2,FALSE),"")</f>
        <v/>
      </c>
      <c r="C80" s="47" t="str">
        <f>IFERROR(VLOOKUP(客户对账单!A80,销售出库明细表!A:O,3,FALSE),"")</f>
        <v/>
      </c>
      <c r="D80" s="18" t="str">
        <f>IFERROR(VLOOKUP(客户对账单!A80,销售出库明细表!A:O,4,FALSE),"")</f>
        <v/>
      </c>
      <c r="E80" s="18" t="str">
        <f>IFERROR(VLOOKUP(客户对账单!A80,销售出库明细表!A:O,5,FALSE),"")</f>
        <v/>
      </c>
      <c r="F80" s="18" t="str">
        <f>IFERROR(VLOOKUP(客户对账单!A80,销售出库明细表!A:O,6,FALSE),"")</f>
        <v/>
      </c>
      <c r="G80" s="18" t="str">
        <f>IFERROR(VLOOKUP(客户对账单!A80,销售出库明细表!A:O,7,FALSE),"")</f>
        <v/>
      </c>
      <c r="H80" s="18" t="str">
        <f>IFERROR(VLOOKUP(客户对账单!A80,销售出库明细表!A:O,8,FALSE),"")</f>
        <v/>
      </c>
      <c r="I80" s="18" t="str">
        <f>IFERROR(VLOOKUP(客户对账单!A80,销售出库明细表!A:O,9,FALSE),"")</f>
        <v/>
      </c>
      <c r="J80" s="18" t="str">
        <f>IFERROR(VLOOKUP(客户对账单!A80,销售出库明细表!A:O,10,FALSE),"")</f>
        <v/>
      </c>
      <c r="K80" s="18" t="str">
        <f>IFERROR(VLOOKUP(客户对账单!A80,销售出库明细表!A:O,11,FALSE),"")</f>
        <v/>
      </c>
      <c r="L80" s="18" t="str">
        <f>IFERROR(VLOOKUP(客户对账单!A80,销售出库明细表!A:O,13,FALSE),"")</f>
        <v/>
      </c>
    </row>
    <row r="81" spans="1:12" ht="20.100000000000001" customHeight="1" x14ac:dyDescent="0.15">
      <c r="A81" s="38" t="e">
        <f t="array" ref="A81">INDEX(销售出库明细表!A:A,LARGE(IF(销售出库明细表!$A$3:$A$10000&lt;&gt;"",ROW($3:$10000),-1),ROW(客户对账单!A76)))</f>
        <v>#VALUE!</v>
      </c>
      <c r="B81" s="46" t="str">
        <f>IFERROR(VLOOKUP(客户对账单!A81,销售出库明细表!A:O,2,FALSE),"")</f>
        <v/>
      </c>
      <c r="C81" s="47" t="str">
        <f>IFERROR(VLOOKUP(客户对账单!A81,销售出库明细表!A:O,3,FALSE),"")</f>
        <v/>
      </c>
      <c r="D81" s="18" t="str">
        <f>IFERROR(VLOOKUP(客户对账单!A81,销售出库明细表!A:O,4,FALSE),"")</f>
        <v/>
      </c>
      <c r="E81" s="18" t="str">
        <f>IFERROR(VLOOKUP(客户对账单!A81,销售出库明细表!A:O,5,FALSE),"")</f>
        <v/>
      </c>
      <c r="F81" s="18" t="str">
        <f>IFERROR(VLOOKUP(客户对账单!A81,销售出库明细表!A:O,6,FALSE),"")</f>
        <v/>
      </c>
      <c r="G81" s="18" t="str">
        <f>IFERROR(VLOOKUP(客户对账单!A81,销售出库明细表!A:O,7,FALSE),"")</f>
        <v/>
      </c>
      <c r="H81" s="18" t="str">
        <f>IFERROR(VLOOKUP(客户对账单!A81,销售出库明细表!A:O,8,FALSE),"")</f>
        <v/>
      </c>
      <c r="I81" s="18" t="str">
        <f>IFERROR(VLOOKUP(客户对账单!A81,销售出库明细表!A:O,9,FALSE),"")</f>
        <v/>
      </c>
      <c r="J81" s="18" t="str">
        <f>IFERROR(VLOOKUP(客户对账单!A81,销售出库明细表!A:O,10,FALSE),"")</f>
        <v/>
      </c>
      <c r="K81" s="18" t="str">
        <f>IFERROR(VLOOKUP(客户对账单!A81,销售出库明细表!A:O,11,FALSE),"")</f>
        <v/>
      </c>
      <c r="L81" s="18" t="str">
        <f>IFERROR(VLOOKUP(客户对账单!A81,销售出库明细表!A:O,13,FALSE),"")</f>
        <v/>
      </c>
    </row>
    <row r="82" spans="1:12" ht="20.100000000000001" customHeight="1" x14ac:dyDescent="0.15">
      <c r="A82" s="38" t="e">
        <f t="array" ref="A82">INDEX(销售出库明细表!A:A,LARGE(IF(销售出库明细表!$A$3:$A$10000&lt;&gt;"",ROW($3:$10000),-1),ROW(客户对账单!A77)))</f>
        <v>#VALUE!</v>
      </c>
      <c r="B82" s="46" t="str">
        <f>IFERROR(VLOOKUP(客户对账单!A82,销售出库明细表!A:O,2,FALSE),"")</f>
        <v/>
      </c>
      <c r="C82" s="47" t="str">
        <f>IFERROR(VLOOKUP(客户对账单!A82,销售出库明细表!A:O,3,FALSE),"")</f>
        <v/>
      </c>
      <c r="D82" s="18" t="str">
        <f>IFERROR(VLOOKUP(客户对账单!A82,销售出库明细表!A:O,4,FALSE),"")</f>
        <v/>
      </c>
      <c r="E82" s="18" t="str">
        <f>IFERROR(VLOOKUP(客户对账单!A82,销售出库明细表!A:O,5,FALSE),"")</f>
        <v/>
      </c>
      <c r="F82" s="18" t="str">
        <f>IFERROR(VLOOKUP(客户对账单!A82,销售出库明细表!A:O,6,FALSE),"")</f>
        <v/>
      </c>
      <c r="G82" s="18" t="str">
        <f>IFERROR(VLOOKUP(客户对账单!A82,销售出库明细表!A:O,7,FALSE),"")</f>
        <v/>
      </c>
      <c r="H82" s="18" t="str">
        <f>IFERROR(VLOOKUP(客户对账单!A82,销售出库明细表!A:O,8,FALSE),"")</f>
        <v/>
      </c>
      <c r="I82" s="18" t="str">
        <f>IFERROR(VLOOKUP(客户对账单!A82,销售出库明细表!A:O,9,FALSE),"")</f>
        <v/>
      </c>
      <c r="J82" s="18" t="str">
        <f>IFERROR(VLOOKUP(客户对账单!A82,销售出库明细表!A:O,10,FALSE),"")</f>
        <v/>
      </c>
      <c r="K82" s="18" t="str">
        <f>IFERROR(VLOOKUP(客户对账单!A82,销售出库明细表!A:O,11,FALSE),"")</f>
        <v/>
      </c>
      <c r="L82" s="18" t="str">
        <f>IFERROR(VLOOKUP(客户对账单!A82,销售出库明细表!A:O,13,FALSE),"")</f>
        <v/>
      </c>
    </row>
    <row r="83" spans="1:12" ht="20.100000000000001" customHeight="1" x14ac:dyDescent="0.15">
      <c r="A83" s="38" t="e">
        <f t="array" ref="A83">INDEX(销售出库明细表!A:A,LARGE(IF(销售出库明细表!$A$3:$A$10000&lt;&gt;"",ROW($3:$10000),-1),ROW(客户对账单!A78)))</f>
        <v>#VALUE!</v>
      </c>
      <c r="B83" s="46" t="str">
        <f>IFERROR(VLOOKUP(客户对账单!A83,销售出库明细表!A:O,2,FALSE),"")</f>
        <v/>
      </c>
      <c r="C83" s="47" t="str">
        <f>IFERROR(VLOOKUP(客户对账单!A83,销售出库明细表!A:O,3,FALSE),"")</f>
        <v/>
      </c>
      <c r="D83" s="18" t="str">
        <f>IFERROR(VLOOKUP(客户对账单!A83,销售出库明细表!A:O,4,FALSE),"")</f>
        <v/>
      </c>
      <c r="E83" s="18" t="str">
        <f>IFERROR(VLOOKUP(客户对账单!A83,销售出库明细表!A:O,5,FALSE),"")</f>
        <v/>
      </c>
      <c r="F83" s="18" t="str">
        <f>IFERROR(VLOOKUP(客户对账单!A83,销售出库明细表!A:O,6,FALSE),"")</f>
        <v/>
      </c>
      <c r="G83" s="18" t="str">
        <f>IFERROR(VLOOKUP(客户对账单!A83,销售出库明细表!A:O,7,FALSE),"")</f>
        <v/>
      </c>
      <c r="H83" s="18" t="str">
        <f>IFERROR(VLOOKUP(客户对账单!A83,销售出库明细表!A:O,8,FALSE),"")</f>
        <v/>
      </c>
      <c r="I83" s="18" t="str">
        <f>IFERROR(VLOOKUP(客户对账单!A83,销售出库明细表!A:O,9,FALSE),"")</f>
        <v/>
      </c>
      <c r="J83" s="18" t="str">
        <f>IFERROR(VLOOKUP(客户对账单!A83,销售出库明细表!A:O,10,FALSE),"")</f>
        <v/>
      </c>
      <c r="K83" s="18" t="str">
        <f>IFERROR(VLOOKUP(客户对账单!A83,销售出库明细表!A:O,11,FALSE),"")</f>
        <v/>
      </c>
      <c r="L83" s="18" t="str">
        <f>IFERROR(VLOOKUP(客户对账单!A83,销售出库明细表!A:O,13,FALSE),"")</f>
        <v/>
      </c>
    </row>
    <row r="84" spans="1:12" ht="20.100000000000001" customHeight="1" x14ac:dyDescent="0.15">
      <c r="A84" s="38" t="e">
        <f t="array" ref="A84">INDEX(销售出库明细表!A:A,LARGE(IF(销售出库明细表!$A$3:$A$10000&lt;&gt;"",ROW($3:$10000),-1),ROW(客户对账单!A79)))</f>
        <v>#VALUE!</v>
      </c>
      <c r="B84" s="46" t="str">
        <f>IFERROR(VLOOKUP(客户对账单!A84,销售出库明细表!A:O,2,FALSE),"")</f>
        <v/>
      </c>
      <c r="C84" s="47" t="str">
        <f>IFERROR(VLOOKUP(客户对账单!A84,销售出库明细表!A:O,3,FALSE),"")</f>
        <v/>
      </c>
      <c r="D84" s="18" t="str">
        <f>IFERROR(VLOOKUP(客户对账单!A84,销售出库明细表!A:O,4,FALSE),"")</f>
        <v/>
      </c>
      <c r="E84" s="18" t="str">
        <f>IFERROR(VLOOKUP(客户对账单!A84,销售出库明细表!A:O,5,FALSE),"")</f>
        <v/>
      </c>
      <c r="F84" s="18" t="str">
        <f>IFERROR(VLOOKUP(客户对账单!A84,销售出库明细表!A:O,6,FALSE),"")</f>
        <v/>
      </c>
      <c r="G84" s="18" t="str">
        <f>IFERROR(VLOOKUP(客户对账单!A84,销售出库明细表!A:O,7,FALSE),"")</f>
        <v/>
      </c>
      <c r="H84" s="18" t="str">
        <f>IFERROR(VLOOKUP(客户对账单!A84,销售出库明细表!A:O,8,FALSE),"")</f>
        <v/>
      </c>
      <c r="I84" s="18" t="str">
        <f>IFERROR(VLOOKUP(客户对账单!A84,销售出库明细表!A:O,9,FALSE),"")</f>
        <v/>
      </c>
      <c r="J84" s="18" t="str">
        <f>IFERROR(VLOOKUP(客户对账单!A84,销售出库明细表!A:O,10,FALSE),"")</f>
        <v/>
      </c>
      <c r="K84" s="18" t="str">
        <f>IFERROR(VLOOKUP(客户对账单!A84,销售出库明细表!A:O,11,FALSE),"")</f>
        <v/>
      </c>
      <c r="L84" s="18" t="str">
        <f>IFERROR(VLOOKUP(客户对账单!A84,销售出库明细表!A:O,13,FALSE),"")</f>
        <v/>
      </c>
    </row>
    <row r="85" spans="1:12" ht="20.100000000000001" customHeight="1" x14ac:dyDescent="0.15">
      <c r="A85" s="38" t="e">
        <f t="array" ref="A85">INDEX(销售出库明细表!A:A,LARGE(IF(销售出库明细表!$A$3:$A$10000&lt;&gt;"",ROW($3:$10000),-1),ROW(客户对账单!A80)))</f>
        <v>#VALUE!</v>
      </c>
      <c r="B85" s="46" t="str">
        <f>IFERROR(VLOOKUP(客户对账单!A85,销售出库明细表!A:O,2,FALSE),"")</f>
        <v/>
      </c>
      <c r="C85" s="47" t="str">
        <f>IFERROR(VLOOKUP(客户对账单!A85,销售出库明细表!A:O,3,FALSE),"")</f>
        <v/>
      </c>
      <c r="D85" s="18" t="str">
        <f>IFERROR(VLOOKUP(客户对账单!A85,销售出库明细表!A:O,4,FALSE),"")</f>
        <v/>
      </c>
      <c r="E85" s="18" t="str">
        <f>IFERROR(VLOOKUP(客户对账单!A85,销售出库明细表!A:O,5,FALSE),"")</f>
        <v/>
      </c>
      <c r="F85" s="18" t="str">
        <f>IFERROR(VLOOKUP(客户对账单!A85,销售出库明细表!A:O,6,FALSE),"")</f>
        <v/>
      </c>
      <c r="G85" s="18" t="str">
        <f>IFERROR(VLOOKUP(客户对账单!A85,销售出库明细表!A:O,7,FALSE),"")</f>
        <v/>
      </c>
      <c r="H85" s="18" t="str">
        <f>IFERROR(VLOOKUP(客户对账单!A85,销售出库明细表!A:O,8,FALSE),"")</f>
        <v/>
      </c>
      <c r="I85" s="18" t="str">
        <f>IFERROR(VLOOKUP(客户对账单!A85,销售出库明细表!A:O,9,FALSE),"")</f>
        <v/>
      </c>
      <c r="J85" s="18" t="str">
        <f>IFERROR(VLOOKUP(客户对账单!A85,销售出库明细表!A:O,10,FALSE),"")</f>
        <v/>
      </c>
      <c r="K85" s="18" t="str">
        <f>IFERROR(VLOOKUP(客户对账单!A85,销售出库明细表!A:O,11,FALSE),"")</f>
        <v/>
      </c>
      <c r="L85" s="18" t="str">
        <f>IFERROR(VLOOKUP(客户对账单!A85,销售出库明细表!A:O,13,FALSE),"")</f>
        <v/>
      </c>
    </row>
    <row r="86" spans="1:12" ht="20.100000000000001" customHeight="1" x14ac:dyDescent="0.15">
      <c r="A86" s="38" t="e">
        <f t="array" ref="A86">INDEX(销售出库明细表!A:A,LARGE(IF(销售出库明细表!$A$3:$A$10000&lt;&gt;"",ROW($3:$10000),-1),ROW(客户对账单!A81)))</f>
        <v>#VALUE!</v>
      </c>
      <c r="B86" s="46" t="str">
        <f>IFERROR(VLOOKUP(客户对账单!A86,销售出库明细表!A:O,2,FALSE),"")</f>
        <v/>
      </c>
      <c r="C86" s="47" t="str">
        <f>IFERROR(VLOOKUP(客户对账单!A86,销售出库明细表!A:O,3,FALSE),"")</f>
        <v/>
      </c>
      <c r="D86" s="18" t="str">
        <f>IFERROR(VLOOKUP(客户对账单!A86,销售出库明细表!A:O,4,FALSE),"")</f>
        <v/>
      </c>
      <c r="E86" s="18" t="str">
        <f>IFERROR(VLOOKUP(客户对账单!A86,销售出库明细表!A:O,5,FALSE),"")</f>
        <v/>
      </c>
      <c r="F86" s="18" t="str">
        <f>IFERROR(VLOOKUP(客户对账单!A86,销售出库明细表!A:O,6,FALSE),"")</f>
        <v/>
      </c>
      <c r="G86" s="18" t="str">
        <f>IFERROR(VLOOKUP(客户对账单!A86,销售出库明细表!A:O,7,FALSE),"")</f>
        <v/>
      </c>
      <c r="H86" s="18" t="str">
        <f>IFERROR(VLOOKUP(客户对账单!A86,销售出库明细表!A:O,8,FALSE),"")</f>
        <v/>
      </c>
      <c r="I86" s="18" t="str">
        <f>IFERROR(VLOOKUP(客户对账单!A86,销售出库明细表!A:O,9,FALSE),"")</f>
        <v/>
      </c>
      <c r="J86" s="18" t="str">
        <f>IFERROR(VLOOKUP(客户对账单!A86,销售出库明细表!A:O,10,FALSE),"")</f>
        <v/>
      </c>
      <c r="K86" s="18" t="str">
        <f>IFERROR(VLOOKUP(客户对账单!A86,销售出库明细表!A:O,11,FALSE),"")</f>
        <v/>
      </c>
      <c r="L86" s="18" t="str">
        <f>IFERROR(VLOOKUP(客户对账单!A86,销售出库明细表!A:O,13,FALSE),"")</f>
        <v/>
      </c>
    </row>
    <row r="87" spans="1:12" ht="20.100000000000001" customHeight="1" x14ac:dyDescent="0.15">
      <c r="A87" s="38" t="e">
        <f t="array" ref="A87">INDEX(销售出库明细表!A:A,LARGE(IF(销售出库明细表!$A$3:$A$10000&lt;&gt;"",ROW($3:$10000),-1),ROW(客户对账单!A82)))</f>
        <v>#VALUE!</v>
      </c>
      <c r="B87" s="46" t="str">
        <f>IFERROR(VLOOKUP(客户对账单!A87,销售出库明细表!A:O,2,FALSE),"")</f>
        <v/>
      </c>
      <c r="C87" s="47" t="str">
        <f>IFERROR(VLOOKUP(客户对账单!A87,销售出库明细表!A:O,3,FALSE),"")</f>
        <v/>
      </c>
      <c r="D87" s="18" t="str">
        <f>IFERROR(VLOOKUP(客户对账单!A87,销售出库明细表!A:O,4,FALSE),"")</f>
        <v/>
      </c>
      <c r="E87" s="18" t="str">
        <f>IFERROR(VLOOKUP(客户对账单!A87,销售出库明细表!A:O,5,FALSE),"")</f>
        <v/>
      </c>
      <c r="F87" s="18" t="str">
        <f>IFERROR(VLOOKUP(客户对账单!A87,销售出库明细表!A:O,6,FALSE),"")</f>
        <v/>
      </c>
      <c r="G87" s="18" t="str">
        <f>IFERROR(VLOOKUP(客户对账单!A87,销售出库明细表!A:O,7,FALSE),"")</f>
        <v/>
      </c>
      <c r="H87" s="18" t="str">
        <f>IFERROR(VLOOKUP(客户对账单!A87,销售出库明细表!A:O,8,FALSE),"")</f>
        <v/>
      </c>
      <c r="I87" s="18" t="str">
        <f>IFERROR(VLOOKUP(客户对账单!A87,销售出库明细表!A:O,9,FALSE),"")</f>
        <v/>
      </c>
      <c r="J87" s="18" t="str">
        <f>IFERROR(VLOOKUP(客户对账单!A87,销售出库明细表!A:O,10,FALSE),"")</f>
        <v/>
      </c>
      <c r="K87" s="18" t="str">
        <f>IFERROR(VLOOKUP(客户对账单!A87,销售出库明细表!A:O,11,FALSE),"")</f>
        <v/>
      </c>
      <c r="L87" s="18" t="str">
        <f>IFERROR(VLOOKUP(客户对账单!A87,销售出库明细表!A:O,13,FALSE),"")</f>
        <v/>
      </c>
    </row>
    <row r="88" spans="1:12" ht="20.100000000000001" customHeight="1" x14ac:dyDescent="0.15">
      <c r="A88" s="38" t="e">
        <f t="array" ref="A88">INDEX(销售出库明细表!A:A,LARGE(IF(销售出库明细表!$A$3:$A$10000&lt;&gt;"",ROW($3:$10000),-1),ROW(客户对账单!A83)))</f>
        <v>#VALUE!</v>
      </c>
      <c r="B88" s="46" t="str">
        <f>IFERROR(VLOOKUP(客户对账单!A88,销售出库明细表!A:O,2,FALSE),"")</f>
        <v/>
      </c>
      <c r="C88" s="47" t="str">
        <f>IFERROR(VLOOKUP(客户对账单!A88,销售出库明细表!A:O,3,FALSE),"")</f>
        <v/>
      </c>
      <c r="D88" s="18" t="str">
        <f>IFERROR(VLOOKUP(客户对账单!A88,销售出库明细表!A:O,4,FALSE),"")</f>
        <v/>
      </c>
      <c r="E88" s="18" t="str">
        <f>IFERROR(VLOOKUP(客户对账单!A88,销售出库明细表!A:O,5,FALSE),"")</f>
        <v/>
      </c>
      <c r="F88" s="18" t="str">
        <f>IFERROR(VLOOKUP(客户对账单!A88,销售出库明细表!A:O,6,FALSE),"")</f>
        <v/>
      </c>
      <c r="G88" s="18" t="str">
        <f>IFERROR(VLOOKUP(客户对账单!A88,销售出库明细表!A:O,7,FALSE),"")</f>
        <v/>
      </c>
      <c r="H88" s="18" t="str">
        <f>IFERROR(VLOOKUP(客户对账单!A88,销售出库明细表!A:O,8,FALSE),"")</f>
        <v/>
      </c>
      <c r="I88" s="18" t="str">
        <f>IFERROR(VLOOKUP(客户对账单!A88,销售出库明细表!A:O,9,FALSE),"")</f>
        <v/>
      </c>
      <c r="J88" s="18" t="str">
        <f>IFERROR(VLOOKUP(客户对账单!A88,销售出库明细表!A:O,10,FALSE),"")</f>
        <v/>
      </c>
      <c r="K88" s="18" t="str">
        <f>IFERROR(VLOOKUP(客户对账单!A88,销售出库明细表!A:O,11,FALSE),"")</f>
        <v/>
      </c>
      <c r="L88" s="18" t="str">
        <f>IFERROR(VLOOKUP(客户对账单!A88,销售出库明细表!A:O,13,FALSE),"")</f>
        <v/>
      </c>
    </row>
    <row r="89" spans="1:12" ht="20.100000000000001" customHeight="1" x14ac:dyDescent="0.15">
      <c r="A89" s="38" t="e">
        <f t="array" ref="A89">INDEX(销售出库明细表!A:A,LARGE(IF(销售出库明细表!$A$3:$A$10000&lt;&gt;"",ROW($3:$10000),-1),ROW(客户对账单!A84)))</f>
        <v>#VALUE!</v>
      </c>
      <c r="B89" s="46" t="str">
        <f>IFERROR(VLOOKUP(客户对账单!A89,销售出库明细表!A:O,2,FALSE),"")</f>
        <v/>
      </c>
      <c r="C89" s="47" t="str">
        <f>IFERROR(VLOOKUP(客户对账单!A89,销售出库明细表!A:O,3,FALSE),"")</f>
        <v/>
      </c>
      <c r="D89" s="18" t="str">
        <f>IFERROR(VLOOKUP(客户对账单!A89,销售出库明细表!A:O,4,FALSE),"")</f>
        <v/>
      </c>
      <c r="E89" s="18" t="str">
        <f>IFERROR(VLOOKUP(客户对账单!A89,销售出库明细表!A:O,5,FALSE),"")</f>
        <v/>
      </c>
      <c r="F89" s="18" t="str">
        <f>IFERROR(VLOOKUP(客户对账单!A89,销售出库明细表!A:O,6,FALSE),"")</f>
        <v/>
      </c>
      <c r="G89" s="18" t="str">
        <f>IFERROR(VLOOKUP(客户对账单!A89,销售出库明细表!A:O,7,FALSE),"")</f>
        <v/>
      </c>
      <c r="H89" s="18" t="str">
        <f>IFERROR(VLOOKUP(客户对账单!A89,销售出库明细表!A:O,8,FALSE),"")</f>
        <v/>
      </c>
      <c r="I89" s="18" t="str">
        <f>IFERROR(VLOOKUP(客户对账单!A89,销售出库明细表!A:O,9,FALSE),"")</f>
        <v/>
      </c>
      <c r="J89" s="18" t="str">
        <f>IFERROR(VLOOKUP(客户对账单!A89,销售出库明细表!A:O,10,FALSE),"")</f>
        <v/>
      </c>
      <c r="K89" s="18" t="str">
        <f>IFERROR(VLOOKUP(客户对账单!A89,销售出库明细表!A:O,11,FALSE),"")</f>
        <v/>
      </c>
      <c r="L89" s="18" t="str">
        <f>IFERROR(VLOOKUP(客户对账单!A89,销售出库明细表!A:O,13,FALSE),"")</f>
        <v/>
      </c>
    </row>
    <row r="90" spans="1:12" ht="20.100000000000001" customHeight="1" x14ac:dyDescent="0.15">
      <c r="A90" s="38" t="e">
        <f t="array" ref="A90">INDEX(销售出库明细表!A:A,LARGE(IF(销售出库明细表!$A$3:$A$10000&lt;&gt;"",ROW($3:$10000),-1),ROW(客户对账单!A85)))</f>
        <v>#VALUE!</v>
      </c>
      <c r="B90" s="46" t="str">
        <f>IFERROR(VLOOKUP(客户对账单!A90,销售出库明细表!A:O,2,FALSE),"")</f>
        <v/>
      </c>
      <c r="C90" s="47" t="str">
        <f>IFERROR(VLOOKUP(客户对账单!A90,销售出库明细表!A:O,3,FALSE),"")</f>
        <v/>
      </c>
      <c r="D90" s="18" t="str">
        <f>IFERROR(VLOOKUP(客户对账单!A90,销售出库明细表!A:O,4,FALSE),"")</f>
        <v/>
      </c>
      <c r="E90" s="18" t="str">
        <f>IFERROR(VLOOKUP(客户对账单!A90,销售出库明细表!A:O,5,FALSE),"")</f>
        <v/>
      </c>
      <c r="F90" s="18" t="str">
        <f>IFERROR(VLOOKUP(客户对账单!A90,销售出库明细表!A:O,6,FALSE),"")</f>
        <v/>
      </c>
      <c r="G90" s="18" t="str">
        <f>IFERROR(VLOOKUP(客户对账单!A90,销售出库明细表!A:O,7,FALSE),"")</f>
        <v/>
      </c>
      <c r="H90" s="18" t="str">
        <f>IFERROR(VLOOKUP(客户对账单!A90,销售出库明细表!A:O,8,FALSE),"")</f>
        <v/>
      </c>
      <c r="I90" s="18" t="str">
        <f>IFERROR(VLOOKUP(客户对账单!A90,销售出库明细表!A:O,9,FALSE),"")</f>
        <v/>
      </c>
      <c r="J90" s="18" t="str">
        <f>IFERROR(VLOOKUP(客户对账单!A90,销售出库明细表!A:O,10,FALSE),"")</f>
        <v/>
      </c>
      <c r="K90" s="18" t="str">
        <f>IFERROR(VLOOKUP(客户对账单!A90,销售出库明细表!A:O,11,FALSE),"")</f>
        <v/>
      </c>
      <c r="L90" s="18" t="str">
        <f>IFERROR(VLOOKUP(客户对账单!A90,销售出库明细表!A:O,13,FALSE),"")</f>
        <v/>
      </c>
    </row>
    <row r="91" spans="1:12" ht="20.100000000000001" customHeight="1" x14ac:dyDescent="0.15">
      <c r="A91" s="38" t="e">
        <f t="array" ref="A91">INDEX(销售出库明细表!A:A,LARGE(IF(销售出库明细表!$A$3:$A$10000&lt;&gt;"",ROW($3:$10000),-1),ROW(客户对账单!A86)))</f>
        <v>#VALUE!</v>
      </c>
      <c r="B91" s="46" t="str">
        <f>IFERROR(VLOOKUP(客户对账单!A91,销售出库明细表!A:O,2,FALSE),"")</f>
        <v/>
      </c>
      <c r="C91" s="47" t="str">
        <f>IFERROR(VLOOKUP(客户对账单!A91,销售出库明细表!A:O,3,FALSE),"")</f>
        <v/>
      </c>
      <c r="D91" s="18" t="str">
        <f>IFERROR(VLOOKUP(客户对账单!A91,销售出库明细表!A:O,4,FALSE),"")</f>
        <v/>
      </c>
      <c r="E91" s="18" t="str">
        <f>IFERROR(VLOOKUP(客户对账单!A91,销售出库明细表!A:O,5,FALSE),"")</f>
        <v/>
      </c>
      <c r="F91" s="18" t="str">
        <f>IFERROR(VLOOKUP(客户对账单!A91,销售出库明细表!A:O,6,FALSE),"")</f>
        <v/>
      </c>
      <c r="G91" s="18" t="str">
        <f>IFERROR(VLOOKUP(客户对账单!A91,销售出库明细表!A:O,7,FALSE),"")</f>
        <v/>
      </c>
      <c r="H91" s="18" t="str">
        <f>IFERROR(VLOOKUP(客户对账单!A91,销售出库明细表!A:O,8,FALSE),"")</f>
        <v/>
      </c>
      <c r="I91" s="18" t="str">
        <f>IFERROR(VLOOKUP(客户对账单!A91,销售出库明细表!A:O,9,FALSE),"")</f>
        <v/>
      </c>
      <c r="J91" s="18" t="str">
        <f>IFERROR(VLOOKUP(客户对账单!A91,销售出库明细表!A:O,10,FALSE),"")</f>
        <v/>
      </c>
      <c r="K91" s="18" t="str">
        <f>IFERROR(VLOOKUP(客户对账单!A91,销售出库明细表!A:O,11,FALSE),"")</f>
        <v/>
      </c>
      <c r="L91" s="18" t="str">
        <f>IFERROR(VLOOKUP(客户对账单!A91,销售出库明细表!A:O,13,FALSE),"")</f>
        <v/>
      </c>
    </row>
    <row r="92" spans="1:12" ht="20.100000000000001" customHeight="1" x14ac:dyDescent="0.15">
      <c r="A92" s="38" t="e">
        <f t="array" ref="A92">INDEX(销售出库明细表!A:A,LARGE(IF(销售出库明细表!$A$3:$A$10000&lt;&gt;"",ROW($3:$10000),-1),ROW(客户对账单!A87)))</f>
        <v>#VALUE!</v>
      </c>
      <c r="B92" s="46" t="str">
        <f>IFERROR(VLOOKUP(客户对账单!A92,销售出库明细表!A:O,2,FALSE),"")</f>
        <v/>
      </c>
      <c r="C92" s="47" t="str">
        <f>IFERROR(VLOOKUP(客户对账单!A92,销售出库明细表!A:O,3,FALSE),"")</f>
        <v/>
      </c>
      <c r="D92" s="18" t="str">
        <f>IFERROR(VLOOKUP(客户对账单!A92,销售出库明细表!A:O,4,FALSE),"")</f>
        <v/>
      </c>
      <c r="E92" s="18" t="str">
        <f>IFERROR(VLOOKUP(客户对账单!A92,销售出库明细表!A:O,5,FALSE),"")</f>
        <v/>
      </c>
      <c r="F92" s="18" t="str">
        <f>IFERROR(VLOOKUP(客户对账单!A92,销售出库明细表!A:O,6,FALSE),"")</f>
        <v/>
      </c>
      <c r="G92" s="18" t="str">
        <f>IFERROR(VLOOKUP(客户对账单!A92,销售出库明细表!A:O,7,FALSE),"")</f>
        <v/>
      </c>
      <c r="H92" s="18" t="str">
        <f>IFERROR(VLOOKUP(客户对账单!A92,销售出库明细表!A:O,8,FALSE),"")</f>
        <v/>
      </c>
      <c r="I92" s="18" t="str">
        <f>IFERROR(VLOOKUP(客户对账单!A92,销售出库明细表!A:O,9,FALSE),"")</f>
        <v/>
      </c>
      <c r="J92" s="18" t="str">
        <f>IFERROR(VLOOKUP(客户对账单!A92,销售出库明细表!A:O,10,FALSE),"")</f>
        <v/>
      </c>
      <c r="K92" s="18" t="str">
        <f>IFERROR(VLOOKUP(客户对账单!A92,销售出库明细表!A:O,11,FALSE),"")</f>
        <v/>
      </c>
      <c r="L92" s="18" t="str">
        <f>IFERROR(VLOOKUP(客户对账单!A92,销售出库明细表!A:O,13,FALSE),"")</f>
        <v/>
      </c>
    </row>
    <row r="93" spans="1:12" ht="20.100000000000001" customHeight="1" x14ac:dyDescent="0.15">
      <c r="A93" s="38" t="e">
        <f t="array" ref="A93">INDEX(销售出库明细表!A:A,LARGE(IF(销售出库明细表!$A$3:$A$10000&lt;&gt;"",ROW($3:$10000),-1),ROW(客户对账单!A88)))</f>
        <v>#VALUE!</v>
      </c>
      <c r="B93" s="46" t="str">
        <f>IFERROR(VLOOKUP(客户对账单!A93,销售出库明细表!A:O,2,FALSE),"")</f>
        <v/>
      </c>
      <c r="C93" s="47" t="str">
        <f>IFERROR(VLOOKUP(客户对账单!A93,销售出库明细表!A:O,3,FALSE),"")</f>
        <v/>
      </c>
      <c r="D93" s="18" t="str">
        <f>IFERROR(VLOOKUP(客户对账单!A93,销售出库明细表!A:O,4,FALSE),"")</f>
        <v/>
      </c>
      <c r="E93" s="18" t="str">
        <f>IFERROR(VLOOKUP(客户对账单!A93,销售出库明细表!A:O,5,FALSE),"")</f>
        <v/>
      </c>
      <c r="F93" s="18" t="str">
        <f>IFERROR(VLOOKUP(客户对账单!A93,销售出库明细表!A:O,6,FALSE),"")</f>
        <v/>
      </c>
      <c r="G93" s="18" t="str">
        <f>IFERROR(VLOOKUP(客户对账单!A93,销售出库明细表!A:O,7,FALSE),"")</f>
        <v/>
      </c>
      <c r="H93" s="18" t="str">
        <f>IFERROR(VLOOKUP(客户对账单!A93,销售出库明细表!A:O,8,FALSE),"")</f>
        <v/>
      </c>
      <c r="I93" s="18" t="str">
        <f>IFERROR(VLOOKUP(客户对账单!A93,销售出库明细表!A:O,9,FALSE),"")</f>
        <v/>
      </c>
      <c r="J93" s="18" t="str">
        <f>IFERROR(VLOOKUP(客户对账单!A93,销售出库明细表!A:O,10,FALSE),"")</f>
        <v/>
      </c>
      <c r="K93" s="18" t="str">
        <f>IFERROR(VLOOKUP(客户对账单!A93,销售出库明细表!A:O,11,FALSE),"")</f>
        <v/>
      </c>
      <c r="L93" s="18" t="str">
        <f>IFERROR(VLOOKUP(客户对账单!A93,销售出库明细表!A:O,13,FALSE),"")</f>
        <v/>
      </c>
    </row>
    <row r="94" spans="1:12" ht="20.100000000000001" customHeight="1" x14ac:dyDescent="0.15">
      <c r="A94" s="38" t="e">
        <f t="array" ref="A94">INDEX(销售出库明细表!A:A,LARGE(IF(销售出库明细表!$A$3:$A$10000&lt;&gt;"",ROW($3:$10000),-1),ROW(客户对账单!A89)))</f>
        <v>#VALUE!</v>
      </c>
      <c r="B94" s="46" t="str">
        <f>IFERROR(VLOOKUP(客户对账单!A94,销售出库明细表!A:O,2,FALSE),"")</f>
        <v/>
      </c>
      <c r="C94" s="47" t="str">
        <f>IFERROR(VLOOKUP(客户对账单!A94,销售出库明细表!A:O,3,FALSE),"")</f>
        <v/>
      </c>
      <c r="D94" s="18" t="str">
        <f>IFERROR(VLOOKUP(客户对账单!A94,销售出库明细表!A:O,4,FALSE),"")</f>
        <v/>
      </c>
      <c r="E94" s="18" t="str">
        <f>IFERROR(VLOOKUP(客户对账单!A94,销售出库明细表!A:O,5,FALSE),"")</f>
        <v/>
      </c>
      <c r="F94" s="18" t="str">
        <f>IFERROR(VLOOKUP(客户对账单!A94,销售出库明细表!A:O,6,FALSE),"")</f>
        <v/>
      </c>
      <c r="G94" s="18" t="str">
        <f>IFERROR(VLOOKUP(客户对账单!A94,销售出库明细表!A:O,7,FALSE),"")</f>
        <v/>
      </c>
      <c r="H94" s="18" t="str">
        <f>IFERROR(VLOOKUP(客户对账单!A94,销售出库明细表!A:O,8,FALSE),"")</f>
        <v/>
      </c>
      <c r="I94" s="18" t="str">
        <f>IFERROR(VLOOKUP(客户对账单!A94,销售出库明细表!A:O,9,FALSE),"")</f>
        <v/>
      </c>
      <c r="J94" s="18" t="str">
        <f>IFERROR(VLOOKUP(客户对账单!A94,销售出库明细表!A:O,10,FALSE),"")</f>
        <v/>
      </c>
      <c r="K94" s="18" t="str">
        <f>IFERROR(VLOOKUP(客户对账单!A94,销售出库明细表!A:O,11,FALSE),"")</f>
        <v/>
      </c>
      <c r="L94" s="18" t="str">
        <f>IFERROR(VLOOKUP(客户对账单!A94,销售出库明细表!A:O,13,FALSE),"")</f>
        <v/>
      </c>
    </row>
    <row r="95" spans="1:12" ht="20.100000000000001" customHeight="1" x14ac:dyDescent="0.15">
      <c r="A95" s="38" t="e">
        <f t="array" ref="A95">INDEX(销售出库明细表!A:A,LARGE(IF(销售出库明细表!$A$3:$A$10000&lt;&gt;"",ROW($3:$10000),-1),ROW(客户对账单!A90)))</f>
        <v>#VALUE!</v>
      </c>
      <c r="B95" s="46" t="str">
        <f>IFERROR(VLOOKUP(客户对账单!A95,销售出库明细表!A:O,2,FALSE),"")</f>
        <v/>
      </c>
      <c r="C95" s="47" t="str">
        <f>IFERROR(VLOOKUP(客户对账单!A95,销售出库明细表!A:O,3,FALSE),"")</f>
        <v/>
      </c>
      <c r="D95" s="18" t="str">
        <f>IFERROR(VLOOKUP(客户对账单!A95,销售出库明细表!A:O,4,FALSE),"")</f>
        <v/>
      </c>
      <c r="E95" s="18" t="str">
        <f>IFERROR(VLOOKUP(客户对账单!A95,销售出库明细表!A:O,5,FALSE),"")</f>
        <v/>
      </c>
      <c r="F95" s="18" t="str">
        <f>IFERROR(VLOOKUP(客户对账单!A95,销售出库明细表!A:O,6,FALSE),"")</f>
        <v/>
      </c>
      <c r="G95" s="18" t="str">
        <f>IFERROR(VLOOKUP(客户对账单!A95,销售出库明细表!A:O,7,FALSE),"")</f>
        <v/>
      </c>
      <c r="H95" s="18" t="str">
        <f>IFERROR(VLOOKUP(客户对账单!A95,销售出库明细表!A:O,8,FALSE),"")</f>
        <v/>
      </c>
      <c r="I95" s="18" t="str">
        <f>IFERROR(VLOOKUP(客户对账单!A95,销售出库明细表!A:O,9,FALSE),"")</f>
        <v/>
      </c>
      <c r="J95" s="18" t="str">
        <f>IFERROR(VLOOKUP(客户对账单!A95,销售出库明细表!A:O,10,FALSE),"")</f>
        <v/>
      </c>
      <c r="K95" s="18" t="str">
        <f>IFERROR(VLOOKUP(客户对账单!A95,销售出库明细表!A:O,11,FALSE),"")</f>
        <v/>
      </c>
      <c r="L95" s="18" t="str">
        <f>IFERROR(VLOOKUP(客户对账单!A95,销售出库明细表!A:O,13,FALSE),"")</f>
        <v/>
      </c>
    </row>
    <row r="96" spans="1:12" ht="20.100000000000001" customHeight="1" x14ac:dyDescent="0.15">
      <c r="A96" s="38" t="e">
        <f t="array" ref="A96">INDEX(销售出库明细表!A:A,LARGE(IF(销售出库明细表!$A$3:$A$10000&lt;&gt;"",ROW($3:$10000),-1),ROW(客户对账单!A91)))</f>
        <v>#VALUE!</v>
      </c>
      <c r="B96" s="46" t="str">
        <f>IFERROR(VLOOKUP(客户对账单!A96,销售出库明细表!A:O,2,FALSE),"")</f>
        <v/>
      </c>
      <c r="C96" s="47" t="str">
        <f>IFERROR(VLOOKUP(客户对账单!A96,销售出库明细表!A:O,3,FALSE),"")</f>
        <v/>
      </c>
      <c r="D96" s="18" t="str">
        <f>IFERROR(VLOOKUP(客户对账单!A96,销售出库明细表!A:O,4,FALSE),"")</f>
        <v/>
      </c>
      <c r="E96" s="18" t="str">
        <f>IFERROR(VLOOKUP(客户对账单!A96,销售出库明细表!A:O,5,FALSE),"")</f>
        <v/>
      </c>
      <c r="F96" s="18" t="str">
        <f>IFERROR(VLOOKUP(客户对账单!A96,销售出库明细表!A:O,6,FALSE),"")</f>
        <v/>
      </c>
      <c r="G96" s="18" t="str">
        <f>IFERROR(VLOOKUP(客户对账单!A96,销售出库明细表!A:O,7,FALSE),"")</f>
        <v/>
      </c>
      <c r="H96" s="18" t="str">
        <f>IFERROR(VLOOKUP(客户对账单!A96,销售出库明细表!A:O,8,FALSE),"")</f>
        <v/>
      </c>
      <c r="I96" s="18" t="str">
        <f>IFERROR(VLOOKUP(客户对账单!A96,销售出库明细表!A:O,9,FALSE),"")</f>
        <v/>
      </c>
      <c r="J96" s="18" t="str">
        <f>IFERROR(VLOOKUP(客户对账单!A96,销售出库明细表!A:O,10,FALSE),"")</f>
        <v/>
      </c>
      <c r="K96" s="18" t="str">
        <f>IFERROR(VLOOKUP(客户对账单!A96,销售出库明细表!A:O,11,FALSE),"")</f>
        <v/>
      </c>
      <c r="L96" s="18" t="str">
        <f>IFERROR(VLOOKUP(客户对账单!A96,销售出库明细表!A:O,13,FALSE),"")</f>
        <v/>
      </c>
    </row>
    <row r="97" spans="1:12" ht="20.100000000000001" customHeight="1" x14ac:dyDescent="0.15">
      <c r="A97" s="38" t="e">
        <f t="array" ref="A97">INDEX(销售出库明细表!A:A,LARGE(IF(销售出库明细表!$A$3:$A$10000&lt;&gt;"",ROW($3:$10000),-1),ROW(客户对账单!A92)))</f>
        <v>#VALUE!</v>
      </c>
      <c r="B97" s="46" t="str">
        <f>IFERROR(VLOOKUP(客户对账单!A97,销售出库明细表!A:O,2,FALSE),"")</f>
        <v/>
      </c>
      <c r="C97" s="47" t="str">
        <f>IFERROR(VLOOKUP(客户对账单!A97,销售出库明细表!A:O,3,FALSE),"")</f>
        <v/>
      </c>
      <c r="D97" s="18" t="str">
        <f>IFERROR(VLOOKUP(客户对账单!A97,销售出库明细表!A:O,4,FALSE),"")</f>
        <v/>
      </c>
      <c r="E97" s="18" t="str">
        <f>IFERROR(VLOOKUP(客户对账单!A97,销售出库明细表!A:O,5,FALSE),"")</f>
        <v/>
      </c>
      <c r="F97" s="18" t="str">
        <f>IFERROR(VLOOKUP(客户对账单!A97,销售出库明细表!A:O,6,FALSE),"")</f>
        <v/>
      </c>
      <c r="G97" s="18" t="str">
        <f>IFERROR(VLOOKUP(客户对账单!A97,销售出库明细表!A:O,7,FALSE),"")</f>
        <v/>
      </c>
      <c r="H97" s="18" t="str">
        <f>IFERROR(VLOOKUP(客户对账单!A97,销售出库明细表!A:O,8,FALSE),"")</f>
        <v/>
      </c>
      <c r="I97" s="18" t="str">
        <f>IFERROR(VLOOKUP(客户对账单!A97,销售出库明细表!A:O,9,FALSE),"")</f>
        <v/>
      </c>
      <c r="J97" s="18" t="str">
        <f>IFERROR(VLOOKUP(客户对账单!A97,销售出库明细表!A:O,10,FALSE),"")</f>
        <v/>
      </c>
      <c r="K97" s="18" t="str">
        <f>IFERROR(VLOOKUP(客户对账单!A97,销售出库明细表!A:O,11,FALSE),"")</f>
        <v/>
      </c>
      <c r="L97" s="18" t="str">
        <f>IFERROR(VLOOKUP(客户对账单!A97,销售出库明细表!A:O,13,FALSE),"")</f>
        <v/>
      </c>
    </row>
    <row r="98" spans="1:12" ht="20.100000000000001" customHeight="1" x14ac:dyDescent="0.15">
      <c r="A98" s="38" t="e">
        <f t="array" ref="A98">INDEX(销售出库明细表!A:A,LARGE(IF(销售出库明细表!$A$3:$A$10000&lt;&gt;"",ROW($3:$10000),-1),ROW(客户对账单!A93)))</f>
        <v>#VALUE!</v>
      </c>
      <c r="B98" s="46" t="str">
        <f>IFERROR(VLOOKUP(客户对账单!A98,销售出库明细表!A:O,2,FALSE),"")</f>
        <v/>
      </c>
      <c r="C98" s="47" t="str">
        <f>IFERROR(VLOOKUP(客户对账单!A98,销售出库明细表!A:O,3,FALSE),"")</f>
        <v/>
      </c>
      <c r="D98" s="18" t="str">
        <f>IFERROR(VLOOKUP(客户对账单!A98,销售出库明细表!A:O,4,FALSE),"")</f>
        <v/>
      </c>
      <c r="E98" s="18" t="str">
        <f>IFERROR(VLOOKUP(客户对账单!A98,销售出库明细表!A:O,5,FALSE),"")</f>
        <v/>
      </c>
      <c r="F98" s="18" t="str">
        <f>IFERROR(VLOOKUP(客户对账单!A98,销售出库明细表!A:O,6,FALSE),"")</f>
        <v/>
      </c>
      <c r="G98" s="18" t="str">
        <f>IFERROR(VLOOKUP(客户对账单!A98,销售出库明细表!A:O,7,FALSE),"")</f>
        <v/>
      </c>
      <c r="H98" s="18" t="str">
        <f>IFERROR(VLOOKUP(客户对账单!A98,销售出库明细表!A:O,8,FALSE),"")</f>
        <v/>
      </c>
      <c r="I98" s="18" t="str">
        <f>IFERROR(VLOOKUP(客户对账单!A98,销售出库明细表!A:O,9,FALSE),"")</f>
        <v/>
      </c>
      <c r="J98" s="18" t="str">
        <f>IFERROR(VLOOKUP(客户对账单!A98,销售出库明细表!A:O,10,FALSE),"")</f>
        <v/>
      </c>
      <c r="K98" s="18" t="str">
        <f>IFERROR(VLOOKUP(客户对账单!A98,销售出库明细表!A:O,11,FALSE),"")</f>
        <v/>
      </c>
      <c r="L98" s="18" t="str">
        <f>IFERROR(VLOOKUP(客户对账单!A98,销售出库明细表!A:O,13,FALSE),"")</f>
        <v/>
      </c>
    </row>
    <row r="99" spans="1:12" ht="20.100000000000001" customHeight="1" x14ac:dyDescent="0.15">
      <c r="A99" s="38" t="e">
        <f t="array" ref="A99">INDEX(销售出库明细表!A:A,LARGE(IF(销售出库明细表!$A$3:$A$10000&lt;&gt;"",ROW($3:$10000),-1),ROW(客户对账单!A94)))</f>
        <v>#VALUE!</v>
      </c>
      <c r="B99" s="46" t="str">
        <f>IFERROR(VLOOKUP(客户对账单!A99,销售出库明细表!A:O,2,FALSE),"")</f>
        <v/>
      </c>
      <c r="C99" s="47" t="str">
        <f>IFERROR(VLOOKUP(客户对账单!A99,销售出库明细表!A:O,3,FALSE),"")</f>
        <v/>
      </c>
      <c r="D99" s="18" t="str">
        <f>IFERROR(VLOOKUP(客户对账单!A99,销售出库明细表!A:O,4,FALSE),"")</f>
        <v/>
      </c>
      <c r="E99" s="18" t="str">
        <f>IFERROR(VLOOKUP(客户对账单!A99,销售出库明细表!A:O,5,FALSE),"")</f>
        <v/>
      </c>
      <c r="F99" s="18" t="str">
        <f>IFERROR(VLOOKUP(客户对账单!A99,销售出库明细表!A:O,6,FALSE),"")</f>
        <v/>
      </c>
      <c r="G99" s="18" t="str">
        <f>IFERROR(VLOOKUP(客户对账单!A99,销售出库明细表!A:O,7,FALSE),"")</f>
        <v/>
      </c>
      <c r="H99" s="18" t="str">
        <f>IFERROR(VLOOKUP(客户对账单!A99,销售出库明细表!A:O,8,FALSE),"")</f>
        <v/>
      </c>
      <c r="I99" s="18" t="str">
        <f>IFERROR(VLOOKUP(客户对账单!A99,销售出库明细表!A:O,9,FALSE),"")</f>
        <v/>
      </c>
      <c r="J99" s="18" t="str">
        <f>IFERROR(VLOOKUP(客户对账单!A99,销售出库明细表!A:O,10,FALSE),"")</f>
        <v/>
      </c>
      <c r="K99" s="18" t="str">
        <f>IFERROR(VLOOKUP(客户对账单!A99,销售出库明细表!A:O,11,FALSE),"")</f>
        <v/>
      </c>
      <c r="L99" s="18" t="str">
        <f>IFERROR(VLOOKUP(客户对账单!A99,销售出库明细表!A:O,13,FALSE),"")</f>
        <v/>
      </c>
    </row>
    <row r="100" spans="1:12" ht="20.100000000000001" customHeight="1" x14ac:dyDescent="0.15">
      <c r="A100" s="38" t="e">
        <f t="array" ref="A100">INDEX(销售出库明细表!A:A,LARGE(IF(销售出库明细表!$A$3:$A$10000&lt;&gt;"",ROW($3:$10000),-1),ROW(客户对账单!A95)))</f>
        <v>#VALUE!</v>
      </c>
      <c r="B100" s="46" t="str">
        <f>IFERROR(VLOOKUP(客户对账单!A100,销售出库明细表!A:O,2,FALSE),"")</f>
        <v/>
      </c>
      <c r="C100" s="47" t="str">
        <f>IFERROR(VLOOKUP(客户对账单!A100,销售出库明细表!A:O,3,FALSE),"")</f>
        <v/>
      </c>
      <c r="D100" s="18" t="str">
        <f>IFERROR(VLOOKUP(客户对账单!A100,销售出库明细表!A:O,4,FALSE),"")</f>
        <v/>
      </c>
      <c r="E100" s="18" t="str">
        <f>IFERROR(VLOOKUP(客户对账单!A100,销售出库明细表!A:O,5,FALSE),"")</f>
        <v/>
      </c>
      <c r="F100" s="18" t="str">
        <f>IFERROR(VLOOKUP(客户对账单!A100,销售出库明细表!A:O,6,FALSE),"")</f>
        <v/>
      </c>
      <c r="G100" s="18" t="str">
        <f>IFERROR(VLOOKUP(客户对账单!A100,销售出库明细表!A:O,7,FALSE),"")</f>
        <v/>
      </c>
      <c r="H100" s="18" t="str">
        <f>IFERROR(VLOOKUP(客户对账单!A100,销售出库明细表!A:O,8,FALSE),"")</f>
        <v/>
      </c>
      <c r="I100" s="18" t="str">
        <f>IFERROR(VLOOKUP(客户对账单!A100,销售出库明细表!A:O,9,FALSE),"")</f>
        <v/>
      </c>
      <c r="J100" s="18" t="str">
        <f>IFERROR(VLOOKUP(客户对账单!A100,销售出库明细表!A:O,10,FALSE),"")</f>
        <v/>
      </c>
      <c r="K100" s="18" t="str">
        <f>IFERROR(VLOOKUP(客户对账单!A100,销售出库明细表!A:O,11,FALSE),"")</f>
        <v/>
      </c>
      <c r="L100" s="18" t="str">
        <f>IFERROR(VLOOKUP(客户对账单!A100,销售出库明细表!A:O,13,FALSE),"")</f>
        <v/>
      </c>
    </row>
    <row r="101" spans="1:12" ht="20.100000000000001" customHeight="1" x14ac:dyDescent="0.15">
      <c r="A101" s="38" t="e">
        <f t="array" ref="A101">INDEX(销售出库明细表!A:A,LARGE(IF(销售出库明细表!$A$3:$A$10000&lt;&gt;"",ROW($3:$10000),-1),ROW(客户对账单!A96)))</f>
        <v>#VALUE!</v>
      </c>
      <c r="B101" s="46" t="str">
        <f>IFERROR(VLOOKUP(客户对账单!A101,销售出库明细表!A:O,2,FALSE),"")</f>
        <v/>
      </c>
      <c r="C101" s="47" t="str">
        <f>IFERROR(VLOOKUP(客户对账单!A101,销售出库明细表!A:O,3,FALSE),"")</f>
        <v/>
      </c>
      <c r="D101" s="18" t="str">
        <f>IFERROR(VLOOKUP(客户对账单!A101,销售出库明细表!A:O,4,FALSE),"")</f>
        <v/>
      </c>
      <c r="E101" s="18" t="str">
        <f>IFERROR(VLOOKUP(客户对账单!A101,销售出库明细表!A:O,5,FALSE),"")</f>
        <v/>
      </c>
      <c r="F101" s="18" t="str">
        <f>IFERROR(VLOOKUP(客户对账单!A101,销售出库明细表!A:O,6,FALSE),"")</f>
        <v/>
      </c>
      <c r="G101" s="18" t="str">
        <f>IFERROR(VLOOKUP(客户对账单!A101,销售出库明细表!A:O,7,FALSE),"")</f>
        <v/>
      </c>
      <c r="H101" s="18" t="str">
        <f>IFERROR(VLOOKUP(客户对账单!A101,销售出库明细表!A:O,8,FALSE),"")</f>
        <v/>
      </c>
      <c r="I101" s="18" t="str">
        <f>IFERROR(VLOOKUP(客户对账单!A101,销售出库明细表!A:O,9,FALSE),"")</f>
        <v/>
      </c>
      <c r="J101" s="18" t="str">
        <f>IFERROR(VLOOKUP(客户对账单!A101,销售出库明细表!A:O,10,FALSE),"")</f>
        <v/>
      </c>
      <c r="K101" s="18" t="str">
        <f>IFERROR(VLOOKUP(客户对账单!A101,销售出库明细表!A:O,11,FALSE),"")</f>
        <v/>
      </c>
      <c r="L101" s="18" t="str">
        <f>IFERROR(VLOOKUP(客户对账单!A101,销售出库明细表!A:O,13,FALSE),"")</f>
        <v/>
      </c>
    </row>
    <row r="102" spans="1:12" ht="20.100000000000001" customHeight="1" x14ac:dyDescent="0.15">
      <c r="A102" s="38" t="e">
        <f t="array" ref="A102">INDEX(销售出库明细表!A:A,LARGE(IF(销售出库明细表!$A$3:$A$10000&lt;&gt;"",ROW($3:$10000),-1),ROW(客户对账单!A97)))</f>
        <v>#VALUE!</v>
      </c>
      <c r="B102" s="46" t="str">
        <f>IFERROR(VLOOKUP(客户对账单!A102,销售出库明细表!A:O,2,FALSE),"")</f>
        <v/>
      </c>
      <c r="C102" s="47" t="str">
        <f>IFERROR(VLOOKUP(客户对账单!A102,销售出库明细表!A:O,3,FALSE),"")</f>
        <v/>
      </c>
      <c r="D102" s="18" t="str">
        <f>IFERROR(VLOOKUP(客户对账单!A102,销售出库明细表!A:O,4,FALSE),"")</f>
        <v/>
      </c>
      <c r="E102" s="18" t="str">
        <f>IFERROR(VLOOKUP(客户对账单!A102,销售出库明细表!A:O,5,FALSE),"")</f>
        <v/>
      </c>
      <c r="F102" s="18" t="str">
        <f>IFERROR(VLOOKUP(客户对账单!A102,销售出库明细表!A:O,6,FALSE),"")</f>
        <v/>
      </c>
      <c r="G102" s="18" t="str">
        <f>IFERROR(VLOOKUP(客户对账单!A102,销售出库明细表!A:O,7,FALSE),"")</f>
        <v/>
      </c>
      <c r="H102" s="18" t="str">
        <f>IFERROR(VLOOKUP(客户对账单!A102,销售出库明细表!A:O,8,FALSE),"")</f>
        <v/>
      </c>
      <c r="I102" s="18" t="str">
        <f>IFERROR(VLOOKUP(客户对账单!A102,销售出库明细表!A:O,9,FALSE),"")</f>
        <v/>
      </c>
      <c r="J102" s="18" t="str">
        <f>IFERROR(VLOOKUP(客户对账单!A102,销售出库明细表!A:O,10,FALSE),"")</f>
        <v/>
      </c>
      <c r="K102" s="18" t="str">
        <f>IFERROR(VLOOKUP(客户对账单!A102,销售出库明细表!A:O,11,FALSE),"")</f>
        <v/>
      </c>
      <c r="L102" s="18" t="str">
        <f>IFERROR(VLOOKUP(客户对账单!A102,销售出库明细表!A:O,13,FALSE),"")</f>
        <v/>
      </c>
    </row>
    <row r="103" spans="1:12" ht="20.100000000000001" customHeight="1" x14ac:dyDescent="0.15">
      <c r="A103" s="38" t="e">
        <f t="array" ref="A103">INDEX(销售出库明细表!A:A,LARGE(IF(销售出库明细表!$A$3:$A$10000&lt;&gt;"",ROW($3:$10000),-1),ROW(客户对账单!A98)))</f>
        <v>#VALUE!</v>
      </c>
      <c r="B103" s="46" t="str">
        <f>IFERROR(VLOOKUP(客户对账单!A103,销售出库明细表!A:O,2,FALSE),"")</f>
        <v/>
      </c>
      <c r="C103" s="47" t="str">
        <f>IFERROR(VLOOKUP(客户对账单!A103,销售出库明细表!A:O,3,FALSE),"")</f>
        <v/>
      </c>
      <c r="D103" s="18" t="str">
        <f>IFERROR(VLOOKUP(客户对账单!A103,销售出库明细表!A:O,4,FALSE),"")</f>
        <v/>
      </c>
      <c r="E103" s="18" t="str">
        <f>IFERROR(VLOOKUP(客户对账单!A103,销售出库明细表!A:O,5,FALSE),"")</f>
        <v/>
      </c>
      <c r="F103" s="18" t="str">
        <f>IFERROR(VLOOKUP(客户对账单!A103,销售出库明细表!A:O,6,FALSE),"")</f>
        <v/>
      </c>
      <c r="G103" s="18" t="str">
        <f>IFERROR(VLOOKUP(客户对账单!A103,销售出库明细表!A:O,7,FALSE),"")</f>
        <v/>
      </c>
      <c r="H103" s="18" t="str">
        <f>IFERROR(VLOOKUP(客户对账单!A103,销售出库明细表!A:O,8,FALSE),"")</f>
        <v/>
      </c>
      <c r="I103" s="18" t="str">
        <f>IFERROR(VLOOKUP(客户对账单!A103,销售出库明细表!A:O,9,FALSE),"")</f>
        <v/>
      </c>
      <c r="J103" s="18" t="str">
        <f>IFERROR(VLOOKUP(客户对账单!A103,销售出库明细表!A:O,10,FALSE),"")</f>
        <v/>
      </c>
      <c r="K103" s="18" t="str">
        <f>IFERROR(VLOOKUP(客户对账单!A103,销售出库明细表!A:O,11,FALSE),"")</f>
        <v/>
      </c>
      <c r="L103" s="18" t="str">
        <f>IFERROR(VLOOKUP(客户对账单!A103,销售出库明细表!A:O,13,FALSE),"")</f>
        <v/>
      </c>
    </row>
    <row r="104" spans="1:12" ht="20.100000000000001" customHeight="1" x14ac:dyDescent="0.15">
      <c r="A104" s="38" t="e">
        <f t="array" ref="A104">INDEX(销售出库明细表!A:A,LARGE(IF(销售出库明细表!$A$3:$A$10000&lt;&gt;"",ROW($3:$10000),-1),ROW(客户对账单!A99)))</f>
        <v>#VALUE!</v>
      </c>
      <c r="B104" s="46" t="str">
        <f>IFERROR(VLOOKUP(客户对账单!A104,销售出库明细表!A:O,2,FALSE),"")</f>
        <v/>
      </c>
      <c r="C104" s="47" t="str">
        <f>IFERROR(VLOOKUP(客户对账单!A104,销售出库明细表!A:O,3,FALSE),"")</f>
        <v/>
      </c>
      <c r="D104" s="18" t="str">
        <f>IFERROR(VLOOKUP(客户对账单!A104,销售出库明细表!A:O,4,FALSE),"")</f>
        <v/>
      </c>
      <c r="E104" s="18" t="str">
        <f>IFERROR(VLOOKUP(客户对账单!A104,销售出库明细表!A:O,5,FALSE),"")</f>
        <v/>
      </c>
      <c r="F104" s="18" t="str">
        <f>IFERROR(VLOOKUP(客户对账单!A104,销售出库明细表!A:O,6,FALSE),"")</f>
        <v/>
      </c>
      <c r="G104" s="18" t="str">
        <f>IFERROR(VLOOKUP(客户对账单!A104,销售出库明细表!A:O,7,FALSE),"")</f>
        <v/>
      </c>
      <c r="H104" s="18" t="str">
        <f>IFERROR(VLOOKUP(客户对账单!A104,销售出库明细表!A:O,8,FALSE),"")</f>
        <v/>
      </c>
      <c r="I104" s="18" t="str">
        <f>IFERROR(VLOOKUP(客户对账单!A104,销售出库明细表!A:O,9,FALSE),"")</f>
        <v/>
      </c>
      <c r="J104" s="18" t="str">
        <f>IFERROR(VLOOKUP(客户对账单!A104,销售出库明细表!A:O,10,FALSE),"")</f>
        <v/>
      </c>
      <c r="K104" s="18" t="str">
        <f>IFERROR(VLOOKUP(客户对账单!A104,销售出库明细表!A:O,11,FALSE),"")</f>
        <v/>
      </c>
      <c r="L104" s="18" t="str">
        <f>IFERROR(VLOOKUP(客户对账单!A104,销售出库明细表!A:O,13,FALSE),"")</f>
        <v/>
      </c>
    </row>
    <row r="105" spans="1:12" ht="20.100000000000001" customHeight="1" x14ac:dyDescent="0.15">
      <c r="A105" s="38" t="e">
        <f t="array" ref="A105">INDEX(销售出库明细表!A:A,LARGE(IF(销售出库明细表!$A$3:$A$10000&lt;&gt;"",ROW($3:$10000),-1),ROW(客户对账单!A100)))</f>
        <v>#VALUE!</v>
      </c>
      <c r="B105" s="46" t="str">
        <f>IFERROR(VLOOKUP(客户对账单!A105,销售出库明细表!A:O,2,FALSE),"")</f>
        <v/>
      </c>
      <c r="C105" s="47" t="str">
        <f>IFERROR(VLOOKUP(客户对账单!A105,销售出库明细表!A:O,3,FALSE),"")</f>
        <v/>
      </c>
      <c r="D105" s="18" t="str">
        <f>IFERROR(VLOOKUP(客户对账单!A105,销售出库明细表!A:O,4,FALSE),"")</f>
        <v/>
      </c>
      <c r="E105" s="18" t="str">
        <f>IFERROR(VLOOKUP(客户对账单!A105,销售出库明细表!A:O,5,FALSE),"")</f>
        <v/>
      </c>
      <c r="F105" s="18" t="str">
        <f>IFERROR(VLOOKUP(客户对账单!A105,销售出库明细表!A:O,6,FALSE),"")</f>
        <v/>
      </c>
      <c r="G105" s="18" t="str">
        <f>IFERROR(VLOOKUP(客户对账单!A105,销售出库明细表!A:O,7,FALSE),"")</f>
        <v/>
      </c>
      <c r="H105" s="18" t="str">
        <f>IFERROR(VLOOKUP(客户对账单!A105,销售出库明细表!A:O,8,FALSE),"")</f>
        <v/>
      </c>
      <c r="I105" s="18" t="str">
        <f>IFERROR(VLOOKUP(客户对账单!A105,销售出库明细表!A:O,9,FALSE),"")</f>
        <v/>
      </c>
      <c r="J105" s="18" t="str">
        <f>IFERROR(VLOOKUP(客户对账单!A105,销售出库明细表!A:O,10,FALSE),"")</f>
        <v/>
      </c>
      <c r="K105" s="18" t="str">
        <f>IFERROR(VLOOKUP(客户对账单!A105,销售出库明细表!A:O,11,FALSE),"")</f>
        <v/>
      </c>
      <c r="L105" s="18" t="str">
        <f>IFERROR(VLOOKUP(客户对账单!A105,销售出库明细表!A:O,13,FALSE),"")</f>
        <v/>
      </c>
    </row>
    <row r="106" spans="1:12" ht="20.100000000000001" customHeight="1" x14ac:dyDescent="0.15">
      <c r="A106" s="38" t="e">
        <f t="array" ref="A106">INDEX(销售出库明细表!A:A,LARGE(IF(销售出库明细表!$A$3:$A$10000&lt;&gt;"",ROW($3:$10000),-1),ROW(客户对账单!A101)))</f>
        <v>#VALUE!</v>
      </c>
      <c r="B106" s="46" t="str">
        <f>IFERROR(VLOOKUP(客户对账单!A106,销售出库明细表!A:O,2,FALSE),"")</f>
        <v/>
      </c>
      <c r="C106" s="47" t="str">
        <f>IFERROR(VLOOKUP(客户对账单!A106,销售出库明细表!A:O,3,FALSE),"")</f>
        <v/>
      </c>
      <c r="D106" s="18" t="str">
        <f>IFERROR(VLOOKUP(客户对账单!A106,销售出库明细表!A:O,4,FALSE),"")</f>
        <v/>
      </c>
      <c r="E106" s="18" t="str">
        <f>IFERROR(VLOOKUP(客户对账单!A106,销售出库明细表!A:O,5,FALSE),"")</f>
        <v/>
      </c>
      <c r="F106" s="18" t="str">
        <f>IFERROR(VLOOKUP(客户对账单!A106,销售出库明细表!A:O,6,FALSE),"")</f>
        <v/>
      </c>
      <c r="G106" s="18" t="str">
        <f>IFERROR(VLOOKUP(客户对账单!A106,销售出库明细表!A:O,7,FALSE),"")</f>
        <v/>
      </c>
      <c r="H106" s="18" t="str">
        <f>IFERROR(VLOOKUP(客户对账单!A106,销售出库明细表!A:O,8,FALSE),"")</f>
        <v/>
      </c>
      <c r="I106" s="18" t="str">
        <f>IFERROR(VLOOKUP(客户对账单!A106,销售出库明细表!A:O,9,FALSE),"")</f>
        <v/>
      </c>
      <c r="J106" s="18" t="str">
        <f>IFERROR(VLOOKUP(客户对账单!A106,销售出库明细表!A:O,10,FALSE),"")</f>
        <v/>
      </c>
      <c r="K106" s="18" t="str">
        <f>IFERROR(VLOOKUP(客户对账单!A106,销售出库明细表!A:O,11,FALSE),"")</f>
        <v/>
      </c>
      <c r="L106" s="18" t="str">
        <f>IFERROR(VLOOKUP(客户对账单!A106,销售出库明细表!A:O,13,FALSE),"")</f>
        <v/>
      </c>
    </row>
    <row r="107" spans="1:12" ht="20.100000000000001" customHeight="1" x14ac:dyDescent="0.15">
      <c r="A107" s="38" t="e">
        <f t="array" ref="A107">INDEX(销售出库明细表!A:A,LARGE(IF(销售出库明细表!$A$3:$A$10000&lt;&gt;"",ROW($3:$10000),-1),ROW(客户对账单!A102)))</f>
        <v>#VALUE!</v>
      </c>
      <c r="B107" s="46" t="str">
        <f>IFERROR(VLOOKUP(客户对账单!A107,销售出库明细表!A:O,2,FALSE),"")</f>
        <v/>
      </c>
      <c r="C107" s="47" t="str">
        <f>IFERROR(VLOOKUP(客户对账单!A107,销售出库明细表!A:O,3,FALSE),"")</f>
        <v/>
      </c>
      <c r="D107" s="18" t="str">
        <f>IFERROR(VLOOKUP(客户对账单!A107,销售出库明细表!A:O,4,FALSE),"")</f>
        <v/>
      </c>
      <c r="E107" s="18" t="str">
        <f>IFERROR(VLOOKUP(客户对账单!A107,销售出库明细表!A:O,5,FALSE),"")</f>
        <v/>
      </c>
      <c r="F107" s="18" t="str">
        <f>IFERROR(VLOOKUP(客户对账单!A107,销售出库明细表!A:O,6,FALSE),"")</f>
        <v/>
      </c>
      <c r="G107" s="18" t="str">
        <f>IFERROR(VLOOKUP(客户对账单!A107,销售出库明细表!A:O,7,FALSE),"")</f>
        <v/>
      </c>
      <c r="H107" s="18" t="str">
        <f>IFERROR(VLOOKUP(客户对账单!A107,销售出库明细表!A:O,8,FALSE),"")</f>
        <v/>
      </c>
      <c r="I107" s="18" t="str">
        <f>IFERROR(VLOOKUP(客户对账单!A107,销售出库明细表!A:O,9,FALSE),"")</f>
        <v/>
      </c>
      <c r="J107" s="18" t="str">
        <f>IFERROR(VLOOKUP(客户对账单!A107,销售出库明细表!A:O,10,FALSE),"")</f>
        <v/>
      </c>
      <c r="K107" s="18" t="str">
        <f>IFERROR(VLOOKUP(客户对账单!A107,销售出库明细表!A:O,11,FALSE),"")</f>
        <v/>
      </c>
      <c r="L107" s="18" t="str">
        <f>IFERROR(VLOOKUP(客户对账单!A107,销售出库明细表!A:O,13,FALSE),"")</f>
        <v/>
      </c>
    </row>
    <row r="108" spans="1:12" ht="20.100000000000001" customHeight="1" x14ac:dyDescent="0.15">
      <c r="A108" s="38" t="e">
        <f t="array" ref="A108">INDEX(销售出库明细表!A:A,LARGE(IF(销售出库明细表!$A$3:$A$10000&lt;&gt;"",ROW($3:$10000),-1),ROW(客户对账单!A103)))</f>
        <v>#VALUE!</v>
      </c>
      <c r="B108" s="46" t="str">
        <f>IFERROR(VLOOKUP(客户对账单!A108,销售出库明细表!A:O,2,FALSE),"")</f>
        <v/>
      </c>
      <c r="C108" s="47" t="str">
        <f>IFERROR(VLOOKUP(客户对账单!A108,销售出库明细表!A:O,3,FALSE),"")</f>
        <v/>
      </c>
      <c r="D108" s="18" t="str">
        <f>IFERROR(VLOOKUP(客户对账单!A108,销售出库明细表!A:O,4,FALSE),"")</f>
        <v/>
      </c>
      <c r="E108" s="18" t="str">
        <f>IFERROR(VLOOKUP(客户对账单!A108,销售出库明细表!A:O,5,FALSE),"")</f>
        <v/>
      </c>
      <c r="F108" s="18" t="str">
        <f>IFERROR(VLOOKUP(客户对账单!A108,销售出库明细表!A:O,6,FALSE),"")</f>
        <v/>
      </c>
      <c r="G108" s="18" t="str">
        <f>IFERROR(VLOOKUP(客户对账单!A108,销售出库明细表!A:O,7,FALSE),"")</f>
        <v/>
      </c>
      <c r="H108" s="18" t="str">
        <f>IFERROR(VLOOKUP(客户对账单!A108,销售出库明细表!A:O,8,FALSE),"")</f>
        <v/>
      </c>
      <c r="I108" s="18" t="str">
        <f>IFERROR(VLOOKUP(客户对账单!A108,销售出库明细表!A:O,9,FALSE),"")</f>
        <v/>
      </c>
      <c r="J108" s="18" t="str">
        <f>IFERROR(VLOOKUP(客户对账单!A108,销售出库明细表!A:O,10,FALSE),"")</f>
        <v/>
      </c>
      <c r="K108" s="18" t="str">
        <f>IFERROR(VLOOKUP(客户对账单!A108,销售出库明细表!A:O,11,FALSE),"")</f>
        <v/>
      </c>
      <c r="L108" s="18" t="str">
        <f>IFERROR(VLOOKUP(客户对账单!A108,销售出库明细表!A:O,13,FALSE),"")</f>
        <v/>
      </c>
    </row>
    <row r="109" spans="1:12" ht="20.100000000000001" customHeight="1" x14ac:dyDescent="0.15">
      <c r="A109" s="38" t="e">
        <f t="array" ref="A109">INDEX(销售出库明细表!A:A,LARGE(IF(销售出库明细表!$A$3:$A$10000&lt;&gt;"",ROW($3:$10000),-1),ROW(客户对账单!A104)))</f>
        <v>#VALUE!</v>
      </c>
      <c r="B109" s="46" t="str">
        <f>IFERROR(VLOOKUP(客户对账单!A109,销售出库明细表!A:O,2,FALSE),"")</f>
        <v/>
      </c>
      <c r="C109" s="47" t="str">
        <f>IFERROR(VLOOKUP(客户对账单!A109,销售出库明细表!A:O,3,FALSE),"")</f>
        <v/>
      </c>
      <c r="D109" s="18" t="str">
        <f>IFERROR(VLOOKUP(客户对账单!A109,销售出库明细表!A:O,4,FALSE),"")</f>
        <v/>
      </c>
      <c r="E109" s="18" t="str">
        <f>IFERROR(VLOOKUP(客户对账单!A109,销售出库明细表!A:O,5,FALSE),"")</f>
        <v/>
      </c>
      <c r="F109" s="18" t="str">
        <f>IFERROR(VLOOKUP(客户对账单!A109,销售出库明细表!A:O,6,FALSE),"")</f>
        <v/>
      </c>
      <c r="G109" s="18" t="str">
        <f>IFERROR(VLOOKUP(客户对账单!A109,销售出库明细表!A:O,7,FALSE),"")</f>
        <v/>
      </c>
      <c r="H109" s="18" t="str">
        <f>IFERROR(VLOOKUP(客户对账单!A109,销售出库明细表!A:O,8,FALSE),"")</f>
        <v/>
      </c>
      <c r="I109" s="18" t="str">
        <f>IFERROR(VLOOKUP(客户对账单!A109,销售出库明细表!A:O,9,FALSE),"")</f>
        <v/>
      </c>
      <c r="J109" s="18" t="str">
        <f>IFERROR(VLOOKUP(客户对账单!A109,销售出库明细表!A:O,10,FALSE),"")</f>
        <v/>
      </c>
      <c r="K109" s="18" t="str">
        <f>IFERROR(VLOOKUP(客户对账单!A109,销售出库明细表!A:O,11,FALSE),"")</f>
        <v/>
      </c>
      <c r="L109" s="18" t="str">
        <f>IFERROR(VLOOKUP(客户对账单!A109,销售出库明细表!A:O,13,FALSE),"")</f>
        <v/>
      </c>
    </row>
    <row r="110" spans="1:12" ht="20.100000000000001" customHeight="1" x14ac:dyDescent="0.15">
      <c r="A110" s="38" t="e">
        <f t="array" ref="A110">INDEX(销售出库明细表!A:A,LARGE(IF(销售出库明细表!$A$3:$A$10000&lt;&gt;"",ROW($3:$10000),-1),ROW(客户对账单!A105)))</f>
        <v>#VALUE!</v>
      </c>
      <c r="B110" s="46" t="str">
        <f>IFERROR(VLOOKUP(客户对账单!A110,销售出库明细表!A:O,2,FALSE),"")</f>
        <v/>
      </c>
      <c r="C110" s="47" t="str">
        <f>IFERROR(VLOOKUP(客户对账单!A110,销售出库明细表!A:O,3,FALSE),"")</f>
        <v/>
      </c>
      <c r="D110" s="18" t="str">
        <f>IFERROR(VLOOKUP(客户对账单!A110,销售出库明细表!A:O,4,FALSE),"")</f>
        <v/>
      </c>
      <c r="E110" s="18" t="str">
        <f>IFERROR(VLOOKUP(客户对账单!A110,销售出库明细表!A:O,5,FALSE),"")</f>
        <v/>
      </c>
      <c r="F110" s="18" t="str">
        <f>IFERROR(VLOOKUP(客户对账单!A110,销售出库明细表!A:O,6,FALSE),"")</f>
        <v/>
      </c>
      <c r="G110" s="18" t="str">
        <f>IFERROR(VLOOKUP(客户对账单!A110,销售出库明细表!A:O,7,FALSE),"")</f>
        <v/>
      </c>
      <c r="H110" s="18" t="str">
        <f>IFERROR(VLOOKUP(客户对账单!A110,销售出库明细表!A:O,8,FALSE),"")</f>
        <v/>
      </c>
      <c r="I110" s="18" t="str">
        <f>IFERROR(VLOOKUP(客户对账单!A110,销售出库明细表!A:O,9,FALSE),"")</f>
        <v/>
      </c>
      <c r="J110" s="18" t="str">
        <f>IFERROR(VLOOKUP(客户对账单!A110,销售出库明细表!A:O,10,FALSE),"")</f>
        <v/>
      </c>
      <c r="K110" s="18" t="str">
        <f>IFERROR(VLOOKUP(客户对账单!A110,销售出库明细表!A:O,11,FALSE),"")</f>
        <v/>
      </c>
      <c r="L110" s="18" t="str">
        <f>IFERROR(VLOOKUP(客户对账单!A110,销售出库明细表!A:O,13,FALSE),"")</f>
        <v/>
      </c>
    </row>
    <row r="111" spans="1:12" ht="20.100000000000001" customHeight="1" x14ac:dyDescent="0.15">
      <c r="A111" s="38" t="e">
        <f t="array" ref="A111">INDEX(销售出库明细表!A:A,LARGE(IF(销售出库明细表!$A$3:$A$10000&lt;&gt;"",ROW($3:$10000),-1),ROW(客户对账单!A106)))</f>
        <v>#VALUE!</v>
      </c>
      <c r="B111" s="46" t="str">
        <f>IFERROR(VLOOKUP(客户对账单!A111,销售出库明细表!A:O,2,FALSE),"")</f>
        <v/>
      </c>
      <c r="C111" s="47" t="str">
        <f>IFERROR(VLOOKUP(客户对账单!A111,销售出库明细表!A:O,3,FALSE),"")</f>
        <v/>
      </c>
      <c r="D111" s="18" t="str">
        <f>IFERROR(VLOOKUP(客户对账单!A111,销售出库明细表!A:O,4,FALSE),"")</f>
        <v/>
      </c>
      <c r="E111" s="18" t="str">
        <f>IFERROR(VLOOKUP(客户对账单!A111,销售出库明细表!A:O,5,FALSE),"")</f>
        <v/>
      </c>
      <c r="F111" s="18" t="str">
        <f>IFERROR(VLOOKUP(客户对账单!A111,销售出库明细表!A:O,6,FALSE),"")</f>
        <v/>
      </c>
      <c r="G111" s="18" t="str">
        <f>IFERROR(VLOOKUP(客户对账单!A111,销售出库明细表!A:O,7,FALSE),"")</f>
        <v/>
      </c>
      <c r="H111" s="18" t="str">
        <f>IFERROR(VLOOKUP(客户对账单!A111,销售出库明细表!A:O,8,FALSE),"")</f>
        <v/>
      </c>
      <c r="I111" s="18" t="str">
        <f>IFERROR(VLOOKUP(客户对账单!A111,销售出库明细表!A:O,9,FALSE),"")</f>
        <v/>
      </c>
      <c r="J111" s="18" t="str">
        <f>IFERROR(VLOOKUP(客户对账单!A111,销售出库明细表!A:O,10,FALSE),"")</f>
        <v/>
      </c>
      <c r="K111" s="18" t="str">
        <f>IFERROR(VLOOKUP(客户对账单!A111,销售出库明细表!A:O,11,FALSE),"")</f>
        <v/>
      </c>
      <c r="L111" s="18" t="str">
        <f>IFERROR(VLOOKUP(客户对账单!A111,销售出库明细表!A:O,13,FALSE),"")</f>
        <v/>
      </c>
    </row>
    <row r="112" spans="1:12" ht="20.100000000000001" customHeight="1" x14ac:dyDescent="0.15">
      <c r="A112" s="38" t="e">
        <f t="array" ref="A112">INDEX(销售出库明细表!A:A,LARGE(IF(销售出库明细表!$A$3:$A$10000&lt;&gt;"",ROW($3:$10000),-1),ROW(客户对账单!A107)))</f>
        <v>#VALUE!</v>
      </c>
      <c r="B112" s="46" t="str">
        <f>IFERROR(VLOOKUP(客户对账单!A112,销售出库明细表!A:O,2,FALSE),"")</f>
        <v/>
      </c>
      <c r="C112" s="47" t="str">
        <f>IFERROR(VLOOKUP(客户对账单!A112,销售出库明细表!A:O,3,FALSE),"")</f>
        <v/>
      </c>
      <c r="D112" s="18" t="str">
        <f>IFERROR(VLOOKUP(客户对账单!A112,销售出库明细表!A:O,4,FALSE),"")</f>
        <v/>
      </c>
      <c r="E112" s="18" t="str">
        <f>IFERROR(VLOOKUP(客户对账单!A112,销售出库明细表!A:O,5,FALSE),"")</f>
        <v/>
      </c>
      <c r="F112" s="18" t="str">
        <f>IFERROR(VLOOKUP(客户对账单!A112,销售出库明细表!A:O,6,FALSE),"")</f>
        <v/>
      </c>
      <c r="G112" s="18" t="str">
        <f>IFERROR(VLOOKUP(客户对账单!A112,销售出库明细表!A:O,7,FALSE),"")</f>
        <v/>
      </c>
      <c r="H112" s="18" t="str">
        <f>IFERROR(VLOOKUP(客户对账单!A112,销售出库明细表!A:O,8,FALSE),"")</f>
        <v/>
      </c>
      <c r="I112" s="18" t="str">
        <f>IFERROR(VLOOKUP(客户对账单!A112,销售出库明细表!A:O,9,FALSE),"")</f>
        <v/>
      </c>
      <c r="J112" s="18" t="str">
        <f>IFERROR(VLOOKUP(客户对账单!A112,销售出库明细表!A:O,10,FALSE),"")</f>
        <v/>
      </c>
      <c r="K112" s="18" t="str">
        <f>IFERROR(VLOOKUP(客户对账单!A112,销售出库明细表!A:O,11,FALSE),"")</f>
        <v/>
      </c>
      <c r="L112" s="18" t="str">
        <f>IFERROR(VLOOKUP(客户对账单!A112,销售出库明细表!A:O,13,FALSE),"")</f>
        <v/>
      </c>
    </row>
    <row r="113" spans="1:12" ht="20.100000000000001" customHeight="1" x14ac:dyDescent="0.15">
      <c r="A113" s="38" t="e">
        <f t="array" ref="A113">INDEX(销售出库明细表!A:A,LARGE(IF(销售出库明细表!$A$3:$A$10000&lt;&gt;"",ROW($3:$10000),-1),ROW(客户对账单!A108)))</f>
        <v>#VALUE!</v>
      </c>
      <c r="B113" s="46" t="str">
        <f>IFERROR(VLOOKUP(客户对账单!A113,销售出库明细表!A:O,2,FALSE),"")</f>
        <v/>
      </c>
      <c r="C113" s="47" t="str">
        <f>IFERROR(VLOOKUP(客户对账单!A113,销售出库明细表!A:O,3,FALSE),"")</f>
        <v/>
      </c>
      <c r="D113" s="18" t="str">
        <f>IFERROR(VLOOKUP(客户对账单!A113,销售出库明细表!A:O,4,FALSE),"")</f>
        <v/>
      </c>
      <c r="E113" s="18" t="str">
        <f>IFERROR(VLOOKUP(客户对账单!A113,销售出库明细表!A:O,5,FALSE),"")</f>
        <v/>
      </c>
      <c r="F113" s="18" t="str">
        <f>IFERROR(VLOOKUP(客户对账单!A113,销售出库明细表!A:O,6,FALSE),"")</f>
        <v/>
      </c>
      <c r="G113" s="18" t="str">
        <f>IFERROR(VLOOKUP(客户对账单!A113,销售出库明细表!A:O,7,FALSE),"")</f>
        <v/>
      </c>
      <c r="H113" s="18" t="str">
        <f>IFERROR(VLOOKUP(客户对账单!A113,销售出库明细表!A:O,8,FALSE),"")</f>
        <v/>
      </c>
      <c r="I113" s="18" t="str">
        <f>IFERROR(VLOOKUP(客户对账单!A113,销售出库明细表!A:O,9,FALSE),"")</f>
        <v/>
      </c>
      <c r="J113" s="18" t="str">
        <f>IFERROR(VLOOKUP(客户对账单!A113,销售出库明细表!A:O,10,FALSE),"")</f>
        <v/>
      </c>
      <c r="K113" s="18" t="str">
        <f>IFERROR(VLOOKUP(客户对账单!A113,销售出库明细表!A:O,11,FALSE),"")</f>
        <v/>
      </c>
      <c r="L113" s="18" t="str">
        <f>IFERROR(VLOOKUP(客户对账单!A113,销售出库明细表!A:O,13,FALSE),"")</f>
        <v/>
      </c>
    </row>
    <row r="114" spans="1:12" ht="20.100000000000001" customHeight="1" x14ac:dyDescent="0.15">
      <c r="A114" s="38" t="e">
        <f t="array" ref="A114">INDEX(销售出库明细表!A:A,LARGE(IF(销售出库明细表!$A$3:$A$10000&lt;&gt;"",ROW($3:$10000),-1),ROW(客户对账单!A109)))</f>
        <v>#VALUE!</v>
      </c>
      <c r="B114" s="46" t="str">
        <f>IFERROR(VLOOKUP(客户对账单!A114,销售出库明细表!A:O,2,FALSE),"")</f>
        <v/>
      </c>
      <c r="C114" s="47" t="str">
        <f>IFERROR(VLOOKUP(客户对账单!A114,销售出库明细表!A:O,3,FALSE),"")</f>
        <v/>
      </c>
      <c r="D114" s="18" t="str">
        <f>IFERROR(VLOOKUP(客户对账单!A114,销售出库明细表!A:O,4,FALSE),"")</f>
        <v/>
      </c>
      <c r="E114" s="18" t="str">
        <f>IFERROR(VLOOKUP(客户对账单!A114,销售出库明细表!A:O,5,FALSE),"")</f>
        <v/>
      </c>
      <c r="F114" s="18" t="str">
        <f>IFERROR(VLOOKUP(客户对账单!A114,销售出库明细表!A:O,6,FALSE),"")</f>
        <v/>
      </c>
      <c r="G114" s="18" t="str">
        <f>IFERROR(VLOOKUP(客户对账单!A114,销售出库明细表!A:O,7,FALSE),"")</f>
        <v/>
      </c>
      <c r="H114" s="18" t="str">
        <f>IFERROR(VLOOKUP(客户对账单!A114,销售出库明细表!A:O,8,FALSE),"")</f>
        <v/>
      </c>
      <c r="I114" s="18" t="str">
        <f>IFERROR(VLOOKUP(客户对账单!A114,销售出库明细表!A:O,9,FALSE),"")</f>
        <v/>
      </c>
      <c r="J114" s="18" t="str">
        <f>IFERROR(VLOOKUP(客户对账单!A114,销售出库明细表!A:O,10,FALSE),"")</f>
        <v/>
      </c>
      <c r="K114" s="18" t="str">
        <f>IFERROR(VLOOKUP(客户对账单!A114,销售出库明细表!A:O,11,FALSE),"")</f>
        <v/>
      </c>
      <c r="L114" s="18" t="str">
        <f>IFERROR(VLOOKUP(客户对账单!A114,销售出库明细表!A:O,13,FALSE),"")</f>
        <v/>
      </c>
    </row>
    <row r="115" spans="1:12" ht="20.100000000000001" customHeight="1" x14ac:dyDescent="0.15">
      <c r="A115" s="38" t="e">
        <f t="array" ref="A115">INDEX(销售出库明细表!A:A,LARGE(IF(销售出库明细表!$A$3:$A$10000&lt;&gt;"",ROW($3:$10000),-1),ROW(客户对账单!A110)))</f>
        <v>#VALUE!</v>
      </c>
      <c r="B115" s="46" t="str">
        <f>IFERROR(VLOOKUP(客户对账单!A115,销售出库明细表!A:O,2,FALSE),"")</f>
        <v/>
      </c>
      <c r="C115" s="47" t="str">
        <f>IFERROR(VLOOKUP(客户对账单!A115,销售出库明细表!A:O,3,FALSE),"")</f>
        <v/>
      </c>
      <c r="D115" s="18" t="str">
        <f>IFERROR(VLOOKUP(客户对账单!A115,销售出库明细表!A:O,4,FALSE),"")</f>
        <v/>
      </c>
      <c r="E115" s="18" t="str">
        <f>IFERROR(VLOOKUP(客户对账单!A115,销售出库明细表!A:O,5,FALSE),"")</f>
        <v/>
      </c>
      <c r="F115" s="18" t="str">
        <f>IFERROR(VLOOKUP(客户对账单!A115,销售出库明细表!A:O,6,FALSE),"")</f>
        <v/>
      </c>
      <c r="G115" s="18" t="str">
        <f>IFERROR(VLOOKUP(客户对账单!A115,销售出库明细表!A:O,7,FALSE),"")</f>
        <v/>
      </c>
      <c r="H115" s="18" t="str">
        <f>IFERROR(VLOOKUP(客户对账单!A115,销售出库明细表!A:O,8,FALSE),"")</f>
        <v/>
      </c>
      <c r="I115" s="18" t="str">
        <f>IFERROR(VLOOKUP(客户对账单!A115,销售出库明细表!A:O,9,FALSE),"")</f>
        <v/>
      </c>
      <c r="J115" s="18" t="str">
        <f>IFERROR(VLOOKUP(客户对账单!A115,销售出库明细表!A:O,10,FALSE),"")</f>
        <v/>
      </c>
      <c r="K115" s="18" t="str">
        <f>IFERROR(VLOOKUP(客户对账单!A115,销售出库明细表!A:O,11,FALSE),"")</f>
        <v/>
      </c>
      <c r="L115" s="18" t="str">
        <f>IFERROR(VLOOKUP(客户对账单!A115,销售出库明细表!A:O,13,FALSE),"")</f>
        <v/>
      </c>
    </row>
    <row r="116" spans="1:12" ht="20.100000000000001" customHeight="1" x14ac:dyDescent="0.15">
      <c r="A116" s="38" t="e">
        <f t="array" ref="A116">INDEX(销售出库明细表!A:A,LARGE(IF(销售出库明细表!$A$3:$A$10000&lt;&gt;"",ROW($3:$10000),-1),ROW(客户对账单!A111)))</f>
        <v>#VALUE!</v>
      </c>
      <c r="B116" s="46" t="str">
        <f>IFERROR(VLOOKUP(客户对账单!A116,销售出库明细表!A:O,2,FALSE),"")</f>
        <v/>
      </c>
      <c r="C116" s="47" t="str">
        <f>IFERROR(VLOOKUP(客户对账单!A116,销售出库明细表!A:O,3,FALSE),"")</f>
        <v/>
      </c>
      <c r="D116" s="18" t="str">
        <f>IFERROR(VLOOKUP(客户对账单!A116,销售出库明细表!A:O,4,FALSE),"")</f>
        <v/>
      </c>
      <c r="E116" s="18" t="str">
        <f>IFERROR(VLOOKUP(客户对账单!A116,销售出库明细表!A:O,5,FALSE),"")</f>
        <v/>
      </c>
      <c r="F116" s="18" t="str">
        <f>IFERROR(VLOOKUP(客户对账单!A116,销售出库明细表!A:O,6,FALSE),"")</f>
        <v/>
      </c>
      <c r="G116" s="18" t="str">
        <f>IFERROR(VLOOKUP(客户对账单!A116,销售出库明细表!A:O,7,FALSE),"")</f>
        <v/>
      </c>
      <c r="H116" s="18" t="str">
        <f>IFERROR(VLOOKUP(客户对账单!A116,销售出库明细表!A:O,8,FALSE),"")</f>
        <v/>
      </c>
      <c r="I116" s="18" t="str">
        <f>IFERROR(VLOOKUP(客户对账单!A116,销售出库明细表!A:O,9,FALSE),"")</f>
        <v/>
      </c>
      <c r="J116" s="18" t="str">
        <f>IFERROR(VLOOKUP(客户对账单!A116,销售出库明细表!A:O,10,FALSE),"")</f>
        <v/>
      </c>
      <c r="K116" s="18" t="str">
        <f>IFERROR(VLOOKUP(客户对账单!A116,销售出库明细表!A:O,11,FALSE),"")</f>
        <v/>
      </c>
      <c r="L116" s="18" t="str">
        <f>IFERROR(VLOOKUP(客户对账单!A116,销售出库明细表!A:O,13,FALSE),"")</f>
        <v/>
      </c>
    </row>
    <row r="117" spans="1:12" ht="20.100000000000001" customHeight="1" x14ac:dyDescent="0.15">
      <c r="A117" s="38" t="e">
        <f t="array" ref="A117">INDEX(销售出库明细表!A:A,LARGE(IF(销售出库明细表!$A$3:$A$10000&lt;&gt;"",ROW($3:$10000),-1),ROW(客户对账单!A112)))</f>
        <v>#VALUE!</v>
      </c>
      <c r="B117" s="46" t="str">
        <f>IFERROR(VLOOKUP(客户对账单!A117,销售出库明细表!A:O,2,FALSE),"")</f>
        <v/>
      </c>
      <c r="C117" s="47" t="str">
        <f>IFERROR(VLOOKUP(客户对账单!A117,销售出库明细表!A:O,3,FALSE),"")</f>
        <v/>
      </c>
      <c r="D117" s="18" t="str">
        <f>IFERROR(VLOOKUP(客户对账单!A117,销售出库明细表!A:O,4,FALSE),"")</f>
        <v/>
      </c>
      <c r="E117" s="18" t="str">
        <f>IFERROR(VLOOKUP(客户对账单!A117,销售出库明细表!A:O,5,FALSE),"")</f>
        <v/>
      </c>
      <c r="F117" s="18" t="str">
        <f>IFERROR(VLOOKUP(客户对账单!A117,销售出库明细表!A:O,6,FALSE),"")</f>
        <v/>
      </c>
      <c r="G117" s="18" t="str">
        <f>IFERROR(VLOOKUP(客户对账单!A117,销售出库明细表!A:O,7,FALSE),"")</f>
        <v/>
      </c>
      <c r="H117" s="18" t="str">
        <f>IFERROR(VLOOKUP(客户对账单!A117,销售出库明细表!A:O,8,FALSE),"")</f>
        <v/>
      </c>
      <c r="I117" s="18" t="str">
        <f>IFERROR(VLOOKUP(客户对账单!A117,销售出库明细表!A:O,9,FALSE),"")</f>
        <v/>
      </c>
      <c r="J117" s="18" t="str">
        <f>IFERROR(VLOOKUP(客户对账单!A117,销售出库明细表!A:O,10,FALSE),"")</f>
        <v/>
      </c>
      <c r="K117" s="18" t="str">
        <f>IFERROR(VLOOKUP(客户对账单!A117,销售出库明细表!A:O,11,FALSE),"")</f>
        <v/>
      </c>
      <c r="L117" s="18" t="str">
        <f>IFERROR(VLOOKUP(客户对账单!A117,销售出库明细表!A:O,13,FALSE),"")</f>
        <v/>
      </c>
    </row>
    <row r="118" spans="1:12" ht="20.100000000000001" customHeight="1" x14ac:dyDescent="0.15">
      <c r="A118" s="38" t="e">
        <f t="array" ref="A118">INDEX(销售出库明细表!A:A,LARGE(IF(销售出库明细表!$A$3:$A$10000&lt;&gt;"",ROW($3:$10000),-1),ROW(客户对账单!A113)))</f>
        <v>#VALUE!</v>
      </c>
      <c r="B118" s="46" t="str">
        <f>IFERROR(VLOOKUP(客户对账单!A118,销售出库明细表!A:O,2,FALSE),"")</f>
        <v/>
      </c>
      <c r="C118" s="47" t="str">
        <f>IFERROR(VLOOKUP(客户对账单!A118,销售出库明细表!A:O,3,FALSE),"")</f>
        <v/>
      </c>
      <c r="D118" s="18" t="str">
        <f>IFERROR(VLOOKUP(客户对账单!A118,销售出库明细表!A:O,4,FALSE),"")</f>
        <v/>
      </c>
      <c r="E118" s="18" t="str">
        <f>IFERROR(VLOOKUP(客户对账单!A118,销售出库明细表!A:O,5,FALSE),"")</f>
        <v/>
      </c>
      <c r="F118" s="18" t="str">
        <f>IFERROR(VLOOKUP(客户对账单!A118,销售出库明细表!A:O,6,FALSE),"")</f>
        <v/>
      </c>
      <c r="G118" s="18" t="str">
        <f>IFERROR(VLOOKUP(客户对账单!A118,销售出库明细表!A:O,7,FALSE),"")</f>
        <v/>
      </c>
      <c r="H118" s="18" t="str">
        <f>IFERROR(VLOOKUP(客户对账单!A118,销售出库明细表!A:O,8,FALSE),"")</f>
        <v/>
      </c>
      <c r="I118" s="18" t="str">
        <f>IFERROR(VLOOKUP(客户对账单!A118,销售出库明细表!A:O,9,FALSE),"")</f>
        <v/>
      </c>
      <c r="J118" s="18" t="str">
        <f>IFERROR(VLOOKUP(客户对账单!A118,销售出库明细表!A:O,10,FALSE),"")</f>
        <v/>
      </c>
      <c r="K118" s="18" t="str">
        <f>IFERROR(VLOOKUP(客户对账单!A118,销售出库明细表!A:O,11,FALSE),"")</f>
        <v/>
      </c>
      <c r="L118" s="18" t="str">
        <f>IFERROR(VLOOKUP(客户对账单!A118,销售出库明细表!A:O,13,FALSE),"")</f>
        <v/>
      </c>
    </row>
    <row r="119" spans="1:12" ht="20.100000000000001" customHeight="1" x14ac:dyDescent="0.15">
      <c r="A119" s="38" t="e">
        <f t="array" ref="A119">INDEX(销售出库明细表!A:A,LARGE(IF(销售出库明细表!$A$3:$A$10000&lt;&gt;"",ROW($3:$10000),-1),ROW(客户对账单!A114)))</f>
        <v>#VALUE!</v>
      </c>
      <c r="B119" s="46" t="str">
        <f>IFERROR(VLOOKUP(客户对账单!A119,销售出库明细表!A:O,2,FALSE),"")</f>
        <v/>
      </c>
      <c r="C119" s="47" t="str">
        <f>IFERROR(VLOOKUP(客户对账单!A119,销售出库明细表!A:O,3,FALSE),"")</f>
        <v/>
      </c>
      <c r="D119" s="18" t="str">
        <f>IFERROR(VLOOKUP(客户对账单!A119,销售出库明细表!A:O,4,FALSE),"")</f>
        <v/>
      </c>
      <c r="E119" s="18" t="str">
        <f>IFERROR(VLOOKUP(客户对账单!A119,销售出库明细表!A:O,5,FALSE),"")</f>
        <v/>
      </c>
      <c r="F119" s="18" t="str">
        <f>IFERROR(VLOOKUP(客户对账单!A119,销售出库明细表!A:O,6,FALSE),"")</f>
        <v/>
      </c>
      <c r="G119" s="18" t="str">
        <f>IFERROR(VLOOKUP(客户对账单!A119,销售出库明细表!A:O,7,FALSE),"")</f>
        <v/>
      </c>
      <c r="H119" s="18" t="str">
        <f>IFERROR(VLOOKUP(客户对账单!A119,销售出库明细表!A:O,8,FALSE),"")</f>
        <v/>
      </c>
      <c r="I119" s="18" t="str">
        <f>IFERROR(VLOOKUP(客户对账单!A119,销售出库明细表!A:O,9,FALSE),"")</f>
        <v/>
      </c>
      <c r="J119" s="18" t="str">
        <f>IFERROR(VLOOKUP(客户对账单!A119,销售出库明细表!A:O,10,FALSE),"")</f>
        <v/>
      </c>
      <c r="K119" s="18" t="str">
        <f>IFERROR(VLOOKUP(客户对账单!A119,销售出库明细表!A:O,11,FALSE),"")</f>
        <v/>
      </c>
      <c r="L119" s="18" t="str">
        <f>IFERROR(VLOOKUP(客户对账单!A119,销售出库明细表!A:O,13,FALSE),"")</f>
        <v/>
      </c>
    </row>
    <row r="120" spans="1:12" ht="20.100000000000001" customHeight="1" x14ac:dyDescent="0.15">
      <c r="A120" s="38" t="e">
        <f t="array" ref="A120">INDEX(销售出库明细表!A:A,LARGE(IF(销售出库明细表!$A$3:$A$10000&lt;&gt;"",ROW($3:$10000),-1),ROW(客户对账单!A115)))</f>
        <v>#VALUE!</v>
      </c>
      <c r="B120" s="46" t="str">
        <f>IFERROR(VLOOKUP(客户对账单!A120,销售出库明细表!A:O,2,FALSE),"")</f>
        <v/>
      </c>
      <c r="C120" s="47" t="str">
        <f>IFERROR(VLOOKUP(客户对账单!A120,销售出库明细表!A:O,3,FALSE),"")</f>
        <v/>
      </c>
      <c r="D120" s="18" t="str">
        <f>IFERROR(VLOOKUP(客户对账单!A120,销售出库明细表!A:O,4,FALSE),"")</f>
        <v/>
      </c>
      <c r="E120" s="18" t="str">
        <f>IFERROR(VLOOKUP(客户对账单!A120,销售出库明细表!A:O,5,FALSE),"")</f>
        <v/>
      </c>
      <c r="F120" s="18" t="str">
        <f>IFERROR(VLOOKUP(客户对账单!A120,销售出库明细表!A:O,6,FALSE),"")</f>
        <v/>
      </c>
      <c r="G120" s="18" t="str">
        <f>IFERROR(VLOOKUP(客户对账单!A120,销售出库明细表!A:O,7,FALSE),"")</f>
        <v/>
      </c>
      <c r="H120" s="18" t="str">
        <f>IFERROR(VLOOKUP(客户对账单!A120,销售出库明细表!A:O,8,FALSE),"")</f>
        <v/>
      </c>
      <c r="I120" s="18" t="str">
        <f>IFERROR(VLOOKUP(客户对账单!A120,销售出库明细表!A:O,9,FALSE),"")</f>
        <v/>
      </c>
      <c r="J120" s="18" t="str">
        <f>IFERROR(VLOOKUP(客户对账单!A120,销售出库明细表!A:O,10,FALSE),"")</f>
        <v/>
      </c>
      <c r="K120" s="18" t="str">
        <f>IFERROR(VLOOKUP(客户对账单!A120,销售出库明细表!A:O,11,FALSE),"")</f>
        <v/>
      </c>
      <c r="L120" s="18" t="str">
        <f>IFERROR(VLOOKUP(客户对账单!A120,销售出库明细表!A:O,13,FALSE),"")</f>
        <v/>
      </c>
    </row>
    <row r="121" spans="1:12" ht="20.100000000000001" customHeight="1" x14ac:dyDescent="0.15">
      <c r="A121" s="38" t="e">
        <f t="array" ref="A121">INDEX(销售出库明细表!A:A,LARGE(IF(销售出库明细表!$A$3:$A$10000&lt;&gt;"",ROW($3:$10000),-1),ROW(客户对账单!A116)))</f>
        <v>#VALUE!</v>
      </c>
      <c r="B121" s="46" t="str">
        <f>IFERROR(VLOOKUP(客户对账单!A121,销售出库明细表!A:O,2,FALSE),"")</f>
        <v/>
      </c>
      <c r="C121" s="47" t="str">
        <f>IFERROR(VLOOKUP(客户对账单!A121,销售出库明细表!A:O,3,FALSE),"")</f>
        <v/>
      </c>
      <c r="D121" s="18" t="str">
        <f>IFERROR(VLOOKUP(客户对账单!A121,销售出库明细表!A:O,4,FALSE),"")</f>
        <v/>
      </c>
      <c r="E121" s="18" t="str">
        <f>IFERROR(VLOOKUP(客户对账单!A121,销售出库明细表!A:O,5,FALSE),"")</f>
        <v/>
      </c>
      <c r="F121" s="18" t="str">
        <f>IFERROR(VLOOKUP(客户对账单!A121,销售出库明细表!A:O,6,FALSE),"")</f>
        <v/>
      </c>
      <c r="G121" s="18" t="str">
        <f>IFERROR(VLOOKUP(客户对账单!A121,销售出库明细表!A:O,7,FALSE),"")</f>
        <v/>
      </c>
      <c r="H121" s="18" t="str">
        <f>IFERROR(VLOOKUP(客户对账单!A121,销售出库明细表!A:O,8,FALSE),"")</f>
        <v/>
      </c>
      <c r="I121" s="18" t="str">
        <f>IFERROR(VLOOKUP(客户对账单!A121,销售出库明细表!A:O,9,FALSE),"")</f>
        <v/>
      </c>
      <c r="J121" s="18" t="str">
        <f>IFERROR(VLOOKUP(客户对账单!A121,销售出库明细表!A:O,10,FALSE),"")</f>
        <v/>
      </c>
      <c r="K121" s="18" t="str">
        <f>IFERROR(VLOOKUP(客户对账单!A121,销售出库明细表!A:O,11,FALSE),"")</f>
        <v/>
      </c>
      <c r="L121" s="18" t="str">
        <f>IFERROR(VLOOKUP(客户对账单!A121,销售出库明细表!A:O,13,FALSE),"")</f>
        <v/>
      </c>
    </row>
    <row r="122" spans="1:12" ht="20.100000000000001" customHeight="1" x14ac:dyDescent="0.15">
      <c r="A122" s="38" t="e">
        <f t="array" ref="A122">INDEX(销售出库明细表!A:A,LARGE(IF(销售出库明细表!$A$3:$A$10000&lt;&gt;"",ROW($3:$10000),-1),ROW(客户对账单!A117)))</f>
        <v>#VALUE!</v>
      </c>
      <c r="B122" s="46" t="str">
        <f>IFERROR(VLOOKUP(客户对账单!A122,销售出库明细表!A:O,2,FALSE),"")</f>
        <v/>
      </c>
      <c r="C122" s="47" t="str">
        <f>IFERROR(VLOOKUP(客户对账单!A122,销售出库明细表!A:O,3,FALSE),"")</f>
        <v/>
      </c>
      <c r="D122" s="18" t="str">
        <f>IFERROR(VLOOKUP(客户对账单!A122,销售出库明细表!A:O,4,FALSE),"")</f>
        <v/>
      </c>
      <c r="E122" s="18" t="str">
        <f>IFERROR(VLOOKUP(客户对账单!A122,销售出库明细表!A:O,5,FALSE),"")</f>
        <v/>
      </c>
      <c r="F122" s="18" t="str">
        <f>IFERROR(VLOOKUP(客户对账单!A122,销售出库明细表!A:O,6,FALSE),"")</f>
        <v/>
      </c>
      <c r="G122" s="18" t="str">
        <f>IFERROR(VLOOKUP(客户对账单!A122,销售出库明细表!A:O,7,FALSE),"")</f>
        <v/>
      </c>
      <c r="H122" s="18" t="str">
        <f>IFERROR(VLOOKUP(客户对账单!A122,销售出库明细表!A:O,8,FALSE),"")</f>
        <v/>
      </c>
      <c r="I122" s="18" t="str">
        <f>IFERROR(VLOOKUP(客户对账单!A122,销售出库明细表!A:O,9,FALSE),"")</f>
        <v/>
      </c>
      <c r="J122" s="18" t="str">
        <f>IFERROR(VLOOKUP(客户对账单!A122,销售出库明细表!A:O,10,FALSE),"")</f>
        <v/>
      </c>
      <c r="K122" s="18" t="str">
        <f>IFERROR(VLOOKUP(客户对账单!A122,销售出库明细表!A:O,11,FALSE),"")</f>
        <v/>
      </c>
      <c r="L122" s="18" t="str">
        <f>IFERROR(VLOOKUP(客户对账单!A122,销售出库明细表!A:O,13,FALSE),"")</f>
        <v/>
      </c>
    </row>
    <row r="123" spans="1:12" ht="20.100000000000001" customHeight="1" x14ac:dyDescent="0.15">
      <c r="A123" s="38" t="e">
        <f t="array" ref="A123">INDEX(销售出库明细表!A:A,LARGE(IF(销售出库明细表!$A$3:$A$10000&lt;&gt;"",ROW($3:$10000),-1),ROW(客户对账单!A118)))</f>
        <v>#VALUE!</v>
      </c>
      <c r="B123" s="46" t="str">
        <f>IFERROR(VLOOKUP(客户对账单!A123,销售出库明细表!A:O,2,FALSE),"")</f>
        <v/>
      </c>
      <c r="C123" s="47" t="str">
        <f>IFERROR(VLOOKUP(客户对账单!A123,销售出库明细表!A:O,3,FALSE),"")</f>
        <v/>
      </c>
      <c r="D123" s="18" t="str">
        <f>IFERROR(VLOOKUP(客户对账单!A123,销售出库明细表!A:O,4,FALSE),"")</f>
        <v/>
      </c>
      <c r="E123" s="18" t="str">
        <f>IFERROR(VLOOKUP(客户对账单!A123,销售出库明细表!A:O,5,FALSE),"")</f>
        <v/>
      </c>
      <c r="F123" s="18" t="str">
        <f>IFERROR(VLOOKUP(客户对账单!A123,销售出库明细表!A:O,6,FALSE),"")</f>
        <v/>
      </c>
      <c r="G123" s="18" t="str">
        <f>IFERROR(VLOOKUP(客户对账单!A123,销售出库明细表!A:O,7,FALSE),"")</f>
        <v/>
      </c>
      <c r="H123" s="18" t="str">
        <f>IFERROR(VLOOKUP(客户对账单!A123,销售出库明细表!A:O,8,FALSE),"")</f>
        <v/>
      </c>
      <c r="I123" s="18" t="str">
        <f>IFERROR(VLOOKUP(客户对账单!A123,销售出库明细表!A:O,9,FALSE),"")</f>
        <v/>
      </c>
      <c r="J123" s="18" t="str">
        <f>IFERROR(VLOOKUP(客户对账单!A123,销售出库明细表!A:O,10,FALSE),"")</f>
        <v/>
      </c>
      <c r="K123" s="18" t="str">
        <f>IFERROR(VLOOKUP(客户对账单!A123,销售出库明细表!A:O,11,FALSE),"")</f>
        <v/>
      </c>
      <c r="L123" s="18" t="str">
        <f>IFERROR(VLOOKUP(客户对账单!A123,销售出库明细表!A:O,13,FALSE),"")</f>
        <v/>
      </c>
    </row>
    <row r="124" spans="1:12" ht="20.100000000000001" customHeight="1" x14ac:dyDescent="0.15">
      <c r="A124" s="38" t="e">
        <f t="array" ref="A124">INDEX(销售出库明细表!A:A,LARGE(IF(销售出库明细表!$A$3:$A$10000&lt;&gt;"",ROW($3:$10000),-1),ROW(客户对账单!A119)))</f>
        <v>#VALUE!</v>
      </c>
      <c r="B124" s="46" t="str">
        <f>IFERROR(VLOOKUP(客户对账单!A124,销售出库明细表!A:O,2,FALSE),"")</f>
        <v/>
      </c>
      <c r="C124" s="47" t="str">
        <f>IFERROR(VLOOKUP(客户对账单!A124,销售出库明细表!A:O,3,FALSE),"")</f>
        <v/>
      </c>
      <c r="D124" s="18" t="str">
        <f>IFERROR(VLOOKUP(客户对账单!A124,销售出库明细表!A:O,4,FALSE),"")</f>
        <v/>
      </c>
      <c r="E124" s="18" t="str">
        <f>IFERROR(VLOOKUP(客户对账单!A124,销售出库明细表!A:O,5,FALSE),"")</f>
        <v/>
      </c>
      <c r="F124" s="18" t="str">
        <f>IFERROR(VLOOKUP(客户对账单!A124,销售出库明细表!A:O,6,FALSE),"")</f>
        <v/>
      </c>
      <c r="G124" s="18" t="str">
        <f>IFERROR(VLOOKUP(客户对账单!A124,销售出库明细表!A:O,7,FALSE),"")</f>
        <v/>
      </c>
      <c r="H124" s="18" t="str">
        <f>IFERROR(VLOOKUP(客户对账单!A124,销售出库明细表!A:O,8,FALSE),"")</f>
        <v/>
      </c>
      <c r="I124" s="18" t="str">
        <f>IFERROR(VLOOKUP(客户对账单!A124,销售出库明细表!A:O,9,FALSE),"")</f>
        <v/>
      </c>
      <c r="J124" s="18" t="str">
        <f>IFERROR(VLOOKUP(客户对账单!A124,销售出库明细表!A:O,10,FALSE),"")</f>
        <v/>
      </c>
      <c r="K124" s="18" t="str">
        <f>IFERROR(VLOOKUP(客户对账单!A124,销售出库明细表!A:O,11,FALSE),"")</f>
        <v/>
      </c>
      <c r="L124" s="18" t="str">
        <f>IFERROR(VLOOKUP(客户对账单!A124,销售出库明细表!A:O,13,FALSE),"")</f>
        <v/>
      </c>
    </row>
    <row r="125" spans="1:12" ht="20.100000000000001" customHeight="1" x14ac:dyDescent="0.15">
      <c r="A125" s="38" t="e">
        <f t="array" ref="A125">INDEX(销售出库明细表!A:A,LARGE(IF(销售出库明细表!$A$3:$A$10000&lt;&gt;"",ROW($3:$10000),-1),ROW(客户对账单!A120)))</f>
        <v>#VALUE!</v>
      </c>
      <c r="B125" s="46" t="str">
        <f>IFERROR(VLOOKUP(客户对账单!A125,销售出库明细表!A:O,2,FALSE),"")</f>
        <v/>
      </c>
      <c r="C125" s="47" t="str">
        <f>IFERROR(VLOOKUP(客户对账单!A125,销售出库明细表!A:O,3,FALSE),"")</f>
        <v/>
      </c>
      <c r="D125" s="18" t="str">
        <f>IFERROR(VLOOKUP(客户对账单!A125,销售出库明细表!A:O,4,FALSE),"")</f>
        <v/>
      </c>
      <c r="E125" s="18" t="str">
        <f>IFERROR(VLOOKUP(客户对账单!A125,销售出库明细表!A:O,5,FALSE),"")</f>
        <v/>
      </c>
      <c r="F125" s="18" t="str">
        <f>IFERROR(VLOOKUP(客户对账单!A125,销售出库明细表!A:O,6,FALSE),"")</f>
        <v/>
      </c>
      <c r="G125" s="18" t="str">
        <f>IFERROR(VLOOKUP(客户对账单!A125,销售出库明细表!A:O,7,FALSE),"")</f>
        <v/>
      </c>
      <c r="H125" s="18" t="str">
        <f>IFERROR(VLOOKUP(客户对账单!A125,销售出库明细表!A:O,8,FALSE),"")</f>
        <v/>
      </c>
      <c r="I125" s="18" t="str">
        <f>IFERROR(VLOOKUP(客户对账单!A125,销售出库明细表!A:O,9,FALSE),"")</f>
        <v/>
      </c>
      <c r="J125" s="18" t="str">
        <f>IFERROR(VLOOKUP(客户对账单!A125,销售出库明细表!A:O,10,FALSE),"")</f>
        <v/>
      </c>
      <c r="K125" s="18" t="str">
        <f>IFERROR(VLOOKUP(客户对账单!A125,销售出库明细表!A:O,11,FALSE),"")</f>
        <v/>
      </c>
      <c r="L125" s="18" t="str">
        <f>IFERROR(VLOOKUP(客户对账单!A125,销售出库明细表!A:O,13,FALSE),"")</f>
        <v/>
      </c>
    </row>
    <row r="126" spans="1:12" ht="20.100000000000001" customHeight="1" x14ac:dyDescent="0.15">
      <c r="A126" s="38" t="e">
        <f t="array" ref="A126">INDEX(销售出库明细表!A:A,LARGE(IF(销售出库明细表!$A$3:$A$10000&lt;&gt;"",ROW($3:$10000),-1),ROW(客户对账单!A121)))</f>
        <v>#VALUE!</v>
      </c>
      <c r="B126" s="46" t="str">
        <f>IFERROR(VLOOKUP(客户对账单!A126,销售出库明细表!A:O,2,FALSE),"")</f>
        <v/>
      </c>
      <c r="C126" s="47" t="str">
        <f>IFERROR(VLOOKUP(客户对账单!A126,销售出库明细表!A:O,3,FALSE),"")</f>
        <v/>
      </c>
      <c r="D126" s="18" t="str">
        <f>IFERROR(VLOOKUP(客户对账单!A126,销售出库明细表!A:O,4,FALSE),"")</f>
        <v/>
      </c>
      <c r="E126" s="18" t="str">
        <f>IFERROR(VLOOKUP(客户对账单!A126,销售出库明细表!A:O,5,FALSE),"")</f>
        <v/>
      </c>
      <c r="F126" s="18" t="str">
        <f>IFERROR(VLOOKUP(客户对账单!A126,销售出库明细表!A:O,6,FALSE),"")</f>
        <v/>
      </c>
      <c r="G126" s="18" t="str">
        <f>IFERROR(VLOOKUP(客户对账单!A126,销售出库明细表!A:O,7,FALSE),"")</f>
        <v/>
      </c>
      <c r="H126" s="18" t="str">
        <f>IFERROR(VLOOKUP(客户对账单!A126,销售出库明细表!A:O,8,FALSE),"")</f>
        <v/>
      </c>
      <c r="I126" s="18" t="str">
        <f>IFERROR(VLOOKUP(客户对账单!A126,销售出库明细表!A:O,9,FALSE),"")</f>
        <v/>
      </c>
      <c r="J126" s="18" t="str">
        <f>IFERROR(VLOOKUP(客户对账单!A126,销售出库明细表!A:O,10,FALSE),"")</f>
        <v/>
      </c>
      <c r="K126" s="18" t="str">
        <f>IFERROR(VLOOKUP(客户对账单!A126,销售出库明细表!A:O,11,FALSE),"")</f>
        <v/>
      </c>
      <c r="L126" s="18" t="str">
        <f>IFERROR(VLOOKUP(客户对账单!A126,销售出库明细表!A:O,13,FALSE),"")</f>
        <v/>
      </c>
    </row>
    <row r="127" spans="1:12" ht="20.100000000000001" customHeight="1" x14ac:dyDescent="0.15">
      <c r="A127" s="38" t="e">
        <f t="array" ref="A127">INDEX(销售出库明细表!A:A,LARGE(IF(销售出库明细表!$A$3:$A$10000&lt;&gt;"",ROW($3:$10000),-1),ROW(客户对账单!A122)))</f>
        <v>#VALUE!</v>
      </c>
      <c r="B127" s="46" t="str">
        <f>IFERROR(VLOOKUP(客户对账单!A127,销售出库明细表!A:O,2,FALSE),"")</f>
        <v/>
      </c>
      <c r="C127" s="47" t="str">
        <f>IFERROR(VLOOKUP(客户对账单!A127,销售出库明细表!A:O,3,FALSE),"")</f>
        <v/>
      </c>
      <c r="D127" s="18" t="str">
        <f>IFERROR(VLOOKUP(客户对账单!A127,销售出库明细表!A:O,4,FALSE),"")</f>
        <v/>
      </c>
      <c r="E127" s="18" t="str">
        <f>IFERROR(VLOOKUP(客户对账单!A127,销售出库明细表!A:O,5,FALSE),"")</f>
        <v/>
      </c>
      <c r="F127" s="18" t="str">
        <f>IFERROR(VLOOKUP(客户对账单!A127,销售出库明细表!A:O,6,FALSE),"")</f>
        <v/>
      </c>
      <c r="G127" s="18" t="str">
        <f>IFERROR(VLOOKUP(客户对账单!A127,销售出库明细表!A:O,7,FALSE),"")</f>
        <v/>
      </c>
      <c r="H127" s="18" t="str">
        <f>IFERROR(VLOOKUP(客户对账单!A127,销售出库明细表!A:O,8,FALSE),"")</f>
        <v/>
      </c>
      <c r="I127" s="18" t="str">
        <f>IFERROR(VLOOKUP(客户对账单!A127,销售出库明细表!A:O,9,FALSE),"")</f>
        <v/>
      </c>
      <c r="J127" s="18" t="str">
        <f>IFERROR(VLOOKUP(客户对账单!A127,销售出库明细表!A:O,10,FALSE),"")</f>
        <v/>
      </c>
      <c r="K127" s="18" t="str">
        <f>IFERROR(VLOOKUP(客户对账单!A127,销售出库明细表!A:O,11,FALSE),"")</f>
        <v/>
      </c>
      <c r="L127" s="18" t="str">
        <f>IFERROR(VLOOKUP(客户对账单!A127,销售出库明细表!A:O,13,FALSE),"")</f>
        <v/>
      </c>
    </row>
    <row r="128" spans="1:12" ht="20.100000000000001" customHeight="1" x14ac:dyDescent="0.15">
      <c r="A128" s="38" t="e">
        <f t="array" ref="A128">INDEX(销售出库明细表!A:A,LARGE(IF(销售出库明细表!$A$3:$A$10000&lt;&gt;"",ROW($3:$10000),-1),ROW(客户对账单!A123)))</f>
        <v>#VALUE!</v>
      </c>
      <c r="B128" s="46" t="str">
        <f>IFERROR(VLOOKUP(客户对账单!A128,销售出库明细表!A:O,2,FALSE),"")</f>
        <v/>
      </c>
      <c r="C128" s="47" t="str">
        <f>IFERROR(VLOOKUP(客户对账单!A128,销售出库明细表!A:O,3,FALSE),"")</f>
        <v/>
      </c>
      <c r="D128" s="18" t="str">
        <f>IFERROR(VLOOKUP(客户对账单!A128,销售出库明细表!A:O,4,FALSE),"")</f>
        <v/>
      </c>
      <c r="E128" s="18" t="str">
        <f>IFERROR(VLOOKUP(客户对账单!A128,销售出库明细表!A:O,5,FALSE),"")</f>
        <v/>
      </c>
      <c r="F128" s="18" t="str">
        <f>IFERROR(VLOOKUP(客户对账单!A128,销售出库明细表!A:O,6,FALSE),"")</f>
        <v/>
      </c>
      <c r="G128" s="18" t="str">
        <f>IFERROR(VLOOKUP(客户对账单!A128,销售出库明细表!A:O,7,FALSE),"")</f>
        <v/>
      </c>
      <c r="H128" s="18" t="str">
        <f>IFERROR(VLOOKUP(客户对账单!A128,销售出库明细表!A:O,8,FALSE),"")</f>
        <v/>
      </c>
      <c r="I128" s="18" t="str">
        <f>IFERROR(VLOOKUP(客户对账单!A128,销售出库明细表!A:O,9,FALSE),"")</f>
        <v/>
      </c>
      <c r="J128" s="18" t="str">
        <f>IFERROR(VLOOKUP(客户对账单!A128,销售出库明细表!A:O,10,FALSE),"")</f>
        <v/>
      </c>
      <c r="K128" s="18" t="str">
        <f>IFERROR(VLOOKUP(客户对账单!A128,销售出库明细表!A:O,11,FALSE),"")</f>
        <v/>
      </c>
      <c r="L128" s="18" t="str">
        <f>IFERROR(VLOOKUP(客户对账单!A128,销售出库明细表!A:O,13,FALSE),"")</f>
        <v/>
      </c>
    </row>
    <row r="129" spans="1:12" ht="20.100000000000001" customHeight="1" x14ac:dyDescent="0.15">
      <c r="A129" s="38" t="e">
        <f t="array" ref="A129">INDEX(销售出库明细表!A:A,LARGE(IF(销售出库明细表!$A$3:$A$10000&lt;&gt;"",ROW($3:$10000),-1),ROW(客户对账单!A124)))</f>
        <v>#VALUE!</v>
      </c>
      <c r="B129" s="46" t="str">
        <f>IFERROR(VLOOKUP(客户对账单!A129,销售出库明细表!A:O,2,FALSE),"")</f>
        <v/>
      </c>
      <c r="C129" s="47" t="str">
        <f>IFERROR(VLOOKUP(客户对账单!A129,销售出库明细表!A:O,3,FALSE),"")</f>
        <v/>
      </c>
      <c r="D129" s="18" t="str">
        <f>IFERROR(VLOOKUP(客户对账单!A129,销售出库明细表!A:O,4,FALSE),"")</f>
        <v/>
      </c>
      <c r="E129" s="18" t="str">
        <f>IFERROR(VLOOKUP(客户对账单!A129,销售出库明细表!A:O,5,FALSE),"")</f>
        <v/>
      </c>
      <c r="F129" s="18" t="str">
        <f>IFERROR(VLOOKUP(客户对账单!A129,销售出库明细表!A:O,6,FALSE),"")</f>
        <v/>
      </c>
      <c r="G129" s="18" t="str">
        <f>IFERROR(VLOOKUP(客户对账单!A129,销售出库明细表!A:O,7,FALSE),"")</f>
        <v/>
      </c>
      <c r="H129" s="18" t="str">
        <f>IFERROR(VLOOKUP(客户对账单!A129,销售出库明细表!A:O,8,FALSE),"")</f>
        <v/>
      </c>
      <c r="I129" s="18" t="str">
        <f>IFERROR(VLOOKUP(客户对账单!A129,销售出库明细表!A:O,9,FALSE),"")</f>
        <v/>
      </c>
      <c r="J129" s="18" t="str">
        <f>IFERROR(VLOOKUP(客户对账单!A129,销售出库明细表!A:O,10,FALSE),"")</f>
        <v/>
      </c>
      <c r="K129" s="18" t="str">
        <f>IFERROR(VLOOKUP(客户对账单!A129,销售出库明细表!A:O,11,FALSE),"")</f>
        <v/>
      </c>
      <c r="L129" s="18" t="str">
        <f>IFERROR(VLOOKUP(客户对账单!A129,销售出库明细表!A:O,13,FALSE),"")</f>
        <v/>
      </c>
    </row>
    <row r="130" spans="1:12" ht="20.100000000000001" customHeight="1" x14ac:dyDescent="0.15">
      <c r="A130" s="38" t="e">
        <f t="array" ref="A130">INDEX(销售出库明细表!A:A,LARGE(IF(销售出库明细表!$A$3:$A$10000&lt;&gt;"",ROW($3:$10000),-1),ROW(客户对账单!A125)))</f>
        <v>#VALUE!</v>
      </c>
      <c r="B130" s="46" t="str">
        <f>IFERROR(VLOOKUP(客户对账单!A130,销售出库明细表!A:O,2,FALSE),"")</f>
        <v/>
      </c>
      <c r="C130" s="47" t="str">
        <f>IFERROR(VLOOKUP(客户对账单!A130,销售出库明细表!A:O,3,FALSE),"")</f>
        <v/>
      </c>
      <c r="D130" s="18" t="str">
        <f>IFERROR(VLOOKUP(客户对账单!A130,销售出库明细表!A:O,4,FALSE),"")</f>
        <v/>
      </c>
      <c r="E130" s="18" t="str">
        <f>IFERROR(VLOOKUP(客户对账单!A130,销售出库明细表!A:O,5,FALSE),"")</f>
        <v/>
      </c>
      <c r="F130" s="18" t="str">
        <f>IFERROR(VLOOKUP(客户对账单!A130,销售出库明细表!A:O,6,FALSE),"")</f>
        <v/>
      </c>
      <c r="G130" s="18" t="str">
        <f>IFERROR(VLOOKUP(客户对账单!A130,销售出库明细表!A:O,7,FALSE),"")</f>
        <v/>
      </c>
      <c r="H130" s="18" t="str">
        <f>IFERROR(VLOOKUP(客户对账单!A130,销售出库明细表!A:O,8,FALSE),"")</f>
        <v/>
      </c>
      <c r="I130" s="18" t="str">
        <f>IFERROR(VLOOKUP(客户对账单!A130,销售出库明细表!A:O,9,FALSE),"")</f>
        <v/>
      </c>
      <c r="J130" s="18" t="str">
        <f>IFERROR(VLOOKUP(客户对账单!A130,销售出库明细表!A:O,10,FALSE),"")</f>
        <v/>
      </c>
      <c r="K130" s="18" t="str">
        <f>IFERROR(VLOOKUP(客户对账单!A130,销售出库明细表!A:O,11,FALSE),"")</f>
        <v/>
      </c>
      <c r="L130" s="18" t="str">
        <f>IFERROR(VLOOKUP(客户对账单!A130,销售出库明细表!A:O,13,FALSE),"")</f>
        <v/>
      </c>
    </row>
    <row r="131" spans="1:12" ht="20.100000000000001" customHeight="1" x14ac:dyDescent="0.15">
      <c r="A131" s="38" t="e">
        <f t="array" ref="A131">INDEX(销售出库明细表!A:A,LARGE(IF(销售出库明细表!$A$3:$A$10000&lt;&gt;"",ROW($3:$10000),-1),ROW(客户对账单!A126)))</f>
        <v>#VALUE!</v>
      </c>
      <c r="B131" s="46" t="str">
        <f>IFERROR(VLOOKUP(客户对账单!A131,销售出库明细表!A:O,2,FALSE),"")</f>
        <v/>
      </c>
      <c r="C131" s="47" t="str">
        <f>IFERROR(VLOOKUP(客户对账单!A131,销售出库明细表!A:O,3,FALSE),"")</f>
        <v/>
      </c>
      <c r="D131" s="18" t="str">
        <f>IFERROR(VLOOKUP(客户对账单!A131,销售出库明细表!A:O,4,FALSE),"")</f>
        <v/>
      </c>
      <c r="E131" s="18" t="str">
        <f>IFERROR(VLOOKUP(客户对账单!A131,销售出库明细表!A:O,5,FALSE),"")</f>
        <v/>
      </c>
      <c r="F131" s="18" t="str">
        <f>IFERROR(VLOOKUP(客户对账单!A131,销售出库明细表!A:O,6,FALSE),"")</f>
        <v/>
      </c>
      <c r="G131" s="18" t="str">
        <f>IFERROR(VLOOKUP(客户对账单!A131,销售出库明细表!A:O,7,FALSE),"")</f>
        <v/>
      </c>
      <c r="H131" s="18" t="str">
        <f>IFERROR(VLOOKUP(客户对账单!A131,销售出库明细表!A:O,8,FALSE),"")</f>
        <v/>
      </c>
      <c r="I131" s="18" t="str">
        <f>IFERROR(VLOOKUP(客户对账单!A131,销售出库明细表!A:O,9,FALSE),"")</f>
        <v/>
      </c>
      <c r="J131" s="18" t="str">
        <f>IFERROR(VLOOKUP(客户对账单!A131,销售出库明细表!A:O,10,FALSE),"")</f>
        <v/>
      </c>
      <c r="K131" s="18" t="str">
        <f>IFERROR(VLOOKUP(客户对账单!A131,销售出库明细表!A:O,11,FALSE),"")</f>
        <v/>
      </c>
      <c r="L131" s="18" t="str">
        <f>IFERROR(VLOOKUP(客户对账单!A131,销售出库明细表!A:O,13,FALSE),"")</f>
        <v/>
      </c>
    </row>
    <row r="132" spans="1:12" ht="20.100000000000001" customHeight="1" x14ac:dyDescent="0.15">
      <c r="A132" s="38" t="e">
        <f t="array" ref="A132">INDEX(销售出库明细表!A:A,LARGE(IF(销售出库明细表!$A$3:$A$10000&lt;&gt;"",ROW($3:$10000),-1),ROW(客户对账单!A127)))</f>
        <v>#VALUE!</v>
      </c>
      <c r="B132" s="46" t="str">
        <f>IFERROR(VLOOKUP(客户对账单!A132,销售出库明细表!A:O,2,FALSE),"")</f>
        <v/>
      </c>
      <c r="C132" s="47" t="str">
        <f>IFERROR(VLOOKUP(客户对账单!A132,销售出库明细表!A:O,3,FALSE),"")</f>
        <v/>
      </c>
      <c r="D132" s="18" t="str">
        <f>IFERROR(VLOOKUP(客户对账单!A132,销售出库明细表!A:O,4,FALSE),"")</f>
        <v/>
      </c>
      <c r="E132" s="18" t="str">
        <f>IFERROR(VLOOKUP(客户对账单!A132,销售出库明细表!A:O,5,FALSE),"")</f>
        <v/>
      </c>
      <c r="F132" s="18" t="str">
        <f>IFERROR(VLOOKUP(客户对账单!A132,销售出库明细表!A:O,6,FALSE),"")</f>
        <v/>
      </c>
      <c r="G132" s="18" t="str">
        <f>IFERROR(VLOOKUP(客户对账单!A132,销售出库明细表!A:O,7,FALSE),"")</f>
        <v/>
      </c>
      <c r="H132" s="18" t="str">
        <f>IFERROR(VLOOKUP(客户对账单!A132,销售出库明细表!A:O,8,FALSE),"")</f>
        <v/>
      </c>
      <c r="I132" s="18" t="str">
        <f>IFERROR(VLOOKUP(客户对账单!A132,销售出库明细表!A:O,9,FALSE),"")</f>
        <v/>
      </c>
      <c r="J132" s="18" t="str">
        <f>IFERROR(VLOOKUP(客户对账单!A132,销售出库明细表!A:O,10,FALSE),"")</f>
        <v/>
      </c>
      <c r="K132" s="18" t="str">
        <f>IFERROR(VLOOKUP(客户对账单!A132,销售出库明细表!A:O,11,FALSE),"")</f>
        <v/>
      </c>
      <c r="L132" s="18" t="str">
        <f>IFERROR(VLOOKUP(客户对账单!A132,销售出库明细表!A:O,13,FALSE),"")</f>
        <v/>
      </c>
    </row>
    <row r="133" spans="1:12" ht="20.100000000000001" customHeight="1" x14ac:dyDescent="0.15">
      <c r="A133" s="38" t="e">
        <f t="array" ref="A133">INDEX(销售出库明细表!A:A,LARGE(IF(销售出库明细表!$A$3:$A$10000&lt;&gt;"",ROW($3:$10000),-1),ROW(客户对账单!A128)))</f>
        <v>#VALUE!</v>
      </c>
      <c r="B133" s="46" t="str">
        <f>IFERROR(VLOOKUP(客户对账单!A133,销售出库明细表!A:O,2,FALSE),"")</f>
        <v/>
      </c>
      <c r="C133" s="47" t="str">
        <f>IFERROR(VLOOKUP(客户对账单!A133,销售出库明细表!A:O,3,FALSE),"")</f>
        <v/>
      </c>
      <c r="D133" s="18" t="str">
        <f>IFERROR(VLOOKUP(客户对账单!A133,销售出库明细表!A:O,4,FALSE),"")</f>
        <v/>
      </c>
      <c r="E133" s="18" t="str">
        <f>IFERROR(VLOOKUP(客户对账单!A133,销售出库明细表!A:O,5,FALSE),"")</f>
        <v/>
      </c>
      <c r="F133" s="18" t="str">
        <f>IFERROR(VLOOKUP(客户对账单!A133,销售出库明细表!A:O,6,FALSE),"")</f>
        <v/>
      </c>
      <c r="G133" s="18" t="str">
        <f>IFERROR(VLOOKUP(客户对账单!A133,销售出库明细表!A:O,7,FALSE),"")</f>
        <v/>
      </c>
      <c r="H133" s="18" t="str">
        <f>IFERROR(VLOOKUP(客户对账单!A133,销售出库明细表!A:O,8,FALSE),"")</f>
        <v/>
      </c>
      <c r="I133" s="18" t="str">
        <f>IFERROR(VLOOKUP(客户对账单!A133,销售出库明细表!A:O,9,FALSE),"")</f>
        <v/>
      </c>
      <c r="J133" s="18" t="str">
        <f>IFERROR(VLOOKUP(客户对账单!A133,销售出库明细表!A:O,10,FALSE),"")</f>
        <v/>
      </c>
      <c r="K133" s="18" t="str">
        <f>IFERROR(VLOOKUP(客户对账单!A133,销售出库明细表!A:O,11,FALSE),"")</f>
        <v/>
      </c>
      <c r="L133" s="18" t="str">
        <f>IFERROR(VLOOKUP(客户对账单!A133,销售出库明细表!A:O,13,FALSE),"")</f>
        <v/>
      </c>
    </row>
    <row r="134" spans="1:12" ht="20.100000000000001" customHeight="1" x14ac:dyDescent="0.15">
      <c r="A134" s="38" t="e">
        <f t="array" ref="A134">INDEX(销售出库明细表!A:A,LARGE(IF(销售出库明细表!$A$3:$A$10000&lt;&gt;"",ROW($3:$10000),-1),ROW(客户对账单!A129)))</f>
        <v>#VALUE!</v>
      </c>
      <c r="B134" s="46" t="str">
        <f>IFERROR(VLOOKUP(客户对账单!A134,销售出库明细表!A:O,2,FALSE),"")</f>
        <v/>
      </c>
      <c r="C134" s="47" t="str">
        <f>IFERROR(VLOOKUP(客户对账单!A134,销售出库明细表!A:O,3,FALSE),"")</f>
        <v/>
      </c>
      <c r="D134" s="18" t="str">
        <f>IFERROR(VLOOKUP(客户对账单!A134,销售出库明细表!A:O,4,FALSE),"")</f>
        <v/>
      </c>
      <c r="E134" s="18" t="str">
        <f>IFERROR(VLOOKUP(客户对账单!A134,销售出库明细表!A:O,5,FALSE),"")</f>
        <v/>
      </c>
      <c r="F134" s="18" t="str">
        <f>IFERROR(VLOOKUP(客户对账单!A134,销售出库明细表!A:O,6,FALSE),"")</f>
        <v/>
      </c>
      <c r="G134" s="18" t="str">
        <f>IFERROR(VLOOKUP(客户对账单!A134,销售出库明细表!A:O,7,FALSE),"")</f>
        <v/>
      </c>
      <c r="H134" s="18" t="str">
        <f>IFERROR(VLOOKUP(客户对账单!A134,销售出库明细表!A:O,8,FALSE),"")</f>
        <v/>
      </c>
      <c r="I134" s="18" t="str">
        <f>IFERROR(VLOOKUP(客户对账单!A134,销售出库明细表!A:O,9,FALSE),"")</f>
        <v/>
      </c>
      <c r="J134" s="18" t="str">
        <f>IFERROR(VLOOKUP(客户对账单!A134,销售出库明细表!A:O,10,FALSE),"")</f>
        <v/>
      </c>
      <c r="K134" s="18" t="str">
        <f>IFERROR(VLOOKUP(客户对账单!A134,销售出库明细表!A:O,11,FALSE),"")</f>
        <v/>
      </c>
      <c r="L134" s="18" t="str">
        <f>IFERROR(VLOOKUP(客户对账单!A134,销售出库明细表!A:O,13,FALSE),"")</f>
        <v/>
      </c>
    </row>
    <row r="135" spans="1:12" ht="20.100000000000001" customHeight="1" x14ac:dyDescent="0.15">
      <c r="A135" s="38" t="e">
        <f t="array" ref="A135">INDEX(销售出库明细表!A:A,LARGE(IF(销售出库明细表!$A$3:$A$10000&lt;&gt;"",ROW($3:$10000),-1),ROW(客户对账单!A130)))</f>
        <v>#VALUE!</v>
      </c>
      <c r="B135" s="46" t="str">
        <f>IFERROR(VLOOKUP(客户对账单!A135,销售出库明细表!A:O,2,FALSE),"")</f>
        <v/>
      </c>
      <c r="C135" s="47" t="str">
        <f>IFERROR(VLOOKUP(客户对账单!A135,销售出库明细表!A:O,3,FALSE),"")</f>
        <v/>
      </c>
      <c r="D135" s="18" t="str">
        <f>IFERROR(VLOOKUP(客户对账单!A135,销售出库明细表!A:O,4,FALSE),"")</f>
        <v/>
      </c>
      <c r="E135" s="18" t="str">
        <f>IFERROR(VLOOKUP(客户对账单!A135,销售出库明细表!A:O,5,FALSE),"")</f>
        <v/>
      </c>
      <c r="F135" s="18" t="str">
        <f>IFERROR(VLOOKUP(客户对账单!A135,销售出库明细表!A:O,6,FALSE),"")</f>
        <v/>
      </c>
      <c r="G135" s="18" t="str">
        <f>IFERROR(VLOOKUP(客户对账单!A135,销售出库明细表!A:O,7,FALSE),"")</f>
        <v/>
      </c>
      <c r="H135" s="18" t="str">
        <f>IFERROR(VLOOKUP(客户对账单!A135,销售出库明细表!A:O,8,FALSE),"")</f>
        <v/>
      </c>
      <c r="I135" s="18" t="str">
        <f>IFERROR(VLOOKUP(客户对账单!A135,销售出库明细表!A:O,9,FALSE),"")</f>
        <v/>
      </c>
      <c r="J135" s="18" t="str">
        <f>IFERROR(VLOOKUP(客户对账单!A135,销售出库明细表!A:O,10,FALSE),"")</f>
        <v/>
      </c>
      <c r="K135" s="18" t="str">
        <f>IFERROR(VLOOKUP(客户对账单!A135,销售出库明细表!A:O,11,FALSE),"")</f>
        <v/>
      </c>
      <c r="L135" s="18" t="str">
        <f>IFERROR(VLOOKUP(客户对账单!A135,销售出库明细表!A:O,13,FALSE),"")</f>
        <v/>
      </c>
    </row>
    <row r="136" spans="1:12" ht="20.100000000000001" customHeight="1" x14ac:dyDescent="0.15">
      <c r="A136" s="38" t="e">
        <f t="array" ref="A136">INDEX(销售出库明细表!A:A,LARGE(IF(销售出库明细表!$A$3:$A$10000&lt;&gt;"",ROW($3:$10000),-1),ROW(客户对账单!A131)))</f>
        <v>#VALUE!</v>
      </c>
      <c r="B136" s="46" t="str">
        <f>IFERROR(VLOOKUP(客户对账单!A136,销售出库明细表!A:O,2,FALSE),"")</f>
        <v/>
      </c>
      <c r="C136" s="47" t="str">
        <f>IFERROR(VLOOKUP(客户对账单!A136,销售出库明细表!A:O,3,FALSE),"")</f>
        <v/>
      </c>
      <c r="D136" s="18" t="str">
        <f>IFERROR(VLOOKUP(客户对账单!A136,销售出库明细表!A:O,4,FALSE),"")</f>
        <v/>
      </c>
      <c r="E136" s="18" t="str">
        <f>IFERROR(VLOOKUP(客户对账单!A136,销售出库明细表!A:O,5,FALSE),"")</f>
        <v/>
      </c>
      <c r="F136" s="18" t="str">
        <f>IFERROR(VLOOKUP(客户对账单!A136,销售出库明细表!A:O,6,FALSE),"")</f>
        <v/>
      </c>
      <c r="G136" s="18" t="str">
        <f>IFERROR(VLOOKUP(客户对账单!A136,销售出库明细表!A:O,7,FALSE),"")</f>
        <v/>
      </c>
      <c r="H136" s="18" t="str">
        <f>IFERROR(VLOOKUP(客户对账单!A136,销售出库明细表!A:O,8,FALSE),"")</f>
        <v/>
      </c>
      <c r="I136" s="18" t="str">
        <f>IFERROR(VLOOKUP(客户对账单!A136,销售出库明细表!A:O,9,FALSE),"")</f>
        <v/>
      </c>
      <c r="J136" s="18" t="str">
        <f>IFERROR(VLOOKUP(客户对账单!A136,销售出库明细表!A:O,10,FALSE),"")</f>
        <v/>
      </c>
      <c r="K136" s="18" t="str">
        <f>IFERROR(VLOOKUP(客户对账单!A136,销售出库明细表!A:O,11,FALSE),"")</f>
        <v/>
      </c>
      <c r="L136" s="18" t="str">
        <f>IFERROR(VLOOKUP(客户对账单!A136,销售出库明细表!A:O,13,FALSE),"")</f>
        <v/>
      </c>
    </row>
    <row r="137" spans="1:12" ht="20.100000000000001" customHeight="1" x14ac:dyDescent="0.15">
      <c r="A137" s="38" t="e">
        <f t="array" ref="A137">INDEX(销售出库明细表!A:A,LARGE(IF(销售出库明细表!$A$3:$A$10000&lt;&gt;"",ROW($3:$10000),-1),ROW(客户对账单!A132)))</f>
        <v>#VALUE!</v>
      </c>
      <c r="B137" s="46" t="str">
        <f>IFERROR(VLOOKUP(客户对账单!A137,销售出库明细表!A:O,2,FALSE),"")</f>
        <v/>
      </c>
      <c r="C137" s="47" t="str">
        <f>IFERROR(VLOOKUP(客户对账单!A137,销售出库明细表!A:O,3,FALSE),"")</f>
        <v/>
      </c>
      <c r="D137" s="18" t="str">
        <f>IFERROR(VLOOKUP(客户对账单!A137,销售出库明细表!A:O,4,FALSE),"")</f>
        <v/>
      </c>
      <c r="E137" s="18" t="str">
        <f>IFERROR(VLOOKUP(客户对账单!A137,销售出库明细表!A:O,5,FALSE),"")</f>
        <v/>
      </c>
      <c r="F137" s="18" t="str">
        <f>IFERROR(VLOOKUP(客户对账单!A137,销售出库明细表!A:O,6,FALSE),"")</f>
        <v/>
      </c>
      <c r="G137" s="18" t="str">
        <f>IFERROR(VLOOKUP(客户对账单!A137,销售出库明细表!A:O,7,FALSE),"")</f>
        <v/>
      </c>
      <c r="H137" s="18" t="str">
        <f>IFERROR(VLOOKUP(客户对账单!A137,销售出库明细表!A:O,8,FALSE),"")</f>
        <v/>
      </c>
      <c r="I137" s="18" t="str">
        <f>IFERROR(VLOOKUP(客户对账单!A137,销售出库明细表!A:O,9,FALSE),"")</f>
        <v/>
      </c>
      <c r="J137" s="18" t="str">
        <f>IFERROR(VLOOKUP(客户对账单!A137,销售出库明细表!A:O,10,FALSE),"")</f>
        <v/>
      </c>
      <c r="K137" s="18" t="str">
        <f>IFERROR(VLOOKUP(客户对账单!A137,销售出库明细表!A:O,11,FALSE),"")</f>
        <v/>
      </c>
      <c r="L137" s="18" t="str">
        <f>IFERROR(VLOOKUP(客户对账单!A137,销售出库明细表!A:O,13,FALSE),"")</f>
        <v/>
      </c>
    </row>
    <row r="138" spans="1:12" ht="20.100000000000001" customHeight="1" x14ac:dyDescent="0.15">
      <c r="A138" s="38" t="e">
        <f t="array" ref="A138">INDEX(销售出库明细表!A:A,LARGE(IF(销售出库明细表!$A$3:$A$10000&lt;&gt;"",ROW($3:$10000),-1),ROW(客户对账单!A133)))</f>
        <v>#VALUE!</v>
      </c>
      <c r="B138" s="46" t="str">
        <f>IFERROR(VLOOKUP(客户对账单!A138,销售出库明细表!A:O,2,FALSE),"")</f>
        <v/>
      </c>
      <c r="C138" s="47" t="str">
        <f>IFERROR(VLOOKUP(客户对账单!A138,销售出库明细表!A:O,3,FALSE),"")</f>
        <v/>
      </c>
      <c r="D138" s="18" t="str">
        <f>IFERROR(VLOOKUP(客户对账单!A138,销售出库明细表!A:O,4,FALSE),"")</f>
        <v/>
      </c>
      <c r="E138" s="18" t="str">
        <f>IFERROR(VLOOKUP(客户对账单!A138,销售出库明细表!A:O,5,FALSE),"")</f>
        <v/>
      </c>
      <c r="F138" s="18" t="str">
        <f>IFERROR(VLOOKUP(客户对账单!A138,销售出库明细表!A:O,6,FALSE),"")</f>
        <v/>
      </c>
      <c r="G138" s="18" t="str">
        <f>IFERROR(VLOOKUP(客户对账单!A138,销售出库明细表!A:O,7,FALSE),"")</f>
        <v/>
      </c>
      <c r="H138" s="18" t="str">
        <f>IFERROR(VLOOKUP(客户对账单!A138,销售出库明细表!A:O,8,FALSE),"")</f>
        <v/>
      </c>
      <c r="I138" s="18" t="str">
        <f>IFERROR(VLOOKUP(客户对账单!A138,销售出库明细表!A:O,9,FALSE),"")</f>
        <v/>
      </c>
      <c r="J138" s="18" t="str">
        <f>IFERROR(VLOOKUP(客户对账单!A138,销售出库明细表!A:O,10,FALSE),"")</f>
        <v/>
      </c>
      <c r="K138" s="18" t="str">
        <f>IFERROR(VLOOKUP(客户对账单!A138,销售出库明细表!A:O,11,FALSE),"")</f>
        <v/>
      </c>
      <c r="L138" s="18" t="str">
        <f>IFERROR(VLOOKUP(客户对账单!A138,销售出库明细表!A:O,13,FALSE),"")</f>
        <v/>
      </c>
    </row>
    <row r="139" spans="1:12" ht="20.100000000000001" customHeight="1" x14ac:dyDescent="0.15">
      <c r="A139" s="38" t="e">
        <f t="array" ref="A139">INDEX(销售出库明细表!A:A,LARGE(IF(销售出库明细表!$A$3:$A$10000&lt;&gt;"",ROW($3:$10000),-1),ROW(客户对账单!A134)))</f>
        <v>#VALUE!</v>
      </c>
      <c r="B139" s="46" t="str">
        <f>IFERROR(VLOOKUP(客户对账单!A139,销售出库明细表!A:O,2,FALSE),"")</f>
        <v/>
      </c>
      <c r="C139" s="47" t="str">
        <f>IFERROR(VLOOKUP(客户对账单!A139,销售出库明细表!A:O,3,FALSE),"")</f>
        <v/>
      </c>
      <c r="D139" s="18" t="str">
        <f>IFERROR(VLOOKUP(客户对账单!A139,销售出库明细表!A:O,4,FALSE),"")</f>
        <v/>
      </c>
      <c r="E139" s="18" t="str">
        <f>IFERROR(VLOOKUP(客户对账单!A139,销售出库明细表!A:O,5,FALSE),"")</f>
        <v/>
      </c>
      <c r="F139" s="18" t="str">
        <f>IFERROR(VLOOKUP(客户对账单!A139,销售出库明细表!A:O,6,FALSE),"")</f>
        <v/>
      </c>
      <c r="G139" s="18" t="str">
        <f>IFERROR(VLOOKUP(客户对账单!A139,销售出库明细表!A:O,7,FALSE),"")</f>
        <v/>
      </c>
      <c r="H139" s="18" t="str">
        <f>IFERROR(VLOOKUP(客户对账单!A139,销售出库明细表!A:O,8,FALSE),"")</f>
        <v/>
      </c>
      <c r="I139" s="18" t="str">
        <f>IFERROR(VLOOKUP(客户对账单!A139,销售出库明细表!A:O,9,FALSE),"")</f>
        <v/>
      </c>
      <c r="J139" s="18" t="str">
        <f>IFERROR(VLOOKUP(客户对账单!A139,销售出库明细表!A:O,10,FALSE),"")</f>
        <v/>
      </c>
      <c r="K139" s="18" t="str">
        <f>IFERROR(VLOOKUP(客户对账单!A139,销售出库明细表!A:O,11,FALSE),"")</f>
        <v/>
      </c>
      <c r="L139" s="18" t="str">
        <f>IFERROR(VLOOKUP(客户对账单!A139,销售出库明细表!A:O,13,FALSE),"")</f>
        <v/>
      </c>
    </row>
    <row r="140" spans="1:12" ht="20.100000000000001" customHeight="1" x14ac:dyDescent="0.15">
      <c r="A140" s="38" t="e">
        <f t="array" ref="A140">INDEX(销售出库明细表!A:A,LARGE(IF(销售出库明细表!$A$3:$A$10000&lt;&gt;"",ROW($3:$10000),-1),ROW(客户对账单!A135)))</f>
        <v>#VALUE!</v>
      </c>
      <c r="B140" s="46" t="str">
        <f>IFERROR(VLOOKUP(客户对账单!A140,销售出库明细表!A:O,2,FALSE),"")</f>
        <v/>
      </c>
      <c r="C140" s="47" t="str">
        <f>IFERROR(VLOOKUP(客户对账单!A140,销售出库明细表!A:O,3,FALSE),"")</f>
        <v/>
      </c>
      <c r="D140" s="18" t="str">
        <f>IFERROR(VLOOKUP(客户对账单!A140,销售出库明细表!A:O,4,FALSE),"")</f>
        <v/>
      </c>
      <c r="E140" s="18" t="str">
        <f>IFERROR(VLOOKUP(客户对账单!A140,销售出库明细表!A:O,5,FALSE),"")</f>
        <v/>
      </c>
      <c r="F140" s="18" t="str">
        <f>IFERROR(VLOOKUP(客户对账单!A140,销售出库明细表!A:O,6,FALSE),"")</f>
        <v/>
      </c>
      <c r="G140" s="18" t="str">
        <f>IFERROR(VLOOKUP(客户对账单!A140,销售出库明细表!A:O,7,FALSE),"")</f>
        <v/>
      </c>
      <c r="H140" s="18" t="str">
        <f>IFERROR(VLOOKUP(客户对账单!A140,销售出库明细表!A:O,8,FALSE),"")</f>
        <v/>
      </c>
      <c r="I140" s="18" t="str">
        <f>IFERROR(VLOOKUP(客户对账单!A140,销售出库明细表!A:O,9,FALSE),"")</f>
        <v/>
      </c>
      <c r="J140" s="18" t="str">
        <f>IFERROR(VLOOKUP(客户对账单!A140,销售出库明细表!A:O,10,FALSE),"")</f>
        <v/>
      </c>
      <c r="K140" s="18" t="str">
        <f>IFERROR(VLOOKUP(客户对账单!A140,销售出库明细表!A:O,11,FALSE),"")</f>
        <v/>
      </c>
      <c r="L140" s="18" t="str">
        <f>IFERROR(VLOOKUP(客户对账单!A140,销售出库明细表!A:O,13,FALSE),"")</f>
        <v/>
      </c>
    </row>
    <row r="141" spans="1:12" ht="20.100000000000001" customHeight="1" x14ac:dyDescent="0.15">
      <c r="A141" s="38" t="e">
        <f t="array" ref="A141">INDEX(销售出库明细表!A:A,LARGE(IF(销售出库明细表!$A$3:$A$10000&lt;&gt;"",ROW($3:$10000),-1),ROW(客户对账单!A136)))</f>
        <v>#VALUE!</v>
      </c>
      <c r="B141" s="46" t="str">
        <f>IFERROR(VLOOKUP(客户对账单!A141,销售出库明细表!A:O,2,FALSE),"")</f>
        <v/>
      </c>
      <c r="C141" s="47" t="str">
        <f>IFERROR(VLOOKUP(客户对账单!A141,销售出库明细表!A:O,3,FALSE),"")</f>
        <v/>
      </c>
      <c r="D141" s="18" t="str">
        <f>IFERROR(VLOOKUP(客户对账单!A141,销售出库明细表!A:O,4,FALSE),"")</f>
        <v/>
      </c>
      <c r="E141" s="18" t="str">
        <f>IFERROR(VLOOKUP(客户对账单!A141,销售出库明细表!A:O,5,FALSE),"")</f>
        <v/>
      </c>
      <c r="F141" s="18" t="str">
        <f>IFERROR(VLOOKUP(客户对账单!A141,销售出库明细表!A:O,6,FALSE),"")</f>
        <v/>
      </c>
      <c r="G141" s="18" t="str">
        <f>IFERROR(VLOOKUP(客户对账单!A141,销售出库明细表!A:O,7,FALSE),"")</f>
        <v/>
      </c>
      <c r="H141" s="18" t="str">
        <f>IFERROR(VLOOKUP(客户对账单!A141,销售出库明细表!A:O,8,FALSE),"")</f>
        <v/>
      </c>
      <c r="I141" s="18" t="str">
        <f>IFERROR(VLOOKUP(客户对账单!A141,销售出库明细表!A:O,9,FALSE),"")</f>
        <v/>
      </c>
      <c r="J141" s="18" t="str">
        <f>IFERROR(VLOOKUP(客户对账单!A141,销售出库明细表!A:O,10,FALSE),"")</f>
        <v/>
      </c>
      <c r="K141" s="18" t="str">
        <f>IFERROR(VLOOKUP(客户对账单!A141,销售出库明细表!A:O,11,FALSE),"")</f>
        <v/>
      </c>
      <c r="L141" s="18" t="str">
        <f>IFERROR(VLOOKUP(客户对账单!A141,销售出库明细表!A:O,13,FALSE),"")</f>
        <v/>
      </c>
    </row>
    <row r="142" spans="1:12" ht="20.100000000000001" customHeight="1" x14ac:dyDescent="0.15">
      <c r="A142" s="38" t="e">
        <f t="array" ref="A142">INDEX(销售出库明细表!A:A,LARGE(IF(销售出库明细表!$A$3:$A$10000&lt;&gt;"",ROW($3:$10000),-1),ROW(客户对账单!A137)))</f>
        <v>#VALUE!</v>
      </c>
      <c r="B142" s="46" t="str">
        <f>IFERROR(VLOOKUP(客户对账单!A142,销售出库明细表!A:O,2,FALSE),"")</f>
        <v/>
      </c>
      <c r="C142" s="47" t="str">
        <f>IFERROR(VLOOKUP(客户对账单!A142,销售出库明细表!A:O,3,FALSE),"")</f>
        <v/>
      </c>
      <c r="D142" s="18" t="str">
        <f>IFERROR(VLOOKUP(客户对账单!A142,销售出库明细表!A:O,4,FALSE),"")</f>
        <v/>
      </c>
      <c r="E142" s="18" t="str">
        <f>IFERROR(VLOOKUP(客户对账单!A142,销售出库明细表!A:O,5,FALSE),"")</f>
        <v/>
      </c>
      <c r="F142" s="18" t="str">
        <f>IFERROR(VLOOKUP(客户对账单!A142,销售出库明细表!A:O,6,FALSE),"")</f>
        <v/>
      </c>
      <c r="G142" s="18" t="str">
        <f>IFERROR(VLOOKUP(客户对账单!A142,销售出库明细表!A:O,7,FALSE),"")</f>
        <v/>
      </c>
      <c r="H142" s="18" t="str">
        <f>IFERROR(VLOOKUP(客户对账单!A142,销售出库明细表!A:O,8,FALSE),"")</f>
        <v/>
      </c>
      <c r="I142" s="18" t="str">
        <f>IFERROR(VLOOKUP(客户对账单!A142,销售出库明细表!A:O,9,FALSE),"")</f>
        <v/>
      </c>
      <c r="J142" s="18" t="str">
        <f>IFERROR(VLOOKUP(客户对账单!A142,销售出库明细表!A:O,10,FALSE),"")</f>
        <v/>
      </c>
      <c r="K142" s="18" t="str">
        <f>IFERROR(VLOOKUP(客户对账单!A142,销售出库明细表!A:O,11,FALSE),"")</f>
        <v/>
      </c>
      <c r="L142" s="18" t="str">
        <f>IFERROR(VLOOKUP(客户对账单!A142,销售出库明细表!A:O,13,FALSE),"")</f>
        <v/>
      </c>
    </row>
    <row r="143" spans="1:12" ht="20.100000000000001" customHeight="1" x14ac:dyDescent="0.15">
      <c r="A143" s="38" t="e">
        <f t="array" ref="A143">INDEX(销售出库明细表!A:A,LARGE(IF(销售出库明细表!$A$3:$A$10000&lt;&gt;"",ROW($3:$10000),-1),ROW(客户对账单!A138)))</f>
        <v>#VALUE!</v>
      </c>
      <c r="B143" s="46" t="str">
        <f>IFERROR(VLOOKUP(客户对账单!A143,销售出库明细表!A:O,2,FALSE),"")</f>
        <v/>
      </c>
      <c r="C143" s="47" t="str">
        <f>IFERROR(VLOOKUP(客户对账单!A143,销售出库明细表!A:O,3,FALSE),"")</f>
        <v/>
      </c>
      <c r="D143" s="18" t="str">
        <f>IFERROR(VLOOKUP(客户对账单!A143,销售出库明细表!A:O,4,FALSE),"")</f>
        <v/>
      </c>
      <c r="E143" s="18" t="str">
        <f>IFERROR(VLOOKUP(客户对账单!A143,销售出库明细表!A:O,5,FALSE),"")</f>
        <v/>
      </c>
      <c r="F143" s="18" t="str">
        <f>IFERROR(VLOOKUP(客户对账单!A143,销售出库明细表!A:O,6,FALSE),"")</f>
        <v/>
      </c>
      <c r="G143" s="18" t="str">
        <f>IFERROR(VLOOKUP(客户对账单!A143,销售出库明细表!A:O,7,FALSE),"")</f>
        <v/>
      </c>
      <c r="H143" s="18" t="str">
        <f>IFERROR(VLOOKUP(客户对账单!A143,销售出库明细表!A:O,8,FALSE),"")</f>
        <v/>
      </c>
      <c r="I143" s="18" t="str">
        <f>IFERROR(VLOOKUP(客户对账单!A143,销售出库明细表!A:O,9,FALSE),"")</f>
        <v/>
      </c>
      <c r="J143" s="18" t="str">
        <f>IFERROR(VLOOKUP(客户对账单!A143,销售出库明细表!A:O,10,FALSE),"")</f>
        <v/>
      </c>
      <c r="K143" s="18" t="str">
        <f>IFERROR(VLOOKUP(客户对账单!A143,销售出库明细表!A:O,11,FALSE),"")</f>
        <v/>
      </c>
      <c r="L143" s="18" t="str">
        <f>IFERROR(VLOOKUP(客户对账单!A143,销售出库明细表!A:O,13,FALSE),"")</f>
        <v/>
      </c>
    </row>
    <row r="144" spans="1:12" ht="20.100000000000001" customHeight="1" x14ac:dyDescent="0.15">
      <c r="A144" s="38" t="e">
        <f t="array" ref="A144">INDEX(销售出库明细表!A:A,LARGE(IF(销售出库明细表!$A$3:$A$10000&lt;&gt;"",ROW($3:$10000),-1),ROW(客户对账单!A139)))</f>
        <v>#VALUE!</v>
      </c>
      <c r="B144" s="46" t="str">
        <f>IFERROR(VLOOKUP(客户对账单!A144,销售出库明细表!A:O,2,FALSE),"")</f>
        <v/>
      </c>
      <c r="C144" s="47" t="str">
        <f>IFERROR(VLOOKUP(客户对账单!A144,销售出库明细表!A:O,3,FALSE),"")</f>
        <v/>
      </c>
      <c r="D144" s="18" t="str">
        <f>IFERROR(VLOOKUP(客户对账单!A144,销售出库明细表!A:O,4,FALSE),"")</f>
        <v/>
      </c>
      <c r="E144" s="18" t="str">
        <f>IFERROR(VLOOKUP(客户对账单!A144,销售出库明细表!A:O,5,FALSE),"")</f>
        <v/>
      </c>
      <c r="F144" s="18" t="str">
        <f>IFERROR(VLOOKUP(客户对账单!A144,销售出库明细表!A:O,6,FALSE),"")</f>
        <v/>
      </c>
      <c r="G144" s="18" t="str">
        <f>IFERROR(VLOOKUP(客户对账单!A144,销售出库明细表!A:O,7,FALSE),"")</f>
        <v/>
      </c>
      <c r="H144" s="18" t="str">
        <f>IFERROR(VLOOKUP(客户对账单!A144,销售出库明细表!A:O,8,FALSE),"")</f>
        <v/>
      </c>
      <c r="I144" s="18" t="str">
        <f>IFERROR(VLOOKUP(客户对账单!A144,销售出库明细表!A:O,9,FALSE),"")</f>
        <v/>
      </c>
      <c r="J144" s="18" t="str">
        <f>IFERROR(VLOOKUP(客户对账单!A144,销售出库明细表!A:O,10,FALSE),"")</f>
        <v/>
      </c>
      <c r="K144" s="18" t="str">
        <f>IFERROR(VLOOKUP(客户对账单!A144,销售出库明细表!A:O,11,FALSE),"")</f>
        <v/>
      </c>
      <c r="L144" s="18" t="str">
        <f>IFERROR(VLOOKUP(客户对账单!A144,销售出库明细表!A:O,13,FALSE),"")</f>
        <v/>
      </c>
    </row>
    <row r="145" spans="1:12" ht="20.100000000000001" customHeight="1" x14ac:dyDescent="0.15">
      <c r="A145" s="38" t="e">
        <f t="array" ref="A145">INDEX(销售出库明细表!A:A,LARGE(IF(销售出库明细表!$A$3:$A$10000&lt;&gt;"",ROW($3:$10000),-1),ROW(客户对账单!A140)))</f>
        <v>#VALUE!</v>
      </c>
      <c r="B145" s="46" t="str">
        <f>IFERROR(VLOOKUP(客户对账单!A145,销售出库明细表!A:O,2,FALSE),"")</f>
        <v/>
      </c>
      <c r="C145" s="47" t="str">
        <f>IFERROR(VLOOKUP(客户对账单!A145,销售出库明细表!A:O,3,FALSE),"")</f>
        <v/>
      </c>
      <c r="D145" s="18" t="str">
        <f>IFERROR(VLOOKUP(客户对账单!A145,销售出库明细表!A:O,4,FALSE),"")</f>
        <v/>
      </c>
      <c r="E145" s="18" t="str">
        <f>IFERROR(VLOOKUP(客户对账单!A145,销售出库明细表!A:O,5,FALSE),"")</f>
        <v/>
      </c>
      <c r="F145" s="18" t="str">
        <f>IFERROR(VLOOKUP(客户对账单!A145,销售出库明细表!A:O,6,FALSE),"")</f>
        <v/>
      </c>
      <c r="G145" s="18" t="str">
        <f>IFERROR(VLOOKUP(客户对账单!A145,销售出库明细表!A:O,7,FALSE),"")</f>
        <v/>
      </c>
      <c r="H145" s="18" t="str">
        <f>IFERROR(VLOOKUP(客户对账单!A145,销售出库明细表!A:O,8,FALSE),"")</f>
        <v/>
      </c>
      <c r="I145" s="18" t="str">
        <f>IFERROR(VLOOKUP(客户对账单!A145,销售出库明细表!A:O,9,FALSE),"")</f>
        <v/>
      </c>
      <c r="J145" s="18" t="str">
        <f>IFERROR(VLOOKUP(客户对账单!A145,销售出库明细表!A:O,10,FALSE),"")</f>
        <v/>
      </c>
      <c r="K145" s="18" t="str">
        <f>IFERROR(VLOOKUP(客户对账单!A145,销售出库明细表!A:O,11,FALSE),"")</f>
        <v/>
      </c>
      <c r="L145" s="18" t="str">
        <f>IFERROR(VLOOKUP(客户对账单!A145,销售出库明细表!A:O,13,FALSE),"")</f>
        <v/>
      </c>
    </row>
    <row r="146" spans="1:12" ht="20.100000000000001" customHeight="1" x14ac:dyDescent="0.15">
      <c r="A146" s="38" t="e">
        <f t="array" ref="A146">INDEX(销售出库明细表!A:A,LARGE(IF(销售出库明细表!$A$3:$A$10000&lt;&gt;"",ROW($3:$10000),-1),ROW(客户对账单!A141)))</f>
        <v>#VALUE!</v>
      </c>
      <c r="B146" s="46" t="str">
        <f>IFERROR(VLOOKUP(客户对账单!A146,销售出库明细表!A:O,2,FALSE),"")</f>
        <v/>
      </c>
      <c r="C146" s="47" t="str">
        <f>IFERROR(VLOOKUP(客户对账单!A146,销售出库明细表!A:O,3,FALSE),"")</f>
        <v/>
      </c>
      <c r="D146" s="18" t="str">
        <f>IFERROR(VLOOKUP(客户对账单!A146,销售出库明细表!A:O,4,FALSE),"")</f>
        <v/>
      </c>
      <c r="E146" s="18" t="str">
        <f>IFERROR(VLOOKUP(客户对账单!A146,销售出库明细表!A:O,5,FALSE),"")</f>
        <v/>
      </c>
      <c r="F146" s="18" t="str">
        <f>IFERROR(VLOOKUP(客户对账单!A146,销售出库明细表!A:O,6,FALSE),"")</f>
        <v/>
      </c>
      <c r="G146" s="18" t="str">
        <f>IFERROR(VLOOKUP(客户对账单!A146,销售出库明细表!A:O,7,FALSE),"")</f>
        <v/>
      </c>
      <c r="H146" s="18" t="str">
        <f>IFERROR(VLOOKUP(客户对账单!A146,销售出库明细表!A:O,8,FALSE),"")</f>
        <v/>
      </c>
      <c r="I146" s="18" t="str">
        <f>IFERROR(VLOOKUP(客户对账单!A146,销售出库明细表!A:O,9,FALSE),"")</f>
        <v/>
      </c>
      <c r="J146" s="18" t="str">
        <f>IFERROR(VLOOKUP(客户对账单!A146,销售出库明细表!A:O,10,FALSE),"")</f>
        <v/>
      </c>
      <c r="K146" s="18" t="str">
        <f>IFERROR(VLOOKUP(客户对账单!A146,销售出库明细表!A:O,11,FALSE),"")</f>
        <v/>
      </c>
      <c r="L146" s="18" t="str">
        <f>IFERROR(VLOOKUP(客户对账单!A146,销售出库明细表!A:O,13,FALSE),"")</f>
        <v/>
      </c>
    </row>
    <row r="147" spans="1:12" ht="20.100000000000001" customHeight="1" x14ac:dyDescent="0.15">
      <c r="A147" s="38" t="e">
        <f t="array" ref="A147">INDEX(销售出库明细表!A:A,LARGE(IF(销售出库明细表!$A$3:$A$10000&lt;&gt;"",ROW($3:$10000),-1),ROW(客户对账单!A142)))</f>
        <v>#VALUE!</v>
      </c>
      <c r="B147" s="46" t="str">
        <f>IFERROR(VLOOKUP(客户对账单!A147,销售出库明细表!A:O,2,FALSE),"")</f>
        <v/>
      </c>
      <c r="C147" s="47" t="str">
        <f>IFERROR(VLOOKUP(客户对账单!A147,销售出库明细表!A:O,3,FALSE),"")</f>
        <v/>
      </c>
      <c r="D147" s="18" t="str">
        <f>IFERROR(VLOOKUP(客户对账单!A147,销售出库明细表!A:O,4,FALSE),"")</f>
        <v/>
      </c>
      <c r="E147" s="18" t="str">
        <f>IFERROR(VLOOKUP(客户对账单!A147,销售出库明细表!A:O,5,FALSE),"")</f>
        <v/>
      </c>
      <c r="F147" s="18" t="str">
        <f>IFERROR(VLOOKUP(客户对账单!A147,销售出库明细表!A:O,6,FALSE),"")</f>
        <v/>
      </c>
      <c r="G147" s="18" t="str">
        <f>IFERROR(VLOOKUP(客户对账单!A147,销售出库明细表!A:O,7,FALSE),"")</f>
        <v/>
      </c>
      <c r="H147" s="18" t="str">
        <f>IFERROR(VLOOKUP(客户对账单!A147,销售出库明细表!A:O,8,FALSE),"")</f>
        <v/>
      </c>
      <c r="I147" s="18" t="str">
        <f>IFERROR(VLOOKUP(客户对账单!A147,销售出库明细表!A:O,9,FALSE),"")</f>
        <v/>
      </c>
      <c r="J147" s="18" t="str">
        <f>IFERROR(VLOOKUP(客户对账单!A147,销售出库明细表!A:O,10,FALSE),"")</f>
        <v/>
      </c>
      <c r="K147" s="18" t="str">
        <f>IFERROR(VLOOKUP(客户对账单!A147,销售出库明细表!A:O,11,FALSE),"")</f>
        <v/>
      </c>
      <c r="L147" s="18" t="str">
        <f>IFERROR(VLOOKUP(客户对账单!A147,销售出库明细表!A:O,13,FALSE),"")</f>
        <v/>
      </c>
    </row>
    <row r="148" spans="1:12" ht="20.100000000000001" customHeight="1" x14ac:dyDescent="0.15">
      <c r="A148" s="38" t="e">
        <f t="array" ref="A148">INDEX(销售出库明细表!A:A,LARGE(IF(销售出库明细表!$A$3:$A$10000&lt;&gt;"",ROW($3:$10000),-1),ROW(客户对账单!A143)))</f>
        <v>#VALUE!</v>
      </c>
      <c r="B148" s="46" t="str">
        <f>IFERROR(VLOOKUP(客户对账单!A148,销售出库明细表!A:O,2,FALSE),"")</f>
        <v/>
      </c>
      <c r="C148" s="47" t="str">
        <f>IFERROR(VLOOKUP(客户对账单!A148,销售出库明细表!A:O,3,FALSE),"")</f>
        <v/>
      </c>
      <c r="D148" s="18" t="str">
        <f>IFERROR(VLOOKUP(客户对账单!A148,销售出库明细表!A:O,4,FALSE),"")</f>
        <v/>
      </c>
      <c r="E148" s="18" t="str">
        <f>IFERROR(VLOOKUP(客户对账单!A148,销售出库明细表!A:O,5,FALSE),"")</f>
        <v/>
      </c>
      <c r="F148" s="18" t="str">
        <f>IFERROR(VLOOKUP(客户对账单!A148,销售出库明细表!A:O,6,FALSE),"")</f>
        <v/>
      </c>
      <c r="G148" s="18" t="str">
        <f>IFERROR(VLOOKUP(客户对账单!A148,销售出库明细表!A:O,7,FALSE),"")</f>
        <v/>
      </c>
      <c r="H148" s="18" t="str">
        <f>IFERROR(VLOOKUP(客户对账单!A148,销售出库明细表!A:O,8,FALSE),"")</f>
        <v/>
      </c>
      <c r="I148" s="18" t="str">
        <f>IFERROR(VLOOKUP(客户对账单!A148,销售出库明细表!A:O,9,FALSE),"")</f>
        <v/>
      </c>
      <c r="J148" s="18" t="str">
        <f>IFERROR(VLOOKUP(客户对账单!A148,销售出库明细表!A:O,10,FALSE),"")</f>
        <v/>
      </c>
      <c r="K148" s="18" t="str">
        <f>IFERROR(VLOOKUP(客户对账单!A148,销售出库明细表!A:O,11,FALSE),"")</f>
        <v/>
      </c>
      <c r="L148" s="18" t="str">
        <f>IFERROR(VLOOKUP(客户对账单!A148,销售出库明细表!A:O,13,FALSE),"")</f>
        <v/>
      </c>
    </row>
    <row r="149" spans="1:12" ht="20.100000000000001" customHeight="1" x14ac:dyDescent="0.15">
      <c r="A149" s="38" t="e">
        <f t="array" ref="A149">INDEX(销售出库明细表!A:A,LARGE(IF(销售出库明细表!$A$3:$A$10000&lt;&gt;"",ROW($3:$10000),-1),ROW(客户对账单!A144)))</f>
        <v>#VALUE!</v>
      </c>
      <c r="B149" s="46" t="str">
        <f>IFERROR(VLOOKUP(客户对账单!A149,销售出库明细表!A:O,2,FALSE),"")</f>
        <v/>
      </c>
      <c r="C149" s="47" t="str">
        <f>IFERROR(VLOOKUP(客户对账单!A149,销售出库明细表!A:O,3,FALSE),"")</f>
        <v/>
      </c>
      <c r="D149" s="18" t="str">
        <f>IFERROR(VLOOKUP(客户对账单!A149,销售出库明细表!A:O,4,FALSE),"")</f>
        <v/>
      </c>
      <c r="E149" s="18" t="str">
        <f>IFERROR(VLOOKUP(客户对账单!A149,销售出库明细表!A:O,5,FALSE),"")</f>
        <v/>
      </c>
      <c r="F149" s="18" t="str">
        <f>IFERROR(VLOOKUP(客户对账单!A149,销售出库明细表!A:O,6,FALSE),"")</f>
        <v/>
      </c>
      <c r="G149" s="18" t="str">
        <f>IFERROR(VLOOKUP(客户对账单!A149,销售出库明细表!A:O,7,FALSE),"")</f>
        <v/>
      </c>
      <c r="H149" s="18" t="str">
        <f>IFERROR(VLOOKUP(客户对账单!A149,销售出库明细表!A:O,8,FALSE),"")</f>
        <v/>
      </c>
      <c r="I149" s="18" t="str">
        <f>IFERROR(VLOOKUP(客户对账单!A149,销售出库明细表!A:O,9,FALSE),"")</f>
        <v/>
      </c>
      <c r="J149" s="18" t="str">
        <f>IFERROR(VLOOKUP(客户对账单!A149,销售出库明细表!A:O,10,FALSE),"")</f>
        <v/>
      </c>
      <c r="K149" s="18" t="str">
        <f>IFERROR(VLOOKUP(客户对账单!A149,销售出库明细表!A:O,11,FALSE),"")</f>
        <v/>
      </c>
      <c r="L149" s="18" t="str">
        <f>IFERROR(VLOOKUP(客户对账单!A149,销售出库明细表!A:O,13,FALSE),"")</f>
        <v/>
      </c>
    </row>
    <row r="150" spans="1:12" ht="20.100000000000001" customHeight="1" x14ac:dyDescent="0.15">
      <c r="A150" s="38" t="e">
        <f t="array" ref="A150">INDEX(销售出库明细表!A:A,LARGE(IF(销售出库明细表!$A$3:$A$10000&lt;&gt;"",ROW($3:$10000),-1),ROW(客户对账单!A145)))</f>
        <v>#VALUE!</v>
      </c>
      <c r="B150" s="46" t="str">
        <f>IFERROR(VLOOKUP(客户对账单!A150,销售出库明细表!A:O,2,FALSE),"")</f>
        <v/>
      </c>
      <c r="C150" s="47" t="str">
        <f>IFERROR(VLOOKUP(客户对账单!A150,销售出库明细表!A:O,3,FALSE),"")</f>
        <v/>
      </c>
      <c r="D150" s="18" t="str">
        <f>IFERROR(VLOOKUP(客户对账单!A150,销售出库明细表!A:O,4,FALSE),"")</f>
        <v/>
      </c>
      <c r="E150" s="18" t="str">
        <f>IFERROR(VLOOKUP(客户对账单!A150,销售出库明细表!A:O,5,FALSE),"")</f>
        <v/>
      </c>
      <c r="F150" s="18" t="str">
        <f>IFERROR(VLOOKUP(客户对账单!A150,销售出库明细表!A:O,6,FALSE),"")</f>
        <v/>
      </c>
      <c r="G150" s="18" t="str">
        <f>IFERROR(VLOOKUP(客户对账单!A150,销售出库明细表!A:O,7,FALSE),"")</f>
        <v/>
      </c>
      <c r="H150" s="18" t="str">
        <f>IFERROR(VLOOKUP(客户对账单!A150,销售出库明细表!A:O,8,FALSE),"")</f>
        <v/>
      </c>
      <c r="I150" s="18" t="str">
        <f>IFERROR(VLOOKUP(客户对账单!A150,销售出库明细表!A:O,9,FALSE),"")</f>
        <v/>
      </c>
      <c r="J150" s="18" t="str">
        <f>IFERROR(VLOOKUP(客户对账单!A150,销售出库明细表!A:O,10,FALSE),"")</f>
        <v/>
      </c>
      <c r="K150" s="18" t="str">
        <f>IFERROR(VLOOKUP(客户对账单!A150,销售出库明细表!A:O,11,FALSE),"")</f>
        <v/>
      </c>
      <c r="L150" s="18" t="str">
        <f>IFERROR(VLOOKUP(客户对账单!A150,销售出库明细表!A:O,13,FALSE),"")</f>
        <v/>
      </c>
    </row>
    <row r="151" spans="1:12" ht="20.100000000000001" customHeight="1" x14ac:dyDescent="0.15">
      <c r="A151" s="38" t="e">
        <f t="array" ref="A151">INDEX(销售出库明细表!A:A,LARGE(IF(销售出库明细表!$A$3:$A$10000&lt;&gt;"",ROW($3:$10000),-1),ROW(客户对账单!A146)))</f>
        <v>#VALUE!</v>
      </c>
      <c r="B151" s="46" t="str">
        <f>IFERROR(VLOOKUP(客户对账单!A151,销售出库明细表!A:O,2,FALSE),"")</f>
        <v/>
      </c>
      <c r="C151" s="47" t="str">
        <f>IFERROR(VLOOKUP(客户对账单!A151,销售出库明细表!A:O,3,FALSE),"")</f>
        <v/>
      </c>
      <c r="D151" s="18" t="str">
        <f>IFERROR(VLOOKUP(客户对账单!A151,销售出库明细表!A:O,4,FALSE),"")</f>
        <v/>
      </c>
      <c r="E151" s="18" t="str">
        <f>IFERROR(VLOOKUP(客户对账单!A151,销售出库明细表!A:O,5,FALSE),"")</f>
        <v/>
      </c>
      <c r="F151" s="18" t="str">
        <f>IFERROR(VLOOKUP(客户对账单!A151,销售出库明细表!A:O,6,FALSE),"")</f>
        <v/>
      </c>
      <c r="G151" s="18" t="str">
        <f>IFERROR(VLOOKUP(客户对账单!A151,销售出库明细表!A:O,7,FALSE),"")</f>
        <v/>
      </c>
      <c r="H151" s="18" t="str">
        <f>IFERROR(VLOOKUP(客户对账单!A151,销售出库明细表!A:O,8,FALSE),"")</f>
        <v/>
      </c>
      <c r="I151" s="18" t="str">
        <f>IFERROR(VLOOKUP(客户对账单!A151,销售出库明细表!A:O,9,FALSE),"")</f>
        <v/>
      </c>
      <c r="J151" s="18" t="str">
        <f>IFERROR(VLOOKUP(客户对账单!A151,销售出库明细表!A:O,10,FALSE),"")</f>
        <v/>
      </c>
      <c r="K151" s="18" t="str">
        <f>IFERROR(VLOOKUP(客户对账单!A151,销售出库明细表!A:O,11,FALSE),"")</f>
        <v/>
      </c>
      <c r="L151" s="18" t="str">
        <f>IFERROR(VLOOKUP(客户对账单!A151,销售出库明细表!A:O,13,FALSE),"")</f>
        <v/>
      </c>
    </row>
    <row r="152" spans="1:12" ht="20.100000000000001" customHeight="1" x14ac:dyDescent="0.15">
      <c r="A152" s="38" t="e">
        <f t="array" ref="A152">INDEX(销售出库明细表!A:A,LARGE(IF(销售出库明细表!$A$3:$A$10000&lt;&gt;"",ROW($3:$10000),-1),ROW(客户对账单!A147)))</f>
        <v>#VALUE!</v>
      </c>
      <c r="B152" s="46" t="str">
        <f>IFERROR(VLOOKUP(客户对账单!A152,销售出库明细表!A:O,2,FALSE),"")</f>
        <v/>
      </c>
      <c r="C152" s="47" t="str">
        <f>IFERROR(VLOOKUP(客户对账单!A152,销售出库明细表!A:O,3,FALSE),"")</f>
        <v/>
      </c>
      <c r="D152" s="18" t="str">
        <f>IFERROR(VLOOKUP(客户对账单!A152,销售出库明细表!A:O,4,FALSE),"")</f>
        <v/>
      </c>
      <c r="E152" s="18" t="str">
        <f>IFERROR(VLOOKUP(客户对账单!A152,销售出库明细表!A:O,5,FALSE),"")</f>
        <v/>
      </c>
      <c r="F152" s="18" t="str">
        <f>IFERROR(VLOOKUP(客户对账单!A152,销售出库明细表!A:O,6,FALSE),"")</f>
        <v/>
      </c>
      <c r="G152" s="18" t="str">
        <f>IFERROR(VLOOKUP(客户对账单!A152,销售出库明细表!A:O,7,FALSE),"")</f>
        <v/>
      </c>
      <c r="H152" s="18" t="str">
        <f>IFERROR(VLOOKUP(客户对账单!A152,销售出库明细表!A:O,8,FALSE),"")</f>
        <v/>
      </c>
      <c r="I152" s="18" t="str">
        <f>IFERROR(VLOOKUP(客户对账单!A152,销售出库明细表!A:O,9,FALSE),"")</f>
        <v/>
      </c>
      <c r="J152" s="18" t="str">
        <f>IFERROR(VLOOKUP(客户对账单!A152,销售出库明细表!A:O,10,FALSE),"")</f>
        <v/>
      </c>
      <c r="K152" s="18" t="str">
        <f>IFERROR(VLOOKUP(客户对账单!A152,销售出库明细表!A:O,11,FALSE),"")</f>
        <v/>
      </c>
      <c r="L152" s="18" t="str">
        <f>IFERROR(VLOOKUP(客户对账单!A152,销售出库明细表!A:O,13,FALSE),"")</f>
        <v/>
      </c>
    </row>
    <row r="153" spans="1:12" ht="20.100000000000001" customHeight="1" x14ac:dyDescent="0.15">
      <c r="A153" s="38" t="e">
        <f t="array" ref="A153">INDEX(销售出库明细表!A:A,LARGE(IF(销售出库明细表!$A$3:$A$10000&lt;&gt;"",ROW($3:$10000),-1),ROW(客户对账单!A148)))</f>
        <v>#VALUE!</v>
      </c>
      <c r="B153" s="46" t="str">
        <f>IFERROR(VLOOKUP(客户对账单!A153,销售出库明细表!A:O,2,FALSE),"")</f>
        <v/>
      </c>
      <c r="C153" s="47" t="str">
        <f>IFERROR(VLOOKUP(客户对账单!A153,销售出库明细表!A:O,3,FALSE),"")</f>
        <v/>
      </c>
      <c r="D153" s="18" t="str">
        <f>IFERROR(VLOOKUP(客户对账单!A153,销售出库明细表!A:O,4,FALSE),"")</f>
        <v/>
      </c>
      <c r="E153" s="18" t="str">
        <f>IFERROR(VLOOKUP(客户对账单!A153,销售出库明细表!A:O,5,FALSE),"")</f>
        <v/>
      </c>
      <c r="F153" s="18" t="str">
        <f>IFERROR(VLOOKUP(客户对账单!A153,销售出库明细表!A:O,6,FALSE),"")</f>
        <v/>
      </c>
      <c r="G153" s="18" t="str">
        <f>IFERROR(VLOOKUP(客户对账单!A153,销售出库明细表!A:O,7,FALSE),"")</f>
        <v/>
      </c>
      <c r="H153" s="18" t="str">
        <f>IFERROR(VLOOKUP(客户对账单!A153,销售出库明细表!A:O,8,FALSE),"")</f>
        <v/>
      </c>
      <c r="I153" s="18" t="str">
        <f>IFERROR(VLOOKUP(客户对账单!A153,销售出库明细表!A:O,9,FALSE),"")</f>
        <v/>
      </c>
      <c r="J153" s="18" t="str">
        <f>IFERROR(VLOOKUP(客户对账单!A153,销售出库明细表!A:O,10,FALSE),"")</f>
        <v/>
      </c>
      <c r="K153" s="18" t="str">
        <f>IFERROR(VLOOKUP(客户对账单!A153,销售出库明细表!A:O,11,FALSE),"")</f>
        <v/>
      </c>
      <c r="L153" s="18" t="str">
        <f>IFERROR(VLOOKUP(客户对账单!A153,销售出库明细表!A:O,13,FALSE),"")</f>
        <v/>
      </c>
    </row>
    <row r="154" spans="1:12" ht="20.100000000000001" customHeight="1" x14ac:dyDescent="0.15">
      <c r="A154" s="38" t="e">
        <f t="array" ref="A154">INDEX(销售出库明细表!A:A,LARGE(IF(销售出库明细表!$A$3:$A$10000&lt;&gt;"",ROW($3:$10000),-1),ROW(客户对账单!A149)))</f>
        <v>#VALUE!</v>
      </c>
      <c r="B154" s="46" t="str">
        <f>IFERROR(VLOOKUP(客户对账单!A154,销售出库明细表!A:O,2,FALSE),"")</f>
        <v/>
      </c>
      <c r="C154" s="47" t="str">
        <f>IFERROR(VLOOKUP(客户对账单!A154,销售出库明细表!A:O,3,FALSE),"")</f>
        <v/>
      </c>
      <c r="D154" s="18" t="str">
        <f>IFERROR(VLOOKUP(客户对账单!A154,销售出库明细表!A:O,4,FALSE),"")</f>
        <v/>
      </c>
      <c r="E154" s="18" t="str">
        <f>IFERROR(VLOOKUP(客户对账单!A154,销售出库明细表!A:O,5,FALSE),"")</f>
        <v/>
      </c>
      <c r="F154" s="18" t="str">
        <f>IFERROR(VLOOKUP(客户对账单!A154,销售出库明细表!A:O,6,FALSE),"")</f>
        <v/>
      </c>
      <c r="G154" s="18" t="str">
        <f>IFERROR(VLOOKUP(客户对账单!A154,销售出库明细表!A:O,7,FALSE),"")</f>
        <v/>
      </c>
      <c r="H154" s="18" t="str">
        <f>IFERROR(VLOOKUP(客户对账单!A154,销售出库明细表!A:O,8,FALSE),"")</f>
        <v/>
      </c>
      <c r="I154" s="18" t="str">
        <f>IFERROR(VLOOKUP(客户对账单!A154,销售出库明细表!A:O,9,FALSE),"")</f>
        <v/>
      </c>
      <c r="J154" s="18" t="str">
        <f>IFERROR(VLOOKUP(客户对账单!A154,销售出库明细表!A:O,10,FALSE),"")</f>
        <v/>
      </c>
      <c r="K154" s="18" t="str">
        <f>IFERROR(VLOOKUP(客户对账单!A154,销售出库明细表!A:O,11,FALSE),"")</f>
        <v/>
      </c>
      <c r="L154" s="18" t="str">
        <f>IFERROR(VLOOKUP(客户对账单!A154,销售出库明细表!A:O,13,FALSE),"")</f>
        <v/>
      </c>
    </row>
    <row r="155" spans="1:12" ht="20.100000000000001" customHeight="1" x14ac:dyDescent="0.15">
      <c r="A155" s="38" t="e">
        <f t="array" ref="A155">INDEX(销售出库明细表!A:A,LARGE(IF(销售出库明细表!$A$3:$A$10000&lt;&gt;"",ROW($3:$10000),-1),ROW(客户对账单!A150)))</f>
        <v>#VALUE!</v>
      </c>
      <c r="B155" s="46" t="str">
        <f>IFERROR(VLOOKUP(客户对账单!A155,销售出库明细表!A:O,2,FALSE),"")</f>
        <v/>
      </c>
      <c r="C155" s="47" t="str">
        <f>IFERROR(VLOOKUP(客户对账单!A155,销售出库明细表!A:O,3,FALSE),"")</f>
        <v/>
      </c>
      <c r="D155" s="18" t="str">
        <f>IFERROR(VLOOKUP(客户对账单!A155,销售出库明细表!A:O,4,FALSE),"")</f>
        <v/>
      </c>
      <c r="E155" s="18" t="str">
        <f>IFERROR(VLOOKUP(客户对账单!A155,销售出库明细表!A:O,5,FALSE),"")</f>
        <v/>
      </c>
      <c r="F155" s="18" t="str">
        <f>IFERROR(VLOOKUP(客户对账单!A155,销售出库明细表!A:O,6,FALSE),"")</f>
        <v/>
      </c>
      <c r="G155" s="18" t="str">
        <f>IFERROR(VLOOKUP(客户对账单!A155,销售出库明细表!A:O,7,FALSE),"")</f>
        <v/>
      </c>
      <c r="H155" s="18" t="str">
        <f>IFERROR(VLOOKUP(客户对账单!A155,销售出库明细表!A:O,8,FALSE),"")</f>
        <v/>
      </c>
      <c r="I155" s="18" t="str">
        <f>IFERROR(VLOOKUP(客户对账单!A155,销售出库明细表!A:O,9,FALSE),"")</f>
        <v/>
      </c>
      <c r="J155" s="18" t="str">
        <f>IFERROR(VLOOKUP(客户对账单!A155,销售出库明细表!A:O,10,FALSE),"")</f>
        <v/>
      </c>
      <c r="K155" s="18" t="str">
        <f>IFERROR(VLOOKUP(客户对账单!A155,销售出库明细表!A:O,11,FALSE),"")</f>
        <v/>
      </c>
      <c r="L155" s="18" t="str">
        <f>IFERROR(VLOOKUP(客户对账单!A155,销售出库明细表!A:O,13,FALSE),"")</f>
        <v/>
      </c>
    </row>
    <row r="156" spans="1:12" ht="20.100000000000001" customHeight="1" x14ac:dyDescent="0.15">
      <c r="A156" s="38" t="e">
        <f t="array" ref="A156">INDEX(销售出库明细表!A:A,LARGE(IF(销售出库明细表!$A$3:$A$10000&lt;&gt;"",ROW($3:$10000),-1),ROW(客户对账单!A151)))</f>
        <v>#VALUE!</v>
      </c>
      <c r="B156" s="46" t="str">
        <f>IFERROR(VLOOKUP(客户对账单!A156,销售出库明细表!A:O,2,FALSE),"")</f>
        <v/>
      </c>
      <c r="C156" s="47" t="str">
        <f>IFERROR(VLOOKUP(客户对账单!A156,销售出库明细表!A:O,3,FALSE),"")</f>
        <v/>
      </c>
      <c r="D156" s="18" t="str">
        <f>IFERROR(VLOOKUP(客户对账单!A156,销售出库明细表!A:O,4,FALSE),"")</f>
        <v/>
      </c>
      <c r="E156" s="18" t="str">
        <f>IFERROR(VLOOKUP(客户对账单!A156,销售出库明细表!A:O,5,FALSE),"")</f>
        <v/>
      </c>
      <c r="F156" s="18" t="str">
        <f>IFERROR(VLOOKUP(客户对账单!A156,销售出库明细表!A:O,6,FALSE),"")</f>
        <v/>
      </c>
      <c r="G156" s="18" t="str">
        <f>IFERROR(VLOOKUP(客户对账单!A156,销售出库明细表!A:O,7,FALSE),"")</f>
        <v/>
      </c>
      <c r="H156" s="18" t="str">
        <f>IFERROR(VLOOKUP(客户对账单!A156,销售出库明细表!A:O,8,FALSE),"")</f>
        <v/>
      </c>
      <c r="I156" s="18" t="str">
        <f>IFERROR(VLOOKUP(客户对账单!A156,销售出库明细表!A:O,9,FALSE),"")</f>
        <v/>
      </c>
      <c r="J156" s="18" t="str">
        <f>IFERROR(VLOOKUP(客户对账单!A156,销售出库明细表!A:O,10,FALSE),"")</f>
        <v/>
      </c>
      <c r="K156" s="18" t="str">
        <f>IFERROR(VLOOKUP(客户对账单!A156,销售出库明细表!A:O,11,FALSE),"")</f>
        <v/>
      </c>
      <c r="L156" s="18" t="str">
        <f>IFERROR(VLOOKUP(客户对账单!A156,销售出库明细表!A:O,13,FALSE),"")</f>
        <v/>
      </c>
    </row>
    <row r="157" spans="1:12" ht="20.100000000000001" customHeight="1" x14ac:dyDescent="0.15">
      <c r="A157" s="38" t="e">
        <f t="array" ref="A157">INDEX(销售出库明细表!A:A,LARGE(IF(销售出库明细表!$A$3:$A$10000&lt;&gt;"",ROW($3:$10000),-1),ROW(客户对账单!A152)))</f>
        <v>#VALUE!</v>
      </c>
      <c r="B157" s="46" t="str">
        <f>IFERROR(VLOOKUP(客户对账单!A157,销售出库明细表!A:O,2,FALSE),"")</f>
        <v/>
      </c>
      <c r="C157" s="47" t="str">
        <f>IFERROR(VLOOKUP(客户对账单!A157,销售出库明细表!A:O,3,FALSE),"")</f>
        <v/>
      </c>
      <c r="D157" s="18" t="str">
        <f>IFERROR(VLOOKUP(客户对账单!A157,销售出库明细表!A:O,4,FALSE),"")</f>
        <v/>
      </c>
      <c r="E157" s="18" t="str">
        <f>IFERROR(VLOOKUP(客户对账单!A157,销售出库明细表!A:O,5,FALSE),"")</f>
        <v/>
      </c>
      <c r="F157" s="18" t="str">
        <f>IFERROR(VLOOKUP(客户对账单!A157,销售出库明细表!A:O,6,FALSE),"")</f>
        <v/>
      </c>
      <c r="G157" s="18" t="str">
        <f>IFERROR(VLOOKUP(客户对账单!A157,销售出库明细表!A:O,7,FALSE),"")</f>
        <v/>
      </c>
      <c r="H157" s="18" t="str">
        <f>IFERROR(VLOOKUP(客户对账单!A157,销售出库明细表!A:O,8,FALSE),"")</f>
        <v/>
      </c>
      <c r="I157" s="18" t="str">
        <f>IFERROR(VLOOKUP(客户对账单!A157,销售出库明细表!A:O,9,FALSE),"")</f>
        <v/>
      </c>
      <c r="J157" s="18" t="str">
        <f>IFERROR(VLOOKUP(客户对账单!A157,销售出库明细表!A:O,10,FALSE),"")</f>
        <v/>
      </c>
      <c r="K157" s="18" t="str">
        <f>IFERROR(VLOOKUP(客户对账单!A157,销售出库明细表!A:O,11,FALSE),"")</f>
        <v/>
      </c>
      <c r="L157" s="18" t="str">
        <f>IFERROR(VLOOKUP(客户对账单!A157,销售出库明细表!A:O,13,FALSE),"")</f>
        <v/>
      </c>
    </row>
    <row r="158" spans="1:12" ht="20.100000000000001" customHeight="1" x14ac:dyDescent="0.15">
      <c r="A158" s="38" t="e">
        <f t="array" ref="A158">INDEX(销售出库明细表!A:A,LARGE(IF(销售出库明细表!$A$3:$A$10000&lt;&gt;"",ROW($3:$10000),-1),ROW(客户对账单!A153)))</f>
        <v>#VALUE!</v>
      </c>
      <c r="B158" s="46" t="str">
        <f>IFERROR(VLOOKUP(客户对账单!A158,销售出库明细表!A:O,2,FALSE),"")</f>
        <v/>
      </c>
      <c r="C158" s="47" t="str">
        <f>IFERROR(VLOOKUP(客户对账单!A158,销售出库明细表!A:O,3,FALSE),"")</f>
        <v/>
      </c>
      <c r="D158" s="18" t="str">
        <f>IFERROR(VLOOKUP(客户对账单!A158,销售出库明细表!A:O,4,FALSE),"")</f>
        <v/>
      </c>
      <c r="E158" s="18" t="str">
        <f>IFERROR(VLOOKUP(客户对账单!A158,销售出库明细表!A:O,5,FALSE),"")</f>
        <v/>
      </c>
      <c r="F158" s="18" t="str">
        <f>IFERROR(VLOOKUP(客户对账单!A158,销售出库明细表!A:O,6,FALSE),"")</f>
        <v/>
      </c>
      <c r="G158" s="18" t="str">
        <f>IFERROR(VLOOKUP(客户对账单!A158,销售出库明细表!A:O,7,FALSE),"")</f>
        <v/>
      </c>
      <c r="H158" s="18" t="str">
        <f>IFERROR(VLOOKUP(客户对账单!A158,销售出库明细表!A:O,8,FALSE),"")</f>
        <v/>
      </c>
      <c r="I158" s="18" t="str">
        <f>IFERROR(VLOOKUP(客户对账单!A158,销售出库明细表!A:O,9,FALSE),"")</f>
        <v/>
      </c>
      <c r="J158" s="18" t="str">
        <f>IFERROR(VLOOKUP(客户对账单!A158,销售出库明细表!A:O,10,FALSE),"")</f>
        <v/>
      </c>
      <c r="K158" s="18" t="str">
        <f>IFERROR(VLOOKUP(客户对账单!A158,销售出库明细表!A:O,11,FALSE),"")</f>
        <v/>
      </c>
      <c r="L158" s="18" t="str">
        <f>IFERROR(VLOOKUP(客户对账单!A158,销售出库明细表!A:O,13,FALSE),"")</f>
        <v/>
      </c>
    </row>
    <row r="159" spans="1:12" ht="20.100000000000001" customHeight="1" x14ac:dyDescent="0.15">
      <c r="A159" s="38" t="e">
        <f t="array" ref="A159">INDEX(销售出库明细表!A:A,LARGE(IF(销售出库明细表!$A$3:$A$10000&lt;&gt;"",ROW($3:$10000),-1),ROW(客户对账单!A154)))</f>
        <v>#VALUE!</v>
      </c>
      <c r="B159" s="46" t="str">
        <f>IFERROR(VLOOKUP(客户对账单!A159,销售出库明细表!A:O,2,FALSE),"")</f>
        <v/>
      </c>
      <c r="C159" s="47" t="str">
        <f>IFERROR(VLOOKUP(客户对账单!A159,销售出库明细表!A:O,3,FALSE),"")</f>
        <v/>
      </c>
      <c r="D159" s="18" t="str">
        <f>IFERROR(VLOOKUP(客户对账单!A159,销售出库明细表!A:O,4,FALSE),"")</f>
        <v/>
      </c>
      <c r="E159" s="18" t="str">
        <f>IFERROR(VLOOKUP(客户对账单!A159,销售出库明细表!A:O,5,FALSE),"")</f>
        <v/>
      </c>
      <c r="F159" s="18" t="str">
        <f>IFERROR(VLOOKUP(客户对账单!A159,销售出库明细表!A:O,6,FALSE),"")</f>
        <v/>
      </c>
      <c r="G159" s="18" t="str">
        <f>IFERROR(VLOOKUP(客户对账单!A159,销售出库明细表!A:O,7,FALSE),"")</f>
        <v/>
      </c>
      <c r="H159" s="18" t="str">
        <f>IFERROR(VLOOKUP(客户对账单!A159,销售出库明细表!A:O,8,FALSE),"")</f>
        <v/>
      </c>
      <c r="I159" s="18" t="str">
        <f>IFERROR(VLOOKUP(客户对账单!A159,销售出库明细表!A:O,9,FALSE),"")</f>
        <v/>
      </c>
      <c r="J159" s="18" t="str">
        <f>IFERROR(VLOOKUP(客户对账单!A159,销售出库明细表!A:O,10,FALSE),"")</f>
        <v/>
      </c>
      <c r="K159" s="18" t="str">
        <f>IFERROR(VLOOKUP(客户对账单!A159,销售出库明细表!A:O,11,FALSE),"")</f>
        <v/>
      </c>
      <c r="L159" s="18" t="str">
        <f>IFERROR(VLOOKUP(客户对账单!A159,销售出库明细表!A:O,13,FALSE),"")</f>
        <v/>
      </c>
    </row>
    <row r="160" spans="1:12" ht="20.100000000000001" customHeight="1" x14ac:dyDescent="0.15">
      <c r="A160" s="38" t="e">
        <f t="array" ref="A160">INDEX(销售出库明细表!A:A,LARGE(IF(销售出库明细表!$A$3:$A$10000&lt;&gt;"",ROW($3:$10000),-1),ROW(客户对账单!A155)))</f>
        <v>#VALUE!</v>
      </c>
      <c r="B160" s="46" t="str">
        <f>IFERROR(VLOOKUP(客户对账单!A160,销售出库明细表!A:O,2,FALSE),"")</f>
        <v/>
      </c>
      <c r="C160" s="47" t="str">
        <f>IFERROR(VLOOKUP(客户对账单!A160,销售出库明细表!A:O,3,FALSE),"")</f>
        <v/>
      </c>
      <c r="D160" s="18" t="str">
        <f>IFERROR(VLOOKUP(客户对账单!A160,销售出库明细表!A:O,4,FALSE),"")</f>
        <v/>
      </c>
      <c r="E160" s="18" t="str">
        <f>IFERROR(VLOOKUP(客户对账单!A160,销售出库明细表!A:O,5,FALSE),"")</f>
        <v/>
      </c>
      <c r="F160" s="18" t="str">
        <f>IFERROR(VLOOKUP(客户对账单!A160,销售出库明细表!A:O,6,FALSE),"")</f>
        <v/>
      </c>
      <c r="G160" s="18" t="str">
        <f>IFERROR(VLOOKUP(客户对账单!A160,销售出库明细表!A:O,7,FALSE),"")</f>
        <v/>
      </c>
      <c r="H160" s="18" t="str">
        <f>IFERROR(VLOOKUP(客户对账单!A160,销售出库明细表!A:O,8,FALSE),"")</f>
        <v/>
      </c>
      <c r="I160" s="18" t="str">
        <f>IFERROR(VLOOKUP(客户对账单!A160,销售出库明细表!A:O,9,FALSE),"")</f>
        <v/>
      </c>
      <c r="J160" s="18" t="str">
        <f>IFERROR(VLOOKUP(客户对账单!A160,销售出库明细表!A:O,10,FALSE),"")</f>
        <v/>
      </c>
      <c r="K160" s="18" t="str">
        <f>IFERROR(VLOOKUP(客户对账单!A160,销售出库明细表!A:O,11,FALSE),"")</f>
        <v/>
      </c>
      <c r="L160" s="18" t="str">
        <f>IFERROR(VLOOKUP(客户对账单!A160,销售出库明细表!A:O,13,FALSE),"")</f>
        <v/>
      </c>
    </row>
    <row r="161" spans="1:12" ht="20.100000000000001" customHeight="1" x14ac:dyDescent="0.15">
      <c r="A161" s="38" t="e">
        <f t="array" ref="A161">INDEX(销售出库明细表!A:A,LARGE(IF(销售出库明细表!$A$3:$A$10000&lt;&gt;"",ROW($3:$10000),-1),ROW(客户对账单!A156)))</f>
        <v>#VALUE!</v>
      </c>
      <c r="B161" s="46" t="str">
        <f>IFERROR(VLOOKUP(客户对账单!A161,销售出库明细表!A:O,2,FALSE),"")</f>
        <v/>
      </c>
      <c r="C161" s="47" t="str">
        <f>IFERROR(VLOOKUP(客户对账单!A161,销售出库明细表!A:O,3,FALSE),"")</f>
        <v/>
      </c>
      <c r="D161" s="18" t="str">
        <f>IFERROR(VLOOKUP(客户对账单!A161,销售出库明细表!A:O,4,FALSE),"")</f>
        <v/>
      </c>
      <c r="E161" s="18" t="str">
        <f>IFERROR(VLOOKUP(客户对账单!A161,销售出库明细表!A:O,5,FALSE),"")</f>
        <v/>
      </c>
      <c r="F161" s="18" t="str">
        <f>IFERROR(VLOOKUP(客户对账单!A161,销售出库明细表!A:O,6,FALSE),"")</f>
        <v/>
      </c>
      <c r="G161" s="18" t="str">
        <f>IFERROR(VLOOKUP(客户对账单!A161,销售出库明细表!A:O,7,FALSE),"")</f>
        <v/>
      </c>
      <c r="H161" s="18" t="str">
        <f>IFERROR(VLOOKUP(客户对账单!A161,销售出库明细表!A:O,8,FALSE),"")</f>
        <v/>
      </c>
      <c r="I161" s="18" t="str">
        <f>IFERROR(VLOOKUP(客户对账单!A161,销售出库明细表!A:O,9,FALSE),"")</f>
        <v/>
      </c>
      <c r="J161" s="18" t="str">
        <f>IFERROR(VLOOKUP(客户对账单!A161,销售出库明细表!A:O,10,FALSE),"")</f>
        <v/>
      </c>
      <c r="K161" s="18" t="str">
        <f>IFERROR(VLOOKUP(客户对账单!A161,销售出库明细表!A:O,11,FALSE),"")</f>
        <v/>
      </c>
      <c r="L161" s="18" t="str">
        <f>IFERROR(VLOOKUP(客户对账单!A161,销售出库明细表!A:O,13,FALSE),"")</f>
        <v/>
      </c>
    </row>
    <row r="162" spans="1:12" ht="20.100000000000001" customHeight="1" x14ac:dyDescent="0.15">
      <c r="A162" s="38" t="e">
        <f t="array" ref="A162">INDEX(销售出库明细表!A:A,LARGE(IF(销售出库明细表!$A$3:$A$10000&lt;&gt;"",ROW($3:$10000),-1),ROW(客户对账单!A157)))</f>
        <v>#VALUE!</v>
      </c>
      <c r="B162" s="46" t="str">
        <f>IFERROR(VLOOKUP(客户对账单!A162,销售出库明细表!A:O,2,FALSE),"")</f>
        <v/>
      </c>
      <c r="C162" s="47" t="str">
        <f>IFERROR(VLOOKUP(客户对账单!A162,销售出库明细表!A:O,3,FALSE),"")</f>
        <v/>
      </c>
      <c r="D162" s="18" t="str">
        <f>IFERROR(VLOOKUP(客户对账单!A162,销售出库明细表!A:O,4,FALSE),"")</f>
        <v/>
      </c>
      <c r="E162" s="18" t="str">
        <f>IFERROR(VLOOKUP(客户对账单!A162,销售出库明细表!A:O,5,FALSE),"")</f>
        <v/>
      </c>
      <c r="F162" s="18" t="str">
        <f>IFERROR(VLOOKUP(客户对账单!A162,销售出库明细表!A:O,6,FALSE),"")</f>
        <v/>
      </c>
      <c r="G162" s="18" t="str">
        <f>IFERROR(VLOOKUP(客户对账单!A162,销售出库明细表!A:O,7,FALSE),"")</f>
        <v/>
      </c>
      <c r="H162" s="18" t="str">
        <f>IFERROR(VLOOKUP(客户对账单!A162,销售出库明细表!A:O,8,FALSE),"")</f>
        <v/>
      </c>
      <c r="I162" s="18" t="str">
        <f>IFERROR(VLOOKUP(客户对账单!A162,销售出库明细表!A:O,9,FALSE),"")</f>
        <v/>
      </c>
      <c r="J162" s="18" t="str">
        <f>IFERROR(VLOOKUP(客户对账单!A162,销售出库明细表!A:O,10,FALSE),"")</f>
        <v/>
      </c>
      <c r="K162" s="18" t="str">
        <f>IFERROR(VLOOKUP(客户对账单!A162,销售出库明细表!A:O,11,FALSE),"")</f>
        <v/>
      </c>
      <c r="L162" s="18" t="str">
        <f>IFERROR(VLOOKUP(客户对账单!A162,销售出库明细表!A:O,13,FALSE),"")</f>
        <v/>
      </c>
    </row>
    <row r="163" spans="1:12" ht="20.100000000000001" customHeight="1" x14ac:dyDescent="0.15">
      <c r="A163" s="38" t="e">
        <f t="array" ref="A163">INDEX(销售出库明细表!A:A,LARGE(IF(销售出库明细表!$A$3:$A$10000&lt;&gt;"",ROW($3:$10000),-1),ROW(客户对账单!A158)))</f>
        <v>#VALUE!</v>
      </c>
      <c r="B163" s="46" t="str">
        <f>IFERROR(VLOOKUP(客户对账单!A163,销售出库明细表!A:O,2,FALSE),"")</f>
        <v/>
      </c>
      <c r="C163" s="47" t="str">
        <f>IFERROR(VLOOKUP(客户对账单!A163,销售出库明细表!A:O,3,FALSE),"")</f>
        <v/>
      </c>
      <c r="D163" s="18" t="str">
        <f>IFERROR(VLOOKUP(客户对账单!A163,销售出库明细表!A:O,4,FALSE),"")</f>
        <v/>
      </c>
      <c r="E163" s="18" t="str">
        <f>IFERROR(VLOOKUP(客户对账单!A163,销售出库明细表!A:O,5,FALSE),"")</f>
        <v/>
      </c>
      <c r="F163" s="18" t="str">
        <f>IFERROR(VLOOKUP(客户对账单!A163,销售出库明细表!A:O,6,FALSE),"")</f>
        <v/>
      </c>
      <c r="G163" s="18" t="str">
        <f>IFERROR(VLOOKUP(客户对账单!A163,销售出库明细表!A:O,7,FALSE),"")</f>
        <v/>
      </c>
      <c r="H163" s="18" t="str">
        <f>IFERROR(VLOOKUP(客户对账单!A163,销售出库明细表!A:O,8,FALSE),"")</f>
        <v/>
      </c>
      <c r="I163" s="18" t="str">
        <f>IFERROR(VLOOKUP(客户对账单!A163,销售出库明细表!A:O,9,FALSE),"")</f>
        <v/>
      </c>
      <c r="J163" s="18" t="str">
        <f>IFERROR(VLOOKUP(客户对账单!A163,销售出库明细表!A:O,10,FALSE),"")</f>
        <v/>
      </c>
      <c r="K163" s="18" t="str">
        <f>IFERROR(VLOOKUP(客户对账单!A163,销售出库明细表!A:O,11,FALSE),"")</f>
        <v/>
      </c>
      <c r="L163" s="18" t="str">
        <f>IFERROR(VLOOKUP(客户对账单!A163,销售出库明细表!A:O,13,FALSE),"")</f>
        <v/>
      </c>
    </row>
    <row r="164" spans="1:12" ht="20.100000000000001" customHeight="1" x14ac:dyDescent="0.15">
      <c r="A164" s="38" t="e">
        <f t="array" ref="A164">INDEX(销售出库明细表!A:A,LARGE(IF(销售出库明细表!$A$3:$A$10000&lt;&gt;"",ROW($3:$10000),-1),ROW(客户对账单!A159)))</f>
        <v>#VALUE!</v>
      </c>
      <c r="B164" s="46" t="str">
        <f>IFERROR(VLOOKUP(客户对账单!A164,销售出库明细表!A:O,2,FALSE),"")</f>
        <v/>
      </c>
      <c r="C164" s="47" t="str">
        <f>IFERROR(VLOOKUP(客户对账单!A164,销售出库明细表!A:O,3,FALSE),"")</f>
        <v/>
      </c>
      <c r="D164" s="18" t="str">
        <f>IFERROR(VLOOKUP(客户对账单!A164,销售出库明细表!A:O,4,FALSE),"")</f>
        <v/>
      </c>
      <c r="E164" s="18" t="str">
        <f>IFERROR(VLOOKUP(客户对账单!A164,销售出库明细表!A:O,5,FALSE),"")</f>
        <v/>
      </c>
      <c r="F164" s="18" t="str">
        <f>IFERROR(VLOOKUP(客户对账单!A164,销售出库明细表!A:O,6,FALSE),"")</f>
        <v/>
      </c>
      <c r="G164" s="18" t="str">
        <f>IFERROR(VLOOKUP(客户对账单!A164,销售出库明细表!A:O,7,FALSE),"")</f>
        <v/>
      </c>
      <c r="H164" s="18" t="str">
        <f>IFERROR(VLOOKUP(客户对账单!A164,销售出库明细表!A:O,8,FALSE),"")</f>
        <v/>
      </c>
      <c r="I164" s="18" t="str">
        <f>IFERROR(VLOOKUP(客户对账单!A164,销售出库明细表!A:O,9,FALSE),"")</f>
        <v/>
      </c>
      <c r="J164" s="18" t="str">
        <f>IFERROR(VLOOKUP(客户对账单!A164,销售出库明细表!A:O,10,FALSE),"")</f>
        <v/>
      </c>
      <c r="K164" s="18" t="str">
        <f>IFERROR(VLOOKUP(客户对账单!A164,销售出库明细表!A:O,11,FALSE),"")</f>
        <v/>
      </c>
      <c r="L164" s="18" t="str">
        <f>IFERROR(VLOOKUP(客户对账单!A164,销售出库明细表!A:O,13,FALSE),"")</f>
        <v/>
      </c>
    </row>
    <row r="165" spans="1:12" ht="20.100000000000001" customHeight="1" x14ac:dyDescent="0.15">
      <c r="A165" s="38" t="e">
        <f t="array" ref="A165">INDEX(销售出库明细表!A:A,LARGE(IF(销售出库明细表!$A$3:$A$10000&lt;&gt;"",ROW($3:$10000),-1),ROW(客户对账单!A160)))</f>
        <v>#VALUE!</v>
      </c>
      <c r="B165" s="46" t="str">
        <f>IFERROR(VLOOKUP(客户对账单!A165,销售出库明细表!A:O,2,FALSE),"")</f>
        <v/>
      </c>
      <c r="C165" s="47" t="str">
        <f>IFERROR(VLOOKUP(客户对账单!A165,销售出库明细表!A:O,3,FALSE),"")</f>
        <v/>
      </c>
      <c r="D165" s="18" t="str">
        <f>IFERROR(VLOOKUP(客户对账单!A165,销售出库明细表!A:O,4,FALSE),"")</f>
        <v/>
      </c>
      <c r="E165" s="18" t="str">
        <f>IFERROR(VLOOKUP(客户对账单!A165,销售出库明细表!A:O,5,FALSE),"")</f>
        <v/>
      </c>
      <c r="F165" s="18" t="str">
        <f>IFERROR(VLOOKUP(客户对账单!A165,销售出库明细表!A:O,6,FALSE),"")</f>
        <v/>
      </c>
      <c r="G165" s="18" t="str">
        <f>IFERROR(VLOOKUP(客户对账单!A165,销售出库明细表!A:O,7,FALSE),"")</f>
        <v/>
      </c>
      <c r="H165" s="18" t="str">
        <f>IFERROR(VLOOKUP(客户对账单!A165,销售出库明细表!A:O,8,FALSE),"")</f>
        <v/>
      </c>
      <c r="I165" s="18" t="str">
        <f>IFERROR(VLOOKUP(客户对账单!A165,销售出库明细表!A:O,9,FALSE),"")</f>
        <v/>
      </c>
      <c r="J165" s="18" t="str">
        <f>IFERROR(VLOOKUP(客户对账单!A165,销售出库明细表!A:O,10,FALSE),"")</f>
        <v/>
      </c>
      <c r="K165" s="18" t="str">
        <f>IFERROR(VLOOKUP(客户对账单!A165,销售出库明细表!A:O,11,FALSE),"")</f>
        <v/>
      </c>
      <c r="L165" s="18" t="str">
        <f>IFERROR(VLOOKUP(客户对账单!A165,销售出库明细表!A:O,13,FALSE),"")</f>
        <v/>
      </c>
    </row>
    <row r="166" spans="1:12" ht="20.100000000000001" customHeight="1" x14ac:dyDescent="0.15">
      <c r="A166" s="38" t="e">
        <f t="array" ref="A166">INDEX(销售出库明细表!A:A,LARGE(IF(销售出库明细表!$A$3:$A$10000&lt;&gt;"",ROW($3:$10000),-1),ROW(客户对账单!A161)))</f>
        <v>#VALUE!</v>
      </c>
      <c r="B166" s="46" t="str">
        <f>IFERROR(VLOOKUP(客户对账单!A166,销售出库明细表!A:O,2,FALSE),"")</f>
        <v/>
      </c>
      <c r="C166" s="47" t="str">
        <f>IFERROR(VLOOKUP(客户对账单!A166,销售出库明细表!A:O,3,FALSE),"")</f>
        <v/>
      </c>
      <c r="D166" s="18" t="str">
        <f>IFERROR(VLOOKUP(客户对账单!A166,销售出库明细表!A:O,4,FALSE),"")</f>
        <v/>
      </c>
      <c r="E166" s="18" t="str">
        <f>IFERROR(VLOOKUP(客户对账单!A166,销售出库明细表!A:O,5,FALSE),"")</f>
        <v/>
      </c>
      <c r="F166" s="18" t="str">
        <f>IFERROR(VLOOKUP(客户对账单!A166,销售出库明细表!A:O,6,FALSE),"")</f>
        <v/>
      </c>
      <c r="G166" s="18" t="str">
        <f>IFERROR(VLOOKUP(客户对账单!A166,销售出库明细表!A:O,7,FALSE),"")</f>
        <v/>
      </c>
      <c r="H166" s="18" t="str">
        <f>IFERROR(VLOOKUP(客户对账单!A166,销售出库明细表!A:O,8,FALSE),"")</f>
        <v/>
      </c>
      <c r="I166" s="18" t="str">
        <f>IFERROR(VLOOKUP(客户对账单!A166,销售出库明细表!A:O,9,FALSE),"")</f>
        <v/>
      </c>
      <c r="J166" s="18" t="str">
        <f>IFERROR(VLOOKUP(客户对账单!A166,销售出库明细表!A:O,10,FALSE),"")</f>
        <v/>
      </c>
      <c r="K166" s="18" t="str">
        <f>IFERROR(VLOOKUP(客户对账单!A166,销售出库明细表!A:O,11,FALSE),"")</f>
        <v/>
      </c>
      <c r="L166" s="18" t="str">
        <f>IFERROR(VLOOKUP(客户对账单!A166,销售出库明细表!A:O,13,FALSE),"")</f>
        <v/>
      </c>
    </row>
    <row r="167" spans="1:12" ht="20.100000000000001" customHeight="1" x14ac:dyDescent="0.15">
      <c r="A167" s="38" t="e">
        <f t="array" ref="A167">INDEX(销售出库明细表!A:A,LARGE(IF(销售出库明细表!$A$3:$A$10000&lt;&gt;"",ROW($3:$10000),-1),ROW(客户对账单!A162)))</f>
        <v>#VALUE!</v>
      </c>
      <c r="B167" s="46" t="str">
        <f>IFERROR(VLOOKUP(客户对账单!A167,销售出库明细表!A:O,2,FALSE),"")</f>
        <v/>
      </c>
      <c r="C167" s="47" t="str">
        <f>IFERROR(VLOOKUP(客户对账单!A167,销售出库明细表!A:O,3,FALSE),"")</f>
        <v/>
      </c>
      <c r="D167" s="18" t="str">
        <f>IFERROR(VLOOKUP(客户对账单!A167,销售出库明细表!A:O,4,FALSE),"")</f>
        <v/>
      </c>
      <c r="E167" s="18" t="str">
        <f>IFERROR(VLOOKUP(客户对账单!A167,销售出库明细表!A:O,5,FALSE),"")</f>
        <v/>
      </c>
      <c r="F167" s="18" t="str">
        <f>IFERROR(VLOOKUP(客户对账单!A167,销售出库明细表!A:O,6,FALSE),"")</f>
        <v/>
      </c>
      <c r="G167" s="18" t="str">
        <f>IFERROR(VLOOKUP(客户对账单!A167,销售出库明细表!A:O,7,FALSE),"")</f>
        <v/>
      </c>
      <c r="H167" s="18" t="str">
        <f>IFERROR(VLOOKUP(客户对账单!A167,销售出库明细表!A:O,8,FALSE),"")</f>
        <v/>
      </c>
      <c r="I167" s="18" t="str">
        <f>IFERROR(VLOOKUP(客户对账单!A167,销售出库明细表!A:O,9,FALSE),"")</f>
        <v/>
      </c>
      <c r="J167" s="18" t="str">
        <f>IFERROR(VLOOKUP(客户对账单!A167,销售出库明细表!A:O,10,FALSE),"")</f>
        <v/>
      </c>
      <c r="K167" s="18" t="str">
        <f>IFERROR(VLOOKUP(客户对账单!A167,销售出库明细表!A:O,11,FALSE),"")</f>
        <v/>
      </c>
      <c r="L167" s="18" t="str">
        <f>IFERROR(VLOOKUP(客户对账单!A167,销售出库明细表!A:O,13,FALSE),"")</f>
        <v/>
      </c>
    </row>
    <row r="168" spans="1:12" ht="20.100000000000001" customHeight="1" x14ac:dyDescent="0.15">
      <c r="A168" s="38" t="e">
        <f t="array" ref="A168">INDEX(销售出库明细表!A:A,LARGE(IF(销售出库明细表!$A$3:$A$10000&lt;&gt;"",ROW($3:$10000),-1),ROW(客户对账单!A163)))</f>
        <v>#VALUE!</v>
      </c>
      <c r="B168" s="46" t="str">
        <f>IFERROR(VLOOKUP(客户对账单!A168,销售出库明细表!A:O,2,FALSE),"")</f>
        <v/>
      </c>
      <c r="C168" s="47" t="str">
        <f>IFERROR(VLOOKUP(客户对账单!A168,销售出库明细表!A:O,3,FALSE),"")</f>
        <v/>
      </c>
      <c r="D168" s="18" t="str">
        <f>IFERROR(VLOOKUP(客户对账单!A168,销售出库明细表!A:O,4,FALSE),"")</f>
        <v/>
      </c>
      <c r="E168" s="18" t="str">
        <f>IFERROR(VLOOKUP(客户对账单!A168,销售出库明细表!A:O,5,FALSE),"")</f>
        <v/>
      </c>
      <c r="F168" s="18" t="str">
        <f>IFERROR(VLOOKUP(客户对账单!A168,销售出库明细表!A:O,6,FALSE),"")</f>
        <v/>
      </c>
      <c r="G168" s="18" t="str">
        <f>IFERROR(VLOOKUP(客户对账单!A168,销售出库明细表!A:O,7,FALSE),"")</f>
        <v/>
      </c>
      <c r="H168" s="18" t="str">
        <f>IFERROR(VLOOKUP(客户对账单!A168,销售出库明细表!A:O,8,FALSE),"")</f>
        <v/>
      </c>
      <c r="I168" s="18" t="str">
        <f>IFERROR(VLOOKUP(客户对账单!A168,销售出库明细表!A:O,9,FALSE),"")</f>
        <v/>
      </c>
      <c r="J168" s="18" t="str">
        <f>IFERROR(VLOOKUP(客户对账单!A168,销售出库明细表!A:O,10,FALSE),"")</f>
        <v/>
      </c>
      <c r="K168" s="18" t="str">
        <f>IFERROR(VLOOKUP(客户对账单!A168,销售出库明细表!A:O,11,FALSE),"")</f>
        <v/>
      </c>
      <c r="L168" s="18" t="str">
        <f>IFERROR(VLOOKUP(客户对账单!A168,销售出库明细表!A:O,13,FALSE),"")</f>
        <v/>
      </c>
    </row>
    <row r="169" spans="1:12" ht="20.100000000000001" customHeight="1" x14ac:dyDescent="0.15">
      <c r="A169" s="38" t="e">
        <f t="array" ref="A169">INDEX(销售出库明细表!A:A,LARGE(IF(销售出库明细表!$A$3:$A$10000&lt;&gt;"",ROW($3:$10000),-1),ROW(客户对账单!A164)))</f>
        <v>#VALUE!</v>
      </c>
      <c r="B169" s="46" t="str">
        <f>IFERROR(VLOOKUP(客户对账单!A169,销售出库明细表!A:O,2,FALSE),"")</f>
        <v/>
      </c>
      <c r="C169" s="47" t="str">
        <f>IFERROR(VLOOKUP(客户对账单!A169,销售出库明细表!A:O,3,FALSE),"")</f>
        <v/>
      </c>
      <c r="D169" s="18" t="str">
        <f>IFERROR(VLOOKUP(客户对账单!A169,销售出库明细表!A:O,4,FALSE),"")</f>
        <v/>
      </c>
      <c r="E169" s="18" t="str">
        <f>IFERROR(VLOOKUP(客户对账单!A169,销售出库明细表!A:O,5,FALSE),"")</f>
        <v/>
      </c>
      <c r="F169" s="18" t="str">
        <f>IFERROR(VLOOKUP(客户对账单!A169,销售出库明细表!A:O,6,FALSE),"")</f>
        <v/>
      </c>
      <c r="G169" s="18" t="str">
        <f>IFERROR(VLOOKUP(客户对账单!A169,销售出库明细表!A:O,7,FALSE),"")</f>
        <v/>
      </c>
      <c r="H169" s="18" t="str">
        <f>IFERROR(VLOOKUP(客户对账单!A169,销售出库明细表!A:O,8,FALSE),"")</f>
        <v/>
      </c>
      <c r="I169" s="18" t="str">
        <f>IFERROR(VLOOKUP(客户对账单!A169,销售出库明细表!A:O,9,FALSE),"")</f>
        <v/>
      </c>
      <c r="J169" s="18" t="str">
        <f>IFERROR(VLOOKUP(客户对账单!A169,销售出库明细表!A:O,10,FALSE),"")</f>
        <v/>
      </c>
      <c r="K169" s="18" t="str">
        <f>IFERROR(VLOOKUP(客户对账单!A169,销售出库明细表!A:O,11,FALSE),"")</f>
        <v/>
      </c>
      <c r="L169" s="18" t="str">
        <f>IFERROR(VLOOKUP(客户对账单!A169,销售出库明细表!A:O,13,FALSE),"")</f>
        <v/>
      </c>
    </row>
    <row r="170" spans="1:12" ht="20.100000000000001" customHeight="1" x14ac:dyDescent="0.15">
      <c r="A170" s="38" t="e">
        <f t="array" ref="A170">INDEX(销售出库明细表!A:A,LARGE(IF(销售出库明细表!$A$3:$A$10000&lt;&gt;"",ROW($3:$10000),-1),ROW(客户对账单!A165)))</f>
        <v>#VALUE!</v>
      </c>
      <c r="B170" s="46" t="str">
        <f>IFERROR(VLOOKUP(客户对账单!A170,销售出库明细表!A:O,2,FALSE),"")</f>
        <v/>
      </c>
      <c r="C170" s="47" t="str">
        <f>IFERROR(VLOOKUP(客户对账单!A170,销售出库明细表!A:O,3,FALSE),"")</f>
        <v/>
      </c>
      <c r="D170" s="18" t="str">
        <f>IFERROR(VLOOKUP(客户对账单!A170,销售出库明细表!A:O,4,FALSE),"")</f>
        <v/>
      </c>
      <c r="E170" s="18" t="str">
        <f>IFERROR(VLOOKUP(客户对账单!A170,销售出库明细表!A:O,5,FALSE),"")</f>
        <v/>
      </c>
      <c r="F170" s="18" t="str">
        <f>IFERROR(VLOOKUP(客户对账单!A170,销售出库明细表!A:O,6,FALSE),"")</f>
        <v/>
      </c>
      <c r="G170" s="18" t="str">
        <f>IFERROR(VLOOKUP(客户对账单!A170,销售出库明细表!A:O,7,FALSE),"")</f>
        <v/>
      </c>
      <c r="H170" s="18" t="str">
        <f>IFERROR(VLOOKUP(客户对账单!A170,销售出库明细表!A:O,8,FALSE),"")</f>
        <v/>
      </c>
      <c r="I170" s="18" t="str">
        <f>IFERROR(VLOOKUP(客户对账单!A170,销售出库明细表!A:O,9,FALSE),"")</f>
        <v/>
      </c>
      <c r="J170" s="18" t="str">
        <f>IFERROR(VLOOKUP(客户对账单!A170,销售出库明细表!A:O,10,FALSE),"")</f>
        <v/>
      </c>
      <c r="K170" s="18" t="str">
        <f>IFERROR(VLOOKUP(客户对账单!A170,销售出库明细表!A:O,11,FALSE),"")</f>
        <v/>
      </c>
      <c r="L170" s="18" t="str">
        <f>IFERROR(VLOOKUP(客户对账单!A170,销售出库明细表!A:O,13,FALSE),"")</f>
        <v/>
      </c>
    </row>
    <row r="171" spans="1:12" ht="20.100000000000001" customHeight="1" x14ac:dyDescent="0.15">
      <c r="A171" s="38" t="e">
        <f t="array" ref="A171">INDEX(销售出库明细表!A:A,LARGE(IF(销售出库明细表!$A$3:$A$10000&lt;&gt;"",ROW($3:$10000),-1),ROW(客户对账单!A166)))</f>
        <v>#VALUE!</v>
      </c>
      <c r="B171" s="46" t="str">
        <f>IFERROR(VLOOKUP(客户对账单!A171,销售出库明细表!A:O,2,FALSE),"")</f>
        <v/>
      </c>
      <c r="C171" s="47" t="str">
        <f>IFERROR(VLOOKUP(客户对账单!A171,销售出库明细表!A:O,3,FALSE),"")</f>
        <v/>
      </c>
      <c r="D171" s="18" t="str">
        <f>IFERROR(VLOOKUP(客户对账单!A171,销售出库明细表!A:O,4,FALSE),"")</f>
        <v/>
      </c>
      <c r="E171" s="18" t="str">
        <f>IFERROR(VLOOKUP(客户对账单!A171,销售出库明细表!A:O,5,FALSE),"")</f>
        <v/>
      </c>
      <c r="F171" s="18" t="str">
        <f>IFERROR(VLOOKUP(客户对账单!A171,销售出库明细表!A:O,6,FALSE),"")</f>
        <v/>
      </c>
      <c r="G171" s="18" t="str">
        <f>IFERROR(VLOOKUP(客户对账单!A171,销售出库明细表!A:O,7,FALSE),"")</f>
        <v/>
      </c>
      <c r="H171" s="18" t="str">
        <f>IFERROR(VLOOKUP(客户对账单!A171,销售出库明细表!A:O,8,FALSE),"")</f>
        <v/>
      </c>
      <c r="I171" s="18" t="str">
        <f>IFERROR(VLOOKUP(客户对账单!A171,销售出库明细表!A:O,9,FALSE),"")</f>
        <v/>
      </c>
      <c r="J171" s="18" t="str">
        <f>IFERROR(VLOOKUP(客户对账单!A171,销售出库明细表!A:O,10,FALSE),"")</f>
        <v/>
      </c>
      <c r="K171" s="18" t="str">
        <f>IFERROR(VLOOKUP(客户对账单!A171,销售出库明细表!A:O,11,FALSE),"")</f>
        <v/>
      </c>
      <c r="L171" s="18" t="str">
        <f>IFERROR(VLOOKUP(客户对账单!A171,销售出库明细表!A:O,13,FALSE),"")</f>
        <v/>
      </c>
    </row>
    <row r="172" spans="1:12" ht="20.100000000000001" customHeight="1" x14ac:dyDescent="0.15">
      <c r="A172" s="38" t="e">
        <f t="array" ref="A172">INDEX(销售出库明细表!A:A,LARGE(IF(销售出库明细表!$A$3:$A$10000&lt;&gt;"",ROW($3:$10000),-1),ROW(客户对账单!A167)))</f>
        <v>#VALUE!</v>
      </c>
      <c r="B172" s="46" t="str">
        <f>IFERROR(VLOOKUP(客户对账单!A172,销售出库明细表!A:O,2,FALSE),"")</f>
        <v/>
      </c>
      <c r="C172" s="47" t="str">
        <f>IFERROR(VLOOKUP(客户对账单!A172,销售出库明细表!A:O,3,FALSE),"")</f>
        <v/>
      </c>
      <c r="D172" s="18" t="str">
        <f>IFERROR(VLOOKUP(客户对账单!A172,销售出库明细表!A:O,4,FALSE),"")</f>
        <v/>
      </c>
      <c r="E172" s="18" t="str">
        <f>IFERROR(VLOOKUP(客户对账单!A172,销售出库明细表!A:O,5,FALSE),"")</f>
        <v/>
      </c>
      <c r="F172" s="18" t="str">
        <f>IFERROR(VLOOKUP(客户对账单!A172,销售出库明细表!A:O,6,FALSE),"")</f>
        <v/>
      </c>
      <c r="G172" s="18" t="str">
        <f>IFERROR(VLOOKUP(客户对账单!A172,销售出库明细表!A:O,7,FALSE),"")</f>
        <v/>
      </c>
      <c r="H172" s="18" t="str">
        <f>IFERROR(VLOOKUP(客户对账单!A172,销售出库明细表!A:O,8,FALSE),"")</f>
        <v/>
      </c>
      <c r="I172" s="18" t="str">
        <f>IFERROR(VLOOKUP(客户对账单!A172,销售出库明细表!A:O,9,FALSE),"")</f>
        <v/>
      </c>
      <c r="J172" s="18" t="str">
        <f>IFERROR(VLOOKUP(客户对账单!A172,销售出库明细表!A:O,10,FALSE),"")</f>
        <v/>
      </c>
      <c r="K172" s="18" t="str">
        <f>IFERROR(VLOOKUP(客户对账单!A172,销售出库明细表!A:O,11,FALSE),"")</f>
        <v/>
      </c>
      <c r="L172" s="18" t="str">
        <f>IFERROR(VLOOKUP(客户对账单!A172,销售出库明细表!A:O,13,FALSE),"")</f>
        <v/>
      </c>
    </row>
    <row r="173" spans="1:12" ht="20.100000000000001" customHeight="1" x14ac:dyDescent="0.15">
      <c r="A173" s="38" t="e">
        <f t="array" ref="A173">INDEX(销售出库明细表!A:A,LARGE(IF(销售出库明细表!$A$3:$A$10000&lt;&gt;"",ROW($3:$10000),-1),ROW(客户对账单!A168)))</f>
        <v>#VALUE!</v>
      </c>
      <c r="B173" s="46" t="str">
        <f>IFERROR(VLOOKUP(客户对账单!A173,销售出库明细表!A:O,2,FALSE),"")</f>
        <v/>
      </c>
      <c r="C173" s="47" t="str">
        <f>IFERROR(VLOOKUP(客户对账单!A173,销售出库明细表!A:O,3,FALSE),"")</f>
        <v/>
      </c>
      <c r="D173" s="18" t="str">
        <f>IFERROR(VLOOKUP(客户对账单!A173,销售出库明细表!A:O,4,FALSE),"")</f>
        <v/>
      </c>
      <c r="E173" s="18" t="str">
        <f>IFERROR(VLOOKUP(客户对账单!A173,销售出库明细表!A:O,5,FALSE),"")</f>
        <v/>
      </c>
      <c r="F173" s="18" t="str">
        <f>IFERROR(VLOOKUP(客户对账单!A173,销售出库明细表!A:O,6,FALSE),"")</f>
        <v/>
      </c>
      <c r="G173" s="18" t="str">
        <f>IFERROR(VLOOKUP(客户对账单!A173,销售出库明细表!A:O,7,FALSE),"")</f>
        <v/>
      </c>
      <c r="H173" s="18" t="str">
        <f>IFERROR(VLOOKUP(客户对账单!A173,销售出库明细表!A:O,8,FALSE),"")</f>
        <v/>
      </c>
      <c r="I173" s="18" t="str">
        <f>IFERROR(VLOOKUP(客户对账单!A173,销售出库明细表!A:O,9,FALSE),"")</f>
        <v/>
      </c>
      <c r="J173" s="18" t="str">
        <f>IFERROR(VLOOKUP(客户对账单!A173,销售出库明细表!A:O,10,FALSE),"")</f>
        <v/>
      </c>
      <c r="K173" s="18" t="str">
        <f>IFERROR(VLOOKUP(客户对账单!A173,销售出库明细表!A:O,11,FALSE),"")</f>
        <v/>
      </c>
      <c r="L173" s="18" t="str">
        <f>IFERROR(VLOOKUP(客户对账单!A173,销售出库明细表!A:O,13,FALSE),"")</f>
        <v/>
      </c>
    </row>
    <row r="174" spans="1:12" ht="20.100000000000001" customHeight="1" x14ac:dyDescent="0.15">
      <c r="A174" s="38" t="e">
        <f t="array" ref="A174">INDEX(销售出库明细表!A:A,LARGE(IF(销售出库明细表!$A$3:$A$10000&lt;&gt;"",ROW($3:$10000),-1),ROW(客户对账单!A169)))</f>
        <v>#VALUE!</v>
      </c>
      <c r="B174" s="46" t="str">
        <f>IFERROR(VLOOKUP(客户对账单!A174,销售出库明细表!A:O,2,FALSE),"")</f>
        <v/>
      </c>
      <c r="C174" s="47" t="str">
        <f>IFERROR(VLOOKUP(客户对账单!A174,销售出库明细表!A:O,3,FALSE),"")</f>
        <v/>
      </c>
      <c r="D174" s="18" t="str">
        <f>IFERROR(VLOOKUP(客户对账单!A174,销售出库明细表!A:O,4,FALSE),"")</f>
        <v/>
      </c>
      <c r="E174" s="18" t="str">
        <f>IFERROR(VLOOKUP(客户对账单!A174,销售出库明细表!A:O,5,FALSE),"")</f>
        <v/>
      </c>
      <c r="F174" s="18" t="str">
        <f>IFERROR(VLOOKUP(客户对账单!A174,销售出库明细表!A:O,6,FALSE),"")</f>
        <v/>
      </c>
      <c r="G174" s="18" t="str">
        <f>IFERROR(VLOOKUP(客户对账单!A174,销售出库明细表!A:O,7,FALSE),"")</f>
        <v/>
      </c>
      <c r="H174" s="18" t="str">
        <f>IFERROR(VLOOKUP(客户对账单!A174,销售出库明细表!A:O,8,FALSE),"")</f>
        <v/>
      </c>
      <c r="I174" s="18" t="str">
        <f>IFERROR(VLOOKUP(客户对账单!A174,销售出库明细表!A:O,9,FALSE),"")</f>
        <v/>
      </c>
      <c r="J174" s="18" t="str">
        <f>IFERROR(VLOOKUP(客户对账单!A174,销售出库明细表!A:O,10,FALSE),"")</f>
        <v/>
      </c>
      <c r="K174" s="18" t="str">
        <f>IFERROR(VLOOKUP(客户对账单!A174,销售出库明细表!A:O,11,FALSE),"")</f>
        <v/>
      </c>
      <c r="L174" s="18" t="str">
        <f>IFERROR(VLOOKUP(客户对账单!A174,销售出库明细表!A:O,13,FALSE),"")</f>
        <v/>
      </c>
    </row>
    <row r="175" spans="1:12" ht="20.100000000000001" customHeight="1" x14ac:dyDescent="0.15">
      <c r="A175" s="38" t="e">
        <f t="array" ref="A175">INDEX(销售出库明细表!A:A,LARGE(IF(销售出库明细表!$A$3:$A$10000&lt;&gt;"",ROW($3:$10000),-1),ROW(客户对账单!A170)))</f>
        <v>#VALUE!</v>
      </c>
      <c r="B175" s="46" t="str">
        <f>IFERROR(VLOOKUP(客户对账单!A175,销售出库明细表!A:O,2,FALSE),"")</f>
        <v/>
      </c>
      <c r="C175" s="47" t="str">
        <f>IFERROR(VLOOKUP(客户对账单!A175,销售出库明细表!A:O,3,FALSE),"")</f>
        <v/>
      </c>
      <c r="D175" s="18" t="str">
        <f>IFERROR(VLOOKUP(客户对账单!A175,销售出库明细表!A:O,4,FALSE),"")</f>
        <v/>
      </c>
      <c r="E175" s="18" t="str">
        <f>IFERROR(VLOOKUP(客户对账单!A175,销售出库明细表!A:O,5,FALSE),"")</f>
        <v/>
      </c>
      <c r="F175" s="18" t="str">
        <f>IFERROR(VLOOKUP(客户对账单!A175,销售出库明细表!A:O,6,FALSE),"")</f>
        <v/>
      </c>
      <c r="G175" s="18" t="str">
        <f>IFERROR(VLOOKUP(客户对账单!A175,销售出库明细表!A:O,7,FALSE),"")</f>
        <v/>
      </c>
      <c r="H175" s="18" t="str">
        <f>IFERROR(VLOOKUP(客户对账单!A175,销售出库明细表!A:O,8,FALSE),"")</f>
        <v/>
      </c>
      <c r="I175" s="18" t="str">
        <f>IFERROR(VLOOKUP(客户对账单!A175,销售出库明细表!A:O,9,FALSE),"")</f>
        <v/>
      </c>
      <c r="J175" s="18" t="str">
        <f>IFERROR(VLOOKUP(客户对账单!A175,销售出库明细表!A:O,10,FALSE),"")</f>
        <v/>
      </c>
      <c r="K175" s="18" t="str">
        <f>IFERROR(VLOOKUP(客户对账单!A175,销售出库明细表!A:O,11,FALSE),"")</f>
        <v/>
      </c>
      <c r="L175" s="18" t="str">
        <f>IFERROR(VLOOKUP(客户对账单!A175,销售出库明细表!A:O,13,FALSE),"")</f>
        <v/>
      </c>
    </row>
    <row r="176" spans="1:12" ht="20.100000000000001" customHeight="1" x14ac:dyDescent="0.15">
      <c r="A176" s="38" t="e">
        <f t="array" ref="A176">INDEX(销售出库明细表!A:A,LARGE(IF(销售出库明细表!$A$3:$A$10000&lt;&gt;"",ROW($3:$10000),-1),ROW(客户对账单!A171)))</f>
        <v>#VALUE!</v>
      </c>
      <c r="B176" s="46" t="str">
        <f>IFERROR(VLOOKUP(客户对账单!A176,销售出库明细表!A:O,2,FALSE),"")</f>
        <v/>
      </c>
      <c r="C176" s="47" t="str">
        <f>IFERROR(VLOOKUP(客户对账单!A176,销售出库明细表!A:O,3,FALSE),"")</f>
        <v/>
      </c>
      <c r="D176" s="18" t="str">
        <f>IFERROR(VLOOKUP(客户对账单!A176,销售出库明细表!A:O,4,FALSE),"")</f>
        <v/>
      </c>
      <c r="E176" s="18" t="str">
        <f>IFERROR(VLOOKUP(客户对账单!A176,销售出库明细表!A:O,5,FALSE),"")</f>
        <v/>
      </c>
      <c r="F176" s="18" t="str">
        <f>IFERROR(VLOOKUP(客户对账单!A176,销售出库明细表!A:O,6,FALSE),"")</f>
        <v/>
      </c>
      <c r="G176" s="18" t="str">
        <f>IFERROR(VLOOKUP(客户对账单!A176,销售出库明细表!A:O,7,FALSE),"")</f>
        <v/>
      </c>
      <c r="H176" s="18" t="str">
        <f>IFERROR(VLOOKUP(客户对账单!A176,销售出库明细表!A:O,8,FALSE),"")</f>
        <v/>
      </c>
      <c r="I176" s="18" t="str">
        <f>IFERROR(VLOOKUP(客户对账单!A176,销售出库明细表!A:O,9,FALSE),"")</f>
        <v/>
      </c>
      <c r="J176" s="18" t="str">
        <f>IFERROR(VLOOKUP(客户对账单!A176,销售出库明细表!A:O,10,FALSE),"")</f>
        <v/>
      </c>
      <c r="K176" s="18" t="str">
        <f>IFERROR(VLOOKUP(客户对账单!A176,销售出库明细表!A:O,11,FALSE),"")</f>
        <v/>
      </c>
      <c r="L176" s="18" t="str">
        <f>IFERROR(VLOOKUP(客户对账单!A176,销售出库明细表!A:O,13,FALSE),"")</f>
        <v/>
      </c>
    </row>
    <row r="177" spans="1:12" ht="20.100000000000001" customHeight="1" x14ac:dyDescent="0.15">
      <c r="A177" s="38" t="e">
        <f t="array" ref="A177">INDEX(销售出库明细表!A:A,LARGE(IF(销售出库明细表!$A$3:$A$10000&lt;&gt;"",ROW($3:$10000),-1),ROW(客户对账单!A172)))</f>
        <v>#VALUE!</v>
      </c>
      <c r="B177" s="46" t="str">
        <f>IFERROR(VLOOKUP(客户对账单!A177,销售出库明细表!A:O,2,FALSE),"")</f>
        <v/>
      </c>
      <c r="C177" s="47" t="str">
        <f>IFERROR(VLOOKUP(客户对账单!A177,销售出库明细表!A:O,3,FALSE),"")</f>
        <v/>
      </c>
      <c r="D177" s="18" t="str">
        <f>IFERROR(VLOOKUP(客户对账单!A177,销售出库明细表!A:O,4,FALSE),"")</f>
        <v/>
      </c>
      <c r="E177" s="18" t="str">
        <f>IFERROR(VLOOKUP(客户对账单!A177,销售出库明细表!A:O,5,FALSE),"")</f>
        <v/>
      </c>
      <c r="F177" s="18" t="str">
        <f>IFERROR(VLOOKUP(客户对账单!A177,销售出库明细表!A:O,6,FALSE),"")</f>
        <v/>
      </c>
      <c r="G177" s="18" t="str">
        <f>IFERROR(VLOOKUP(客户对账单!A177,销售出库明细表!A:O,7,FALSE),"")</f>
        <v/>
      </c>
      <c r="H177" s="18" t="str">
        <f>IFERROR(VLOOKUP(客户对账单!A177,销售出库明细表!A:O,8,FALSE),"")</f>
        <v/>
      </c>
      <c r="I177" s="18" t="str">
        <f>IFERROR(VLOOKUP(客户对账单!A177,销售出库明细表!A:O,9,FALSE),"")</f>
        <v/>
      </c>
      <c r="J177" s="18" t="str">
        <f>IFERROR(VLOOKUP(客户对账单!A177,销售出库明细表!A:O,10,FALSE),"")</f>
        <v/>
      </c>
      <c r="K177" s="18" t="str">
        <f>IFERROR(VLOOKUP(客户对账单!A177,销售出库明细表!A:O,11,FALSE),"")</f>
        <v/>
      </c>
      <c r="L177" s="18" t="str">
        <f>IFERROR(VLOOKUP(客户对账单!A177,销售出库明细表!A:O,13,FALSE),"")</f>
        <v/>
      </c>
    </row>
    <row r="178" spans="1:12" ht="20.100000000000001" customHeight="1" x14ac:dyDescent="0.15">
      <c r="A178" s="38" t="e">
        <f t="array" ref="A178">INDEX(销售出库明细表!A:A,LARGE(IF(销售出库明细表!$A$3:$A$10000&lt;&gt;"",ROW($3:$10000),-1),ROW(客户对账单!A173)))</f>
        <v>#VALUE!</v>
      </c>
      <c r="B178" s="46" t="str">
        <f>IFERROR(VLOOKUP(客户对账单!A178,销售出库明细表!A:O,2,FALSE),"")</f>
        <v/>
      </c>
      <c r="C178" s="47" t="str">
        <f>IFERROR(VLOOKUP(客户对账单!A178,销售出库明细表!A:O,3,FALSE),"")</f>
        <v/>
      </c>
      <c r="D178" s="18" t="str">
        <f>IFERROR(VLOOKUP(客户对账单!A178,销售出库明细表!A:O,4,FALSE),"")</f>
        <v/>
      </c>
      <c r="E178" s="18" t="str">
        <f>IFERROR(VLOOKUP(客户对账单!A178,销售出库明细表!A:O,5,FALSE),"")</f>
        <v/>
      </c>
      <c r="F178" s="18" t="str">
        <f>IFERROR(VLOOKUP(客户对账单!A178,销售出库明细表!A:O,6,FALSE),"")</f>
        <v/>
      </c>
      <c r="G178" s="18" t="str">
        <f>IFERROR(VLOOKUP(客户对账单!A178,销售出库明细表!A:O,7,FALSE),"")</f>
        <v/>
      </c>
      <c r="H178" s="18" t="str">
        <f>IFERROR(VLOOKUP(客户对账单!A178,销售出库明细表!A:O,8,FALSE),"")</f>
        <v/>
      </c>
      <c r="I178" s="18" t="str">
        <f>IFERROR(VLOOKUP(客户对账单!A178,销售出库明细表!A:O,9,FALSE),"")</f>
        <v/>
      </c>
      <c r="J178" s="18" t="str">
        <f>IFERROR(VLOOKUP(客户对账单!A178,销售出库明细表!A:O,10,FALSE),"")</f>
        <v/>
      </c>
      <c r="K178" s="18" t="str">
        <f>IFERROR(VLOOKUP(客户对账单!A178,销售出库明细表!A:O,11,FALSE),"")</f>
        <v/>
      </c>
      <c r="L178" s="18" t="str">
        <f>IFERROR(VLOOKUP(客户对账单!A178,销售出库明细表!A:O,13,FALSE),"")</f>
        <v/>
      </c>
    </row>
    <row r="179" spans="1:12" ht="20.100000000000001" customHeight="1" x14ac:dyDescent="0.15">
      <c r="A179" s="38" t="e">
        <f t="array" ref="A179">INDEX(销售出库明细表!A:A,LARGE(IF(销售出库明细表!$A$3:$A$10000&lt;&gt;"",ROW($3:$10000),-1),ROW(客户对账单!A174)))</f>
        <v>#VALUE!</v>
      </c>
      <c r="B179" s="46" t="str">
        <f>IFERROR(VLOOKUP(客户对账单!A179,销售出库明细表!A:O,2,FALSE),"")</f>
        <v/>
      </c>
      <c r="C179" s="47" t="str">
        <f>IFERROR(VLOOKUP(客户对账单!A179,销售出库明细表!A:O,3,FALSE),"")</f>
        <v/>
      </c>
      <c r="D179" s="18" t="str">
        <f>IFERROR(VLOOKUP(客户对账单!A179,销售出库明细表!A:O,4,FALSE),"")</f>
        <v/>
      </c>
      <c r="E179" s="18" t="str">
        <f>IFERROR(VLOOKUP(客户对账单!A179,销售出库明细表!A:O,5,FALSE),"")</f>
        <v/>
      </c>
      <c r="F179" s="18" t="str">
        <f>IFERROR(VLOOKUP(客户对账单!A179,销售出库明细表!A:O,6,FALSE),"")</f>
        <v/>
      </c>
      <c r="G179" s="18" t="str">
        <f>IFERROR(VLOOKUP(客户对账单!A179,销售出库明细表!A:O,7,FALSE),"")</f>
        <v/>
      </c>
      <c r="H179" s="18" t="str">
        <f>IFERROR(VLOOKUP(客户对账单!A179,销售出库明细表!A:O,8,FALSE),"")</f>
        <v/>
      </c>
      <c r="I179" s="18" t="str">
        <f>IFERROR(VLOOKUP(客户对账单!A179,销售出库明细表!A:O,9,FALSE),"")</f>
        <v/>
      </c>
      <c r="J179" s="18" t="str">
        <f>IFERROR(VLOOKUP(客户对账单!A179,销售出库明细表!A:O,10,FALSE),"")</f>
        <v/>
      </c>
      <c r="K179" s="18" t="str">
        <f>IFERROR(VLOOKUP(客户对账单!A179,销售出库明细表!A:O,11,FALSE),"")</f>
        <v/>
      </c>
      <c r="L179" s="18" t="str">
        <f>IFERROR(VLOOKUP(客户对账单!A179,销售出库明细表!A:O,13,FALSE),"")</f>
        <v/>
      </c>
    </row>
    <row r="180" spans="1:12" ht="20.100000000000001" customHeight="1" x14ac:dyDescent="0.15">
      <c r="A180" s="38" t="e">
        <f t="array" ref="A180">INDEX(销售出库明细表!A:A,LARGE(IF(销售出库明细表!$A$3:$A$10000&lt;&gt;"",ROW($3:$10000),-1),ROW(客户对账单!A175)))</f>
        <v>#VALUE!</v>
      </c>
      <c r="B180" s="46" t="str">
        <f>IFERROR(VLOOKUP(客户对账单!A180,销售出库明细表!A:O,2,FALSE),"")</f>
        <v/>
      </c>
      <c r="C180" s="47" t="str">
        <f>IFERROR(VLOOKUP(客户对账单!A180,销售出库明细表!A:O,3,FALSE),"")</f>
        <v/>
      </c>
      <c r="D180" s="18" t="str">
        <f>IFERROR(VLOOKUP(客户对账单!A180,销售出库明细表!A:O,4,FALSE),"")</f>
        <v/>
      </c>
      <c r="E180" s="18" t="str">
        <f>IFERROR(VLOOKUP(客户对账单!A180,销售出库明细表!A:O,5,FALSE),"")</f>
        <v/>
      </c>
      <c r="F180" s="18" t="str">
        <f>IFERROR(VLOOKUP(客户对账单!A180,销售出库明细表!A:O,6,FALSE),"")</f>
        <v/>
      </c>
      <c r="G180" s="18" t="str">
        <f>IFERROR(VLOOKUP(客户对账单!A180,销售出库明细表!A:O,7,FALSE),"")</f>
        <v/>
      </c>
      <c r="H180" s="18" t="str">
        <f>IFERROR(VLOOKUP(客户对账单!A180,销售出库明细表!A:O,8,FALSE),"")</f>
        <v/>
      </c>
      <c r="I180" s="18" t="str">
        <f>IFERROR(VLOOKUP(客户对账单!A180,销售出库明细表!A:O,9,FALSE),"")</f>
        <v/>
      </c>
      <c r="J180" s="18" t="str">
        <f>IFERROR(VLOOKUP(客户对账单!A180,销售出库明细表!A:O,10,FALSE),"")</f>
        <v/>
      </c>
      <c r="K180" s="18" t="str">
        <f>IFERROR(VLOOKUP(客户对账单!A180,销售出库明细表!A:O,11,FALSE),"")</f>
        <v/>
      </c>
      <c r="L180" s="18" t="str">
        <f>IFERROR(VLOOKUP(客户对账单!A180,销售出库明细表!A:O,13,FALSE),"")</f>
        <v/>
      </c>
    </row>
    <row r="181" spans="1:12" ht="20.100000000000001" customHeight="1" x14ac:dyDescent="0.15">
      <c r="A181" s="38" t="e">
        <f t="array" ref="A181">INDEX(销售出库明细表!A:A,LARGE(IF(销售出库明细表!$A$3:$A$10000&lt;&gt;"",ROW($3:$10000),-1),ROW(客户对账单!A176)))</f>
        <v>#VALUE!</v>
      </c>
      <c r="B181" s="46" t="str">
        <f>IFERROR(VLOOKUP(客户对账单!A181,销售出库明细表!A:O,2,FALSE),"")</f>
        <v/>
      </c>
      <c r="C181" s="47" t="str">
        <f>IFERROR(VLOOKUP(客户对账单!A181,销售出库明细表!A:O,3,FALSE),"")</f>
        <v/>
      </c>
      <c r="D181" s="18" t="str">
        <f>IFERROR(VLOOKUP(客户对账单!A181,销售出库明细表!A:O,4,FALSE),"")</f>
        <v/>
      </c>
      <c r="E181" s="18" t="str">
        <f>IFERROR(VLOOKUP(客户对账单!A181,销售出库明细表!A:O,5,FALSE),"")</f>
        <v/>
      </c>
      <c r="F181" s="18" t="str">
        <f>IFERROR(VLOOKUP(客户对账单!A181,销售出库明细表!A:O,6,FALSE),"")</f>
        <v/>
      </c>
      <c r="G181" s="18" t="str">
        <f>IFERROR(VLOOKUP(客户对账单!A181,销售出库明细表!A:O,7,FALSE),"")</f>
        <v/>
      </c>
      <c r="H181" s="18" t="str">
        <f>IFERROR(VLOOKUP(客户对账单!A181,销售出库明细表!A:O,8,FALSE),"")</f>
        <v/>
      </c>
      <c r="I181" s="18" t="str">
        <f>IFERROR(VLOOKUP(客户对账单!A181,销售出库明细表!A:O,9,FALSE),"")</f>
        <v/>
      </c>
      <c r="J181" s="18" t="str">
        <f>IFERROR(VLOOKUP(客户对账单!A181,销售出库明细表!A:O,10,FALSE),"")</f>
        <v/>
      </c>
      <c r="K181" s="18" t="str">
        <f>IFERROR(VLOOKUP(客户对账单!A181,销售出库明细表!A:O,11,FALSE),"")</f>
        <v/>
      </c>
      <c r="L181" s="18" t="str">
        <f>IFERROR(VLOOKUP(客户对账单!A181,销售出库明细表!A:O,13,FALSE),"")</f>
        <v/>
      </c>
    </row>
    <row r="182" spans="1:12" ht="20.100000000000001" customHeight="1" x14ac:dyDescent="0.15">
      <c r="A182" s="38" t="e">
        <f t="array" ref="A182">INDEX(销售出库明细表!A:A,LARGE(IF(销售出库明细表!$A$3:$A$10000&lt;&gt;"",ROW($3:$10000),-1),ROW(客户对账单!A177)))</f>
        <v>#VALUE!</v>
      </c>
      <c r="B182" s="46" t="str">
        <f>IFERROR(VLOOKUP(客户对账单!A182,销售出库明细表!A:O,2,FALSE),"")</f>
        <v/>
      </c>
      <c r="C182" s="47" t="str">
        <f>IFERROR(VLOOKUP(客户对账单!A182,销售出库明细表!A:O,3,FALSE),"")</f>
        <v/>
      </c>
      <c r="D182" s="18" t="str">
        <f>IFERROR(VLOOKUP(客户对账单!A182,销售出库明细表!A:O,4,FALSE),"")</f>
        <v/>
      </c>
      <c r="E182" s="18" t="str">
        <f>IFERROR(VLOOKUP(客户对账单!A182,销售出库明细表!A:O,5,FALSE),"")</f>
        <v/>
      </c>
      <c r="F182" s="18" t="str">
        <f>IFERROR(VLOOKUP(客户对账单!A182,销售出库明细表!A:O,6,FALSE),"")</f>
        <v/>
      </c>
      <c r="G182" s="18" t="str">
        <f>IFERROR(VLOOKUP(客户对账单!A182,销售出库明细表!A:O,7,FALSE),"")</f>
        <v/>
      </c>
      <c r="H182" s="18" t="str">
        <f>IFERROR(VLOOKUP(客户对账单!A182,销售出库明细表!A:O,8,FALSE),"")</f>
        <v/>
      </c>
      <c r="I182" s="18" t="str">
        <f>IFERROR(VLOOKUP(客户对账单!A182,销售出库明细表!A:O,9,FALSE),"")</f>
        <v/>
      </c>
      <c r="J182" s="18" t="str">
        <f>IFERROR(VLOOKUP(客户对账单!A182,销售出库明细表!A:O,10,FALSE),"")</f>
        <v/>
      </c>
      <c r="K182" s="18" t="str">
        <f>IFERROR(VLOOKUP(客户对账单!A182,销售出库明细表!A:O,11,FALSE),"")</f>
        <v/>
      </c>
      <c r="L182" s="18" t="str">
        <f>IFERROR(VLOOKUP(客户对账单!A182,销售出库明细表!A:O,13,FALSE),"")</f>
        <v/>
      </c>
    </row>
    <row r="183" spans="1:12" ht="20.100000000000001" customHeight="1" x14ac:dyDescent="0.15">
      <c r="A183" s="38" t="e">
        <f t="array" ref="A183">INDEX(销售出库明细表!A:A,LARGE(IF(销售出库明细表!$A$3:$A$10000&lt;&gt;"",ROW($3:$10000),-1),ROW(客户对账单!A178)))</f>
        <v>#VALUE!</v>
      </c>
      <c r="B183" s="46" t="str">
        <f>IFERROR(VLOOKUP(客户对账单!A183,销售出库明细表!A:O,2,FALSE),"")</f>
        <v/>
      </c>
      <c r="C183" s="47" t="str">
        <f>IFERROR(VLOOKUP(客户对账单!A183,销售出库明细表!A:O,3,FALSE),"")</f>
        <v/>
      </c>
      <c r="D183" s="18" t="str">
        <f>IFERROR(VLOOKUP(客户对账单!A183,销售出库明细表!A:O,4,FALSE),"")</f>
        <v/>
      </c>
      <c r="E183" s="18" t="str">
        <f>IFERROR(VLOOKUP(客户对账单!A183,销售出库明细表!A:O,5,FALSE),"")</f>
        <v/>
      </c>
      <c r="F183" s="18" t="str">
        <f>IFERROR(VLOOKUP(客户对账单!A183,销售出库明细表!A:O,6,FALSE),"")</f>
        <v/>
      </c>
      <c r="G183" s="18" t="str">
        <f>IFERROR(VLOOKUP(客户对账单!A183,销售出库明细表!A:O,7,FALSE),"")</f>
        <v/>
      </c>
      <c r="H183" s="18" t="str">
        <f>IFERROR(VLOOKUP(客户对账单!A183,销售出库明细表!A:O,8,FALSE),"")</f>
        <v/>
      </c>
      <c r="I183" s="18" t="str">
        <f>IFERROR(VLOOKUP(客户对账单!A183,销售出库明细表!A:O,9,FALSE),"")</f>
        <v/>
      </c>
      <c r="J183" s="18" t="str">
        <f>IFERROR(VLOOKUP(客户对账单!A183,销售出库明细表!A:O,10,FALSE),"")</f>
        <v/>
      </c>
      <c r="K183" s="18" t="str">
        <f>IFERROR(VLOOKUP(客户对账单!A183,销售出库明细表!A:O,11,FALSE),"")</f>
        <v/>
      </c>
      <c r="L183" s="18" t="str">
        <f>IFERROR(VLOOKUP(客户对账单!A183,销售出库明细表!A:O,13,FALSE),"")</f>
        <v/>
      </c>
    </row>
    <row r="184" spans="1:12" ht="20.100000000000001" customHeight="1" x14ac:dyDescent="0.15">
      <c r="A184" s="38" t="e">
        <f t="array" ref="A184">INDEX(销售出库明细表!A:A,LARGE(IF(销售出库明细表!$A$3:$A$10000&lt;&gt;"",ROW($3:$10000),-1),ROW(客户对账单!A179)))</f>
        <v>#VALUE!</v>
      </c>
      <c r="B184" s="46" t="str">
        <f>IFERROR(VLOOKUP(客户对账单!A184,销售出库明细表!A:O,2,FALSE),"")</f>
        <v/>
      </c>
      <c r="C184" s="47" t="str">
        <f>IFERROR(VLOOKUP(客户对账单!A184,销售出库明细表!A:O,3,FALSE),"")</f>
        <v/>
      </c>
      <c r="D184" s="18" t="str">
        <f>IFERROR(VLOOKUP(客户对账单!A184,销售出库明细表!A:O,4,FALSE),"")</f>
        <v/>
      </c>
      <c r="E184" s="18" t="str">
        <f>IFERROR(VLOOKUP(客户对账单!A184,销售出库明细表!A:O,5,FALSE),"")</f>
        <v/>
      </c>
      <c r="F184" s="18" t="str">
        <f>IFERROR(VLOOKUP(客户对账单!A184,销售出库明细表!A:O,6,FALSE),"")</f>
        <v/>
      </c>
      <c r="G184" s="18" t="str">
        <f>IFERROR(VLOOKUP(客户对账单!A184,销售出库明细表!A:O,7,FALSE),"")</f>
        <v/>
      </c>
      <c r="H184" s="18" t="str">
        <f>IFERROR(VLOOKUP(客户对账单!A184,销售出库明细表!A:O,8,FALSE),"")</f>
        <v/>
      </c>
      <c r="I184" s="18" t="str">
        <f>IFERROR(VLOOKUP(客户对账单!A184,销售出库明细表!A:O,9,FALSE),"")</f>
        <v/>
      </c>
      <c r="J184" s="18" t="str">
        <f>IFERROR(VLOOKUP(客户对账单!A184,销售出库明细表!A:O,10,FALSE),"")</f>
        <v/>
      </c>
      <c r="K184" s="18" t="str">
        <f>IFERROR(VLOOKUP(客户对账单!A184,销售出库明细表!A:O,11,FALSE),"")</f>
        <v/>
      </c>
      <c r="L184" s="18" t="str">
        <f>IFERROR(VLOOKUP(客户对账单!A184,销售出库明细表!A:O,13,FALSE),"")</f>
        <v/>
      </c>
    </row>
    <row r="185" spans="1:12" ht="20.100000000000001" customHeight="1" x14ac:dyDescent="0.15">
      <c r="A185" s="38" t="e">
        <f t="array" ref="A185">INDEX(销售出库明细表!A:A,LARGE(IF(销售出库明细表!$A$3:$A$10000&lt;&gt;"",ROW($3:$10000),-1),ROW(客户对账单!A180)))</f>
        <v>#VALUE!</v>
      </c>
      <c r="B185" s="46" t="str">
        <f>IFERROR(VLOOKUP(客户对账单!A185,销售出库明细表!A:O,2,FALSE),"")</f>
        <v/>
      </c>
      <c r="C185" s="47" t="str">
        <f>IFERROR(VLOOKUP(客户对账单!A185,销售出库明细表!A:O,3,FALSE),"")</f>
        <v/>
      </c>
      <c r="D185" s="18" t="str">
        <f>IFERROR(VLOOKUP(客户对账单!A185,销售出库明细表!A:O,4,FALSE),"")</f>
        <v/>
      </c>
      <c r="E185" s="18" t="str">
        <f>IFERROR(VLOOKUP(客户对账单!A185,销售出库明细表!A:O,5,FALSE),"")</f>
        <v/>
      </c>
      <c r="F185" s="18" t="str">
        <f>IFERROR(VLOOKUP(客户对账单!A185,销售出库明细表!A:O,6,FALSE),"")</f>
        <v/>
      </c>
      <c r="G185" s="18" t="str">
        <f>IFERROR(VLOOKUP(客户对账单!A185,销售出库明细表!A:O,7,FALSE),"")</f>
        <v/>
      </c>
      <c r="H185" s="18" t="str">
        <f>IFERROR(VLOOKUP(客户对账单!A185,销售出库明细表!A:O,8,FALSE),"")</f>
        <v/>
      </c>
      <c r="I185" s="18" t="str">
        <f>IFERROR(VLOOKUP(客户对账单!A185,销售出库明细表!A:O,9,FALSE),"")</f>
        <v/>
      </c>
      <c r="J185" s="18" t="str">
        <f>IFERROR(VLOOKUP(客户对账单!A185,销售出库明细表!A:O,10,FALSE),"")</f>
        <v/>
      </c>
      <c r="K185" s="18" t="str">
        <f>IFERROR(VLOOKUP(客户对账单!A185,销售出库明细表!A:O,11,FALSE),"")</f>
        <v/>
      </c>
      <c r="L185" s="18" t="str">
        <f>IFERROR(VLOOKUP(客户对账单!A185,销售出库明细表!A:O,13,FALSE),"")</f>
        <v/>
      </c>
    </row>
    <row r="186" spans="1:12" ht="20.100000000000001" customHeight="1" x14ac:dyDescent="0.15">
      <c r="A186" s="38" t="e">
        <f t="array" ref="A186">INDEX(销售出库明细表!A:A,LARGE(IF(销售出库明细表!$A$3:$A$10000&lt;&gt;"",ROW($3:$10000),-1),ROW(客户对账单!A181)))</f>
        <v>#VALUE!</v>
      </c>
      <c r="B186" s="46" t="str">
        <f>IFERROR(VLOOKUP(客户对账单!A186,销售出库明细表!A:O,2,FALSE),"")</f>
        <v/>
      </c>
      <c r="C186" s="47" t="str">
        <f>IFERROR(VLOOKUP(客户对账单!A186,销售出库明细表!A:O,3,FALSE),"")</f>
        <v/>
      </c>
      <c r="D186" s="18" t="str">
        <f>IFERROR(VLOOKUP(客户对账单!A186,销售出库明细表!A:O,4,FALSE),"")</f>
        <v/>
      </c>
      <c r="E186" s="18" t="str">
        <f>IFERROR(VLOOKUP(客户对账单!A186,销售出库明细表!A:O,5,FALSE),"")</f>
        <v/>
      </c>
      <c r="F186" s="18" t="str">
        <f>IFERROR(VLOOKUP(客户对账单!A186,销售出库明细表!A:O,6,FALSE),"")</f>
        <v/>
      </c>
      <c r="G186" s="18" t="str">
        <f>IFERROR(VLOOKUP(客户对账单!A186,销售出库明细表!A:O,7,FALSE),"")</f>
        <v/>
      </c>
      <c r="H186" s="18" t="str">
        <f>IFERROR(VLOOKUP(客户对账单!A186,销售出库明细表!A:O,8,FALSE),"")</f>
        <v/>
      </c>
      <c r="I186" s="18" t="str">
        <f>IFERROR(VLOOKUP(客户对账单!A186,销售出库明细表!A:O,9,FALSE),"")</f>
        <v/>
      </c>
      <c r="J186" s="18" t="str">
        <f>IFERROR(VLOOKUP(客户对账单!A186,销售出库明细表!A:O,10,FALSE),"")</f>
        <v/>
      </c>
      <c r="K186" s="18" t="str">
        <f>IFERROR(VLOOKUP(客户对账单!A186,销售出库明细表!A:O,11,FALSE),"")</f>
        <v/>
      </c>
      <c r="L186" s="18" t="str">
        <f>IFERROR(VLOOKUP(客户对账单!A186,销售出库明细表!A:O,13,FALSE),"")</f>
        <v/>
      </c>
    </row>
    <row r="187" spans="1:12" ht="20.100000000000001" customHeight="1" x14ac:dyDescent="0.15">
      <c r="A187" s="38" t="e">
        <f t="array" ref="A187">INDEX(销售出库明细表!A:A,LARGE(IF(销售出库明细表!$A$3:$A$10000&lt;&gt;"",ROW($3:$10000),-1),ROW(客户对账单!A182)))</f>
        <v>#VALUE!</v>
      </c>
      <c r="B187" s="46" t="str">
        <f>IFERROR(VLOOKUP(客户对账单!A187,销售出库明细表!A:O,2,FALSE),"")</f>
        <v/>
      </c>
      <c r="C187" s="47" t="str">
        <f>IFERROR(VLOOKUP(客户对账单!A187,销售出库明细表!A:O,3,FALSE),"")</f>
        <v/>
      </c>
      <c r="D187" s="18" t="str">
        <f>IFERROR(VLOOKUP(客户对账单!A187,销售出库明细表!A:O,4,FALSE),"")</f>
        <v/>
      </c>
      <c r="E187" s="18" t="str">
        <f>IFERROR(VLOOKUP(客户对账单!A187,销售出库明细表!A:O,5,FALSE),"")</f>
        <v/>
      </c>
      <c r="F187" s="18" t="str">
        <f>IFERROR(VLOOKUP(客户对账单!A187,销售出库明细表!A:O,6,FALSE),"")</f>
        <v/>
      </c>
      <c r="G187" s="18" t="str">
        <f>IFERROR(VLOOKUP(客户对账单!A187,销售出库明细表!A:O,7,FALSE),"")</f>
        <v/>
      </c>
      <c r="H187" s="18" t="str">
        <f>IFERROR(VLOOKUP(客户对账单!A187,销售出库明细表!A:O,8,FALSE),"")</f>
        <v/>
      </c>
      <c r="I187" s="18" t="str">
        <f>IFERROR(VLOOKUP(客户对账单!A187,销售出库明细表!A:O,9,FALSE),"")</f>
        <v/>
      </c>
      <c r="J187" s="18" t="str">
        <f>IFERROR(VLOOKUP(客户对账单!A187,销售出库明细表!A:O,10,FALSE),"")</f>
        <v/>
      </c>
      <c r="K187" s="18" t="str">
        <f>IFERROR(VLOOKUP(客户对账单!A187,销售出库明细表!A:O,11,FALSE),"")</f>
        <v/>
      </c>
      <c r="L187" s="18" t="str">
        <f>IFERROR(VLOOKUP(客户对账单!A187,销售出库明细表!A:O,13,FALSE),"")</f>
        <v/>
      </c>
    </row>
    <row r="188" spans="1:12" ht="20.100000000000001" customHeight="1" x14ac:dyDescent="0.15">
      <c r="A188" s="38" t="e">
        <f t="array" ref="A188">INDEX(销售出库明细表!A:A,LARGE(IF(销售出库明细表!$A$3:$A$10000&lt;&gt;"",ROW($3:$10000),-1),ROW(客户对账单!A183)))</f>
        <v>#VALUE!</v>
      </c>
      <c r="B188" s="46" t="str">
        <f>IFERROR(VLOOKUP(客户对账单!A188,销售出库明细表!A:O,2,FALSE),"")</f>
        <v/>
      </c>
      <c r="C188" s="47" t="str">
        <f>IFERROR(VLOOKUP(客户对账单!A188,销售出库明细表!A:O,3,FALSE),"")</f>
        <v/>
      </c>
      <c r="D188" s="18" t="str">
        <f>IFERROR(VLOOKUP(客户对账单!A188,销售出库明细表!A:O,4,FALSE),"")</f>
        <v/>
      </c>
      <c r="E188" s="18" t="str">
        <f>IFERROR(VLOOKUP(客户对账单!A188,销售出库明细表!A:O,5,FALSE),"")</f>
        <v/>
      </c>
      <c r="F188" s="18" t="str">
        <f>IFERROR(VLOOKUP(客户对账单!A188,销售出库明细表!A:O,6,FALSE),"")</f>
        <v/>
      </c>
      <c r="G188" s="18" t="str">
        <f>IFERROR(VLOOKUP(客户对账单!A188,销售出库明细表!A:O,7,FALSE),"")</f>
        <v/>
      </c>
      <c r="H188" s="18" t="str">
        <f>IFERROR(VLOOKUP(客户对账单!A188,销售出库明细表!A:O,8,FALSE),"")</f>
        <v/>
      </c>
      <c r="I188" s="18" t="str">
        <f>IFERROR(VLOOKUP(客户对账单!A188,销售出库明细表!A:O,9,FALSE),"")</f>
        <v/>
      </c>
      <c r="J188" s="18" t="str">
        <f>IFERROR(VLOOKUP(客户对账单!A188,销售出库明细表!A:O,10,FALSE),"")</f>
        <v/>
      </c>
      <c r="K188" s="18" t="str">
        <f>IFERROR(VLOOKUP(客户对账单!A188,销售出库明细表!A:O,11,FALSE),"")</f>
        <v/>
      </c>
      <c r="L188" s="18" t="str">
        <f>IFERROR(VLOOKUP(客户对账单!A188,销售出库明细表!A:O,13,FALSE),"")</f>
        <v/>
      </c>
    </row>
    <row r="189" spans="1:12" ht="20.100000000000001" customHeight="1" x14ac:dyDescent="0.15">
      <c r="A189" s="38" t="e">
        <f t="array" ref="A189">INDEX(销售出库明细表!A:A,LARGE(IF(销售出库明细表!$A$3:$A$10000&lt;&gt;"",ROW($3:$10000),-1),ROW(客户对账单!A184)))</f>
        <v>#VALUE!</v>
      </c>
      <c r="B189" s="46" t="str">
        <f>IFERROR(VLOOKUP(客户对账单!A189,销售出库明细表!A:O,2,FALSE),"")</f>
        <v/>
      </c>
      <c r="C189" s="47" t="str">
        <f>IFERROR(VLOOKUP(客户对账单!A189,销售出库明细表!A:O,3,FALSE),"")</f>
        <v/>
      </c>
      <c r="D189" s="18" t="str">
        <f>IFERROR(VLOOKUP(客户对账单!A189,销售出库明细表!A:O,4,FALSE),"")</f>
        <v/>
      </c>
      <c r="E189" s="18" t="str">
        <f>IFERROR(VLOOKUP(客户对账单!A189,销售出库明细表!A:O,5,FALSE),"")</f>
        <v/>
      </c>
      <c r="F189" s="18" t="str">
        <f>IFERROR(VLOOKUP(客户对账单!A189,销售出库明细表!A:O,6,FALSE),"")</f>
        <v/>
      </c>
      <c r="G189" s="18" t="str">
        <f>IFERROR(VLOOKUP(客户对账单!A189,销售出库明细表!A:O,7,FALSE),"")</f>
        <v/>
      </c>
      <c r="H189" s="18" t="str">
        <f>IFERROR(VLOOKUP(客户对账单!A189,销售出库明细表!A:O,8,FALSE),"")</f>
        <v/>
      </c>
      <c r="I189" s="18" t="str">
        <f>IFERROR(VLOOKUP(客户对账单!A189,销售出库明细表!A:O,9,FALSE),"")</f>
        <v/>
      </c>
      <c r="J189" s="18" t="str">
        <f>IFERROR(VLOOKUP(客户对账单!A189,销售出库明细表!A:O,10,FALSE),"")</f>
        <v/>
      </c>
      <c r="K189" s="18" t="str">
        <f>IFERROR(VLOOKUP(客户对账单!A189,销售出库明细表!A:O,11,FALSE),"")</f>
        <v/>
      </c>
      <c r="L189" s="18" t="str">
        <f>IFERROR(VLOOKUP(客户对账单!A189,销售出库明细表!A:O,13,FALSE),"")</f>
        <v/>
      </c>
    </row>
    <row r="190" spans="1:12" ht="20.100000000000001" customHeight="1" x14ac:dyDescent="0.15">
      <c r="A190" s="38" t="e">
        <f t="array" ref="A190">INDEX(销售出库明细表!A:A,LARGE(IF(销售出库明细表!$A$3:$A$10000&lt;&gt;"",ROW($3:$10000),-1),ROW(客户对账单!A185)))</f>
        <v>#VALUE!</v>
      </c>
      <c r="B190" s="46" t="str">
        <f>IFERROR(VLOOKUP(客户对账单!A190,销售出库明细表!A:O,2,FALSE),"")</f>
        <v/>
      </c>
      <c r="C190" s="47" t="str">
        <f>IFERROR(VLOOKUP(客户对账单!A190,销售出库明细表!A:O,3,FALSE),"")</f>
        <v/>
      </c>
      <c r="D190" s="18" t="str">
        <f>IFERROR(VLOOKUP(客户对账单!A190,销售出库明细表!A:O,4,FALSE),"")</f>
        <v/>
      </c>
      <c r="E190" s="18" t="str">
        <f>IFERROR(VLOOKUP(客户对账单!A190,销售出库明细表!A:O,5,FALSE),"")</f>
        <v/>
      </c>
      <c r="F190" s="18" t="str">
        <f>IFERROR(VLOOKUP(客户对账单!A190,销售出库明细表!A:O,6,FALSE),"")</f>
        <v/>
      </c>
      <c r="G190" s="18" t="str">
        <f>IFERROR(VLOOKUP(客户对账单!A190,销售出库明细表!A:O,7,FALSE),"")</f>
        <v/>
      </c>
      <c r="H190" s="18" t="str">
        <f>IFERROR(VLOOKUP(客户对账单!A190,销售出库明细表!A:O,8,FALSE),"")</f>
        <v/>
      </c>
      <c r="I190" s="18" t="str">
        <f>IFERROR(VLOOKUP(客户对账单!A190,销售出库明细表!A:O,9,FALSE),"")</f>
        <v/>
      </c>
      <c r="J190" s="18" t="str">
        <f>IFERROR(VLOOKUP(客户对账单!A190,销售出库明细表!A:O,10,FALSE),"")</f>
        <v/>
      </c>
      <c r="K190" s="18" t="str">
        <f>IFERROR(VLOOKUP(客户对账单!A190,销售出库明细表!A:O,11,FALSE),"")</f>
        <v/>
      </c>
      <c r="L190" s="18" t="str">
        <f>IFERROR(VLOOKUP(客户对账单!A190,销售出库明细表!A:O,13,FALSE),"")</f>
        <v/>
      </c>
    </row>
    <row r="191" spans="1:12" ht="20.100000000000001" customHeight="1" x14ac:dyDescent="0.15">
      <c r="A191" s="38" t="e">
        <f t="array" ref="A191">INDEX(销售出库明细表!A:A,LARGE(IF(销售出库明细表!$A$3:$A$10000&lt;&gt;"",ROW($3:$10000),-1),ROW(客户对账单!A186)))</f>
        <v>#VALUE!</v>
      </c>
      <c r="B191" s="46" t="str">
        <f>IFERROR(VLOOKUP(客户对账单!A191,销售出库明细表!A:O,2,FALSE),"")</f>
        <v/>
      </c>
      <c r="C191" s="47" t="str">
        <f>IFERROR(VLOOKUP(客户对账单!A191,销售出库明细表!A:O,3,FALSE),"")</f>
        <v/>
      </c>
      <c r="D191" s="18" t="str">
        <f>IFERROR(VLOOKUP(客户对账单!A191,销售出库明细表!A:O,4,FALSE),"")</f>
        <v/>
      </c>
      <c r="E191" s="18" t="str">
        <f>IFERROR(VLOOKUP(客户对账单!A191,销售出库明细表!A:O,5,FALSE),"")</f>
        <v/>
      </c>
      <c r="F191" s="18" t="str">
        <f>IFERROR(VLOOKUP(客户对账单!A191,销售出库明细表!A:O,6,FALSE),"")</f>
        <v/>
      </c>
      <c r="G191" s="18" t="str">
        <f>IFERROR(VLOOKUP(客户对账单!A191,销售出库明细表!A:O,7,FALSE),"")</f>
        <v/>
      </c>
      <c r="H191" s="18" t="str">
        <f>IFERROR(VLOOKUP(客户对账单!A191,销售出库明细表!A:O,8,FALSE),"")</f>
        <v/>
      </c>
      <c r="I191" s="18" t="str">
        <f>IFERROR(VLOOKUP(客户对账单!A191,销售出库明细表!A:O,9,FALSE),"")</f>
        <v/>
      </c>
      <c r="J191" s="18" t="str">
        <f>IFERROR(VLOOKUP(客户对账单!A191,销售出库明细表!A:O,10,FALSE),"")</f>
        <v/>
      </c>
      <c r="K191" s="18" t="str">
        <f>IFERROR(VLOOKUP(客户对账单!A191,销售出库明细表!A:O,11,FALSE),"")</f>
        <v/>
      </c>
      <c r="L191" s="18" t="str">
        <f>IFERROR(VLOOKUP(客户对账单!A191,销售出库明细表!A:O,13,FALSE),"")</f>
        <v/>
      </c>
    </row>
    <row r="192" spans="1:12" ht="20.100000000000001" customHeight="1" x14ac:dyDescent="0.15">
      <c r="A192" s="38" t="e">
        <f t="array" ref="A192">INDEX(销售出库明细表!A:A,LARGE(IF(销售出库明细表!$A$3:$A$10000&lt;&gt;"",ROW($3:$10000),-1),ROW(客户对账单!A187)))</f>
        <v>#VALUE!</v>
      </c>
      <c r="B192" s="46" t="str">
        <f>IFERROR(VLOOKUP(客户对账单!A192,销售出库明细表!A:O,2,FALSE),"")</f>
        <v/>
      </c>
      <c r="C192" s="47" t="str">
        <f>IFERROR(VLOOKUP(客户对账单!A192,销售出库明细表!A:O,3,FALSE),"")</f>
        <v/>
      </c>
      <c r="D192" s="18" t="str">
        <f>IFERROR(VLOOKUP(客户对账单!A192,销售出库明细表!A:O,4,FALSE),"")</f>
        <v/>
      </c>
      <c r="E192" s="18" t="str">
        <f>IFERROR(VLOOKUP(客户对账单!A192,销售出库明细表!A:O,5,FALSE),"")</f>
        <v/>
      </c>
      <c r="F192" s="18" t="str">
        <f>IFERROR(VLOOKUP(客户对账单!A192,销售出库明细表!A:O,6,FALSE),"")</f>
        <v/>
      </c>
      <c r="G192" s="18" t="str">
        <f>IFERROR(VLOOKUP(客户对账单!A192,销售出库明细表!A:O,7,FALSE),"")</f>
        <v/>
      </c>
      <c r="H192" s="18" t="str">
        <f>IFERROR(VLOOKUP(客户对账单!A192,销售出库明细表!A:O,8,FALSE),"")</f>
        <v/>
      </c>
      <c r="I192" s="18" t="str">
        <f>IFERROR(VLOOKUP(客户对账单!A192,销售出库明细表!A:O,9,FALSE),"")</f>
        <v/>
      </c>
      <c r="J192" s="18" t="str">
        <f>IFERROR(VLOOKUP(客户对账单!A192,销售出库明细表!A:O,10,FALSE),"")</f>
        <v/>
      </c>
      <c r="K192" s="18" t="str">
        <f>IFERROR(VLOOKUP(客户对账单!A192,销售出库明细表!A:O,11,FALSE),"")</f>
        <v/>
      </c>
      <c r="L192" s="18" t="str">
        <f>IFERROR(VLOOKUP(客户对账单!A192,销售出库明细表!A:O,13,FALSE),"")</f>
        <v/>
      </c>
    </row>
    <row r="193" spans="1:12" ht="20.100000000000001" customHeight="1" x14ac:dyDescent="0.15">
      <c r="A193" s="38" t="e">
        <f t="array" ref="A193">INDEX(销售出库明细表!A:A,LARGE(IF(销售出库明细表!$A$3:$A$10000&lt;&gt;"",ROW($3:$10000),-1),ROW(客户对账单!A188)))</f>
        <v>#VALUE!</v>
      </c>
      <c r="B193" s="46" t="str">
        <f>IFERROR(VLOOKUP(客户对账单!A193,销售出库明细表!A:O,2,FALSE),"")</f>
        <v/>
      </c>
      <c r="C193" s="47" t="str">
        <f>IFERROR(VLOOKUP(客户对账单!A193,销售出库明细表!A:O,3,FALSE),"")</f>
        <v/>
      </c>
      <c r="D193" s="18" t="str">
        <f>IFERROR(VLOOKUP(客户对账单!A193,销售出库明细表!A:O,4,FALSE),"")</f>
        <v/>
      </c>
      <c r="E193" s="18" t="str">
        <f>IFERROR(VLOOKUP(客户对账单!A193,销售出库明细表!A:O,5,FALSE),"")</f>
        <v/>
      </c>
      <c r="F193" s="18" t="str">
        <f>IFERROR(VLOOKUP(客户对账单!A193,销售出库明细表!A:O,6,FALSE),"")</f>
        <v/>
      </c>
      <c r="G193" s="18" t="str">
        <f>IFERROR(VLOOKUP(客户对账单!A193,销售出库明细表!A:O,7,FALSE),"")</f>
        <v/>
      </c>
      <c r="H193" s="18" t="str">
        <f>IFERROR(VLOOKUP(客户对账单!A193,销售出库明细表!A:O,8,FALSE),"")</f>
        <v/>
      </c>
      <c r="I193" s="18" t="str">
        <f>IFERROR(VLOOKUP(客户对账单!A193,销售出库明细表!A:O,9,FALSE),"")</f>
        <v/>
      </c>
      <c r="J193" s="18" t="str">
        <f>IFERROR(VLOOKUP(客户对账单!A193,销售出库明细表!A:O,10,FALSE),"")</f>
        <v/>
      </c>
      <c r="K193" s="18" t="str">
        <f>IFERROR(VLOOKUP(客户对账单!A193,销售出库明细表!A:O,11,FALSE),"")</f>
        <v/>
      </c>
      <c r="L193" s="18" t="str">
        <f>IFERROR(VLOOKUP(客户对账单!A193,销售出库明细表!A:O,13,FALSE),"")</f>
        <v/>
      </c>
    </row>
    <row r="194" spans="1:12" ht="20.100000000000001" customHeight="1" x14ac:dyDescent="0.15">
      <c r="A194" s="38" t="e">
        <f t="array" ref="A194">INDEX(销售出库明细表!A:A,LARGE(IF(销售出库明细表!$A$3:$A$10000&lt;&gt;"",ROW($3:$10000),-1),ROW(客户对账单!A189)))</f>
        <v>#VALUE!</v>
      </c>
      <c r="B194" s="46" t="str">
        <f>IFERROR(VLOOKUP(客户对账单!A194,销售出库明细表!A:O,2,FALSE),"")</f>
        <v/>
      </c>
      <c r="C194" s="47" t="str">
        <f>IFERROR(VLOOKUP(客户对账单!A194,销售出库明细表!A:O,3,FALSE),"")</f>
        <v/>
      </c>
      <c r="D194" s="18" t="str">
        <f>IFERROR(VLOOKUP(客户对账单!A194,销售出库明细表!A:O,4,FALSE),"")</f>
        <v/>
      </c>
      <c r="E194" s="18" t="str">
        <f>IFERROR(VLOOKUP(客户对账单!A194,销售出库明细表!A:O,5,FALSE),"")</f>
        <v/>
      </c>
      <c r="F194" s="18" t="str">
        <f>IFERROR(VLOOKUP(客户对账单!A194,销售出库明细表!A:O,6,FALSE),"")</f>
        <v/>
      </c>
      <c r="G194" s="18" t="str">
        <f>IFERROR(VLOOKUP(客户对账单!A194,销售出库明细表!A:O,7,FALSE),"")</f>
        <v/>
      </c>
      <c r="H194" s="18" t="str">
        <f>IFERROR(VLOOKUP(客户对账单!A194,销售出库明细表!A:O,8,FALSE),"")</f>
        <v/>
      </c>
      <c r="I194" s="18" t="str">
        <f>IFERROR(VLOOKUP(客户对账单!A194,销售出库明细表!A:O,9,FALSE),"")</f>
        <v/>
      </c>
      <c r="J194" s="18" t="str">
        <f>IFERROR(VLOOKUP(客户对账单!A194,销售出库明细表!A:O,10,FALSE),"")</f>
        <v/>
      </c>
      <c r="K194" s="18" t="str">
        <f>IFERROR(VLOOKUP(客户对账单!A194,销售出库明细表!A:O,11,FALSE),"")</f>
        <v/>
      </c>
      <c r="L194" s="18" t="str">
        <f>IFERROR(VLOOKUP(客户对账单!A194,销售出库明细表!A:O,13,FALSE),"")</f>
        <v/>
      </c>
    </row>
    <row r="195" spans="1:12" ht="20.100000000000001" customHeight="1" x14ac:dyDescent="0.15">
      <c r="A195" s="38" t="e">
        <f t="array" ref="A195">INDEX(销售出库明细表!A:A,LARGE(IF(销售出库明细表!$A$3:$A$10000&lt;&gt;"",ROW($3:$10000),-1),ROW(客户对账单!A190)))</f>
        <v>#VALUE!</v>
      </c>
      <c r="B195" s="46" t="str">
        <f>IFERROR(VLOOKUP(客户对账单!A195,销售出库明细表!A:O,2,FALSE),"")</f>
        <v/>
      </c>
      <c r="C195" s="47" t="str">
        <f>IFERROR(VLOOKUP(客户对账单!A195,销售出库明细表!A:O,3,FALSE),"")</f>
        <v/>
      </c>
      <c r="D195" s="18" t="str">
        <f>IFERROR(VLOOKUP(客户对账单!A195,销售出库明细表!A:O,4,FALSE),"")</f>
        <v/>
      </c>
      <c r="E195" s="18" t="str">
        <f>IFERROR(VLOOKUP(客户对账单!A195,销售出库明细表!A:O,5,FALSE),"")</f>
        <v/>
      </c>
      <c r="F195" s="18" t="str">
        <f>IFERROR(VLOOKUP(客户对账单!A195,销售出库明细表!A:O,6,FALSE),"")</f>
        <v/>
      </c>
      <c r="G195" s="18" t="str">
        <f>IFERROR(VLOOKUP(客户对账单!A195,销售出库明细表!A:O,7,FALSE),"")</f>
        <v/>
      </c>
      <c r="H195" s="18" t="str">
        <f>IFERROR(VLOOKUP(客户对账单!A195,销售出库明细表!A:O,8,FALSE),"")</f>
        <v/>
      </c>
      <c r="I195" s="18" t="str">
        <f>IFERROR(VLOOKUP(客户对账单!A195,销售出库明细表!A:O,9,FALSE),"")</f>
        <v/>
      </c>
      <c r="J195" s="18" t="str">
        <f>IFERROR(VLOOKUP(客户对账单!A195,销售出库明细表!A:O,10,FALSE),"")</f>
        <v/>
      </c>
      <c r="K195" s="18" t="str">
        <f>IFERROR(VLOOKUP(客户对账单!A195,销售出库明细表!A:O,11,FALSE),"")</f>
        <v/>
      </c>
      <c r="L195" s="18" t="str">
        <f>IFERROR(VLOOKUP(客户对账单!A195,销售出库明细表!A:O,13,FALSE),"")</f>
        <v/>
      </c>
    </row>
    <row r="196" spans="1:12" ht="20.100000000000001" customHeight="1" x14ac:dyDescent="0.15">
      <c r="A196" s="38" t="e">
        <f t="array" ref="A196">INDEX(销售出库明细表!A:A,LARGE(IF(销售出库明细表!$A$3:$A$10000&lt;&gt;"",ROW($3:$10000),-1),ROW(客户对账单!A191)))</f>
        <v>#VALUE!</v>
      </c>
      <c r="B196" s="46" t="str">
        <f>IFERROR(VLOOKUP(客户对账单!A196,销售出库明细表!A:O,2,FALSE),"")</f>
        <v/>
      </c>
      <c r="C196" s="47" t="str">
        <f>IFERROR(VLOOKUP(客户对账单!A196,销售出库明细表!A:O,3,FALSE),"")</f>
        <v/>
      </c>
      <c r="D196" s="18" t="str">
        <f>IFERROR(VLOOKUP(客户对账单!A196,销售出库明细表!A:O,4,FALSE),"")</f>
        <v/>
      </c>
      <c r="E196" s="18" t="str">
        <f>IFERROR(VLOOKUP(客户对账单!A196,销售出库明细表!A:O,5,FALSE),"")</f>
        <v/>
      </c>
      <c r="F196" s="18" t="str">
        <f>IFERROR(VLOOKUP(客户对账单!A196,销售出库明细表!A:O,6,FALSE),"")</f>
        <v/>
      </c>
      <c r="G196" s="18" t="str">
        <f>IFERROR(VLOOKUP(客户对账单!A196,销售出库明细表!A:O,7,FALSE),"")</f>
        <v/>
      </c>
      <c r="H196" s="18" t="str">
        <f>IFERROR(VLOOKUP(客户对账单!A196,销售出库明细表!A:O,8,FALSE),"")</f>
        <v/>
      </c>
      <c r="I196" s="18" t="str">
        <f>IFERROR(VLOOKUP(客户对账单!A196,销售出库明细表!A:O,9,FALSE),"")</f>
        <v/>
      </c>
      <c r="J196" s="18" t="str">
        <f>IFERROR(VLOOKUP(客户对账单!A196,销售出库明细表!A:O,10,FALSE),"")</f>
        <v/>
      </c>
      <c r="K196" s="18" t="str">
        <f>IFERROR(VLOOKUP(客户对账单!A196,销售出库明细表!A:O,11,FALSE),"")</f>
        <v/>
      </c>
      <c r="L196" s="18" t="str">
        <f>IFERROR(VLOOKUP(客户对账单!A196,销售出库明细表!A:O,13,FALSE),"")</f>
        <v/>
      </c>
    </row>
    <row r="197" spans="1:12" ht="20.100000000000001" customHeight="1" x14ac:dyDescent="0.15">
      <c r="A197" s="38" t="e">
        <f t="array" ref="A197">INDEX(销售出库明细表!A:A,LARGE(IF(销售出库明细表!$A$3:$A$10000&lt;&gt;"",ROW($3:$10000),-1),ROW(客户对账单!A192)))</f>
        <v>#VALUE!</v>
      </c>
      <c r="B197" s="46" t="str">
        <f>IFERROR(VLOOKUP(客户对账单!A197,销售出库明细表!A:O,2,FALSE),"")</f>
        <v/>
      </c>
      <c r="C197" s="47" t="str">
        <f>IFERROR(VLOOKUP(客户对账单!A197,销售出库明细表!A:O,3,FALSE),"")</f>
        <v/>
      </c>
      <c r="D197" s="18" t="str">
        <f>IFERROR(VLOOKUP(客户对账单!A197,销售出库明细表!A:O,4,FALSE),"")</f>
        <v/>
      </c>
      <c r="E197" s="18" t="str">
        <f>IFERROR(VLOOKUP(客户对账单!A197,销售出库明细表!A:O,5,FALSE),"")</f>
        <v/>
      </c>
      <c r="F197" s="18" t="str">
        <f>IFERROR(VLOOKUP(客户对账单!A197,销售出库明细表!A:O,6,FALSE),"")</f>
        <v/>
      </c>
      <c r="G197" s="18" t="str">
        <f>IFERROR(VLOOKUP(客户对账单!A197,销售出库明细表!A:O,7,FALSE),"")</f>
        <v/>
      </c>
      <c r="H197" s="18" t="str">
        <f>IFERROR(VLOOKUP(客户对账单!A197,销售出库明细表!A:O,8,FALSE),"")</f>
        <v/>
      </c>
      <c r="I197" s="18" t="str">
        <f>IFERROR(VLOOKUP(客户对账单!A197,销售出库明细表!A:O,9,FALSE),"")</f>
        <v/>
      </c>
      <c r="J197" s="18" t="str">
        <f>IFERROR(VLOOKUP(客户对账单!A197,销售出库明细表!A:O,10,FALSE),"")</f>
        <v/>
      </c>
      <c r="K197" s="18" t="str">
        <f>IFERROR(VLOOKUP(客户对账单!A197,销售出库明细表!A:O,11,FALSE),"")</f>
        <v/>
      </c>
      <c r="L197" s="18" t="str">
        <f>IFERROR(VLOOKUP(客户对账单!A197,销售出库明细表!A:O,13,FALSE),"")</f>
        <v/>
      </c>
    </row>
    <row r="198" spans="1:12" ht="20.100000000000001" customHeight="1" x14ac:dyDescent="0.15">
      <c r="A198" s="38" t="e">
        <f t="array" ref="A198">INDEX(销售出库明细表!A:A,LARGE(IF(销售出库明细表!$A$3:$A$10000&lt;&gt;"",ROW($3:$10000),-1),ROW(客户对账单!A193)))</f>
        <v>#VALUE!</v>
      </c>
      <c r="B198" s="46" t="str">
        <f>IFERROR(VLOOKUP(客户对账单!A198,销售出库明细表!A:O,2,FALSE),"")</f>
        <v/>
      </c>
      <c r="C198" s="47" t="str">
        <f>IFERROR(VLOOKUP(客户对账单!A198,销售出库明细表!A:O,3,FALSE),"")</f>
        <v/>
      </c>
      <c r="D198" s="18" t="str">
        <f>IFERROR(VLOOKUP(客户对账单!A198,销售出库明细表!A:O,4,FALSE),"")</f>
        <v/>
      </c>
      <c r="E198" s="18" t="str">
        <f>IFERROR(VLOOKUP(客户对账单!A198,销售出库明细表!A:O,5,FALSE),"")</f>
        <v/>
      </c>
      <c r="F198" s="18" t="str">
        <f>IFERROR(VLOOKUP(客户对账单!A198,销售出库明细表!A:O,6,FALSE),"")</f>
        <v/>
      </c>
      <c r="G198" s="18" t="str">
        <f>IFERROR(VLOOKUP(客户对账单!A198,销售出库明细表!A:O,7,FALSE),"")</f>
        <v/>
      </c>
      <c r="H198" s="18" t="str">
        <f>IFERROR(VLOOKUP(客户对账单!A198,销售出库明细表!A:O,8,FALSE),"")</f>
        <v/>
      </c>
      <c r="I198" s="18" t="str">
        <f>IFERROR(VLOOKUP(客户对账单!A198,销售出库明细表!A:O,9,FALSE),"")</f>
        <v/>
      </c>
      <c r="J198" s="18" t="str">
        <f>IFERROR(VLOOKUP(客户对账单!A198,销售出库明细表!A:O,10,FALSE),"")</f>
        <v/>
      </c>
      <c r="K198" s="18" t="str">
        <f>IFERROR(VLOOKUP(客户对账单!A198,销售出库明细表!A:O,11,FALSE),"")</f>
        <v/>
      </c>
      <c r="L198" s="18" t="str">
        <f>IFERROR(VLOOKUP(客户对账单!A198,销售出库明细表!A:O,13,FALSE),"")</f>
        <v/>
      </c>
    </row>
  </sheetData>
  <mergeCells count="4">
    <mergeCell ref="B1:L1"/>
    <mergeCell ref="B2:B3"/>
    <mergeCell ref="C2:C3"/>
    <mergeCell ref="E2:E3"/>
  </mergeCells>
  <phoneticPr fontId="3" type="noConversion"/>
  <pageMargins left="0.75" right="0.75" top="1" bottom="1" header="0.51180555555555596" footer="0.51180555555555596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B100"/>
  <sheetViews>
    <sheetView workbookViewId="0">
      <selection activeCell="L4" sqref="L4"/>
    </sheetView>
  </sheetViews>
  <sheetFormatPr defaultColWidth="9" defaultRowHeight="16.5" x14ac:dyDescent="0.15"/>
  <cols>
    <col min="1" max="4" width="12.625" style="61" customWidth="1"/>
    <col min="5" max="6" width="12.625" style="62" customWidth="1"/>
    <col min="7" max="7" width="12.625" style="61" customWidth="1"/>
    <col min="8" max="15" width="9" style="55"/>
    <col min="16" max="16382" width="9" style="56"/>
    <col min="16383" max="16384" width="9" style="3"/>
  </cols>
  <sheetData>
    <row r="1" spans="1:15" s="56" customFormat="1" ht="30" customHeight="1" x14ac:dyDescent="0.15">
      <c r="A1" s="53"/>
      <c r="B1" s="54" t="s">
        <v>77</v>
      </c>
      <c r="C1" s="54"/>
      <c r="D1" s="54"/>
      <c r="E1" s="54"/>
      <c r="F1" s="54"/>
      <c r="G1" s="53"/>
      <c r="H1" s="55"/>
      <c r="I1" s="55"/>
      <c r="J1" s="55"/>
      <c r="K1" s="55"/>
      <c r="L1" s="55"/>
      <c r="M1" s="55"/>
      <c r="N1" s="55"/>
      <c r="O1" s="55"/>
    </row>
    <row r="2" spans="1:15" s="56" customFormat="1" ht="27" customHeight="1" x14ac:dyDescent="0.15">
      <c r="A2" s="57" t="s">
        <v>14</v>
      </c>
      <c r="B2" s="57" t="s">
        <v>15</v>
      </c>
      <c r="C2" s="57" t="s">
        <v>16</v>
      </c>
      <c r="D2" s="57" t="s">
        <v>17</v>
      </c>
      <c r="E2" s="57" t="s">
        <v>51</v>
      </c>
      <c r="F2" s="57" t="s">
        <v>55</v>
      </c>
      <c r="G2" s="57" t="s">
        <v>57</v>
      </c>
      <c r="H2" s="55"/>
      <c r="I2" s="55"/>
      <c r="J2" s="55"/>
      <c r="K2" s="55"/>
      <c r="L2" s="55"/>
      <c r="M2" s="55"/>
      <c r="N2" s="55"/>
      <c r="O2" s="55"/>
    </row>
    <row r="3" spans="1:15" s="56" customFormat="1" ht="18.95" customHeight="1" x14ac:dyDescent="0.15">
      <c r="A3" s="58" t="s">
        <v>25</v>
      </c>
      <c r="B3" s="58" t="s">
        <v>78</v>
      </c>
      <c r="C3" s="58" t="s">
        <v>79</v>
      </c>
      <c r="D3" s="58" t="s">
        <v>80</v>
      </c>
      <c r="E3" s="59">
        <v>10</v>
      </c>
      <c r="F3" s="59">
        <v>100</v>
      </c>
      <c r="G3" s="60"/>
      <c r="H3" s="55"/>
      <c r="I3" s="55"/>
      <c r="J3" s="55"/>
      <c r="K3" s="55"/>
      <c r="L3" s="55"/>
      <c r="M3" s="55"/>
      <c r="N3" s="55"/>
      <c r="O3" s="55"/>
    </row>
    <row r="4" spans="1:15" s="56" customFormat="1" ht="18.95" customHeight="1" x14ac:dyDescent="0.15">
      <c r="A4" s="58" t="s">
        <v>28</v>
      </c>
      <c r="B4" s="58" t="s">
        <v>81</v>
      </c>
      <c r="C4" s="58" t="s">
        <v>82</v>
      </c>
      <c r="D4" s="58" t="s">
        <v>83</v>
      </c>
      <c r="E4" s="59">
        <v>10</v>
      </c>
      <c r="F4" s="59">
        <v>20</v>
      </c>
      <c r="G4" s="60"/>
      <c r="H4" s="55"/>
      <c r="I4" s="55"/>
      <c r="J4" s="55"/>
      <c r="K4" s="55"/>
      <c r="L4" s="55"/>
      <c r="M4" s="55"/>
      <c r="N4" s="55"/>
      <c r="O4" s="55"/>
    </row>
    <row r="5" spans="1:15" s="56" customFormat="1" ht="18.95" customHeight="1" x14ac:dyDescent="0.15">
      <c r="A5" s="58" t="s">
        <v>30</v>
      </c>
      <c r="B5" s="58" t="s">
        <v>84</v>
      </c>
      <c r="C5" s="58" t="s">
        <v>85</v>
      </c>
      <c r="D5" s="58" t="s">
        <v>86</v>
      </c>
      <c r="E5" s="59">
        <v>10</v>
      </c>
      <c r="F5" s="59">
        <v>50</v>
      </c>
      <c r="G5" s="60"/>
      <c r="H5" s="55"/>
      <c r="I5" s="55"/>
      <c r="J5" s="55"/>
      <c r="K5" s="55"/>
      <c r="L5" s="55"/>
      <c r="M5" s="55"/>
      <c r="N5" s="55"/>
      <c r="O5" s="55"/>
    </row>
    <row r="6" spans="1:15" s="56" customFormat="1" ht="18.95" customHeight="1" x14ac:dyDescent="0.15">
      <c r="A6" s="58" t="s">
        <v>33</v>
      </c>
      <c r="B6" s="58" t="s">
        <v>87</v>
      </c>
      <c r="C6" s="58" t="s">
        <v>88</v>
      </c>
      <c r="D6" s="58" t="s">
        <v>80</v>
      </c>
      <c r="E6" s="59">
        <v>20</v>
      </c>
      <c r="F6" s="59">
        <v>100</v>
      </c>
      <c r="G6" s="60"/>
      <c r="H6" s="55"/>
      <c r="I6" s="55"/>
      <c r="J6" s="55"/>
      <c r="K6" s="55"/>
      <c r="L6" s="55"/>
      <c r="M6" s="55"/>
      <c r="N6" s="55"/>
      <c r="O6" s="55"/>
    </row>
    <row r="7" spans="1:15" s="56" customFormat="1" ht="18.95" customHeight="1" x14ac:dyDescent="0.15">
      <c r="A7" s="58" t="s">
        <v>36</v>
      </c>
      <c r="B7" s="58" t="s">
        <v>89</v>
      </c>
      <c r="C7" s="58" t="s">
        <v>90</v>
      </c>
      <c r="D7" s="58" t="s">
        <v>83</v>
      </c>
      <c r="E7" s="59">
        <v>20</v>
      </c>
      <c r="F7" s="59">
        <v>100</v>
      </c>
      <c r="G7" s="60"/>
      <c r="H7" s="55"/>
      <c r="I7" s="55"/>
      <c r="J7" s="55"/>
      <c r="K7" s="55"/>
      <c r="L7" s="55"/>
      <c r="M7" s="55"/>
      <c r="N7" s="55"/>
      <c r="O7" s="55"/>
    </row>
    <row r="8" spans="1:15" s="56" customFormat="1" ht="18.95" customHeight="1" x14ac:dyDescent="0.15">
      <c r="A8" s="58"/>
      <c r="B8" s="58"/>
      <c r="C8" s="58"/>
      <c r="D8" s="58"/>
      <c r="E8" s="59"/>
      <c r="F8" s="59"/>
      <c r="G8" s="58"/>
      <c r="H8" s="55"/>
      <c r="I8" s="55"/>
      <c r="J8" s="55"/>
      <c r="K8" s="55"/>
      <c r="L8" s="55"/>
      <c r="M8" s="55"/>
      <c r="N8" s="55"/>
      <c r="O8" s="55"/>
    </row>
    <row r="9" spans="1:15" s="56" customFormat="1" ht="18.95" customHeight="1" x14ac:dyDescent="0.15">
      <c r="A9" s="58"/>
      <c r="B9" s="58"/>
      <c r="C9" s="58"/>
      <c r="D9" s="58"/>
      <c r="E9" s="59"/>
      <c r="F9" s="59"/>
      <c r="G9" s="58"/>
      <c r="H9" s="55"/>
      <c r="I9" s="55"/>
      <c r="J9" s="55"/>
      <c r="K9" s="55"/>
      <c r="L9" s="55"/>
      <c r="M9" s="55"/>
      <c r="N9" s="55"/>
      <c r="O9" s="55"/>
    </row>
    <row r="10" spans="1:15" s="56" customFormat="1" ht="18.95" customHeight="1" x14ac:dyDescent="0.15">
      <c r="A10" s="58"/>
      <c r="B10" s="58"/>
      <c r="C10" s="58"/>
      <c r="D10" s="58"/>
      <c r="E10" s="59"/>
      <c r="F10" s="59"/>
      <c r="G10" s="58"/>
      <c r="H10" s="55"/>
      <c r="I10" s="55"/>
      <c r="J10" s="55"/>
      <c r="K10" s="55"/>
      <c r="L10" s="55"/>
      <c r="M10" s="55"/>
      <c r="N10" s="55"/>
      <c r="O10" s="55"/>
    </row>
    <row r="11" spans="1:15" s="56" customFormat="1" ht="18.95" customHeight="1" x14ac:dyDescent="0.15">
      <c r="A11" s="58"/>
      <c r="B11" s="58"/>
      <c r="C11" s="58"/>
      <c r="D11" s="58"/>
      <c r="E11" s="59"/>
      <c r="F11" s="59"/>
      <c r="G11" s="58"/>
      <c r="H11" s="55"/>
      <c r="I11" s="55"/>
      <c r="J11" s="55"/>
      <c r="K11" s="55"/>
      <c r="L11" s="55"/>
      <c r="M11" s="55"/>
      <c r="N11" s="55"/>
      <c r="O11" s="55"/>
    </row>
    <row r="12" spans="1:15" s="56" customFormat="1" ht="18.95" customHeight="1" x14ac:dyDescent="0.15">
      <c r="A12" s="58"/>
      <c r="B12" s="58"/>
      <c r="C12" s="58"/>
      <c r="D12" s="58"/>
      <c r="E12" s="59"/>
      <c r="F12" s="59"/>
      <c r="G12" s="58"/>
      <c r="H12" s="55"/>
      <c r="I12" s="55"/>
      <c r="J12" s="55"/>
      <c r="K12" s="55"/>
      <c r="L12" s="55"/>
      <c r="M12" s="55"/>
      <c r="N12" s="55"/>
      <c r="O12" s="55"/>
    </row>
    <row r="13" spans="1:15" s="56" customFormat="1" ht="18.95" customHeight="1" x14ac:dyDescent="0.15">
      <c r="A13" s="58"/>
      <c r="B13" s="58"/>
      <c r="C13" s="58"/>
      <c r="D13" s="58"/>
      <c r="E13" s="59"/>
      <c r="F13" s="59"/>
      <c r="G13" s="58"/>
      <c r="H13" s="55"/>
      <c r="I13" s="55"/>
      <c r="J13" s="55"/>
      <c r="K13" s="55"/>
      <c r="L13" s="55"/>
      <c r="M13" s="55"/>
      <c r="N13" s="55"/>
      <c r="O13" s="55"/>
    </row>
    <row r="14" spans="1:15" s="56" customFormat="1" ht="18.95" customHeight="1" x14ac:dyDescent="0.15">
      <c r="A14" s="58"/>
      <c r="B14" s="58"/>
      <c r="C14" s="58"/>
      <c r="D14" s="58"/>
      <c r="E14" s="59"/>
      <c r="F14" s="59"/>
      <c r="G14" s="58"/>
      <c r="H14" s="55"/>
      <c r="I14" s="55"/>
      <c r="J14" s="55"/>
      <c r="K14" s="55"/>
      <c r="L14" s="55"/>
      <c r="M14" s="55"/>
      <c r="N14" s="55"/>
      <c r="O14" s="55"/>
    </row>
    <row r="15" spans="1:15" s="56" customFormat="1" ht="18.95" customHeight="1" x14ac:dyDescent="0.15">
      <c r="A15" s="58"/>
      <c r="B15" s="58"/>
      <c r="C15" s="58"/>
      <c r="D15" s="58"/>
      <c r="E15" s="59"/>
      <c r="F15" s="59"/>
      <c r="G15" s="58"/>
      <c r="H15" s="55"/>
      <c r="I15" s="55"/>
      <c r="J15" s="55"/>
      <c r="K15" s="55"/>
      <c r="L15" s="55"/>
      <c r="M15" s="55"/>
      <c r="N15" s="55"/>
      <c r="O15" s="55"/>
    </row>
    <row r="16" spans="1:15" s="56" customFormat="1" ht="18.95" customHeight="1" x14ac:dyDescent="0.15">
      <c r="A16" s="58"/>
      <c r="B16" s="58"/>
      <c r="C16" s="58"/>
      <c r="D16" s="58"/>
      <c r="E16" s="59"/>
      <c r="F16" s="59"/>
      <c r="G16" s="58"/>
      <c r="H16" s="55"/>
      <c r="I16" s="55"/>
      <c r="J16" s="55"/>
      <c r="K16" s="55"/>
      <c r="L16" s="55"/>
      <c r="M16" s="55"/>
      <c r="N16" s="55"/>
      <c r="O16" s="55"/>
    </row>
    <row r="17" spans="1:15" s="56" customFormat="1" ht="18.95" customHeight="1" x14ac:dyDescent="0.15">
      <c r="A17" s="58"/>
      <c r="B17" s="58"/>
      <c r="C17" s="58"/>
      <c r="D17" s="58"/>
      <c r="E17" s="59"/>
      <c r="F17" s="59"/>
      <c r="G17" s="58"/>
      <c r="H17" s="55"/>
      <c r="I17" s="55"/>
      <c r="J17" s="55"/>
      <c r="K17" s="55"/>
      <c r="L17" s="55"/>
      <c r="M17" s="55"/>
      <c r="N17" s="55"/>
      <c r="O17" s="55"/>
    </row>
    <row r="18" spans="1:15" s="56" customFormat="1" ht="18.95" customHeight="1" x14ac:dyDescent="0.15">
      <c r="A18" s="58"/>
      <c r="B18" s="58"/>
      <c r="C18" s="58"/>
      <c r="D18" s="58"/>
      <c r="E18" s="59"/>
      <c r="F18" s="59"/>
      <c r="G18" s="58"/>
      <c r="H18" s="55"/>
      <c r="I18" s="55"/>
      <c r="J18" s="55"/>
      <c r="K18" s="55"/>
      <c r="L18" s="55"/>
      <c r="M18" s="55"/>
      <c r="N18" s="55"/>
      <c r="O18" s="55"/>
    </row>
    <row r="19" spans="1:15" s="56" customFormat="1" ht="18.95" customHeight="1" x14ac:dyDescent="0.15">
      <c r="A19" s="58"/>
      <c r="B19" s="58"/>
      <c r="C19" s="58"/>
      <c r="D19" s="58"/>
      <c r="E19" s="59"/>
      <c r="F19" s="59"/>
      <c r="G19" s="58"/>
      <c r="H19" s="55"/>
      <c r="I19" s="55"/>
      <c r="J19" s="55"/>
      <c r="K19" s="55"/>
      <c r="L19" s="55"/>
      <c r="M19" s="55"/>
      <c r="N19" s="55"/>
      <c r="O19" s="55"/>
    </row>
    <row r="20" spans="1:15" s="56" customFormat="1" ht="18.95" customHeight="1" x14ac:dyDescent="0.15">
      <c r="A20" s="58"/>
      <c r="B20" s="58"/>
      <c r="C20" s="58"/>
      <c r="D20" s="58"/>
      <c r="E20" s="59"/>
      <c r="F20" s="59"/>
      <c r="G20" s="58"/>
      <c r="H20" s="55"/>
      <c r="I20" s="55"/>
      <c r="J20" s="55"/>
      <c r="K20" s="55"/>
      <c r="L20" s="55"/>
      <c r="M20" s="55"/>
      <c r="N20" s="55"/>
      <c r="O20" s="55"/>
    </row>
    <row r="21" spans="1:15" s="56" customFormat="1" ht="18.95" customHeight="1" x14ac:dyDescent="0.15">
      <c r="A21" s="58"/>
      <c r="B21" s="58"/>
      <c r="C21" s="58"/>
      <c r="D21" s="58"/>
      <c r="E21" s="59"/>
      <c r="F21" s="59"/>
      <c r="G21" s="58"/>
      <c r="H21" s="55"/>
      <c r="I21" s="55"/>
      <c r="J21" s="55"/>
      <c r="K21" s="55"/>
      <c r="L21" s="55"/>
      <c r="M21" s="55"/>
      <c r="N21" s="55"/>
      <c r="O21" s="55"/>
    </row>
    <row r="22" spans="1:15" s="56" customFormat="1" ht="18.95" customHeight="1" x14ac:dyDescent="0.15">
      <c r="A22" s="58"/>
      <c r="B22" s="58"/>
      <c r="C22" s="58"/>
      <c r="D22" s="58"/>
      <c r="E22" s="59"/>
      <c r="F22" s="59"/>
      <c r="G22" s="58"/>
      <c r="H22" s="55"/>
      <c r="I22" s="55"/>
      <c r="J22" s="55"/>
      <c r="K22" s="55"/>
      <c r="L22" s="55"/>
      <c r="M22" s="55"/>
      <c r="N22" s="55"/>
      <c r="O22" s="55"/>
    </row>
    <row r="23" spans="1:15" s="56" customFormat="1" ht="18.95" customHeight="1" x14ac:dyDescent="0.15">
      <c r="A23" s="58"/>
      <c r="B23" s="58"/>
      <c r="C23" s="58"/>
      <c r="D23" s="58"/>
      <c r="E23" s="59"/>
      <c r="F23" s="59"/>
      <c r="G23" s="58"/>
      <c r="H23" s="55"/>
      <c r="I23" s="55"/>
      <c r="J23" s="55"/>
      <c r="K23" s="55"/>
      <c r="L23" s="55"/>
      <c r="M23" s="55"/>
      <c r="N23" s="55"/>
      <c r="O23" s="55"/>
    </row>
    <row r="24" spans="1:15" s="56" customFormat="1" ht="18.95" customHeight="1" x14ac:dyDescent="0.15">
      <c r="A24" s="58"/>
      <c r="B24" s="58"/>
      <c r="C24" s="58"/>
      <c r="D24" s="58"/>
      <c r="E24" s="59"/>
      <c r="F24" s="59"/>
      <c r="G24" s="58"/>
      <c r="H24" s="55"/>
      <c r="I24" s="55"/>
      <c r="J24" s="55"/>
      <c r="K24" s="55"/>
      <c r="L24" s="55"/>
      <c r="M24" s="55"/>
      <c r="N24" s="55"/>
      <c r="O24" s="55"/>
    </row>
    <row r="25" spans="1:15" s="56" customFormat="1" ht="18.95" customHeight="1" x14ac:dyDescent="0.15">
      <c r="A25" s="58"/>
      <c r="B25" s="58"/>
      <c r="C25" s="58"/>
      <c r="D25" s="58"/>
      <c r="E25" s="59"/>
      <c r="F25" s="59"/>
      <c r="G25" s="58"/>
      <c r="H25" s="55"/>
      <c r="I25" s="55"/>
      <c r="J25" s="55"/>
      <c r="K25" s="55"/>
      <c r="L25" s="55"/>
      <c r="M25" s="55"/>
      <c r="N25" s="55"/>
      <c r="O25" s="55"/>
    </row>
    <row r="26" spans="1:15" s="56" customFormat="1" ht="18.95" customHeight="1" x14ac:dyDescent="0.15">
      <c r="A26" s="58"/>
      <c r="B26" s="58"/>
      <c r="C26" s="58"/>
      <c r="D26" s="58"/>
      <c r="E26" s="59"/>
      <c r="F26" s="59"/>
      <c r="G26" s="58"/>
      <c r="H26" s="55"/>
      <c r="I26" s="55"/>
      <c r="J26" s="55"/>
      <c r="K26" s="55"/>
      <c r="L26" s="55"/>
      <c r="M26" s="55"/>
      <c r="N26" s="55"/>
      <c r="O26" s="55"/>
    </row>
    <row r="27" spans="1:15" s="56" customFormat="1" ht="18.95" customHeight="1" x14ac:dyDescent="0.15">
      <c r="A27" s="58"/>
      <c r="B27" s="58"/>
      <c r="C27" s="58"/>
      <c r="D27" s="58"/>
      <c r="E27" s="59"/>
      <c r="F27" s="59"/>
      <c r="G27" s="58"/>
      <c r="H27" s="55"/>
      <c r="I27" s="55"/>
      <c r="J27" s="55"/>
      <c r="K27" s="55"/>
      <c r="L27" s="55"/>
      <c r="M27" s="55"/>
      <c r="N27" s="55"/>
      <c r="O27" s="55"/>
    </row>
    <row r="28" spans="1:15" s="56" customFormat="1" ht="18.95" customHeight="1" x14ac:dyDescent="0.15">
      <c r="A28" s="58"/>
      <c r="B28" s="58"/>
      <c r="C28" s="58"/>
      <c r="D28" s="58"/>
      <c r="E28" s="59"/>
      <c r="F28" s="59"/>
      <c r="G28" s="58"/>
      <c r="H28" s="55"/>
      <c r="I28" s="55"/>
      <c r="J28" s="55"/>
      <c r="K28" s="55"/>
      <c r="L28" s="55"/>
      <c r="M28" s="55"/>
      <c r="N28" s="55"/>
      <c r="O28" s="55"/>
    </row>
    <row r="29" spans="1:15" s="56" customFormat="1" ht="18.95" customHeight="1" x14ac:dyDescent="0.15">
      <c r="A29" s="58"/>
      <c r="B29" s="58"/>
      <c r="C29" s="58"/>
      <c r="D29" s="58"/>
      <c r="E29" s="59"/>
      <c r="F29" s="59"/>
      <c r="G29" s="58"/>
      <c r="H29" s="55"/>
      <c r="I29" s="55"/>
      <c r="J29" s="55"/>
      <c r="K29" s="55"/>
      <c r="L29" s="55"/>
      <c r="M29" s="55"/>
      <c r="N29" s="55"/>
      <c r="O29" s="55"/>
    </row>
    <row r="30" spans="1:15" s="56" customFormat="1" ht="18.95" customHeight="1" x14ac:dyDescent="0.15">
      <c r="A30" s="58"/>
      <c r="B30" s="58"/>
      <c r="C30" s="58"/>
      <c r="D30" s="58"/>
      <c r="E30" s="59"/>
      <c r="F30" s="59"/>
      <c r="G30" s="58"/>
      <c r="H30" s="55"/>
      <c r="I30" s="55"/>
      <c r="J30" s="55"/>
      <c r="K30" s="55"/>
      <c r="L30" s="55"/>
      <c r="M30" s="55"/>
      <c r="N30" s="55"/>
      <c r="O30" s="55"/>
    </row>
    <row r="31" spans="1:15" s="56" customFormat="1" ht="18.95" customHeight="1" x14ac:dyDescent="0.15">
      <c r="A31" s="58"/>
      <c r="B31" s="58"/>
      <c r="C31" s="58"/>
      <c r="D31" s="58"/>
      <c r="E31" s="59"/>
      <c r="F31" s="59"/>
      <c r="G31" s="58"/>
      <c r="H31" s="55"/>
      <c r="I31" s="55"/>
      <c r="J31" s="55"/>
      <c r="K31" s="55"/>
      <c r="L31" s="55"/>
      <c r="M31" s="55"/>
      <c r="N31" s="55"/>
      <c r="O31" s="55"/>
    </row>
    <row r="32" spans="1:15" s="56" customFormat="1" ht="18.95" customHeight="1" x14ac:dyDescent="0.15">
      <c r="A32" s="58"/>
      <c r="B32" s="58"/>
      <c r="C32" s="58"/>
      <c r="D32" s="58"/>
      <c r="E32" s="59"/>
      <c r="F32" s="59"/>
      <c r="G32" s="58"/>
      <c r="H32" s="55"/>
      <c r="I32" s="55"/>
      <c r="J32" s="55"/>
      <c r="K32" s="55"/>
      <c r="L32" s="55"/>
      <c r="M32" s="55"/>
      <c r="N32" s="55"/>
      <c r="O32" s="55"/>
    </row>
    <row r="33" spans="1:15" s="56" customFormat="1" ht="18.95" customHeight="1" x14ac:dyDescent="0.15">
      <c r="A33" s="58"/>
      <c r="B33" s="58"/>
      <c r="C33" s="58"/>
      <c r="D33" s="58"/>
      <c r="E33" s="59"/>
      <c r="F33" s="59"/>
      <c r="G33" s="58"/>
      <c r="H33" s="55"/>
      <c r="I33" s="55"/>
      <c r="J33" s="55"/>
      <c r="K33" s="55"/>
      <c r="L33" s="55"/>
      <c r="M33" s="55"/>
      <c r="N33" s="55"/>
      <c r="O33" s="55"/>
    </row>
    <row r="34" spans="1:15" s="56" customFormat="1" ht="18.95" customHeight="1" x14ac:dyDescent="0.15">
      <c r="A34" s="58"/>
      <c r="B34" s="58"/>
      <c r="C34" s="58"/>
      <c r="D34" s="58"/>
      <c r="E34" s="59"/>
      <c r="F34" s="59"/>
      <c r="G34" s="58"/>
      <c r="H34" s="55"/>
      <c r="I34" s="55"/>
      <c r="J34" s="55"/>
      <c r="K34" s="55"/>
      <c r="L34" s="55"/>
      <c r="M34" s="55"/>
      <c r="N34" s="55"/>
      <c r="O34" s="55"/>
    </row>
    <row r="35" spans="1:15" s="56" customFormat="1" ht="18.95" customHeight="1" x14ac:dyDescent="0.15">
      <c r="A35" s="58"/>
      <c r="B35" s="58"/>
      <c r="C35" s="58"/>
      <c r="D35" s="58"/>
      <c r="E35" s="59"/>
      <c r="F35" s="59"/>
      <c r="G35" s="58"/>
      <c r="H35" s="55"/>
      <c r="I35" s="55"/>
      <c r="J35" s="55"/>
      <c r="K35" s="55"/>
      <c r="L35" s="55"/>
      <c r="M35" s="55"/>
      <c r="N35" s="55"/>
      <c r="O35" s="55"/>
    </row>
    <row r="36" spans="1:15" s="56" customFormat="1" ht="18.95" customHeight="1" x14ac:dyDescent="0.15">
      <c r="A36" s="58"/>
      <c r="B36" s="58"/>
      <c r="C36" s="58"/>
      <c r="D36" s="58"/>
      <c r="E36" s="59"/>
      <c r="F36" s="59"/>
      <c r="G36" s="58"/>
      <c r="H36" s="55"/>
      <c r="I36" s="55"/>
      <c r="J36" s="55"/>
      <c r="K36" s="55"/>
      <c r="L36" s="55"/>
      <c r="M36" s="55"/>
      <c r="N36" s="55"/>
      <c r="O36" s="55"/>
    </row>
    <row r="37" spans="1:15" s="56" customFormat="1" ht="18.95" customHeight="1" x14ac:dyDescent="0.15">
      <c r="A37" s="58"/>
      <c r="B37" s="58"/>
      <c r="C37" s="58"/>
      <c r="D37" s="58"/>
      <c r="E37" s="59"/>
      <c r="F37" s="59"/>
      <c r="G37" s="58"/>
      <c r="H37" s="55"/>
      <c r="I37" s="55"/>
      <c r="J37" s="55"/>
      <c r="K37" s="55"/>
      <c r="L37" s="55"/>
      <c r="M37" s="55"/>
      <c r="N37" s="55"/>
      <c r="O37" s="55"/>
    </row>
    <row r="38" spans="1:15" s="56" customFormat="1" ht="18.95" customHeight="1" x14ac:dyDescent="0.15">
      <c r="A38" s="58"/>
      <c r="B38" s="58"/>
      <c r="C38" s="58"/>
      <c r="D38" s="58"/>
      <c r="E38" s="59"/>
      <c r="F38" s="59"/>
      <c r="G38" s="58"/>
      <c r="H38" s="55"/>
      <c r="I38" s="55"/>
      <c r="J38" s="55"/>
      <c r="K38" s="55"/>
      <c r="L38" s="55"/>
      <c r="M38" s="55"/>
      <c r="N38" s="55"/>
      <c r="O38" s="55"/>
    </row>
    <row r="39" spans="1:15" s="56" customFormat="1" ht="18.95" customHeight="1" x14ac:dyDescent="0.15">
      <c r="A39" s="58"/>
      <c r="B39" s="58"/>
      <c r="C39" s="58"/>
      <c r="D39" s="58"/>
      <c r="E39" s="59"/>
      <c r="F39" s="59"/>
      <c r="G39" s="58"/>
      <c r="H39" s="55"/>
      <c r="I39" s="55"/>
      <c r="J39" s="55"/>
      <c r="K39" s="55"/>
      <c r="L39" s="55"/>
      <c r="M39" s="55"/>
      <c r="N39" s="55"/>
      <c r="O39" s="55"/>
    </row>
    <row r="40" spans="1:15" s="56" customFormat="1" ht="18.95" customHeight="1" x14ac:dyDescent="0.15">
      <c r="A40" s="58"/>
      <c r="B40" s="58"/>
      <c r="C40" s="58"/>
      <c r="D40" s="58"/>
      <c r="E40" s="59"/>
      <c r="F40" s="59"/>
      <c r="G40" s="58"/>
      <c r="H40" s="55"/>
      <c r="I40" s="55"/>
      <c r="J40" s="55"/>
      <c r="K40" s="55"/>
      <c r="L40" s="55"/>
      <c r="M40" s="55"/>
      <c r="N40" s="55"/>
      <c r="O40" s="55"/>
    </row>
    <row r="41" spans="1:15" s="56" customFormat="1" ht="18.95" customHeight="1" x14ac:dyDescent="0.15">
      <c r="A41" s="58"/>
      <c r="B41" s="58"/>
      <c r="C41" s="58"/>
      <c r="D41" s="58"/>
      <c r="E41" s="59"/>
      <c r="F41" s="59"/>
      <c r="G41" s="58"/>
      <c r="H41" s="55"/>
      <c r="I41" s="55"/>
      <c r="J41" s="55"/>
      <c r="K41" s="55"/>
      <c r="L41" s="55"/>
      <c r="M41" s="55"/>
      <c r="N41" s="55"/>
      <c r="O41" s="55"/>
    </row>
    <row r="42" spans="1:15" s="56" customFormat="1" ht="18.95" customHeight="1" x14ac:dyDescent="0.15">
      <c r="A42" s="58"/>
      <c r="B42" s="58"/>
      <c r="C42" s="58"/>
      <c r="D42" s="58"/>
      <c r="E42" s="59"/>
      <c r="F42" s="59"/>
      <c r="G42" s="58"/>
      <c r="H42" s="55"/>
      <c r="I42" s="55"/>
      <c r="J42" s="55"/>
      <c r="K42" s="55"/>
      <c r="L42" s="55"/>
      <c r="M42" s="55"/>
      <c r="N42" s="55"/>
      <c r="O42" s="55"/>
    </row>
    <row r="43" spans="1:15" s="56" customFormat="1" ht="18.95" customHeight="1" x14ac:dyDescent="0.15">
      <c r="A43" s="58"/>
      <c r="B43" s="58"/>
      <c r="C43" s="58"/>
      <c r="D43" s="58"/>
      <c r="E43" s="59"/>
      <c r="F43" s="59"/>
      <c r="G43" s="58"/>
      <c r="H43" s="55"/>
      <c r="I43" s="55"/>
      <c r="J43" s="55"/>
      <c r="K43" s="55"/>
      <c r="L43" s="55"/>
      <c r="M43" s="55"/>
      <c r="N43" s="55"/>
      <c r="O43" s="55"/>
    </row>
    <row r="44" spans="1:15" s="56" customFormat="1" ht="18.95" customHeight="1" x14ac:dyDescent="0.15">
      <c r="A44" s="58"/>
      <c r="B44" s="58"/>
      <c r="C44" s="58"/>
      <c r="D44" s="58"/>
      <c r="E44" s="59"/>
      <c r="F44" s="59"/>
      <c r="G44" s="58"/>
      <c r="H44" s="55"/>
      <c r="I44" s="55"/>
      <c r="J44" s="55"/>
      <c r="K44" s="55"/>
      <c r="L44" s="55"/>
      <c r="M44" s="55"/>
      <c r="N44" s="55"/>
      <c r="O44" s="55"/>
    </row>
    <row r="45" spans="1:15" s="56" customFormat="1" ht="18.95" customHeight="1" x14ac:dyDescent="0.15">
      <c r="A45" s="58"/>
      <c r="B45" s="58"/>
      <c r="C45" s="58"/>
      <c r="D45" s="58"/>
      <c r="E45" s="59"/>
      <c r="F45" s="59"/>
      <c r="G45" s="58"/>
      <c r="H45" s="55"/>
      <c r="I45" s="55"/>
      <c r="J45" s="55"/>
      <c r="K45" s="55"/>
      <c r="L45" s="55"/>
      <c r="M45" s="55"/>
      <c r="N45" s="55"/>
      <c r="O45" s="55"/>
    </row>
    <row r="46" spans="1:15" s="56" customFormat="1" ht="18.95" customHeight="1" x14ac:dyDescent="0.15">
      <c r="A46" s="58"/>
      <c r="B46" s="58"/>
      <c r="C46" s="58"/>
      <c r="D46" s="58"/>
      <c r="E46" s="59"/>
      <c r="F46" s="59"/>
      <c r="G46" s="58"/>
      <c r="H46" s="55"/>
      <c r="I46" s="55"/>
      <c r="J46" s="55"/>
      <c r="K46" s="55"/>
      <c r="L46" s="55"/>
      <c r="M46" s="55"/>
      <c r="N46" s="55"/>
      <c r="O46" s="55"/>
    </row>
    <row r="47" spans="1:15" s="56" customFormat="1" ht="18.95" customHeight="1" x14ac:dyDescent="0.15">
      <c r="A47" s="58"/>
      <c r="B47" s="58"/>
      <c r="C47" s="58"/>
      <c r="D47" s="58"/>
      <c r="E47" s="59"/>
      <c r="F47" s="59"/>
      <c r="G47" s="58"/>
      <c r="H47" s="55"/>
      <c r="I47" s="55"/>
      <c r="J47" s="55"/>
      <c r="K47" s="55"/>
      <c r="L47" s="55"/>
      <c r="M47" s="55"/>
      <c r="N47" s="55"/>
      <c r="O47" s="55"/>
    </row>
    <row r="48" spans="1:15" s="56" customFormat="1" ht="18.95" customHeight="1" x14ac:dyDescent="0.15">
      <c r="A48" s="58"/>
      <c r="B48" s="58"/>
      <c r="C48" s="58"/>
      <c r="D48" s="58"/>
      <c r="E48" s="59"/>
      <c r="F48" s="59"/>
      <c r="G48" s="58"/>
      <c r="H48" s="55"/>
      <c r="I48" s="55"/>
      <c r="J48" s="55"/>
      <c r="K48" s="55"/>
      <c r="L48" s="55"/>
      <c r="M48" s="55"/>
      <c r="N48" s="55"/>
      <c r="O48" s="55"/>
    </row>
    <row r="49" spans="1:15" s="56" customFormat="1" ht="18.95" customHeight="1" x14ac:dyDescent="0.15">
      <c r="A49" s="58"/>
      <c r="B49" s="58"/>
      <c r="C49" s="58"/>
      <c r="D49" s="58"/>
      <c r="E49" s="59"/>
      <c r="F49" s="59"/>
      <c r="G49" s="58"/>
      <c r="H49" s="55"/>
      <c r="I49" s="55"/>
      <c r="J49" s="55"/>
      <c r="K49" s="55"/>
      <c r="L49" s="55"/>
      <c r="M49" s="55"/>
      <c r="N49" s="55"/>
      <c r="O49" s="55"/>
    </row>
    <row r="50" spans="1:15" s="56" customFormat="1" ht="18.95" customHeight="1" x14ac:dyDescent="0.15">
      <c r="A50" s="58"/>
      <c r="B50" s="58"/>
      <c r="C50" s="58"/>
      <c r="D50" s="58"/>
      <c r="E50" s="59"/>
      <c r="F50" s="59"/>
      <c r="G50" s="58"/>
      <c r="H50" s="55"/>
      <c r="I50" s="55"/>
      <c r="J50" s="55"/>
      <c r="K50" s="55"/>
      <c r="L50" s="55"/>
      <c r="M50" s="55"/>
      <c r="N50" s="55"/>
      <c r="O50" s="55"/>
    </row>
    <row r="51" spans="1:15" s="56" customFormat="1" ht="18.95" customHeight="1" x14ac:dyDescent="0.15">
      <c r="A51" s="58"/>
      <c r="B51" s="58"/>
      <c r="C51" s="58"/>
      <c r="D51" s="58"/>
      <c r="E51" s="59"/>
      <c r="F51" s="59"/>
      <c r="G51" s="58"/>
      <c r="H51" s="55"/>
      <c r="I51" s="55"/>
      <c r="J51" s="55"/>
      <c r="K51" s="55"/>
      <c r="L51" s="55"/>
      <c r="M51" s="55"/>
      <c r="N51" s="55"/>
      <c r="O51" s="55"/>
    </row>
    <row r="52" spans="1:15" s="56" customFormat="1" ht="18.95" customHeight="1" x14ac:dyDescent="0.15">
      <c r="A52" s="58"/>
      <c r="B52" s="58"/>
      <c r="C52" s="58"/>
      <c r="D52" s="58"/>
      <c r="E52" s="59"/>
      <c r="F52" s="59"/>
      <c r="G52" s="58"/>
      <c r="H52" s="55"/>
      <c r="I52" s="55"/>
      <c r="J52" s="55"/>
      <c r="K52" s="55"/>
      <c r="L52" s="55"/>
      <c r="M52" s="55"/>
      <c r="N52" s="55"/>
      <c r="O52" s="55"/>
    </row>
    <row r="53" spans="1:15" s="56" customFormat="1" ht="18.95" customHeight="1" x14ac:dyDescent="0.15">
      <c r="A53" s="58"/>
      <c r="B53" s="58"/>
      <c r="C53" s="58"/>
      <c r="D53" s="58"/>
      <c r="E53" s="59"/>
      <c r="F53" s="59"/>
      <c r="G53" s="58"/>
      <c r="H53" s="55"/>
      <c r="I53" s="55"/>
      <c r="J53" s="55"/>
      <c r="K53" s="55"/>
      <c r="L53" s="55"/>
      <c r="M53" s="55"/>
      <c r="N53" s="55"/>
      <c r="O53" s="55"/>
    </row>
    <row r="54" spans="1:15" s="56" customFormat="1" ht="18.95" customHeight="1" x14ac:dyDescent="0.15">
      <c r="A54" s="58"/>
      <c r="B54" s="58"/>
      <c r="C54" s="58"/>
      <c r="D54" s="58"/>
      <c r="E54" s="59"/>
      <c r="F54" s="59"/>
      <c r="G54" s="58"/>
      <c r="H54" s="55"/>
      <c r="I54" s="55"/>
      <c r="J54" s="55"/>
      <c r="K54" s="55"/>
      <c r="L54" s="55"/>
      <c r="M54" s="55"/>
      <c r="N54" s="55"/>
      <c r="O54" s="55"/>
    </row>
    <row r="55" spans="1:15" s="56" customFormat="1" ht="18.95" customHeight="1" x14ac:dyDescent="0.15">
      <c r="A55" s="58"/>
      <c r="B55" s="58"/>
      <c r="C55" s="58"/>
      <c r="D55" s="58"/>
      <c r="E55" s="59"/>
      <c r="F55" s="59"/>
      <c r="G55" s="58"/>
      <c r="H55" s="55"/>
      <c r="I55" s="55"/>
      <c r="J55" s="55"/>
      <c r="K55" s="55"/>
      <c r="L55" s="55"/>
      <c r="M55" s="55"/>
      <c r="N55" s="55"/>
      <c r="O55" s="55"/>
    </row>
    <row r="56" spans="1:15" s="56" customFormat="1" ht="18.95" customHeight="1" x14ac:dyDescent="0.15">
      <c r="A56" s="58"/>
      <c r="B56" s="58"/>
      <c r="C56" s="58"/>
      <c r="D56" s="58"/>
      <c r="E56" s="59"/>
      <c r="F56" s="59"/>
      <c r="G56" s="58"/>
      <c r="H56" s="55"/>
      <c r="I56" s="55"/>
      <c r="J56" s="55"/>
      <c r="K56" s="55"/>
      <c r="L56" s="55"/>
      <c r="M56" s="55"/>
      <c r="N56" s="55"/>
      <c r="O56" s="55"/>
    </row>
    <row r="57" spans="1:15" s="56" customFormat="1" ht="18.95" customHeight="1" x14ac:dyDescent="0.15">
      <c r="A57" s="58"/>
      <c r="B57" s="58"/>
      <c r="C57" s="58"/>
      <c r="D57" s="58"/>
      <c r="E57" s="59"/>
      <c r="F57" s="59"/>
      <c r="G57" s="58"/>
      <c r="H57" s="55"/>
      <c r="I57" s="55"/>
      <c r="J57" s="55"/>
      <c r="K57" s="55"/>
      <c r="L57" s="55"/>
      <c r="M57" s="55"/>
      <c r="N57" s="55"/>
      <c r="O57" s="55"/>
    </row>
    <row r="58" spans="1:15" s="56" customFormat="1" ht="18.95" customHeight="1" x14ac:dyDescent="0.15">
      <c r="A58" s="58"/>
      <c r="B58" s="58"/>
      <c r="C58" s="58"/>
      <c r="D58" s="58"/>
      <c r="E58" s="59"/>
      <c r="F58" s="59"/>
      <c r="G58" s="58"/>
      <c r="H58" s="55"/>
      <c r="I58" s="55"/>
      <c r="J58" s="55"/>
      <c r="K58" s="55"/>
      <c r="L58" s="55"/>
      <c r="M58" s="55"/>
      <c r="N58" s="55"/>
      <c r="O58" s="55"/>
    </row>
    <row r="59" spans="1:15" s="56" customFormat="1" ht="18.95" customHeight="1" x14ac:dyDescent="0.15">
      <c r="A59" s="58"/>
      <c r="B59" s="58"/>
      <c r="C59" s="58"/>
      <c r="D59" s="58"/>
      <c r="E59" s="59"/>
      <c r="F59" s="59"/>
      <c r="G59" s="58"/>
      <c r="H59" s="55"/>
      <c r="I59" s="55"/>
      <c r="J59" s="55"/>
      <c r="K59" s="55"/>
      <c r="L59" s="55"/>
      <c r="M59" s="55"/>
      <c r="N59" s="55"/>
      <c r="O59" s="55"/>
    </row>
    <row r="60" spans="1:15" s="56" customFormat="1" ht="18.95" customHeight="1" x14ac:dyDescent="0.15">
      <c r="A60" s="58"/>
      <c r="B60" s="58"/>
      <c r="C60" s="58"/>
      <c r="D60" s="58"/>
      <c r="E60" s="59"/>
      <c r="F60" s="59"/>
      <c r="G60" s="58"/>
      <c r="H60" s="55"/>
      <c r="I60" s="55"/>
      <c r="J60" s="55"/>
      <c r="K60" s="55"/>
      <c r="L60" s="55"/>
      <c r="M60" s="55"/>
      <c r="N60" s="55"/>
      <c r="O60" s="55"/>
    </row>
    <row r="61" spans="1:15" s="56" customFormat="1" ht="18.95" customHeight="1" x14ac:dyDescent="0.15">
      <c r="A61" s="58"/>
      <c r="B61" s="58"/>
      <c r="C61" s="58"/>
      <c r="D61" s="58"/>
      <c r="E61" s="59"/>
      <c r="F61" s="59"/>
      <c r="G61" s="58"/>
      <c r="H61" s="55"/>
      <c r="I61" s="55"/>
      <c r="J61" s="55"/>
      <c r="K61" s="55"/>
      <c r="L61" s="55"/>
      <c r="M61" s="55"/>
      <c r="N61" s="55"/>
      <c r="O61" s="55"/>
    </row>
    <row r="62" spans="1:15" s="56" customFormat="1" ht="18.95" customHeight="1" x14ac:dyDescent="0.15">
      <c r="A62" s="58"/>
      <c r="B62" s="58"/>
      <c r="C62" s="58"/>
      <c r="D62" s="58"/>
      <c r="E62" s="59"/>
      <c r="F62" s="59"/>
      <c r="G62" s="58"/>
      <c r="H62" s="55"/>
      <c r="I62" s="55"/>
      <c r="J62" s="55"/>
      <c r="K62" s="55"/>
      <c r="L62" s="55"/>
      <c r="M62" s="55"/>
      <c r="N62" s="55"/>
      <c r="O62" s="55"/>
    </row>
    <row r="63" spans="1:15" s="56" customFormat="1" ht="18.95" customHeight="1" x14ac:dyDescent="0.15">
      <c r="A63" s="58"/>
      <c r="B63" s="58"/>
      <c r="C63" s="58"/>
      <c r="D63" s="58"/>
      <c r="E63" s="59"/>
      <c r="F63" s="59"/>
      <c r="G63" s="58"/>
      <c r="H63" s="55"/>
      <c r="I63" s="55"/>
      <c r="J63" s="55"/>
      <c r="K63" s="55"/>
      <c r="L63" s="55"/>
      <c r="M63" s="55"/>
      <c r="N63" s="55"/>
      <c r="O63" s="55"/>
    </row>
    <row r="64" spans="1:15" s="56" customFormat="1" ht="18.95" customHeight="1" x14ac:dyDescent="0.15">
      <c r="A64" s="58"/>
      <c r="B64" s="58"/>
      <c r="C64" s="58"/>
      <c r="D64" s="58"/>
      <c r="E64" s="59"/>
      <c r="F64" s="59"/>
      <c r="G64" s="58"/>
      <c r="H64" s="55"/>
      <c r="I64" s="55"/>
      <c r="J64" s="55"/>
      <c r="K64" s="55"/>
      <c r="L64" s="55"/>
      <c r="M64" s="55"/>
      <c r="N64" s="55"/>
      <c r="O64" s="55"/>
    </row>
    <row r="65" spans="1:15" s="56" customFormat="1" ht="18.95" customHeight="1" x14ac:dyDescent="0.15">
      <c r="A65" s="58"/>
      <c r="B65" s="58"/>
      <c r="C65" s="58"/>
      <c r="D65" s="58"/>
      <c r="E65" s="59"/>
      <c r="F65" s="59"/>
      <c r="G65" s="58"/>
      <c r="H65" s="55"/>
      <c r="I65" s="55"/>
      <c r="J65" s="55"/>
      <c r="K65" s="55"/>
      <c r="L65" s="55"/>
      <c r="M65" s="55"/>
      <c r="N65" s="55"/>
      <c r="O65" s="55"/>
    </row>
    <row r="66" spans="1:15" s="56" customFormat="1" ht="18.95" customHeight="1" x14ac:dyDescent="0.15">
      <c r="A66" s="58"/>
      <c r="B66" s="58"/>
      <c r="C66" s="58"/>
      <c r="D66" s="58"/>
      <c r="E66" s="59"/>
      <c r="F66" s="59"/>
      <c r="G66" s="58"/>
      <c r="H66" s="55"/>
      <c r="I66" s="55"/>
      <c r="J66" s="55"/>
      <c r="K66" s="55"/>
      <c r="L66" s="55"/>
      <c r="M66" s="55"/>
      <c r="N66" s="55"/>
      <c r="O66" s="55"/>
    </row>
    <row r="67" spans="1:15" s="56" customFormat="1" ht="18.95" customHeight="1" x14ac:dyDescent="0.15">
      <c r="A67" s="58"/>
      <c r="B67" s="58"/>
      <c r="C67" s="58"/>
      <c r="D67" s="58"/>
      <c r="E67" s="59"/>
      <c r="F67" s="59"/>
      <c r="G67" s="58"/>
      <c r="H67" s="55"/>
      <c r="I67" s="55"/>
      <c r="J67" s="55"/>
      <c r="K67" s="55"/>
      <c r="L67" s="55"/>
      <c r="M67" s="55"/>
      <c r="N67" s="55"/>
      <c r="O67" s="55"/>
    </row>
    <row r="68" spans="1:15" s="56" customFormat="1" ht="18.95" customHeight="1" x14ac:dyDescent="0.15">
      <c r="A68" s="58"/>
      <c r="B68" s="58"/>
      <c r="C68" s="58"/>
      <c r="D68" s="58"/>
      <c r="E68" s="59"/>
      <c r="F68" s="59"/>
      <c r="G68" s="58"/>
      <c r="H68" s="55"/>
      <c r="I68" s="55"/>
      <c r="J68" s="55"/>
      <c r="K68" s="55"/>
      <c r="L68" s="55"/>
      <c r="M68" s="55"/>
      <c r="N68" s="55"/>
      <c r="O68" s="55"/>
    </row>
    <row r="69" spans="1:15" s="56" customFormat="1" ht="18.95" customHeight="1" x14ac:dyDescent="0.15">
      <c r="A69" s="58"/>
      <c r="B69" s="58"/>
      <c r="C69" s="58"/>
      <c r="D69" s="58"/>
      <c r="E69" s="59"/>
      <c r="F69" s="59"/>
      <c r="G69" s="58"/>
      <c r="H69" s="55"/>
      <c r="I69" s="55"/>
      <c r="J69" s="55"/>
      <c r="K69" s="55"/>
      <c r="L69" s="55"/>
      <c r="M69" s="55"/>
      <c r="N69" s="55"/>
      <c r="O69" s="55"/>
    </row>
    <row r="70" spans="1:15" s="56" customFormat="1" ht="18.95" customHeight="1" x14ac:dyDescent="0.15">
      <c r="A70" s="58"/>
      <c r="B70" s="58"/>
      <c r="C70" s="58"/>
      <c r="D70" s="58"/>
      <c r="E70" s="59"/>
      <c r="F70" s="59"/>
      <c r="G70" s="58"/>
      <c r="H70" s="55"/>
      <c r="I70" s="55"/>
      <c r="J70" s="55"/>
      <c r="K70" s="55"/>
      <c r="L70" s="55"/>
      <c r="M70" s="55"/>
      <c r="N70" s="55"/>
      <c r="O70" s="55"/>
    </row>
    <row r="71" spans="1:15" s="56" customFormat="1" ht="18.95" customHeight="1" x14ac:dyDescent="0.15">
      <c r="A71" s="58"/>
      <c r="B71" s="58"/>
      <c r="C71" s="58"/>
      <c r="D71" s="58"/>
      <c r="E71" s="59"/>
      <c r="F71" s="59"/>
      <c r="G71" s="58"/>
      <c r="H71" s="55"/>
      <c r="I71" s="55"/>
      <c r="J71" s="55"/>
      <c r="K71" s="55"/>
      <c r="L71" s="55"/>
      <c r="M71" s="55"/>
      <c r="N71" s="55"/>
      <c r="O71" s="55"/>
    </row>
    <row r="72" spans="1:15" s="56" customFormat="1" ht="18.95" customHeight="1" x14ac:dyDescent="0.15">
      <c r="A72" s="58"/>
      <c r="B72" s="58"/>
      <c r="C72" s="58"/>
      <c r="D72" s="58"/>
      <c r="E72" s="59"/>
      <c r="F72" s="59"/>
      <c r="G72" s="58"/>
      <c r="H72" s="55"/>
      <c r="I72" s="55"/>
      <c r="J72" s="55"/>
      <c r="K72" s="55"/>
      <c r="L72" s="55"/>
      <c r="M72" s="55"/>
      <c r="N72" s="55"/>
      <c r="O72" s="55"/>
    </row>
    <row r="73" spans="1:15" s="56" customFormat="1" ht="18.95" customHeight="1" x14ac:dyDescent="0.15">
      <c r="A73" s="58"/>
      <c r="B73" s="58"/>
      <c r="C73" s="58"/>
      <c r="D73" s="58"/>
      <c r="E73" s="59"/>
      <c r="F73" s="59"/>
      <c r="G73" s="58"/>
      <c r="H73" s="55"/>
      <c r="I73" s="55"/>
      <c r="J73" s="55"/>
      <c r="K73" s="55"/>
      <c r="L73" s="55"/>
      <c r="M73" s="55"/>
      <c r="N73" s="55"/>
      <c r="O73" s="55"/>
    </row>
    <row r="74" spans="1:15" s="56" customFormat="1" ht="18.95" customHeight="1" x14ac:dyDescent="0.15">
      <c r="A74" s="58"/>
      <c r="B74" s="58"/>
      <c r="C74" s="58"/>
      <c r="D74" s="58"/>
      <c r="E74" s="59"/>
      <c r="F74" s="59"/>
      <c r="G74" s="58"/>
      <c r="H74" s="55"/>
      <c r="I74" s="55"/>
      <c r="J74" s="55"/>
      <c r="K74" s="55"/>
      <c r="L74" s="55"/>
      <c r="M74" s="55"/>
      <c r="N74" s="55"/>
      <c r="O74" s="55"/>
    </row>
    <row r="75" spans="1:15" s="56" customFormat="1" ht="18.95" customHeight="1" x14ac:dyDescent="0.15">
      <c r="A75" s="58"/>
      <c r="B75" s="58"/>
      <c r="C75" s="58"/>
      <c r="D75" s="58"/>
      <c r="E75" s="59"/>
      <c r="F75" s="59"/>
      <c r="G75" s="58"/>
      <c r="H75" s="55"/>
      <c r="I75" s="55"/>
      <c r="J75" s="55"/>
      <c r="K75" s="55"/>
      <c r="L75" s="55"/>
      <c r="M75" s="55"/>
      <c r="N75" s="55"/>
      <c r="O75" s="55"/>
    </row>
    <row r="76" spans="1:15" s="56" customFormat="1" ht="18.95" customHeight="1" x14ac:dyDescent="0.15">
      <c r="A76" s="58"/>
      <c r="B76" s="58"/>
      <c r="C76" s="58"/>
      <c r="D76" s="58"/>
      <c r="E76" s="59"/>
      <c r="F76" s="59"/>
      <c r="G76" s="58"/>
      <c r="H76" s="55"/>
      <c r="I76" s="55"/>
      <c r="J76" s="55"/>
      <c r="K76" s="55"/>
      <c r="L76" s="55"/>
      <c r="M76" s="55"/>
      <c r="N76" s="55"/>
      <c r="O76" s="55"/>
    </row>
    <row r="77" spans="1:15" s="56" customFormat="1" ht="18.95" customHeight="1" x14ac:dyDescent="0.15">
      <c r="A77" s="58"/>
      <c r="B77" s="58"/>
      <c r="C77" s="58"/>
      <c r="D77" s="58"/>
      <c r="E77" s="59"/>
      <c r="F77" s="59"/>
      <c r="G77" s="58"/>
      <c r="H77" s="55"/>
      <c r="I77" s="55"/>
      <c r="J77" s="55"/>
      <c r="K77" s="55"/>
      <c r="L77" s="55"/>
      <c r="M77" s="55"/>
      <c r="N77" s="55"/>
      <c r="O77" s="55"/>
    </row>
    <row r="78" spans="1:15" s="56" customFormat="1" ht="18.95" customHeight="1" x14ac:dyDescent="0.15">
      <c r="A78" s="58"/>
      <c r="B78" s="58"/>
      <c r="C78" s="58"/>
      <c r="D78" s="58"/>
      <c r="E78" s="59"/>
      <c r="F78" s="59"/>
      <c r="G78" s="58"/>
      <c r="H78" s="55"/>
      <c r="I78" s="55"/>
      <c r="J78" s="55"/>
      <c r="K78" s="55"/>
      <c r="L78" s="55"/>
      <c r="M78" s="55"/>
      <c r="N78" s="55"/>
      <c r="O78" s="55"/>
    </row>
    <row r="79" spans="1:15" s="56" customFormat="1" ht="18.95" customHeight="1" x14ac:dyDescent="0.15">
      <c r="A79" s="58"/>
      <c r="B79" s="58"/>
      <c r="C79" s="58"/>
      <c r="D79" s="58"/>
      <c r="E79" s="59"/>
      <c r="F79" s="59"/>
      <c r="G79" s="58"/>
      <c r="H79" s="55"/>
      <c r="I79" s="55"/>
      <c r="J79" s="55"/>
      <c r="K79" s="55"/>
      <c r="L79" s="55"/>
      <c r="M79" s="55"/>
      <c r="N79" s="55"/>
      <c r="O79" s="55"/>
    </row>
    <row r="80" spans="1:15" s="56" customFormat="1" ht="18.95" customHeight="1" x14ac:dyDescent="0.15">
      <c r="A80" s="58"/>
      <c r="B80" s="58"/>
      <c r="C80" s="58"/>
      <c r="D80" s="58"/>
      <c r="E80" s="59"/>
      <c r="F80" s="59"/>
      <c r="G80" s="58"/>
      <c r="H80" s="55"/>
      <c r="I80" s="55"/>
      <c r="J80" s="55"/>
      <c r="K80" s="55"/>
      <c r="L80" s="55"/>
      <c r="M80" s="55"/>
      <c r="N80" s="55"/>
      <c r="O80" s="55"/>
    </row>
    <row r="81" spans="1:15" s="56" customFormat="1" ht="18.95" customHeight="1" x14ac:dyDescent="0.15">
      <c r="A81" s="58"/>
      <c r="B81" s="58"/>
      <c r="C81" s="58"/>
      <c r="D81" s="58"/>
      <c r="E81" s="59"/>
      <c r="F81" s="59"/>
      <c r="G81" s="58"/>
      <c r="H81" s="55"/>
      <c r="I81" s="55"/>
      <c r="J81" s="55"/>
      <c r="K81" s="55"/>
      <c r="L81" s="55"/>
      <c r="M81" s="55"/>
      <c r="N81" s="55"/>
      <c r="O81" s="55"/>
    </row>
    <row r="82" spans="1:15" s="56" customFormat="1" ht="18.95" customHeight="1" x14ac:dyDescent="0.15">
      <c r="A82" s="58"/>
      <c r="B82" s="58"/>
      <c r="C82" s="58"/>
      <c r="D82" s="58"/>
      <c r="E82" s="59"/>
      <c r="F82" s="59"/>
      <c r="G82" s="58"/>
      <c r="H82" s="55"/>
      <c r="I82" s="55"/>
      <c r="J82" s="55"/>
      <c r="K82" s="55"/>
      <c r="L82" s="55"/>
      <c r="M82" s="55"/>
      <c r="N82" s="55"/>
      <c r="O82" s="55"/>
    </row>
    <row r="83" spans="1:15" s="56" customFormat="1" ht="18.95" customHeight="1" x14ac:dyDescent="0.15">
      <c r="A83" s="58"/>
      <c r="B83" s="58"/>
      <c r="C83" s="58"/>
      <c r="D83" s="58"/>
      <c r="E83" s="59"/>
      <c r="F83" s="59"/>
      <c r="G83" s="58"/>
      <c r="H83" s="55"/>
      <c r="I83" s="55"/>
      <c r="J83" s="55"/>
      <c r="K83" s="55"/>
      <c r="L83" s="55"/>
      <c r="M83" s="55"/>
      <c r="N83" s="55"/>
      <c r="O83" s="55"/>
    </row>
    <row r="84" spans="1:15" s="56" customFormat="1" ht="18.95" customHeight="1" x14ac:dyDescent="0.15">
      <c r="A84" s="58"/>
      <c r="B84" s="58"/>
      <c r="C84" s="58"/>
      <c r="D84" s="58"/>
      <c r="E84" s="59"/>
      <c r="F84" s="59"/>
      <c r="G84" s="58"/>
      <c r="H84" s="55"/>
      <c r="I84" s="55"/>
      <c r="J84" s="55"/>
      <c r="K84" s="55"/>
      <c r="L84" s="55"/>
      <c r="M84" s="55"/>
      <c r="N84" s="55"/>
      <c r="O84" s="55"/>
    </row>
    <row r="85" spans="1:15" s="56" customFormat="1" ht="18.95" customHeight="1" x14ac:dyDescent="0.15">
      <c r="A85" s="58"/>
      <c r="B85" s="58"/>
      <c r="C85" s="58"/>
      <c r="D85" s="58"/>
      <c r="E85" s="59"/>
      <c r="F85" s="59"/>
      <c r="G85" s="58"/>
      <c r="H85" s="55"/>
      <c r="I85" s="55"/>
      <c r="J85" s="55"/>
      <c r="K85" s="55"/>
      <c r="L85" s="55"/>
      <c r="M85" s="55"/>
      <c r="N85" s="55"/>
      <c r="O85" s="55"/>
    </row>
    <row r="86" spans="1:15" s="56" customFormat="1" ht="18.95" customHeight="1" x14ac:dyDescent="0.15">
      <c r="A86" s="58"/>
      <c r="B86" s="58"/>
      <c r="C86" s="58"/>
      <c r="D86" s="58"/>
      <c r="E86" s="59"/>
      <c r="F86" s="59"/>
      <c r="G86" s="58"/>
      <c r="H86" s="55"/>
      <c r="I86" s="55"/>
      <c r="J86" s="55"/>
      <c r="K86" s="55"/>
      <c r="L86" s="55"/>
      <c r="M86" s="55"/>
      <c r="N86" s="55"/>
      <c r="O86" s="55"/>
    </row>
    <row r="87" spans="1:15" s="56" customFormat="1" ht="18.95" customHeight="1" x14ac:dyDescent="0.15">
      <c r="A87" s="58"/>
      <c r="B87" s="58"/>
      <c r="C87" s="58"/>
      <c r="D87" s="58"/>
      <c r="E87" s="59"/>
      <c r="F87" s="59"/>
      <c r="G87" s="58"/>
      <c r="H87" s="55"/>
      <c r="I87" s="55"/>
      <c r="J87" s="55"/>
      <c r="K87" s="55"/>
      <c r="L87" s="55"/>
      <c r="M87" s="55"/>
      <c r="N87" s="55"/>
      <c r="O87" s="55"/>
    </row>
    <row r="88" spans="1:15" s="56" customFormat="1" ht="18.95" customHeight="1" x14ac:dyDescent="0.15">
      <c r="A88" s="58"/>
      <c r="B88" s="58"/>
      <c r="C88" s="58"/>
      <c r="D88" s="58"/>
      <c r="E88" s="59"/>
      <c r="F88" s="59"/>
      <c r="G88" s="58"/>
      <c r="H88" s="55"/>
      <c r="I88" s="55"/>
      <c r="J88" s="55"/>
      <c r="K88" s="55"/>
      <c r="L88" s="55"/>
      <c r="M88" s="55"/>
      <c r="N88" s="55"/>
      <c r="O88" s="55"/>
    </row>
    <row r="89" spans="1:15" s="56" customFormat="1" ht="18.95" customHeight="1" x14ac:dyDescent="0.15">
      <c r="A89" s="58"/>
      <c r="B89" s="58"/>
      <c r="C89" s="58"/>
      <c r="D89" s="58"/>
      <c r="E89" s="59"/>
      <c r="F89" s="59"/>
      <c r="G89" s="58"/>
      <c r="H89" s="55"/>
      <c r="I89" s="55"/>
      <c r="J89" s="55"/>
      <c r="K89" s="55"/>
      <c r="L89" s="55"/>
      <c r="M89" s="55"/>
      <c r="N89" s="55"/>
      <c r="O89" s="55"/>
    </row>
    <row r="90" spans="1:15" s="56" customFormat="1" ht="18.95" customHeight="1" x14ac:dyDescent="0.15">
      <c r="A90" s="58"/>
      <c r="B90" s="58"/>
      <c r="C90" s="58"/>
      <c r="D90" s="58"/>
      <c r="E90" s="59"/>
      <c r="F90" s="59"/>
      <c r="G90" s="58"/>
      <c r="H90" s="55"/>
      <c r="I90" s="55"/>
      <c r="J90" s="55"/>
      <c r="K90" s="55"/>
      <c r="L90" s="55"/>
      <c r="M90" s="55"/>
      <c r="N90" s="55"/>
      <c r="O90" s="55"/>
    </row>
    <row r="91" spans="1:15" s="56" customFormat="1" ht="18.95" customHeight="1" x14ac:dyDescent="0.15">
      <c r="A91" s="58"/>
      <c r="B91" s="58"/>
      <c r="C91" s="58"/>
      <c r="D91" s="58"/>
      <c r="E91" s="59"/>
      <c r="F91" s="59"/>
      <c r="G91" s="58"/>
      <c r="H91" s="55"/>
      <c r="I91" s="55"/>
      <c r="J91" s="55"/>
      <c r="K91" s="55"/>
      <c r="L91" s="55"/>
      <c r="M91" s="55"/>
      <c r="N91" s="55"/>
      <c r="O91" s="55"/>
    </row>
    <row r="92" spans="1:15" s="56" customFormat="1" ht="18.95" customHeight="1" x14ac:dyDescent="0.15">
      <c r="A92" s="58"/>
      <c r="B92" s="58"/>
      <c r="C92" s="58"/>
      <c r="D92" s="58"/>
      <c r="E92" s="59"/>
      <c r="F92" s="59"/>
      <c r="G92" s="58"/>
      <c r="H92" s="55"/>
      <c r="I92" s="55"/>
      <c r="J92" s="55"/>
      <c r="K92" s="55"/>
      <c r="L92" s="55"/>
      <c r="M92" s="55"/>
      <c r="N92" s="55"/>
      <c r="O92" s="55"/>
    </row>
    <row r="93" spans="1:15" s="56" customFormat="1" ht="18.95" customHeight="1" x14ac:dyDescent="0.15">
      <c r="A93" s="58"/>
      <c r="B93" s="58"/>
      <c r="C93" s="58"/>
      <c r="D93" s="58"/>
      <c r="E93" s="59"/>
      <c r="F93" s="59"/>
      <c r="G93" s="58"/>
      <c r="H93" s="55"/>
      <c r="I93" s="55"/>
      <c r="J93" s="55"/>
      <c r="K93" s="55"/>
      <c r="L93" s="55"/>
      <c r="M93" s="55"/>
      <c r="N93" s="55"/>
      <c r="O93" s="55"/>
    </row>
    <row r="94" spans="1:15" s="56" customFormat="1" ht="18.95" customHeight="1" x14ac:dyDescent="0.15">
      <c r="A94" s="58"/>
      <c r="B94" s="58"/>
      <c r="C94" s="58"/>
      <c r="D94" s="58"/>
      <c r="E94" s="59"/>
      <c r="F94" s="59"/>
      <c r="G94" s="58"/>
      <c r="H94" s="55"/>
      <c r="I94" s="55"/>
      <c r="J94" s="55"/>
      <c r="K94" s="55"/>
      <c r="L94" s="55"/>
      <c r="M94" s="55"/>
      <c r="N94" s="55"/>
      <c r="O94" s="55"/>
    </row>
    <row r="95" spans="1:15" s="56" customFormat="1" ht="18.95" customHeight="1" x14ac:dyDescent="0.15">
      <c r="A95" s="58"/>
      <c r="B95" s="58"/>
      <c r="C95" s="58"/>
      <c r="D95" s="58"/>
      <c r="E95" s="59"/>
      <c r="F95" s="59"/>
      <c r="G95" s="58"/>
      <c r="H95" s="55"/>
      <c r="I95" s="55"/>
      <c r="J95" s="55"/>
      <c r="K95" s="55"/>
      <c r="L95" s="55"/>
      <c r="M95" s="55"/>
      <c r="N95" s="55"/>
      <c r="O95" s="55"/>
    </row>
    <row r="96" spans="1:15" s="56" customFormat="1" ht="18.95" customHeight="1" x14ac:dyDescent="0.15">
      <c r="A96" s="58"/>
      <c r="B96" s="58"/>
      <c r="C96" s="58"/>
      <c r="D96" s="58"/>
      <c r="E96" s="59"/>
      <c r="F96" s="59"/>
      <c r="G96" s="58"/>
      <c r="H96" s="55"/>
      <c r="I96" s="55"/>
      <c r="J96" s="55"/>
      <c r="K96" s="55"/>
      <c r="L96" s="55"/>
      <c r="M96" s="55"/>
      <c r="N96" s="55"/>
      <c r="O96" s="55"/>
    </row>
    <row r="97" spans="1:15" s="56" customFormat="1" ht="18.95" customHeight="1" x14ac:dyDescent="0.15">
      <c r="A97" s="58"/>
      <c r="B97" s="58"/>
      <c r="C97" s="58"/>
      <c r="D97" s="58"/>
      <c r="E97" s="59"/>
      <c r="F97" s="59"/>
      <c r="G97" s="58"/>
      <c r="H97" s="55"/>
      <c r="I97" s="55"/>
      <c r="J97" s="55"/>
      <c r="K97" s="55"/>
      <c r="L97" s="55"/>
      <c r="M97" s="55"/>
      <c r="N97" s="55"/>
      <c r="O97" s="55"/>
    </row>
    <row r="98" spans="1:15" s="56" customFormat="1" ht="18.95" customHeight="1" x14ac:dyDescent="0.15">
      <c r="A98" s="58"/>
      <c r="B98" s="58"/>
      <c r="C98" s="58"/>
      <c r="D98" s="58"/>
      <c r="E98" s="59"/>
      <c r="F98" s="59"/>
      <c r="G98" s="58"/>
      <c r="H98" s="55"/>
      <c r="I98" s="55"/>
      <c r="J98" s="55"/>
      <c r="K98" s="55"/>
      <c r="L98" s="55"/>
      <c r="M98" s="55"/>
      <c r="N98" s="55"/>
      <c r="O98" s="55"/>
    </row>
    <row r="99" spans="1:15" s="56" customFormat="1" ht="18.95" customHeight="1" x14ac:dyDescent="0.15">
      <c r="A99" s="58"/>
      <c r="B99" s="58"/>
      <c r="C99" s="58"/>
      <c r="D99" s="58"/>
      <c r="E99" s="59"/>
      <c r="F99" s="59"/>
      <c r="G99" s="58"/>
      <c r="H99" s="55"/>
      <c r="I99" s="55"/>
      <c r="J99" s="55"/>
      <c r="K99" s="55"/>
      <c r="L99" s="55"/>
      <c r="M99" s="55"/>
      <c r="N99" s="55"/>
      <c r="O99" s="55"/>
    </row>
    <row r="100" spans="1:15" s="56" customFormat="1" x14ac:dyDescent="0.15">
      <c r="A100" s="61" t="s">
        <v>91</v>
      </c>
      <c r="B100" s="61"/>
      <c r="C100" s="61"/>
      <c r="D100" s="61"/>
      <c r="E100" s="62"/>
      <c r="F100" s="62"/>
      <c r="G100" s="61"/>
      <c r="H100" s="55"/>
      <c r="I100" s="55"/>
      <c r="J100" s="55"/>
      <c r="K100" s="55"/>
      <c r="L100" s="55"/>
      <c r="M100" s="55"/>
      <c r="N100" s="55"/>
      <c r="O100" s="55"/>
    </row>
  </sheetData>
  <mergeCells count="1">
    <mergeCell ref="B1:F1"/>
  </mergeCells>
  <phoneticPr fontId="3" type="noConversion"/>
  <pageMargins left="0.75" right="0.75" top="1" bottom="1" header="0.51180555555555596" footer="0.51180555555555596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4"/>
  <sheetViews>
    <sheetView workbookViewId="0">
      <selection sqref="A1:XFD1048576"/>
    </sheetView>
  </sheetViews>
  <sheetFormatPr defaultColWidth="9" defaultRowHeight="16.5" x14ac:dyDescent="0.15"/>
  <cols>
    <col min="1" max="1" width="18.625" style="13" customWidth="1"/>
    <col min="2" max="2" width="25.75" style="13" customWidth="1"/>
    <col min="3" max="4" width="18.625" style="13" customWidth="1"/>
    <col min="5" max="13" width="9" style="13"/>
    <col min="14" max="16384" width="9" style="3"/>
  </cols>
  <sheetData>
    <row r="1" spans="1:4" ht="27" customHeight="1" x14ac:dyDescent="0.15">
      <c r="A1" s="54" t="s">
        <v>22</v>
      </c>
      <c r="B1" s="54"/>
      <c r="C1" s="54"/>
      <c r="D1" s="54"/>
    </row>
    <row r="2" spans="1:4" ht="24" customHeight="1" x14ac:dyDescent="0.15">
      <c r="A2" s="57" t="s">
        <v>92</v>
      </c>
      <c r="B2" s="57" t="s">
        <v>93</v>
      </c>
      <c r="C2" s="57" t="s">
        <v>94</v>
      </c>
      <c r="D2" s="57" t="s">
        <v>57</v>
      </c>
    </row>
    <row r="3" spans="1:4" ht="20.100000000000001" customHeight="1" x14ac:dyDescent="0.15">
      <c r="A3" s="58" t="s">
        <v>27</v>
      </c>
      <c r="B3" s="58" t="s">
        <v>95</v>
      </c>
      <c r="C3" s="58" t="s">
        <v>96</v>
      </c>
      <c r="D3" s="58"/>
    </row>
    <row r="4" spans="1:4" ht="20.100000000000001" customHeight="1" x14ac:dyDescent="0.15">
      <c r="A4" s="58" t="s">
        <v>31</v>
      </c>
      <c r="B4" s="58" t="s">
        <v>95</v>
      </c>
      <c r="C4" s="58" t="s">
        <v>97</v>
      </c>
      <c r="D4" s="58"/>
    </row>
    <row r="5" spans="1:4" ht="20.100000000000001" customHeight="1" x14ac:dyDescent="0.15">
      <c r="A5" s="58" t="s">
        <v>34</v>
      </c>
      <c r="B5" s="58" t="s">
        <v>95</v>
      </c>
      <c r="C5" s="58" t="s">
        <v>98</v>
      </c>
      <c r="D5" s="58"/>
    </row>
    <row r="6" spans="1:4" ht="20.100000000000001" customHeight="1" x14ac:dyDescent="0.15">
      <c r="A6" s="58" t="s">
        <v>37</v>
      </c>
      <c r="B6" s="58" t="s">
        <v>95</v>
      </c>
      <c r="C6" s="58" t="s">
        <v>99</v>
      </c>
      <c r="D6" s="16"/>
    </row>
    <row r="7" spans="1:4" ht="20.100000000000001" customHeight="1" x14ac:dyDescent="0.15">
      <c r="A7" s="58" t="s">
        <v>100</v>
      </c>
      <c r="B7" s="58" t="s">
        <v>95</v>
      </c>
      <c r="C7" s="58" t="s">
        <v>101</v>
      </c>
      <c r="D7" s="16"/>
    </row>
    <row r="8" spans="1:4" ht="20.100000000000001" customHeight="1" x14ac:dyDescent="0.15">
      <c r="A8" s="58" t="s">
        <v>102</v>
      </c>
      <c r="B8" s="58" t="s">
        <v>95</v>
      </c>
      <c r="C8" s="58" t="s">
        <v>103</v>
      </c>
      <c r="D8" s="16"/>
    </row>
    <row r="9" spans="1:4" ht="20.100000000000001" customHeight="1" x14ac:dyDescent="0.15">
      <c r="A9" s="16"/>
      <c r="B9" s="16"/>
      <c r="C9" s="16"/>
      <c r="D9" s="16"/>
    </row>
    <row r="10" spans="1:4" ht="20.100000000000001" customHeight="1" x14ac:dyDescent="0.15">
      <c r="A10" s="16"/>
      <c r="B10" s="16"/>
      <c r="C10" s="16"/>
      <c r="D10" s="16"/>
    </row>
    <row r="11" spans="1:4" ht="20.100000000000001" customHeight="1" x14ac:dyDescent="0.15">
      <c r="A11" s="16"/>
      <c r="B11" s="16"/>
      <c r="C11" s="16"/>
      <c r="D11" s="16"/>
    </row>
    <row r="12" spans="1:4" ht="20.100000000000001" customHeight="1" x14ac:dyDescent="0.15">
      <c r="A12" s="16"/>
      <c r="B12" s="16"/>
      <c r="C12" s="16"/>
      <c r="D12" s="16"/>
    </row>
    <row r="13" spans="1:4" ht="20.100000000000001" customHeight="1" x14ac:dyDescent="0.15">
      <c r="A13" s="16"/>
      <c r="B13" s="16"/>
      <c r="C13" s="16"/>
      <c r="D13" s="16"/>
    </row>
    <row r="14" spans="1:4" ht="20.100000000000001" customHeight="1" x14ac:dyDescent="0.15">
      <c r="A14" s="16"/>
      <c r="B14" s="16"/>
      <c r="C14" s="16"/>
      <c r="D14" s="16"/>
    </row>
    <row r="15" spans="1:4" ht="20.100000000000001" customHeight="1" x14ac:dyDescent="0.15">
      <c r="A15" s="16"/>
      <c r="B15" s="16"/>
      <c r="C15" s="16"/>
      <c r="D15" s="16"/>
    </row>
    <row r="16" spans="1:4" ht="20.100000000000001" customHeight="1" x14ac:dyDescent="0.15">
      <c r="A16" s="16"/>
      <c r="B16" s="16"/>
      <c r="C16" s="16"/>
      <c r="D16" s="16"/>
    </row>
    <row r="17" spans="1:4" ht="20.100000000000001" customHeight="1" x14ac:dyDescent="0.15">
      <c r="A17" s="16"/>
      <c r="B17" s="16"/>
      <c r="C17" s="16"/>
      <c r="D17" s="16"/>
    </row>
    <row r="18" spans="1:4" ht="20.100000000000001" customHeight="1" x14ac:dyDescent="0.15">
      <c r="A18" s="16"/>
      <c r="B18" s="16"/>
      <c r="C18" s="16"/>
      <c r="D18" s="16"/>
    </row>
    <row r="19" spans="1:4" ht="20.100000000000001" customHeight="1" x14ac:dyDescent="0.15">
      <c r="A19" s="16"/>
      <c r="B19" s="16"/>
      <c r="C19" s="16"/>
      <c r="D19" s="16"/>
    </row>
    <row r="20" spans="1:4" ht="20.100000000000001" customHeight="1" x14ac:dyDescent="0.15">
      <c r="A20" s="16"/>
      <c r="B20" s="16"/>
      <c r="C20" s="16"/>
      <c r="D20" s="16"/>
    </row>
    <row r="21" spans="1:4" ht="20.100000000000001" customHeight="1" x14ac:dyDescent="0.15">
      <c r="A21" s="16"/>
      <c r="B21" s="16"/>
      <c r="C21" s="16"/>
      <c r="D21" s="16"/>
    </row>
    <row r="22" spans="1:4" ht="20.100000000000001" customHeight="1" x14ac:dyDescent="0.15">
      <c r="A22" s="16"/>
      <c r="B22" s="16"/>
      <c r="C22" s="16"/>
      <c r="D22" s="16"/>
    </row>
    <row r="23" spans="1:4" ht="20.100000000000001" customHeight="1" x14ac:dyDescent="0.15">
      <c r="A23" s="16"/>
      <c r="B23" s="16"/>
      <c r="C23" s="16"/>
      <c r="D23" s="16"/>
    </row>
    <row r="24" spans="1:4" ht="20.100000000000001" customHeight="1" x14ac:dyDescent="0.15">
      <c r="A24" s="16"/>
      <c r="B24" s="16"/>
      <c r="C24" s="16"/>
      <c r="D24" s="16"/>
    </row>
    <row r="25" spans="1:4" ht="20.100000000000001" customHeight="1" x14ac:dyDescent="0.15">
      <c r="A25" s="16"/>
      <c r="B25" s="16"/>
      <c r="C25" s="16"/>
      <c r="D25" s="16"/>
    </row>
    <row r="26" spans="1:4" ht="20.100000000000001" customHeight="1" x14ac:dyDescent="0.15">
      <c r="A26" s="16"/>
      <c r="B26" s="16"/>
      <c r="C26" s="16"/>
      <c r="D26" s="16"/>
    </row>
    <row r="27" spans="1:4" ht="20.100000000000001" customHeight="1" x14ac:dyDescent="0.15">
      <c r="A27" s="16"/>
      <c r="B27" s="16"/>
      <c r="C27" s="16"/>
      <c r="D27" s="16"/>
    </row>
    <row r="28" spans="1:4" ht="20.100000000000001" customHeight="1" x14ac:dyDescent="0.15">
      <c r="A28" s="16"/>
      <c r="B28" s="16"/>
      <c r="C28" s="16"/>
      <c r="D28" s="16"/>
    </row>
    <row r="29" spans="1:4" ht="20.100000000000001" customHeight="1" x14ac:dyDescent="0.15">
      <c r="A29" s="16"/>
      <c r="B29" s="16"/>
      <c r="C29" s="16"/>
      <c r="D29" s="16"/>
    </row>
    <row r="30" spans="1:4" ht="20.100000000000001" customHeight="1" x14ac:dyDescent="0.15">
      <c r="A30" s="16"/>
      <c r="B30" s="16"/>
      <c r="C30" s="16"/>
      <c r="D30" s="16"/>
    </row>
    <row r="31" spans="1:4" ht="20.100000000000001" customHeight="1" x14ac:dyDescent="0.15">
      <c r="A31" s="16"/>
      <c r="B31" s="16"/>
      <c r="C31" s="16"/>
      <c r="D31" s="16"/>
    </row>
    <row r="32" spans="1:4" ht="20.100000000000001" customHeight="1" x14ac:dyDescent="0.15">
      <c r="A32" s="16"/>
      <c r="B32" s="16"/>
      <c r="C32" s="16"/>
      <c r="D32" s="16"/>
    </row>
    <row r="33" spans="1:4" ht="20.100000000000001" customHeight="1" x14ac:dyDescent="0.15">
      <c r="A33" s="16"/>
      <c r="B33" s="16"/>
      <c r="C33" s="16"/>
      <c r="D33" s="16"/>
    </row>
    <row r="34" spans="1:4" ht="20.100000000000001" customHeight="1" x14ac:dyDescent="0.15">
      <c r="A34" s="16"/>
      <c r="B34" s="16"/>
      <c r="C34" s="16"/>
      <c r="D34" s="16"/>
    </row>
    <row r="35" spans="1:4" ht="20.100000000000001" customHeight="1" x14ac:dyDescent="0.15">
      <c r="A35" s="16"/>
      <c r="B35" s="16"/>
      <c r="C35" s="16"/>
      <c r="D35" s="16"/>
    </row>
    <row r="36" spans="1:4" ht="20.100000000000001" customHeight="1" x14ac:dyDescent="0.15">
      <c r="A36" s="16"/>
      <c r="B36" s="16"/>
      <c r="C36" s="16"/>
      <c r="D36" s="16"/>
    </row>
    <row r="37" spans="1:4" ht="20.100000000000001" customHeight="1" x14ac:dyDescent="0.15">
      <c r="A37" s="16"/>
      <c r="B37" s="16"/>
      <c r="C37" s="16"/>
      <c r="D37" s="16"/>
    </row>
    <row r="38" spans="1:4" ht="20.100000000000001" customHeight="1" x14ac:dyDescent="0.15">
      <c r="A38" s="16"/>
      <c r="B38" s="16"/>
      <c r="C38" s="16"/>
      <c r="D38" s="16"/>
    </row>
    <row r="39" spans="1:4" ht="20.100000000000001" customHeight="1" x14ac:dyDescent="0.15">
      <c r="A39" s="16"/>
      <c r="B39" s="16"/>
      <c r="C39" s="16"/>
      <c r="D39" s="16"/>
    </row>
    <row r="40" spans="1:4" ht="20.100000000000001" customHeight="1" x14ac:dyDescent="0.15">
      <c r="A40" s="16"/>
      <c r="B40" s="16"/>
      <c r="C40" s="16"/>
      <c r="D40" s="16"/>
    </row>
    <row r="41" spans="1:4" ht="20.100000000000001" customHeight="1" x14ac:dyDescent="0.15">
      <c r="A41" s="16"/>
      <c r="B41" s="16"/>
      <c r="C41" s="16"/>
      <c r="D41" s="16"/>
    </row>
    <row r="42" spans="1:4" ht="20.100000000000001" customHeight="1" x14ac:dyDescent="0.15">
      <c r="A42" s="16"/>
      <c r="B42" s="16"/>
      <c r="C42" s="16"/>
      <c r="D42" s="16"/>
    </row>
    <row r="43" spans="1:4" ht="20.100000000000001" customHeight="1" x14ac:dyDescent="0.15">
      <c r="A43" s="16"/>
      <c r="B43" s="16"/>
      <c r="C43" s="16"/>
      <c r="D43" s="16"/>
    </row>
    <row r="44" spans="1:4" ht="20.100000000000001" customHeight="1" x14ac:dyDescent="0.15">
      <c r="A44" s="16"/>
      <c r="B44" s="16"/>
      <c r="C44" s="16"/>
      <c r="D44" s="16"/>
    </row>
    <row r="45" spans="1:4" ht="20.100000000000001" customHeight="1" x14ac:dyDescent="0.15">
      <c r="A45" s="16"/>
      <c r="B45" s="16"/>
      <c r="C45" s="16"/>
      <c r="D45" s="16"/>
    </row>
    <row r="46" spans="1:4" ht="20.100000000000001" customHeight="1" x14ac:dyDescent="0.15">
      <c r="A46" s="16"/>
      <c r="B46" s="16"/>
      <c r="C46" s="16"/>
      <c r="D46" s="16"/>
    </row>
    <row r="47" spans="1:4" ht="20.100000000000001" customHeight="1" x14ac:dyDescent="0.15">
      <c r="A47" s="16"/>
      <c r="B47" s="16"/>
      <c r="C47" s="16"/>
      <c r="D47" s="16"/>
    </row>
    <row r="48" spans="1:4" ht="20.100000000000001" customHeight="1" x14ac:dyDescent="0.15">
      <c r="A48" s="16"/>
      <c r="B48" s="16"/>
      <c r="C48" s="16"/>
      <c r="D48" s="16"/>
    </row>
    <row r="49" spans="1:4" ht="20.100000000000001" customHeight="1" x14ac:dyDescent="0.15">
      <c r="A49" s="16"/>
      <c r="B49" s="16"/>
      <c r="C49" s="16"/>
      <c r="D49" s="16"/>
    </row>
    <row r="50" spans="1:4" ht="20.100000000000001" customHeight="1" x14ac:dyDescent="0.15">
      <c r="A50" s="16"/>
      <c r="B50" s="16"/>
      <c r="C50" s="16"/>
      <c r="D50" s="16"/>
    </row>
    <row r="51" spans="1:4" ht="20.100000000000001" customHeight="1" x14ac:dyDescent="0.15">
      <c r="A51" s="16"/>
      <c r="B51" s="16"/>
      <c r="C51" s="16"/>
      <c r="D51" s="16"/>
    </row>
    <row r="52" spans="1:4" ht="20.100000000000001" customHeight="1" x14ac:dyDescent="0.15">
      <c r="A52" s="16"/>
      <c r="B52" s="16"/>
      <c r="C52" s="16"/>
      <c r="D52" s="16"/>
    </row>
    <row r="53" spans="1:4" ht="20.100000000000001" customHeight="1" x14ac:dyDescent="0.15">
      <c r="A53" s="16"/>
      <c r="B53" s="16"/>
      <c r="C53" s="16"/>
      <c r="D53" s="16"/>
    </row>
    <row r="54" spans="1:4" ht="20.100000000000001" customHeight="1" x14ac:dyDescent="0.15">
      <c r="A54" s="16"/>
      <c r="B54" s="16"/>
      <c r="C54" s="16"/>
      <c r="D54" s="16"/>
    </row>
    <row r="55" spans="1:4" ht="20.100000000000001" customHeight="1" x14ac:dyDescent="0.15">
      <c r="A55" s="16"/>
      <c r="B55" s="16"/>
      <c r="C55" s="16"/>
      <c r="D55" s="16"/>
    </row>
    <row r="56" spans="1:4" ht="20.100000000000001" customHeight="1" x14ac:dyDescent="0.15">
      <c r="A56" s="16"/>
      <c r="B56" s="16"/>
      <c r="C56" s="16"/>
      <c r="D56" s="16"/>
    </row>
    <row r="57" spans="1:4" ht="20.100000000000001" customHeight="1" x14ac:dyDescent="0.15">
      <c r="A57" s="16"/>
      <c r="B57" s="16"/>
      <c r="C57" s="16"/>
      <c r="D57" s="16"/>
    </row>
    <row r="58" spans="1:4" ht="20.100000000000001" customHeight="1" x14ac:dyDescent="0.15">
      <c r="A58" s="16"/>
      <c r="B58" s="16"/>
      <c r="C58" s="16"/>
      <c r="D58" s="16"/>
    </row>
    <row r="59" spans="1:4" ht="20.100000000000001" customHeight="1" x14ac:dyDescent="0.15">
      <c r="A59" s="16"/>
      <c r="B59" s="16"/>
      <c r="C59" s="16"/>
      <c r="D59" s="16"/>
    </row>
    <row r="60" spans="1:4" ht="20.100000000000001" customHeight="1" x14ac:dyDescent="0.15">
      <c r="A60" s="16"/>
      <c r="B60" s="16"/>
      <c r="C60" s="16"/>
      <c r="D60" s="16"/>
    </row>
    <row r="61" spans="1:4" ht="20.100000000000001" customHeight="1" x14ac:dyDescent="0.15">
      <c r="A61" s="16"/>
      <c r="B61" s="16"/>
      <c r="C61" s="16"/>
      <c r="D61" s="16"/>
    </row>
    <row r="62" spans="1:4" ht="20.100000000000001" customHeight="1" x14ac:dyDescent="0.15">
      <c r="A62" s="16"/>
      <c r="B62" s="16"/>
      <c r="C62" s="16"/>
      <c r="D62" s="16"/>
    </row>
    <row r="63" spans="1:4" ht="20.100000000000001" customHeight="1" x14ac:dyDescent="0.15">
      <c r="A63" s="16"/>
      <c r="B63" s="16"/>
      <c r="C63" s="16"/>
      <c r="D63" s="16"/>
    </row>
    <row r="64" spans="1:4" ht="20.100000000000001" customHeight="1" x14ac:dyDescent="0.15">
      <c r="A64" s="16"/>
      <c r="B64" s="16"/>
      <c r="C64" s="16"/>
      <c r="D64" s="16"/>
    </row>
    <row r="65" spans="1:4" ht="20.100000000000001" customHeight="1" x14ac:dyDescent="0.15">
      <c r="A65" s="16"/>
      <c r="B65" s="16"/>
      <c r="C65" s="16"/>
      <c r="D65" s="16"/>
    </row>
    <row r="66" spans="1:4" ht="20.100000000000001" customHeight="1" x14ac:dyDescent="0.15">
      <c r="A66" s="16"/>
      <c r="B66" s="16"/>
      <c r="C66" s="16"/>
      <c r="D66" s="16"/>
    </row>
    <row r="67" spans="1:4" ht="20.100000000000001" customHeight="1" x14ac:dyDescent="0.15">
      <c r="A67" s="16"/>
      <c r="B67" s="16"/>
      <c r="C67" s="16"/>
      <c r="D67" s="16"/>
    </row>
    <row r="68" spans="1:4" ht="20.100000000000001" customHeight="1" x14ac:dyDescent="0.15">
      <c r="A68" s="16"/>
      <c r="B68" s="16"/>
      <c r="C68" s="16"/>
      <c r="D68" s="16"/>
    </row>
    <row r="69" spans="1:4" ht="20.100000000000001" customHeight="1" x14ac:dyDescent="0.15">
      <c r="A69" s="16"/>
      <c r="B69" s="16"/>
      <c r="C69" s="16"/>
      <c r="D69" s="16"/>
    </row>
    <row r="70" spans="1:4" ht="20.100000000000001" customHeight="1" x14ac:dyDescent="0.15">
      <c r="A70" s="16"/>
      <c r="B70" s="16"/>
      <c r="C70" s="16"/>
      <c r="D70" s="16"/>
    </row>
    <row r="71" spans="1:4" ht="20.100000000000001" customHeight="1" x14ac:dyDescent="0.15">
      <c r="A71" s="16"/>
      <c r="B71" s="16"/>
      <c r="C71" s="16"/>
      <c r="D71" s="16"/>
    </row>
    <row r="72" spans="1:4" ht="20.100000000000001" customHeight="1" x14ac:dyDescent="0.15">
      <c r="A72" s="16"/>
      <c r="B72" s="16"/>
      <c r="C72" s="16"/>
      <c r="D72" s="16"/>
    </row>
    <row r="73" spans="1:4" ht="20.100000000000001" customHeight="1" x14ac:dyDescent="0.15">
      <c r="A73" s="16"/>
      <c r="B73" s="16"/>
      <c r="C73" s="16"/>
      <c r="D73" s="16"/>
    </row>
    <row r="74" spans="1:4" ht="20.100000000000001" customHeight="1" x14ac:dyDescent="0.15">
      <c r="A74" s="16"/>
      <c r="B74" s="16"/>
      <c r="C74" s="16"/>
      <c r="D74" s="16"/>
    </row>
    <row r="75" spans="1:4" ht="20.100000000000001" customHeight="1" x14ac:dyDescent="0.15">
      <c r="A75" s="16"/>
      <c r="B75" s="16"/>
      <c r="C75" s="16"/>
      <c r="D75" s="16"/>
    </row>
    <row r="76" spans="1:4" ht="20.100000000000001" customHeight="1" x14ac:dyDescent="0.15">
      <c r="A76" s="16"/>
      <c r="B76" s="16"/>
      <c r="C76" s="16"/>
      <c r="D76" s="16"/>
    </row>
    <row r="77" spans="1:4" ht="20.100000000000001" customHeight="1" x14ac:dyDescent="0.15">
      <c r="A77" s="16"/>
      <c r="B77" s="16"/>
      <c r="C77" s="16"/>
      <c r="D77" s="16"/>
    </row>
    <row r="78" spans="1:4" ht="20.100000000000001" customHeight="1" x14ac:dyDescent="0.15">
      <c r="A78" s="16"/>
      <c r="B78" s="16"/>
      <c r="C78" s="16"/>
      <c r="D78" s="16"/>
    </row>
    <row r="79" spans="1:4" ht="20.100000000000001" customHeight="1" x14ac:dyDescent="0.15">
      <c r="A79" s="16"/>
      <c r="B79" s="16"/>
      <c r="C79" s="16"/>
      <c r="D79" s="16"/>
    </row>
    <row r="80" spans="1:4" ht="20.100000000000001" customHeight="1" x14ac:dyDescent="0.15">
      <c r="A80" s="16"/>
      <c r="B80" s="16"/>
      <c r="C80" s="16"/>
      <c r="D80" s="16"/>
    </row>
    <row r="81" spans="1:4" ht="20.100000000000001" customHeight="1" x14ac:dyDescent="0.15">
      <c r="A81" s="16"/>
      <c r="B81" s="16"/>
      <c r="C81" s="16"/>
      <c r="D81" s="16"/>
    </row>
    <row r="82" spans="1:4" ht="20.100000000000001" customHeight="1" x14ac:dyDescent="0.15">
      <c r="A82" s="16"/>
      <c r="B82" s="16"/>
      <c r="C82" s="16"/>
      <c r="D82" s="16"/>
    </row>
    <row r="83" spans="1:4" ht="20.100000000000001" customHeight="1" x14ac:dyDescent="0.15">
      <c r="A83" s="16"/>
      <c r="B83" s="16"/>
      <c r="C83" s="16"/>
      <c r="D83" s="16"/>
    </row>
    <row r="84" spans="1:4" ht="20.100000000000001" customHeight="1" x14ac:dyDescent="0.15">
      <c r="A84" s="16"/>
      <c r="B84" s="16"/>
      <c r="C84" s="16"/>
      <c r="D84" s="16"/>
    </row>
    <row r="85" spans="1:4" ht="20.100000000000001" customHeight="1" x14ac:dyDescent="0.15">
      <c r="A85" s="16"/>
      <c r="B85" s="16"/>
      <c r="C85" s="16"/>
      <c r="D85" s="16"/>
    </row>
    <row r="86" spans="1:4" ht="20.100000000000001" customHeight="1" x14ac:dyDescent="0.15">
      <c r="A86" s="16"/>
      <c r="B86" s="16"/>
      <c r="C86" s="16"/>
      <c r="D86" s="16"/>
    </row>
    <row r="87" spans="1:4" ht="20.100000000000001" customHeight="1" x14ac:dyDescent="0.15">
      <c r="A87" s="16"/>
      <c r="B87" s="16"/>
      <c r="C87" s="16"/>
      <c r="D87" s="16"/>
    </row>
    <row r="88" spans="1:4" ht="20.100000000000001" customHeight="1" x14ac:dyDescent="0.15">
      <c r="A88" s="16"/>
      <c r="B88" s="16"/>
      <c r="C88" s="16"/>
      <c r="D88" s="16"/>
    </row>
    <row r="89" spans="1:4" ht="20.100000000000001" customHeight="1" x14ac:dyDescent="0.15">
      <c r="A89" s="16"/>
      <c r="B89" s="16"/>
      <c r="C89" s="16"/>
      <c r="D89" s="16"/>
    </row>
    <row r="90" spans="1:4" ht="20.100000000000001" customHeight="1" x14ac:dyDescent="0.15">
      <c r="A90" s="16"/>
      <c r="B90" s="16"/>
      <c r="C90" s="16"/>
      <c r="D90" s="16"/>
    </row>
    <row r="91" spans="1:4" ht="20.100000000000001" customHeight="1" x14ac:dyDescent="0.15">
      <c r="A91" s="16"/>
      <c r="B91" s="16"/>
      <c r="C91" s="16"/>
      <c r="D91" s="16"/>
    </row>
    <row r="92" spans="1:4" ht="20.100000000000001" customHeight="1" x14ac:dyDescent="0.15">
      <c r="A92" s="16"/>
      <c r="B92" s="16"/>
      <c r="C92" s="16"/>
      <c r="D92" s="16"/>
    </row>
    <row r="93" spans="1:4" ht="20.100000000000001" customHeight="1" x14ac:dyDescent="0.15">
      <c r="A93" s="16"/>
      <c r="B93" s="16"/>
      <c r="C93" s="16"/>
      <c r="D93" s="16"/>
    </row>
    <row r="94" spans="1:4" ht="20.100000000000001" customHeight="1" x14ac:dyDescent="0.15">
      <c r="A94" s="16"/>
      <c r="B94" s="16"/>
      <c r="C94" s="16"/>
      <c r="D94" s="16"/>
    </row>
    <row r="95" spans="1:4" ht="20.100000000000001" customHeight="1" x14ac:dyDescent="0.15">
      <c r="A95" s="16"/>
      <c r="B95" s="16"/>
      <c r="C95" s="16"/>
      <c r="D95" s="16"/>
    </row>
    <row r="96" spans="1:4" ht="20.100000000000001" customHeight="1" x14ac:dyDescent="0.15">
      <c r="A96" s="16"/>
      <c r="B96" s="16"/>
      <c r="C96" s="16"/>
      <c r="D96" s="16"/>
    </row>
    <row r="97" spans="1:4" ht="20.100000000000001" customHeight="1" x14ac:dyDescent="0.15">
      <c r="A97" s="16"/>
      <c r="B97" s="16"/>
      <c r="C97" s="16"/>
      <c r="D97" s="16"/>
    </row>
    <row r="98" spans="1:4" ht="20.100000000000001" customHeight="1" x14ac:dyDescent="0.15">
      <c r="A98" s="16"/>
      <c r="B98" s="16"/>
      <c r="C98" s="16"/>
      <c r="D98" s="16"/>
    </row>
    <row r="99" spans="1:4" ht="20.100000000000001" customHeight="1" x14ac:dyDescent="0.15">
      <c r="A99" s="16"/>
      <c r="B99" s="16"/>
      <c r="C99" s="16"/>
      <c r="D99" s="16"/>
    </row>
    <row r="100" spans="1:4" ht="20.100000000000001" customHeight="1" x14ac:dyDescent="0.15">
      <c r="A100" s="16"/>
      <c r="B100" s="16"/>
      <c r="C100" s="16"/>
      <c r="D100" s="16"/>
    </row>
    <row r="101" spans="1:4" ht="20.100000000000001" customHeight="1" x14ac:dyDescent="0.15">
      <c r="A101" s="16"/>
      <c r="B101" s="16"/>
      <c r="C101" s="16"/>
      <c r="D101" s="16"/>
    </row>
    <row r="102" spans="1:4" ht="20.100000000000001" customHeight="1" x14ac:dyDescent="0.15">
      <c r="A102" s="16"/>
      <c r="B102" s="16"/>
      <c r="C102" s="16"/>
      <c r="D102" s="16"/>
    </row>
    <row r="103" spans="1:4" ht="20.100000000000001" customHeight="1" x14ac:dyDescent="0.15">
      <c r="A103" s="16"/>
      <c r="B103" s="16"/>
      <c r="C103" s="16"/>
      <c r="D103" s="16"/>
    </row>
    <row r="104" spans="1:4" ht="20.100000000000001" customHeight="1" x14ac:dyDescent="0.15">
      <c r="A104" s="16"/>
      <c r="B104" s="16"/>
      <c r="C104" s="16"/>
      <c r="D104" s="16"/>
    </row>
    <row r="105" spans="1:4" ht="20.100000000000001" customHeight="1" x14ac:dyDescent="0.15">
      <c r="A105" s="16"/>
      <c r="B105" s="16"/>
      <c r="C105" s="16"/>
      <c r="D105" s="16"/>
    </row>
    <row r="106" spans="1:4" ht="20.100000000000001" customHeight="1" x14ac:dyDescent="0.15">
      <c r="A106" s="16"/>
      <c r="B106" s="16"/>
      <c r="C106" s="16"/>
      <c r="D106" s="16"/>
    </row>
    <row r="107" spans="1:4" ht="20.100000000000001" customHeight="1" x14ac:dyDescent="0.15">
      <c r="A107" s="16"/>
      <c r="B107" s="16"/>
      <c r="C107" s="16"/>
      <c r="D107" s="16"/>
    </row>
    <row r="108" spans="1:4" ht="20.100000000000001" customHeight="1" x14ac:dyDescent="0.15">
      <c r="A108" s="16"/>
      <c r="B108" s="16"/>
      <c r="C108" s="16"/>
      <c r="D108" s="16"/>
    </row>
    <row r="109" spans="1:4" ht="20.100000000000001" customHeight="1" x14ac:dyDescent="0.15">
      <c r="A109" s="16"/>
      <c r="B109" s="16"/>
      <c r="C109" s="16"/>
      <c r="D109" s="16"/>
    </row>
    <row r="110" spans="1:4" ht="20.100000000000001" customHeight="1" x14ac:dyDescent="0.15">
      <c r="A110" s="16"/>
      <c r="B110" s="16"/>
      <c r="C110" s="16"/>
      <c r="D110" s="16"/>
    </row>
    <row r="111" spans="1:4" ht="20.100000000000001" customHeight="1" x14ac:dyDescent="0.15">
      <c r="A111" s="16"/>
      <c r="B111" s="16"/>
      <c r="C111" s="16"/>
      <c r="D111" s="16"/>
    </row>
    <row r="112" spans="1:4" ht="20.100000000000001" customHeight="1" x14ac:dyDescent="0.15">
      <c r="A112" s="16"/>
      <c r="B112" s="16"/>
      <c r="C112" s="16"/>
      <c r="D112" s="16"/>
    </row>
    <row r="113" spans="1:4" ht="20.100000000000001" customHeight="1" x14ac:dyDescent="0.15">
      <c r="A113" s="16"/>
      <c r="B113" s="16"/>
      <c r="C113" s="16"/>
      <c r="D113" s="16"/>
    </row>
    <row r="114" spans="1:4" ht="20.100000000000001" customHeight="1" x14ac:dyDescent="0.15">
      <c r="A114" s="16"/>
      <c r="B114" s="16"/>
      <c r="C114" s="16"/>
      <c r="D114" s="16"/>
    </row>
    <row r="115" spans="1:4" ht="20.100000000000001" customHeight="1" x14ac:dyDescent="0.15">
      <c r="A115" s="16"/>
      <c r="B115" s="16"/>
      <c r="C115" s="16"/>
      <c r="D115" s="16"/>
    </row>
    <row r="116" spans="1:4" ht="20.100000000000001" customHeight="1" x14ac:dyDescent="0.15">
      <c r="A116" s="16"/>
      <c r="B116" s="16"/>
      <c r="C116" s="16"/>
      <c r="D116" s="16"/>
    </row>
    <row r="117" spans="1:4" ht="20.100000000000001" customHeight="1" x14ac:dyDescent="0.15">
      <c r="A117" s="16"/>
      <c r="B117" s="16"/>
      <c r="C117" s="16"/>
      <c r="D117" s="16"/>
    </row>
    <row r="118" spans="1:4" ht="20.100000000000001" customHeight="1" x14ac:dyDescent="0.15">
      <c r="A118" s="16"/>
      <c r="B118" s="16"/>
      <c r="C118" s="16"/>
      <c r="D118" s="16"/>
    </row>
    <row r="119" spans="1:4" ht="20.100000000000001" customHeight="1" x14ac:dyDescent="0.15">
      <c r="A119" s="16"/>
      <c r="B119" s="16"/>
      <c r="C119" s="16"/>
      <c r="D119" s="16"/>
    </row>
    <row r="120" spans="1:4" ht="20.100000000000001" customHeight="1" x14ac:dyDescent="0.15">
      <c r="A120" s="16"/>
      <c r="B120" s="16"/>
      <c r="C120" s="16"/>
      <c r="D120" s="16"/>
    </row>
    <row r="121" spans="1:4" ht="20.100000000000001" customHeight="1" x14ac:dyDescent="0.15">
      <c r="A121" s="16"/>
      <c r="B121" s="16"/>
      <c r="C121" s="16"/>
      <c r="D121" s="16"/>
    </row>
    <row r="122" spans="1:4" ht="20.100000000000001" customHeight="1" x14ac:dyDescent="0.15">
      <c r="A122" s="16"/>
      <c r="B122" s="16"/>
      <c r="C122" s="16"/>
      <c r="D122" s="16"/>
    </row>
    <row r="123" spans="1:4" ht="20.100000000000001" customHeight="1" x14ac:dyDescent="0.15">
      <c r="A123" s="16"/>
      <c r="B123" s="16"/>
      <c r="C123" s="16"/>
      <c r="D123" s="16"/>
    </row>
    <row r="124" spans="1:4" ht="20.100000000000001" customHeight="1" x14ac:dyDescent="0.15">
      <c r="A124" s="16"/>
      <c r="B124" s="16"/>
      <c r="C124" s="16"/>
      <c r="D124" s="16"/>
    </row>
    <row r="125" spans="1:4" ht="20.100000000000001" customHeight="1" x14ac:dyDescent="0.15">
      <c r="A125" s="16"/>
      <c r="B125" s="16"/>
      <c r="C125" s="16"/>
      <c r="D125" s="16"/>
    </row>
    <row r="126" spans="1:4" ht="20.100000000000001" customHeight="1" x14ac:dyDescent="0.15">
      <c r="A126" s="16"/>
      <c r="B126" s="16"/>
      <c r="C126" s="16"/>
      <c r="D126" s="16"/>
    </row>
    <row r="127" spans="1:4" ht="20.100000000000001" customHeight="1" x14ac:dyDescent="0.15">
      <c r="A127" s="16"/>
      <c r="B127" s="16"/>
      <c r="C127" s="16"/>
      <c r="D127" s="16"/>
    </row>
    <row r="128" spans="1:4" ht="20.100000000000001" customHeight="1" x14ac:dyDescent="0.15">
      <c r="A128" s="16"/>
      <c r="B128" s="16"/>
      <c r="C128" s="16"/>
      <c r="D128" s="16"/>
    </row>
    <row r="129" spans="1:4" ht="20.100000000000001" customHeight="1" x14ac:dyDescent="0.15">
      <c r="A129" s="16"/>
      <c r="B129" s="16"/>
      <c r="C129" s="16"/>
      <c r="D129" s="16"/>
    </row>
    <row r="130" spans="1:4" ht="20.100000000000001" customHeight="1" x14ac:dyDescent="0.15">
      <c r="A130" s="16"/>
      <c r="B130" s="16"/>
      <c r="C130" s="16"/>
      <c r="D130" s="16"/>
    </row>
    <row r="131" spans="1:4" ht="20.100000000000001" customHeight="1" x14ac:dyDescent="0.15">
      <c r="A131" s="16"/>
      <c r="B131" s="16"/>
      <c r="C131" s="16"/>
      <c r="D131" s="16"/>
    </row>
    <row r="132" spans="1:4" ht="20.100000000000001" customHeight="1" x14ac:dyDescent="0.15">
      <c r="A132" s="16"/>
      <c r="B132" s="16"/>
      <c r="C132" s="16"/>
      <c r="D132" s="16"/>
    </row>
    <row r="133" spans="1:4" ht="20.100000000000001" customHeight="1" x14ac:dyDescent="0.15">
      <c r="A133" s="16"/>
      <c r="B133" s="16"/>
      <c r="C133" s="16"/>
      <c r="D133" s="16"/>
    </row>
    <row r="134" spans="1:4" ht="20.100000000000001" customHeight="1" x14ac:dyDescent="0.15">
      <c r="A134" s="16"/>
      <c r="B134" s="16"/>
      <c r="C134" s="16"/>
      <c r="D134" s="16"/>
    </row>
    <row r="135" spans="1:4" ht="20.100000000000001" customHeight="1" x14ac:dyDescent="0.15">
      <c r="A135" s="16"/>
      <c r="B135" s="16"/>
      <c r="C135" s="16"/>
      <c r="D135" s="16"/>
    </row>
    <row r="136" spans="1:4" ht="20.100000000000001" customHeight="1" x14ac:dyDescent="0.15">
      <c r="A136" s="16"/>
      <c r="B136" s="16"/>
      <c r="C136" s="16"/>
      <c r="D136" s="16"/>
    </row>
    <row r="137" spans="1:4" ht="20.100000000000001" customHeight="1" x14ac:dyDescent="0.15">
      <c r="A137" s="16"/>
      <c r="B137" s="16"/>
      <c r="C137" s="16"/>
      <c r="D137" s="16"/>
    </row>
    <row r="138" spans="1:4" ht="20.100000000000001" customHeight="1" x14ac:dyDescent="0.15">
      <c r="A138" s="16"/>
      <c r="B138" s="16"/>
      <c r="C138" s="16"/>
      <c r="D138" s="16"/>
    </row>
    <row r="139" spans="1:4" ht="20.100000000000001" customHeight="1" x14ac:dyDescent="0.15">
      <c r="A139" s="16"/>
      <c r="B139" s="16"/>
      <c r="C139" s="16"/>
      <c r="D139" s="16"/>
    </row>
    <row r="140" spans="1:4" ht="20.100000000000001" customHeight="1" x14ac:dyDescent="0.15">
      <c r="A140" s="16"/>
      <c r="B140" s="16"/>
      <c r="C140" s="16"/>
      <c r="D140" s="16"/>
    </row>
    <row r="141" spans="1:4" ht="20.100000000000001" customHeight="1" x14ac:dyDescent="0.15">
      <c r="A141" s="16"/>
      <c r="B141" s="16"/>
      <c r="C141" s="16"/>
      <c r="D141" s="16"/>
    </row>
    <row r="142" spans="1:4" ht="20.100000000000001" customHeight="1" x14ac:dyDescent="0.15">
      <c r="A142" s="16"/>
      <c r="B142" s="16"/>
      <c r="C142" s="16"/>
      <c r="D142" s="16"/>
    </row>
    <row r="143" spans="1:4" ht="20.100000000000001" customHeight="1" x14ac:dyDescent="0.15">
      <c r="A143" s="16"/>
      <c r="B143" s="16"/>
      <c r="C143" s="16"/>
      <c r="D143" s="16"/>
    </row>
    <row r="144" spans="1:4" ht="20.100000000000001" customHeight="1" x14ac:dyDescent="0.15">
      <c r="A144" s="16"/>
      <c r="B144" s="16"/>
      <c r="C144" s="16"/>
      <c r="D144" s="16"/>
    </row>
    <row r="145" spans="1:4" ht="20.100000000000001" customHeight="1" x14ac:dyDescent="0.15">
      <c r="A145" s="16"/>
      <c r="B145" s="16"/>
      <c r="C145" s="16"/>
      <c r="D145" s="16"/>
    </row>
    <row r="146" spans="1:4" ht="20.100000000000001" customHeight="1" x14ac:dyDescent="0.15">
      <c r="A146" s="16"/>
      <c r="B146" s="16"/>
      <c r="C146" s="16"/>
      <c r="D146" s="16"/>
    </row>
    <row r="147" spans="1:4" ht="20.100000000000001" customHeight="1" x14ac:dyDescent="0.15">
      <c r="A147" s="16"/>
      <c r="B147" s="16"/>
      <c r="C147" s="16"/>
      <c r="D147" s="16"/>
    </row>
    <row r="148" spans="1:4" ht="20.100000000000001" customHeight="1" x14ac:dyDescent="0.15">
      <c r="A148" s="16"/>
      <c r="B148" s="16"/>
      <c r="C148" s="16"/>
      <c r="D148" s="16"/>
    </row>
    <row r="149" spans="1:4" ht="20.100000000000001" customHeight="1" x14ac:dyDescent="0.15">
      <c r="A149" s="16"/>
      <c r="B149" s="16"/>
      <c r="C149" s="16"/>
      <c r="D149" s="16"/>
    </row>
    <row r="150" spans="1:4" ht="20.100000000000001" customHeight="1" x14ac:dyDescent="0.15">
      <c r="A150" s="16"/>
      <c r="B150" s="16"/>
      <c r="C150" s="16"/>
      <c r="D150" s="16"/>
    </row>
    <row r="151" spans="1:4" ht="20.100000000000001" customHeight="1" x14ac:dyDescent="0.15">
      <c r="A151" s="16"/>
      <c r="B151" s="16"/>
      <c r="C151" s="16"/>
      <c r="D151" s="16"/>
    </row>
    <row r="152" spans="1:4" ht="20.100000000000001" customHeight="1" x14ac:dyDescent="0.15">
      <c r="A152" s="16"/>
      <c r="B152" s="16"/>
      <c r="C152" s="16"/>
      <c r="D152" s="16"/>
    </row>
    <row r="153" spans="1:4" ht="20.100000000000001" customHeight="1" x14ac:dyDescent="0.15">
      <c r="A153" s="16"/>
      <c r="B153" s="16"/>
      <c r="C153" s="16"/>
      <c r="D153" s="16"/>
    </row>
    <row r="154" spans="1:4" ht="20.100000000000001" customHeight="1" x14ac:dyDescent="0.15">
      <c r="A154" s="16"/>
      <c r="B154" s="16"/>
      <c r="C154" s="16"/>
      <c r="D154" s="16"/>
    </row>
    <row r="155" spans="1:4" ht="20.100000000000001" customHeight="1" x14ac:dyDescent="0.15">
      <c r="A155" s="16"/>
      <c r="B155" s="16"/>
      <c r="C155" s="16"/>
      <c r="D155" s="16"/>
    </row>
    <row r="156" spans="1:4" ht="20.100000000000001" customHeight="1" x14ac:dyDescent="0.15">
      <c r="A156" s="16"/>
      <c r="B156" s="16"/>
      <c r="C156" s="16"/>
      <c r="D156" s="16"/>
    </row>
    <row r="157" spans="1:4" ht="20.100000000000001" customHeight="1" x14ac:dyDescent="0.15">
      <c r="A157" s="16"/>
      <c r="B157" s="16"/>
      <c r="C157" s="16"/>
      <c r="D157" s="16"/>
    </row>
    <row r="158" spans="1:4" ht="20.100000000000001" customHeight="1" x14ac:dyDescent="0.15">
      <c r="A158" s="16"/>
      <c r="B158" s="16"/>
      <c r="C158" s="16"/>
      <c r="D158" s="16"/>
    </row>
    <row r="159" spans="1:4" ht="20.100000000000001" customHeight="1" x14ac:dyDescent="0.15">
      <c r="A159" s="16"/>
      <c r="B159" s="16"/>
      <c r="C159" s="16"/>
      <c r="D159" s="16"/>
    </row>
    <row r="160" spans="1:4" ht="20.100000000000001" customHeight="1" x14ac:dyDescent="0.15">
      <c r="A160" s="16"/>
      <c r="B160" s="16"/>
      <c r="C160" s="16"/>
      <c r="D160" s="16"/>
    </row>
    <row r="161" spans="1:4" ht="20.100000000000001" customHeight="1" x14ac:dyDescent="0.15">
      <c r="A161" s="16"/>
      <c r="B161" s="16"/>
      <c r="C161" s="16"/>
      <c r="D161" s="16"/>
    </row>
    <row r="162" spans="1:4" ht="20.100000000000001" customHeight="1" x14ac:dyDescent="0.15">
      <c r="A162" s="16"/>
      <c r="B162" s="16"/>
      <c r="C162" s="16"/>
      <c r="D162" s="16"/>
    </row>
    <row r="163" spans="1:4" ht="20.100000000000001" customHeight="1" x14ac:dyDescent="0.15">
      <c r="A163" s="16"/>
      <c r="B163" s="16"/>
      <c r="C163" s="16"/>
      <c r="D163" s="16"/>
    </row>
    <row r="164" spans="1:4" ht="20.100000000000001" customHeight="1" x14ac:dyDescent="0.15">
      <c r="A164" s="16"/>
      <c r="B164" s="16"/>
      <c r="C164" s="16"/>
      <c r="D164" s="16"/>
    </row>
    <row r="165" spans="1:4" ht="20.100000000000001" customHeight="1" x14ac:dyDescent="0.15">
      <c r="A165" s="16"/>
      <c r="B165" s="16"/>
      <c r="C165" s="16"/>
      <c r="D165" s="16"/>
    </row>
    <row r="166" spans="1:4" ht="20.100000000000001" customHeight="1" x14ac:dyDescent="0.15">
      <c r="A166" s="16"/>
      <c r="B166" s="16"/>
      <c r="C166" s="16"/>
      <c r="D166" s="16"/>
    </row>
    <row r="167" spans="1:4" ht="20.100000000000001" customHeight="1" x14ac:dyDescent="0.15">
      <c r="A167" s="16"/>
      <c r="B167" s="16"/>
      <c r="C167" s="16"/>
      <c r="D167" s="16"/>
    </row>
    <row r="168" spans="1:4" ht="20.100000000000001" customHeight="1" x14ac:dyDescent="0.15">
      <c r="A168" s="16"/>
      <c r="B168" s="16"/>
      <c r="C168" s="16"/>
      <c r="D168" s="16"/>
    </row>
    <row r="169" spans="1:4" ht="20.100000000000001" customHeight="1" x14ac:dyDescent="0.15">
      <c r="A169" s="16"/>
      <c r="B169" s="16"/>
      <c r="C169" s="16"/>
      <c r="D169" s="16"/>
    </row>
    <row r="170" spans="1:4" ht="20.100000000000001" customHeight="1" x14ac:dyDescent="0.15">
      <c r="A170" s="16"/>
      <c r="B170" s="16"/>
      <c r="C170" s="16"/>
      <c r="D170" s="16"/>
    </row>
    <row r="171" spans="1:4" ht="20.100000000000001" customHeight="1" x14ac:dyDescent="0.15">
      <c r="A171" s="16"/>
      <c r="B171" s="16"/>
      <c r="C171" s="16"/>
      <c r="D171" s="16"/>
    </row>
    <row r="172" spans="1:4" ht="20.100000000000001" customHeight="1" x14ac:dyDescent="0.15">
      <c r="A172" s="16"/>
      <c r="B172" s="16"/>
      <c r="C172" s="16"/>
      <c r="D172" s="16"/>
    </row>
    <row r="173" spans="1:4" ht="20.100000000000001" customHeight="1" x14ac:dyDescent="0.15">
      <c r="A173" s="16"/>
      <c r="B173" s="16"/>
      <c r="C173" s="16"/>
      <c r="D173" s="16"/>
    </row>
    <row r="174" spans="1:4" ht="20.100000000000001" customHeight="1" x14ac:dyDescent="0.15">
      <c r="A174" s="16"/>
      <c r="B174" s="16"/>
      <c r="C174" s="16"/>
      <c r="D174" s="16"/>
    </row>
    <row r="175" spans="1:4" ht="20.100000000000001" customHeight="1" x14ac:dyDescent="0.15">
      <c r="A175" s="16"/>
      <c r="B175" s="16"/>
      <c r="C175" s="16"/>
      <c r="D175" s="16"/>
    </row>
    <row r="176" spans="1:4" ht="20.100000000000001" customHeight="1" x14ac:dyDescent="0.15">
      <c r="A176" s="16"/>
      <c r="B176" s="16"/>
      <c r="C176" s="16"/>
      <c r="D176" s="16"/>
    </row>
    <row r="177" spans="1:4" ht="20.100000000000001" customHeight="1" x14ac:dyDescent="0.15">
      <c r="A177" s="16"/>
      <c r="B177" s="16"/>
      <c r="C177" s="16"/>
      <c r="D177" s="16"/>
    </row>
    <row r="178" spans="1:4" ht="20.100000000000001" customHeight="1" x14ac:dyDescent="0.15">
      <c r="A178" s="16"/>
      <c r="B178" s="16"/>
      <c r="C178" s="16"/>
      <c r="D178" s="16"/>
    </row>
    <row r="179" spans="1:4" ht="20.100000000000001" customHeight="1" x14ac:dyDescent="0.15">
      <c r="A179" s="16"/>
      <c r="B179" s="16"/>
      <c r="C179" s="16"/>
      <c r="D179" s="16"/>
    </row>
    <row r="180" spans="1:4" ht="20.100000000000001" customHeight="1" x14ac:dyDescent="0.15">
      <c r="A180" s="16"/>
      <c r="B180" s="16"/>
      <c r="C180" s="16"/>
      <c r="D180" s="16"/>
    </row>
    <row r="181" spans="1:4" ht="20.100000000000001" customHeight="1" x14ac:dyDescent="0.15">
      <c r="A181" s="16"/>
      <c r="B181" s="16"/>
      <c r="C181" s="16"/>
      <c r="D181" s="16"/>
    </row>
    <row r="182" spans="1:4" ht="20.100000000000001" customHeight="1" x14ac:dyDescent="0.15">
      <c r="A182" s="16"/>
      <c r="B182" s="16"/>
      <c r="C182" s="16"/>
      <c r="D182" s="16"/>
    </row>
    <row r="183" spans="1:4" ht="20.100000000000001" customHeight="1" x14ac:dyDescent="0.15">
      <c r="A183" s="16"/>
      <c r="B183" s="16"/>
      <c r="C183" s="16"/>
      <c r="D183" s="16"/>
    </row>
    <row r="184" spans="1:4" ht="20.100000000000001" customHeight="1" x14ac:dyDescent="0.15">
      <c r="A184" s="16"/>
      <c r="B184" s="16"/>
      <c r="C184" s="16"/>
      <c r="D184" s="16"/>
    </row>
    <row r="185" spans="1:4" ht="20.100000000000001" customHeight="1" x14ac:dyDescent="0.15">
      <c r="A185" s="16"/>
      <c r="B185" s="16"/>
      <c r="C185" s="16"/>
      <c r="D185" s="16"/>
    </row>
    <row r="186" spans="1:4" ht="20.100000000000001" customHeight="1" x14ac:dyDescent="0.15">
      <c r="A186" s="16"/>
      <c r="B186" s="16"/>
      <c r="C186" s="16"/>
      <c r="D186" s="16"/>
    </row>
    <row r="187" spans="1:4" ht="20.100000000000001" customHeight="1" x14ac:dyDescent="0.15">
      <c r="A187" s="16"/>
      <c r="B187" s="16"/>
      <c r="C187" s="16"/>
      <c r="D187" s="16"/>
    </row>
    <row r="188" spans="1:4" ht="20.100000000000001" customHeight="1" x14ac:dyDescent="0.15">
      <c r="A188" s="16"/>
      <c r="B188" s="16"/>
      <c r="C188" s="16"/>
      <c r="D188" s="16"/>
    </row>
    <row r="189" spans="1:4" ht="20.100000000000001" customHeight="1" x14ac:dyDescent="0.15">
      <c r="A189" s="16"/>
      <c r="B189" s="16"/>
      <c r="C189" s="16"/>
      <c r="D189" s="16"/>
    </row>
    <row r="190" spans="1:4" ht="20.100000000000001" customHeight="1" x14ac:dyDescent="0.15">
      <c r="A190" s="16"/>
      <c r="B190" s="16"/>
      <c r="C190" s="16"/>
      <c r="D190" s="16"/>
    </row>
    <row r="191" spans="1:4" ht="20.100000000000001" customHeight="1" x14ac:dyDescent="0.15">
      <c r="A191" s="16"/>
      <c r="B191" s="16"/>
      <c r="C191" s="16"/>
      <c r="D191" s="16"/>
    </row>
    <row r="192" spans="1:4" ht="20.100000000000001" customHeight="1" x14ac:dyDescent="0.15">
      <c r="A192" s="16"/>
      <c r="B192" s="16"/>
      <c r="C192" s="16"/>
      <c r="D192" s="16"/>
    </row>
    <row r="193" spans="1:4" ht="20.100000000000001" customHeight="1" x14ac:dyDescent="0.15">
      <c r="A193" s="16"/>
      <c r="B193" s="16"/>
      <c r="C193" s="16"/>
      <c r="D193" s="16"/>
    </row>
    <row r="194" spans="1:4" ht="20.100000000000001" customHeight="1" x14ac:dyDescent="0.15">
      <c r="A194" s="16">
        <v>1</v>
      </c>
      <c r="B194" s="16"/>
      <c r="C194" s="16"/>
      <c r="D194" s="16"/>
    </row>
  </sheetData>
  <mergeCells count="1">
    <mergeCell ref="A1:D1"/>
  </mergeCells>
  <phoneticPr fontId="3" type="noConversion"/>
  <pageMargins left="0.75" right="0.75" top="1" bottom="1" header="0.51180555555555596" footer="0.51180555555555596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0"/>
  <sheetViews>
    <sheetView workbookViewId="0">
      <selection activeCell="G7" sqref="G7"/>
    </sheetView>
  </sheetViews>
  <sheetFormatPr defaultColWidth="9" defaultRowHeight="16.5" x14ac:dyDescent="0.15"/>
  <cols>
    <col min="1" max="1" width="18.625" style="13" customWidth="1"/>
    <col min="2" max="2" width="25.75" style="13" customWidth="1"/>
    <col min="3" max="4" width="18.625" style="13" customWidth="1"/>
    <col min="5" max="13" width="9" style="13"/>
    <col min="14" max="16384" width="9" style="3"/>
  </cols>
  <sheetData>
    <row r="1" spans="1:4" ht="30" customHeight="1" x14ac:dyDescent="0.15">
      <c r="A1" s="54" t="s">
        <v>104</v>
      </c>
      <c r="B1" s="54"/>
      <c r="C1" s="54"/>
      <c r="D1" s="54"/>
    </row>
    <row r="2" spans="1:4" ht="23.1" customHeight="1" x14ac:dyDescent="0.15">
      <c r="A2" s="57" t="s">
        <v>92</v>
      </c>
      <c r="B2" s="57" t="s">
        <v>93</v>
      </c>
      <c r="C2" s="57" t="s">
        <v>94</v>
      </c>
      <c r="D2" s="57" t="s">
        <v>57</v>
      </c>
    </row>
    <row r="3" spans="1:4" ht="20.100000000000001" customHeight="1" x14ac:dyDescent="0.15">
      <c r="A3" s="58" t="s">
        <v>43</v>
      </c>
      <c r="B3" s="58" t="s">
        <v>105</v>
      </c>
      <c r="C3" s="58"/>
      <c r="D3" s="58"/>
    </row>
    <row r="4" spans="1:4" ht="20.100000000000001" customHeight="1" x14ac:dyDescent="0.15">
      <c r="A4" s="58" t="s">
        <v>45</v>
      </c>
      <c r="B4" s="58" t="s">
        <v>106</v>
      </c>
      <c r="C4" s="58"/>
      <c r="D4" s="58"/>
    </row>
    <row r="5" spans="1:4" ht="20.100000000000001" customHeight="1" x14ac:dyDescent="0.15">
      <c r="A5" s="58" t="s">
        <v>47</v>
      </c>
      <c r="B5" s="58" t="s">
        <v>107</v>
      </c>
      <c r="C5" s="58"/>
      <c r="D5" s="58"/>
    </row>
    <row r="6" spans="1:4" ht="20.100000000000001" customHeight="1" x14ac:dyDescent="0.15">
      <c r="A6" s="58" t="s">
        <v>49</v>
      </c>
      <c r="B6" s="58" t="s">
        <v>108</v>
      </c>
      <c r="C6" s="58"/>
      <c r="D6" s="58"/>
    </row>
    <row r="7" spans="1:4" ht="20.100000000000001" customHeight="1" x14ac:dyDescent="0.15">
      <c r="A7" s="58" t="s">
        <v>109</v>
      </c>
      <c r="B7" s="58" t="s">
        <v>110</v>
      </c>
      <c r="C7" s="58"/>
      <c r="D7" s="58"/>
    </row>
    <row r="8" spans="1:4" ht="20.100000000000001" customHeight="1" x14ac:dyDescent="0.15">
      <c r="A8" s="58" t="s">
        <v>111</v>
      </c>
      <c r="B8" s="58" t="s">
        <v>112</v>
      </c>
      <c r="C8" s="58"/>
      <c r="D8" s="58"/>
    </row>
    <row r="9" spans="1:4" ht="20.100000000000001" customHeight="1" x14ac:dyDescent="0.15">
      <c r="A9" s="58"/>
      <c r="B9" s="58"/>
      <c r="C9" s="58"/>
      <c r="D9" s="58"/>
    </row>
    <row r="10" spans="1:4" ht="20.100000000000001" customHeight="1" x14ac:dyDescent="0.15">
      <c r="A10" s="58"/>
      <c r="B10" s="58"/>
      <c r="C10" s="58"/>
      <c r="D10" s="58"/>
    </row>
    <row r="11" spans="1:4" ht="20.100000000000001" customHeight="1" x14ac:dyDescent="0.15">
      <c r="A11" s="58"/>
      <c r="B11" s="58"/>
      <c r="C11" s="58"/>
      <c r="D11" s="58"/>
    </row>
    <row r="12" spans="1:4" ht="20.100000000000001" customHeight="1" x14ac:dyDescent="0.15">
      <c r="A12" s="16"/>
      <c r="B12" s="16"/>
      <c r="C12" s="16"/>
      <c r="D12" s="16"/>
    </row>
    <row r="13" spans="1:4" ht="20.100000000000001" customHeight="1" x14ac:dyDescent="0.15">
      <c r="A13" s="16"/>
      <c r="B13" s="16"/>
      <c r="C13" s="16"/>
      <c r="D13" s="16"/>
    </row>
    <row r="14" spans="1:4" ht="20.100000000000001" customHeight="1" x14ac:dyDescent="0.15">
      <c r="A14" s="16"/>
      <c r="B14" s="16"/>
      <c r="C14" s="16"/>
      <c r="D14" s="16"/>
    </row>
    <row r="15" spans="1:4" ht="20.100000000000001" customHeight="1" x14ac:dyDescent="0.15">
      <c r="A15" s="16"/>
      <c r="B15" s="16"/>
      <c r="C15" s="16"/>
      <c r="D15" s="16"/>
    </row>
    <row r="16" spans="1:4" ht="20.100000000000001" customHeight="1" x14ac:dyDescent="0.15">
      <c r="A16" s="16"/>
      <c r="B16" s="16"/>
      <c r="C16" s="16"/>
      <c r="D16" s="16"/>
    </row>
    <row r="17" spans="1:4" ht="20.100000000000001" customHeight="1" x14ac:dyDescent="0.15">
      <c r="A17" s="16"/>
      <c r="B17" s="16"/>
      <c r="C17" s="16"/>
      <c r="D17" s="16"/>
    </row>
    <row r="18" spans="1:4" ht="20.100000000000001" customHeight="1" x14ac:dyDescent="0.15">
      <c r="A18" s="16"/>
      <c r="B18" s="16"/>
      <c r="C18" s="16"/>
      <c r="D18" s="16"/>
    </row>
    <row r="19" spans="1:4" ht="20.100000000000001" customHeight="1" x14ac:dyDescent="0.15">
      <c r="A19" s="16"/>
      <c r="B19" s="16"/>
      <c r="C19" s="16"/>
      <c r="D19" s="16"/>
    </row>
    <row r="20" spans="1:4" ht="20.100000000000001" customHeight="1" x14ac:dyDescent="0.15">
      <c r="A20" s="16"/>
      <c r="B20" s="16"/>
      <c r="C20" s="16"/>
      <c r="D20" s="16"/>
    </row>
    <row r="21" spans="1:4" ht="20.100000000000001" customHeight="1" x14ac:dyDescent="0.15">
      <c r="A21" s="16"/>
      <c r="B21" s="16"/>
      <c r="C21" s="16"/>
      <c r="D21" s="16"/>
    </row>
    <row r="22" spans="1:4" ht="20.100000000000001" customHeight="1" x14ac:dyDescent="0.15">
      <c r="A22" s="16"/>
      <c r="B22" s="16"/>
      <c r="C22" s="16"/>
      <c r="D22" s="16"/>
    </row>
    <row r="23" spans="1:4" ht="20.100000000000001" customHeight="1" x14ac:dyDescent="0.15">
      <c r="A23" s="16"/>
      <c r="B23" s="16"/>
      <c r="C23" s="16"/>
      <c r="D23" s="16"/>
    </row>
    <row r="24" spans="1:4" ht="20.100000000000001" customHeight="1" x14ac:dyDescent="0.15">
      <c r="A24" s="16"/>
      <c r="B24" s="16"/>
      <c r="C24" s="16"/>
      <c r="D24" s="16"/>
    </row>
    <row r="25" spans="1:4" ht="20.100000000000001" customHeight="1" x14ac:dyDescent="0.15">
      <c r="A25" s="16"/>
      <c r="B25" s="16"/>
      <c r="C25" s="16"/>
      <c r="D25" s="16"/>
    </row>
    <row r="26" spans="1:4" ht="20.100000000000001" customHeight="1" x14ac:dyDescent="0.15">
      <c r="A26" s="16"/>
      <c r="B26" s="16"/>
      <c r="C26" s="16"/>
      <c r="D26" s="16"/>
    </row>
    <row r="27" spans="1:4" ht="20.100000000000001" customHeight="1" x14ac:dyDescent="0.15">
      <c r="A27" s="16"/>
      <c r="B27" s="16"/>
      <c r="C27" s="16"/>
      <c r="D27" s="16"/>
    </row>
    <row r="28" spans="1:4" ht="20.100000000000001" customHeight="1" x14ac:dyDescent="0.15">
      <c r="A28" s="16"/>
      <c r="B28" s="16"/>
      <c r="C28" s="16"/>
      <c r="D28" s="16"/>
    </row>
    <row r="29" spans="1:4" ht="20.100000000000001" customHeight="1" x14ac:dyDescent="0.15">
      <c r="A29" s="16"/>
      <c r="B29" s="16"/>
      <c r="C29" s="16"/>
      <c r="D29" s="16"/>
    </row>
    <row r="30" spans="1:4" ht="20.100000000000001" customHeight="1" x14ac:dyDescent="0.15">
      <c r="A30" s="16"/>
      <c r="B30" s="16"/>
      <c r="C30" s="16"/>
      <c r="D30" s="16"/>
    </row>
    <row r="31" spans="1:4" ht="20.100000000000001" customHeight="1" x14ac:dyDescent="0.15">
      <c r="A31" s="16"/>
      <c r="B31" s="16"/>
      <c r="C31" s="16"/>
      <c r="D31" s="16"/>
    </row>
    <row r="32" spans="1:4" ht="20.100000000000001" customHeight="1" x14ac:dyDescent="0.15">
      <c r="A32" s="16"/>
      <c r="B32" s="16"/>
      <c r="C32" s="16"/>
      <c r="D32" s="16"/>
    </row>
    <row r="33" spans="1:4" ht="20.100000000000001" customHeight="1" x14ac:dyDescent="0.15">
      <c r="A33" s="16"/>
      <c r="B33" s="16"/>
      <c r="C33" s="16"/>
      <c r="D33" s="16"/>
    </row>
    <row r="34" spans="1:4" ht="20.100000000000001" customHeight="1" x14ac:dyDescent="0.15">
      <c r="A34" s="16"/>
      <c r="B34" s="16"/>
      <c r="C34" s="16"/>
      <c r="D34" s="16"/>
    </row>
    <row r="35" spans="1:4" ht="20.100000000000001" customHeight="1" x14ac:dyDescent="0.15">
      <c r="A35" s="16"/>
      <c r="B35" s="16"/>
      <c r="C35" s="16"/>
      <c r="D35" s="16"/>
    </row>
    <row r="36" spans="1:4" ht="20.100000000000001" customHeight="1" x14ac:dyDescent="0.15">
      <c r="A36" s="16"/>
      <c r="B36" s="16"/>
      <c r="C36" s="16"/>
      <c r="D36" s="16"/>
    </row>
    <row r="37" spans="1:4" ht="20.100000000000001" customHeight="1" x14ac:dyDescent="0.15">
      <c r="A37" s="16"/>
      <c r="B37" s="16"/>
      <c r="C37" s="16"/>
      <c r="D37" s="16"/>
    </row>
    <row r="38" spans="1:4" ht="20.100000000000001" customHeight="1" x14ac:dyDescent="0.15">
      <c r="A38" s="16"/>
      <c r="B38" s="16"/>
      <c r="C38" s="16"/>
      <c r="D38" s="16"/>
    </row>
    <row r="39" spans="1:4" ht="20.100000000000001" customHeight="1" x14ac:dyDescent="0.15">
      <c r="A39" s="16"/>
      <c r="B39" s="16"/>
      <c r="C39" s="16"/>
      <c r="D39" s="16"/>
    </row>
    <row r="40" spans="1:4" ht="20.100000000000001" customHeight="1" x14ac:dyDescent="0.15">
      <c r="A40" s="16"/>
      <c r="B40" s="16"/>
      <c r="C40" s="16"/>
      <c r="D40" s="16"/>
    </row>
    <row r="41" spans="1:4" ht="20.100000000000001" customHeight="1" x14ac:dyDescent="0.15">
      <c r="A41" s="16"/>
      <c r="B41" s="16"/>
      <c r="C41" s="16"/>
      <c r="D41" s="16"/>
    </row>
    <row r="42" spans="1:4" ht="20.100000000000001" customHeight="1" x14ac:dyDescent="0.15">
      <c r="A42" s="16"/>
      <c r="B42" s="16"/>
      <c r="C42" s="16"/>
      <c r="D42" s="16"/>
    </row>
    <row r="43" spans="1:4" ht="20.100000000000001" customHeight="1" x14ac:dyDescent="0.15">
      <c r="A43" s="16"/>
      <c r="B43" s="16"/>
      <c r="C43" s="16"/>
      <c r="D43" s="16"/>
    </row>
    <row r="44" spans="1:4" ht="20.100000000000001" customHeight="1" x14ac:dyDescent="0.15">
      <c r="A44" s="16"/>
      <c r="B44" s="16"/>
      <c r="C44" s="16"/>
      <c r="D44" s="16"/>
    </row>
    <row r="45" spans="1:4" ht="20.100000000000001" customHeight="1" x14ac:dyDescent="0.15">
      <c r="A45" s="16"/>
      <c r="B45" s="16"/>
      <c r="C45" s="16"/>
      <c r="D45" s="16"/>
    </row>
    <row r="46" spans="1:4" ht="20.100000000000001" customHeight="1" x14ac:dyDescent="0.15">
      <c r="A46" s="16"/>
      <c r="B46" s="16"/>
      <c r="C46" s="16"/>
      <c r="D46" s="16"/>
    </row>
    <row r="47" spans="1:4" ht="20.100000000000001" customHeight="1" x14ac:dyDescent="0.15">
      <c r="A47" s="16"/>
      <c r="B47" s="16"/>
      <c r="C47" s="16"/>
      <c r="D47" s="16"/>
    </row>
    <row r="48" spans="1:4" ht="20.100000000000001" customHeight="1" x14ac:dyDescent="0.15">
      <c r="A48" s="16"/>
      <c r="B48" s="16"/>
      <c r="C48" s="16"/>
      <c r="D48" s="16"/>
    </row>
    <row r="49" spans="1:4" ht="20.100000000000001" customHeight="1" x14ac:dyDescent="0.15">
      <c r="A49" s="16"/>
      <c r="B49" s="16"/>
      <c r="C49" s="16"/>
      <c r="D49" s="16"/>
    </row>
    <row r="50" spans="1:4" ht="20.100000000000001" customHeight="1" x14ac:dyDescent="0.15">
      <c r="A50" s="16"/>
      <c r="B50" s="16"/>
      <c r="C50" s="16"/>
      <c r="D50" s="16"/>
    </row>
    <row r="51" spans="1:4" ht="20.100000000000001" customHeight="1" x14ac:dyDescent="0.15">
      <c r="A51" s="16"/>
      <c r="B51" s="16"/>
      <c r="C51" s="16"/>
      <c r="D51" s="16"/>
    </row>
    <row r="52" spans="1:4" ht="20.100000000000001" customHeight="1" x14ac:dyDescent="0.15">
      <c r="A52" s="16"/>
      <c r="B52" s="16"/>
      <c r="C52" s="16"/>
      <c r="D52" s="16"/>
    </row>
    <row r="53" spans="1:4" ht="20.100000000000001" customHeight="1" x14ac:dyDescent="0.15">
      <c r="A53" s="16"/>
      <c r="B53" s="16"/>
      <c r="C53" s="16"/>
      <c r="D53" s="16"/>
    </row>
    <row r="54" spans="1:4" ht="20.100000000000001" customHeight="1" x14ac:dyDescent="0.15">
      <c r="A54" s="16"/>
      <c r="B54" s="16"/>
      <c r="C54" s="16"/>
      <c r="D54" s="16"/>
    </row>
    <row r="55" spans="1:4" ht="20.100000000000001" customHeight="1" x14ac:dyDescent="0.15">
      <c r="A55" s="16"/>
      <c r="B55" s="16"/>
      <c r="C55" s="16"/>
      <c r="D55" s="16"/>
    </row>
    <row r="56" spans="1:4" ht="20.100000000000001" customHeight="1" x14ac:dyDescent="0.15">
      <c r="A56" s="16"/>
      <c r="B56" s="16"/>
      <c r="C56" s="16"/>
      <c r="D56" s="16"/>
    </row>
    <row r="57" spans="1:4" ht="20.100000000000001" customHeight="1" x14ac:dyDescent="0.15">
      <c r="A57" s="16"/>
      <c r="B57" s="16"/>
      <c r="C57" s="16"/>
      <c r="D57" s="16"/>
    </row>
    <row r="58" spans="1:4" ht="20.100000000000001" customHeight="1" x14ac:dyDescent="0.15">
      <c r="A58" s="16"/>
      <c r="B58" s="16"/>
      <c r="C58" s="16"/>
      <c r="D58" s="16"/>
    </row>
    <row r="59" spans="1:4" ht="20.100000000000001" customHeight="1" x14ac:dyDescent="0.15">
      <c r="A59" s="16"/>
      <c r="B59" s="16"/>
      <c r="C59" s="16"/>
      <c r="D59" s="16"/>
    </row>
    <row r="60" spans="1:4" ht="20.100000000000001" customHeight="1" x14ac:dyDescent="0.15">
      <c r="A60" s="16"/>
      <c r="B60" s="16"/>
      <c r="C60" s="16"/>
      <c r="D60" s="16"/>
    </row>
    <row r="61" spans="1:4" ht="20.100000000000001" customHeight="1" x14ac:dyDescent="0.15">
      <c r="A61" s="16"/>
      <c r="B61" s="16"/>
      <c r="C61" s="16"/>
      <c r="D61" s="16"/>
    </row>
    <row r="62" spans="1:4" ht="20.100000000000001" customHeight="1" x14ac:dyDescent="0.15">
      <c r="A62" s="16"/>
      <c r="B62" s="16"/>
      <c r="C62" s="16"/>
      <c r="D62" s="16"/>
    </row>
    <row r="63" spans="1:4" ht="20.100000000000001" customHeight="1" x14ac:dyDescent="0.15">
      <c r="A63" s="16"/>
      <c r="B63" s="16"/>
      <c r="C63" s="16"/>
      <c r="D63" s="16"/>
    </row>
    <row r="64" spans="1:4" ht="20.100000000000001" customHeight="1" x14ac:dyDescent="0.15">
      <c r="A64" s="16"/>
      <c r="B64" s="16"/>
      <c r="C64" s="16"/>
      <c r="D64" s="16"/>
    </row>
    <row r="65" spans="1:4" ht="20.100000000000001" customHeight="1" x14ac:dyDescent="0.15">
      <c r="A65" s="16"/>
      <c r="B65" s="16"/>
      <c r="C65" s="16"/>
      <c r="D65" s="16"/>
    </row>
    <row r="66" spans="1:4" ht="20.100000000000001" customHeight="1" x14ac:dyDescent="0.15">
      <c r="A66" s="16"/>
      <c r="B66" s="16"/>
      <c r="C66" s="16"/>
      <c r="D66" s="16"/>
    </row>
    <row r="67" spans="1:4" ht="20.100000000000001" customHeight="1" x14ac:dyDescent="0.15">
      <c r="A67" s="16"/>
      <c r="B67" s="16"/>
      <c r="C67" s="16"/>
      <c r="D67" s="16"/>
    </row>
    <row r="68" spans="1:4" ht="20.100000000000001" customHeight="1" x14ac:dyDescent="0.15">
      <c r="A68" s="16"/>
      <c r="B68" s="16"/>
      <c r="C68" s="16"/>
      <c r="D68" s="16"/>
    </row>
    <row r="69" spans="1:4" ht="20.100000000000001" customHeight="1" x14ac:dyDescent="0.15">
      <c r="A69" s="16"/>
      <c r="B69" s="16"/>
      <c r="C69" s="16"/>
      <c r="D69" s="16"/>
    </row>
    <row r="70" spans="1:4" ht="20.100000000000001" customHeight="1" x14ac:dyDescent="0.15">
      <c r="A70" s="16"/>
      <c r="B70" s="16"/>
      <c r="C70" s="16"/>
      <c r="D70" s="16"/>
    </row>
    <row r="71" spans="1:4" ht="20.100000000000001" customHeight="1" x14ac:dyDescent="0.15">
      <c r="A71" s="16"/>
      <c r="B71" s="16"/>
      <c r="C71" s="16"/>
      <c r="D71" s="16"/>
    </row>
    <row r="72" spans="1:4" ht="20.100000000000001" customHeight="1" x14ac:dyDescent="0.15">
      <c r="A72" s="16"/>
      <c r="B72" s="16"/>
      <c r="C72" s="16"/>
      <c r="D72" s="16"/>
    </row>
    <row r="73" spans="1:4" ht="20.100000000000001" customHeight="1" x14ac:dyDescent="0.15">
      <c r="A73" s="16"/>
      <c r="B73" s="16"/>
      <c r="C73" s="16"/>
      <c r="D73" s="16"/>
    </row>
    <row r="74" spans="1:4" ht="20.100000000000001" customHeight="1" x14ac:dyDescent="0.15">
      <c r="A74" s="16"/>
      <c r="B74" s="16"/>
      <c r="C74" s="16"/>
      <c r="D74" s="16"/>
    </row>
    <row r="75" spans="1:4" ht="20.100000000000001" customHeight="1" x14ac:dyDescent="0.15">
      <c r="A75" s="16"/>
      <c r="B75" s="16"/>
      <c r="C75" s="16"/>
      <c r="D75" s="16"/>
    </row>
    <row r="76" spans="1:4" ht="20.100000000000001" customHeight="1" x14ac:dyDescent="0.15">
      <c r="A76" s="16"/>
      <c r="B76" s="16"/>
      <c r="C76" s="16"/>
      <c r="D76" s="16"/>
    </row>
    <row r="77" spans="1:4" ht="20.100000000000001" customHeight="1" x14ac:dyDescent="0.15">
      <c r="A77" s="16"/>
      <c r="B77" s="16"/>
      <c r="C77" s="16"/>
      <c r="D77" s="16"/>
    </row>
    <row r="78" spans="1:4" ht="20.100000000000001" customHeight="1" x14ac:dyDescent="0.15">
      <c r="A78" s="16"/>
      <c r="B78" s="16"/>
      <c r="C78" s="16"/>
      <c r="D78" s="16"/>
    </row>
    <row r="79" spans="1:4" ht="20.100000000000001" customHeight="1" x14ac:dyDescent="0.15">
      <c r="A79" s="16"/>
      <c r="B79" s="16"/>
      <c r="C79" s="16"/>
      <c r="D79" s="16"/>
    </row>
    <row r="80" spans="1:4" ht="20.100000000000001" customHeight="1" x14ac:dyDescent="0.15">
      <c r="A80" s="16"/>
      <c r="B80" s="16"/>
      <c r="C80" s="16"/>
      <c r="D80" s="16"/>
    </row>
    <row r="81" spans="1:4" ht="20.100000000000001" customHeight="1" x14ac:dyDescent="0.15">
      <c r="A81" s="16"/>
      <c r="B81" s="16"/>
      <c r="C81" s="16"/>
      <c r="D81" s="16"/>
    </row>
    <row r="82" spans="1:4" ht="20.100000000000001" customHeight="1" x14ac:dyDescent="0.15">
      <c r="A82" s="16"/>
      <c r="B82" s="16"/>
      <c r="C82" s="16"/>
      <c r="D82" s="16"/>
    </row>
    <row r="83" spans="1:4" ht="20.100000000000001" customHeight="1" x14ac:dyDescent="0.15">
      <c r="A83" s="16"/>
      <c r="B83" s="16"/>
      <c r="C83" s="16"/>
      <c r="D83" s="16"/>
    </row>
    <row r="84" spans="1:4" ht="20.100000000000001" customHeight="1" x14ac:dyDescent="0.15">
      <c r="A84" s="16"/>
      <c r="B84" s="16"/>
      <c r="C84" s="16"/>
      <c r="D84" s="16"/>
    </row>
    <row r="85" spans="1:4" ht="20.100000000000001" customHeight="1" x14ac:dyDescent="0.15">
      <c r="A85" s="16"/>
      <c r="B85" s="16"/>
      <c r="C85" s="16"/>
      <c r="D85" s="16"/>
    </row>
    <row r="86" spans="1:4" ht="20.100000000000001" customHeight="1" x14ac:dyDescent="0.15">
      <c r="A86" s="16"/>
      <c r="B86" s="16"/>
      <c r="C86" s="16"/>
      <c r="D86" s="16"/>
    </row>
    <row r="87" spans="1:4" ht="20.100000000000001" customHeight="1" x14ac:dyDescent="0.15">
      <c r="A87" s="16"/>
      <c r="B87" s="16"/>
      <c r="C87" s="16"/>
      <c r="D87" s="16"/>
    </row>
    <row r="88" spans="1:4" ht="20.100000000000001" customHeight="1" x14ac:dyDescent="0.15">
      <c r="A88" s="16"/>
      <c r="B88" s="16"/>
      <c r="C88" s="16"/>
      <c r="D88" s="16"/>
    </row>
    <row r="89" spans="1:4" ht="20.100000000000001" customHeight="1" x14ac:dyDescent="0.15">
      <c r="A89" s="16"/>
      <c r="B89" s="16"/>
      <c r="C89" s="16"/>
      <c r="D89" s="16"/>
    </row>
    <row r="90" spans="1:4" ht="20.100000000000001" customHeight="1" x14ac:dyDescent="0.15">
      <c r="A90" s="16"/>
      <c r="B90" s="16"/>
      <c r="C90" s="16"/>
      <c r="D90" s="16"/>
    </row>
    <row r="91" spans="1:4" ht="20.100000000000001" customHeight="1" x14ac:dyDescent="0.15">
      <c r="A91" s="16"/>
      <c r="B91" s="16"/>
      <c r="C91" s="16"/>
      <c r="D91" s="16"/>
    </row>
    <row r="92" spans="1:4" ht="20.100000000000001" customHeight="1" x14ac:dyDescent="0.15">
      <c r="A92" s="16"/>
      <c r="B92" s="16"/>
      <c r="C92" s="16"/>
      <c r="D92" s="16"/>
    </row>
    <row r="93" spans="1:4" ht="20.100000000000001" customHeight="1" x14ac:dyDescent="0.15">
      <c r="A93" s="16"/>
      <c r="B93" s="16"/>
      <c r="C93" s="16"/>
      <c r="D93" s="16"/>
    </row>
    <row r="94" spans="1:4" ht="20.100000000000001" customHeight="1" x14ac:dyDescent="0.15">
      <c r="A94" s="16"/>
      <c r="B94" s="16"/>
      <c r="C94" s="16"/>
      <c r="D94" s="16"/>
    </row>
    <row r="95" spans="1:4" ht="20.100000000000001" customHeight="1" x14ac:dyDescent="0.15">
      <c r="A95" s="16"/>
      <c r="B95" s="16"/>
      <c r="C95" s="16"/>
      <c r="D95" s="16"/>
    </row>
    <row r="96" spans="1:4" ht="20.100000000000001" customHeight="1" x14ac:dyDescent="0.15">
      <c r="A96" s="16"/>
      <c r="B96" s="16"/>
      <c r="C96" s="16"/>
      <c r="D96" s="16"/>
    </row>
    <row r="97" spans="1:4" ht="20.100000000000001" customHeight="1" x14ac:dyDescent="0.15">
      <c r="A97" s="16"/>
      <c r="B97" s="16"/>
      <c r="C97" s="16"/>
      <c r="D97" s="16"/>
    </row>
    <row r="98" spans="1:4" ht="20.100000000000001" customHeight="1" x14ac:dyDescent="0.15">
      <c r="A98" s="16"/>
      <c r="B98" s="16"/>
      <c r="C98" s="16"/>
      <c r="D98" s="16"/>
    </row>
    <row r="99" spans="1:4" ht="20.100000000000001" customHeight="1" x14ac:dyDescent="0.15">
      <c r="A99" s="16"/>
      <c r="B99" s="16"/>
      <c r="C99" s="16"/>
      <c r="D99" s="16"/>
    </row>
    <row r="100" spans="1:4" ht="20.100000000000001" customHeight="1" x14ac:dyDescent="0.15">
      <c r="A100" s="16"/>
      <c r="B100" s="16"/>
      <c r="C100" s="16"/>
      <c r="D100" s="16"/>
    </row>
    <row r="101" spans="1:4" ht="20.100000000000001" customHeight="1" x14ac:dyDescent="0.15">
      <c r="A101" s="16"/>
      <c r="B101" s="16"/>
      <c r="C101" s="16"/>
      <c r="D101" s="16"/>
    </row>
    <row r="102" spans="1:4" ht="20.100000000000001" customHeight="1" x14ac:dyDescent="0.15">
      <c r="A102" s="16"/>
      <c r="B102" s="16"/>
      <c r="C102" s="16"/>
      <c r="D102" s="16"/>
    </row>
    <row r="103" spans="1:4" ht="20.100000000000001" customHeight="1" x14ac:dyDescent="0.15">
      <c r="A103" s="16"/>
      <c r="B103" s="16"/>
      <c r="C103" s="16"/>
      <c r="D103" s="16"/>
    </row>
    <row r="104" spans="1:4" ht="20.100000000000001" customHeight="1" x14ac:dyDescent="0.15">
      <c r="A104" s="16"/>
      <c r="B104" s="16"/>
      <c r="C104" s="16"/>
      <c r="D104" s="16"/>
    </row>
    <row r="105" spans="1:4" ht="20.100000000000001" customHeight="1" x14ac:dyDescent="0.15">
      <c r="A105" s="16"/>
      <c r="B105" s="16"/>
      <c r="C105" s="16"/>
      <c r="D105" s="16"/>
    </row>
    <row r="106" spans="1:4" ht="20.100000000000001" customHeight="1" x14ac:dyDescent="0.15">
      <c r="A106" s="16"/>
      <c r="B106" s="16"/>
      <c r="C106" s="16"/>
      <c r="D106" s="16"/>
    </row>
    <row r="107" spans="1:4" ht="20.100000000000001" customHeight="1" x14ac:dyDescent="0.15">
      <c r="A107" s="16"/>
      <c r="B107" s="16"/>
      <c r="C107" s="16"/>
      <c r="D107" s="16"/>
    </row>
    <row r="108" spans="1:4" ht="20.100000000000001" customHeight="1" x14ac:dyDescent="0.15">
      <c r="A108" s="16"/>
      <c r="B108" s="16"/>
      <c r="C108" s="16"/>
      <c r="D108" s="16"/>
    </row>
    <row r="109" spans="1:4" ht="20.100000000000001" customHeight="1" x14ac:dyDescent="0.15">
      <c r="A109" s="16"/>
      <c r="B109" s="16"/>
      <c r="C109" s="16"/>
      <c r="D109" s="16"/>
    </row>
    <row r="110" spans="1:4" ht="20.100000000000001" customHeight="1" x14ac:dyDescent="0.15">
      <c r="A110" s="16"/>
      <c r="B110" s="16"/>
      <c r="C110" s="16"/>
      <c r="D110" s="16"/>
    </row>
    <row r="111" spans="1:4" ht="20.100000000000001" customHeight="1" x14ac:dyDescent="0.15">
      <c r="A111" s="16"/>
      <c r="B111" s="16"/>
      <c r="C111" s="16"/>
      <c r="D111" s="16"/>
    </row>
    <row r="112" spans="1:4" ht="20.100000000000001" customHeight="1" x14ac:dyDescent="0.15">
      <c r="A112" s="16"/>
      <c r="B112" s="16"/>
      <c r="C112" s="16"/>
      <c r="D112" s="16"/>
    </row>
    <row r="113" spans="1:4" ht="20.100000000000001" customHeight="1" x14ac:dyDescent="0.15">
      <c r="A113" s="16"/>
      <c r="B113" s="16"/>
      <c r="C113" s="16"/>
      <c r="D113" s="16"/>
    </row>
    <row r="114" spans="1:4" ht="20.100000000000001" customHeight="1" x14ac:dyDescent="0.15">
      <c r="A114" s="16"/>
      <c r="B114" s="16"/>
      <c r="C114" s="16"/>
      <c r="D114" s="16"/>
    </row>
    <row r="115" spans="1:4" ht="20.100000000000001" customHeight="1" x14ac:dyDescent="0.15">
      <c r="A115" s="16"/>
      <c r="B115" s="16"/>
      <c r="C115" s="16"/>
      <c r="D115" s="16"/>
    </row>
    <row r="116" spans="1:4" ht="20.100000000000001" customHeight="1" x14ac:dyDescent="0.15">
      <c r="A116" s="16"/>
      <c r="B116" s="16"/>
      <c r="C116" s="16"/>
      <c r="D116" s="16"/>
    </row>
    <row r="117" spans="1:4" ht="20.100000000000001" customHeight="1" x14ac:dyDescent="0.15">
      <c r="A117" s="16"/>
      <c r="B117" s="16"/>
      <c r="C117" s="16"/>
      <c r="D117" s="16"/>
    </row>
    <row r="118" spans="1:4" ht="20.100000000000001" customHeight="1" x14ac:dyDescent="0.15">
      <c r="A118" s="16"/>
      <c r="B118" s="16"/>
      <c r="C118" s="16"/>
      <c r="D118" s="16"/>
    </row>
    <row r="119" spans="1:4" ht="20.100000000000001" customHeight="1" x14ac:dyDescent="0.15">
      <c r="A119" s="16"/>
      <c r="B119" s="16"/>
      <c r="C119" s="16"/>
      <c r="D119" s="16"/>
    </row>
    <row r="120" spans="1:4" ht="20.100000000000001" customHeight="1" x14ac:dyDescent="0.15">
      <c r="A120" s="16"/>
      <c r="B120" s="16"/>
      <c r="C120" s="16"/>
      <c r="D120" s="16"/>
    </row>
    <row r="121" spans="1:4" ht="20.100000000000001" customHeight="1" x14ac:dyDescent="0.15">
      <c r="A121" s="16"/>
      <c r="B121" s="16"/>
      <c r="C121" s="16"/>
      <c r="D121" s="16"/>
    </row>
    <row r="122" spans="1:4" ht="20.100000000000001" customHeight="1" x14ac:dyDescent="0.15">
      <c r="A122" s="16"/>
      <c r="B122" s="16"/>
      <c r="C122" s="16"/>
      <c r="D122" s="16"/>
    </row>
    <row r="123" spans="1:4" ht="20.100000000000001" customHeight="1" x14ac:dyDescent="0.15">
      <c r="A123" s="16"/>
      <c r="B123" s="16"/>
      <c r="C123" s="16"/>
      <c r="D123" s="16"/>
    </row>
    <row r="124" spans="1:4" ht="20.100000000000001" customHeight="1" x14ac:dyDescent="0.15">
      <c r="A124" s="16"/>
      <c r="B124" s="16"/>
      <c r="C124" s="16"/>
      <c r="D124" s="16"/>
    </row>
    <row r="125" spans="1:4" ht="20.100000000000001" customHeight="1" x14ac:dyDescent="0.15">
      <c r="A125" s="16"/>
      <c r="B125" s="16"/>
      <c r="C125" s="16"/>
      <c r="D125" s="16"/>
    </row>
    <row r="126" spans="1:4" ht="20.100000000000001" customHeight="1" x14ac:dyDescent="0.15">
      <c r="A126" s="16"/>
      <c r="B126" s="16"/>
      <c r="C126" s="16"/>
      <c r="D126" s="16"/>
    </row>
    <row r="127" spans="1:4" ht="20.100000000000001" customHeight="1" x14ac:dyDescent="0.15">
      <c r="A127" s="16"/>
      <c r="B127" s="16"/>
      <c r="C127" s="16"/>
      <c r="D127" s="16"/>
    </row>
    <row r="128" spans="1:4" ht="20.100000000000001" customHeight="1" x14ac:dyDescent="0.15">
      <c r="A128" s="16"/>
      <c r="B128" s="16"/>
      <c r="C128" s="16"/>
      <c r="D128" s="16"/>
    </row>
    <row r="129" spans="1:4" ht="20.100000000000001" customHeight="1" x14ac:dyDescent="0.15">
      <c r="A129" s="16"/>
      <c r="B129" s="16"/>
      <c r="C129" s="16"/>
      <c r="D129" s="16"/>
    </row>
    <row r="130" spans="1:4" ht="20.100000000000001" customHeight="1" x14ac:dyDescent="0.15">
      <c r="A130" s="16"/>
      <c r="B130" s="16"/>
      <c r="C130" s="16"/>
      <c r="D130" s="16"/>
    </row>
    <row r="131" spans="1:4" ht="20.100000000000001" customHeight="1" x14ac:dyDescent="0.15">
      <c r="A131" s="16"/>
      <c r="B131" s="16"/>
      <c r="C131" s="16"/>
      <c r="D131" s="16"/>
    </row>
    <row r="132" spans="1:4" ht="20.100000000000001" customHeight="1" x14ac:dyDescent="0.15">
      <c r="A132" s="16"/>
      <c r="B132" s="16"/>
      <c r="C132" s="16"/>
      <c r="D132" s="16"/>
    </row>
    <row r="133" spans="1:4" ht="20.100000000000001" customHeight="1" x14ac:dyDescent="0.15">
      <c r="A133" s="16"/>
      <c r="B133" s="16"/>
      <c r="C133" s="16"/>
      <c r="D133" s="16"/>
    </row>
    <row r="134" spans="1:4" ht="20.100000000000001" customHeight="1" x14ac:dyDescent="0.15">
      <c r="A134" s="16"/>
      <c r="B134" s="16"/>
      <c r="C134" s="16"/>
      <c r="D134" s="16"/>
    </row>
    <row r="135" spans="1:4" ht="20.100000000000001" customHeight="1" x14ac:dyDescent="0.15">
      <c r="A135" s="16"/>
      <c r="B135" s="16"/>
      <c r="C135" s="16"/>
      <c r="D135" s="16"/>
    </row>
    <row r="136" spans="1:4" ht="20.100000000000001" customHeight="1" x14ac:dyDescent="0.15">
      <c r="A136" s="16"/>
      <c r="B136" s="16"/>
      <c r="C136" s="16"/>
      <c r="D136" s="16"/>
    </row>
    <row r="137" spans="1:4" ht="20.100000000000001" customHeight="1" x14ac:dyDescent="0.15">
      <c r="A137" s="16"/>
      <c r="B137" s="16"/>
      <c r="C137" s="16"/>
      <c r="D137" s="16"/>
    </row>
    <row r="138" spans="1:4" ht="20.100000000000001" customHeight="1" x14ac:dyDescent="0.15">
      <c r="A138" s="16"/>
      <c r="B138" s="16"/>
      <c r="C138" s="16"/>
      <c r="D138" s="16"/>
    </row>
    <row r="139" spans="1:4" ht="20.100000000000001" customHeight="1" x14ac:dyDescent="0.15">
      <c r="A139" s="16"/>
      <c r="B139" s="16"/>
      <c r="C139" s="16"/>
      <c r="D139" s="16"/>
    </row>
    <row r="140" spans="1:4" ht="20.100000000000001" customHeight="1" x14ac:dyDescent="0.15">
      <c r="A140" s="16"/>
      <c r="B140" s="16"/>
      <c r="C140" s="16"/>
      <c r="D140" s="16"/>
    </row>
    <row r="141" spans="1:4" ht="20.100000000000001" customHeight="1" x14ac:dyDescent="0.15">
      <c r="A141" s="16"/>
      <c r="B141" s="16"/>
      <c r="C141" s="16"/>
      <c r="D141" s="16"/>
    </row>
    <row r="142" spans="1:4" ht="20.100000000000001" customHeight="1" x14ac:dyDescent="0.15">
      <c r="A142" s="16"/>
      <c r="B142" s="16"/>
      <c r="C142" s="16"/>
      <c r="D142" s="16"/>
    </row>
    <row r="143" spans="1:4" ht="20.100000000000001" customHeight="1" x14ac:dyDescent="0.15">
      <c r="A143" s="16"/>
      <c r="B143" s="16"/>
      <c r="C143" s="16"/>
      <c r="D143" s="16"/>
    </row>
    <row r="144" spans="1:4" ht="20.100000000000001" customHeight="1" x14ac:dyDescent="0.15">
      <c r="A144" s="16"/>
      <c r="B144" s="16"/>
      <c r="C144" s="16"/>
      <c r="D144" s="16"/>
    </row>
    <row r="145" spans="1:4" ht="20.100000000000001" customHeight="1" x14ac:dyDescent="0.15">
      <c r="A145" s="16"/>
      <c r="B145" s="16"/>
      <c r="C145" s="16"/>
      <c r="D145" s="16"/>
    </row>
    <row r="146" spans="1:4" ht="20.100000000000001" customHeight="1" x14ac:dyDescent="0.15">
      <c r="A146" s="16"/>
      <c r="B146" s="16"/>
      <c r="C146" s="16"/>
      <c r="D146" s="16"/>
    </row>
    <row r="147" spans="1:4" ht="20.100000000000001" customHeight="1" x14ac:dyDescent="0.15">
      <c r="A147" s="16"/>
      <c r="B147" s="16"/>
      <c r="C147" s="16"/>
      <c r="D147" s="16"/>
    </row>
    <row r="148" spans="1:4" ht="20.100000000000001" customHeight="1" x14ac:dyDescent="0.15">
      <c r="A148" s="16"/>
      <c r="B148" s="16"/>
      <c r="C148" s="16"/>
      <c r="D148" s="16"/>
    </row>
    <row r="149" spans="1:4" ht="20.100000000000001" customHeight="1" x14ac:dyDescent="0.15">
      <c r="A149" s="16"/>
      <c r="B149" s="16"/>
      <c r="C149" s="16"/>
      <c r="D149" s="16"/>
    </row>
    <row r="150" spans="1:4" ht="20.100000000000001" customHeight="1" x14ac:dyDescent="0.15">
      <c r="A150" s="16"/>
      <c r="B150" s="16"/>
      <c r="C150" s="16"/>
      <c r="D150" s="16"/>
    </row>
    <row r="151" spans="1:4" ht="20.100000000000001" customHeight="1" x14ac:dyDescent="0.15">
      <c r="A151" s="16"/>
      <c r="B151" s="16"/>
      <c r="C151" s="16"/>
      <c r="D151" s="16"/>
    </row>
    <row r="152" spans="1:4" ht="20.100000000000001" customHeight="1" x14ac:dyDescent="0.15">
      <c r="A152" s="16"/>
      <c r="B152" s="16"/>
      <c r="C152" s="16"/>
      <c r="D152" s="16"/>
    </row>
    <row r="153" spans="1:4" ht="20.100000000000001" customHeight="1" x14ac:dyDescent="0.15">
      <c r="A153" s="16"/>
      <c r="B153" s="16"/>
      <c r="C153" s="16"/>
      <c r="D153" s="16"/>
    </row>
    <row r="154" spans="1:4" ht="20.100000000000001" customHeight="1" x14ac:dyDescent="0.15">
      <c r="A154" s="16"/>
      <c r="B154" s="16"/>
      <c r="C154" s="16"/>
      <c r="D154" s="16"/>
    </row>
    <row r="155" spans="1:4" ht="20.100000000000001" customHeight="1" x14ac:dyDescent="0.15">
      <c r="A155" s="16"/>
      <c r="B155" s="16"/>
      <c r="C155" s="16"/>
      <c r="D155" s="16"/>
    </row>
    <row r="156" spans="1:4" ht="20.100000000000001" customHeight="1" x14ac:dyDescent="0.15">
      <c r="A156" s="16"/>
      <c r="B156" s="16"/>
      <c r="C156" s="16"/>
      <c r="D156" s="16"/>
    </row>
    <row r="157" spans="1:4" ht="20.100000000000001" customHeight="1" x14ac:dyDescent="0.15">
      <c r="A157" s="16"/>
      <c r="B157" s="16"/>
      <c r="C157" s="16"/>
      <c r="D157" s="16"/>
    </row>
    <row r="158" spans="1:4" ht="20.100000000000001" customHeight="1" x14ac:dyDescent="0.15">
      <c r="A158" s="16"/>
      <c r="B158" s="16"/>
      <c r="C158" s="16"/>
      <c r="D158" s="16"/>
    </row>
    <row r="159" spans="1:4" ht="20.100000000000001" customHeight="1" x14ac:dyDescent="0.15">
      <c r="A159" s="16"/>
      <c r="B159" s="16"/>
      <c r="C159" s="16"/>
      <c r="D159" s="16"/>
    </row>
    <row r="160" spans="1:4" ht="20.100000000000001" customHeight="1" x14ac:dyDescent="0.15">
      <c r="A160" s="16"/>
      <c r="B160" s="16"/>
      <c r="C160" s="16"/>
      <c r="D160" s="16"/>
    </row>
    <row r="161" spans="1:4" ht="20.100000000000001" customHeight="1" x14ac:dyDescent="0.15">
      <c r="A161" s="16"/>
      <c r="B161" s="16"/>
      <c r="C161" s="16"/>
      <c r="D161" s="16"/>
    </row>
    <row r="162" spans="1:4" ht="20.100000000000001" customHeight="1" x14ac:dyDescent="0.15">
      <c r="A162" s="16"/>
      <c r="B162" s="16"/>
      <c r="C162" s="16"/>
      <c r="D162" s="16"/>
    </row>
    <row r="163" spans="1:4" ht="20.100000000000001" customHeight="1" x14ac:dyDescent="0.15">
      <c r="A163" s="16"/>
      <c r="B163" s="16"/>
      <c r="C163" s="16"/>
      <c r="D163" s="16"/>
    </row>
    <row r="164" spans="1:4" ht="20.100000000000001" customHeight="1" x14ac:dyDescent="0.15">
      <c r="A164" s="16"/>
      <c r="B164" s="16"/>
      <c r="C164" s="16"/>
      <c r="D164" s="16"/>
    </row>
    <row r="165" spans="1:4" ht="20.100000000000001" customHeight="1" x14ac:dyDescent="0.15">
      <c r="A165" s="16"/>
      <c r="B165" s="16"/>
      <c r="C165" s="16"/>
      <c r="D165" s="16"/>
    </row>
    <row r="166" spans="1:4" ht="20.100000000000001" customHeight="1" x14ac:dyDescent="0.15">
      <c r="A166" s="16"/>
      <c r="B166" s="16"/>
      <c r="C166" s="16"/>
      <c r="D166" s="16"/>
    </row>
    <row r="167" spans="1:4" ht="20.100000000000001" customHeight="1" x14ac:dyDescent="0.15">
      <c r="A167" s="16"/>
      <c r="B167" s="16"/>
      <c r="C167" s="16"/>
      <c r="D167" s="16"/>
    </row>
    <row r="168" spans="1:4" ht="20.100000000000001" customHeight="1" x14ac:dyDescent="0.15">
      <c r="A168" s="16"/>
      <c r="B168" s="16"/>
      <c r="C168" s="16"/>
      <c r="D168" s="16"/>
    </row>
    <row r="169" spans="1:4" ht="20.100000000000001" customHeight="1" x14ac:dyDescent="0.15">
      <c r="A169" s="16"/>
      <c r="B169" s="16"/>
      <c r="C169" s="16"/>
      <c r="D169" s="16"/>
    </row>
    <row r="170" spans="1:4" ht="20.100000000000001" customHeight="1" x14ac:dyDescent="0.15">
      <c r="A170" s="16"/>
      <c r="B170" s="16"/>
      <c r="C170" s="16"/>
      <c r="D170" s="16"/>
    </row>
    <row r="171" spans="1:4" ht="20.100000000000001" customHeight="1" x14ac:dyDescent="0.15">
      <c r="A171" s="16"/>
      <c r="B171" s="16"/>
      <c r="C171" s="16"/>
      <c r="D171" s="16"/>
    </row>
    <row r="172" spans="1:4" ht="20.100000000000001" customHeight="1" x14ac:dyDescent="0.15">
      <c r="A172" s="16"/>
      <c r="B172" s="16"/>
      <c r="C172" s="16"/>
      <c r="D172" s="16"/>
    </row>
    <row r="173" spans="1:4" ht="20.100000000000001" customHeight="1" x14ac:dyDescent="0.15">
      <c r="A173" s="16"/>
      <c r="B173" s="16"/>
      <c r="C173" s="16"/>
      <c r="D173" s="16"/>
    </row>
    <row r="174" spans="1:4" ht="20.100000000000001" customHeight="1" x14ac:dyDescent="0.15">
      <c r="A174" s="16"/>
      <c r="B174" s="16"/>
      <c r="C174" s="16"/>
      <c r="D174" s="16"/>
    </row>
    <row r="175" spans="1:4" ht="20.100000000000001" customHeight="1" x14ac:dyDescent="0.15">
      <c r="A175" s="16"/>
      <c r="B175" s="16"/>
      <c r="C175" s="16"/>
      <c r="D175" s="16"/>
    </row>
    <row r="176" spans="1:4" ht="20.100000000000001" customHeight="1" x14ac:dyDescent="0.15">
      <c r="A176" s="16"/>
      <c r="B176" s="16"/>
      <c r="C176" s="16"/>
      <c r="D176" s="16"/>
    </row>
    <row r="177" spans="1:4" ht="20.100000000000001" customHeight="1" x14ac:dyDescent="0.15">
      <c r="A177" s="16"/>
      <c r="B177" s="16"/>
      <c r="C177" s="16"/>
      <c r="D177" s="16"/>
    </row>
    <row r="178" spans="1:4" ht="20.100000000000001" customHeight="1" x14ac:dyDescent="0.15">
      <c r="A178" s="16"/>
      <c r="B178" s="16"/>
      <c r="C178" s="16"/>
      <c r="D178" s="16"/>
    </row>
    <row r="179" spans="1:4" ht="20.100000000000001" customHeight="1" x14ac:dyDescent="0.15">
      <c r="A179" s="16"/>
      <c r="B179" s="16"/>
      <c r="C179" s="16"/>
      <c r="D179" s="16"/>
    </row>
    <row r="180" spans="1:4" ht="20.100000000000001" customHeight="1" x14ac:dyDescent="0.15">
      <c r="A180" s="16"/>
      <c r="B180" s="16"/>
      <c r="C180" s="16"/>
      <c r="D180" s="16"/>
    </row>
    <row r="181" spans="1:4" ht="20.100000000000001" customHeight="1" x14ac:dyDescent="0.15">
      <c r="A181" s="16"/>
      <c r="B181" s="16"/>
      <c r="C181" s="16"/>
      <c r="D181" s="16"/>
    </row>
    <row r="182" spans="1:4" ht="20.100000000000001" customHeight="1" x14ac:dyDescent="0.15">
      <c r="A182" s="16"/>
      <c r="B182" s="16"/>
      <c r="C182" s="16"/>
      <c r="D182" s="16"/>
    </row>
    <row r="183" spans="1:4" ht="20.100000000000001" customHeight="1" x14ac:dyDescent="0.15">
      <c r="A183" s="16"/>
      <c r="B183" s="16"/>
      <c r="C183" s="16"/>
      <c r="D183" s="16"/>
    </row>
    <row r="184" spans="1:4" ht="20.100000000000001" customHeight="1" x14ac:dyDescent="0.15">
      <c r="A184" s="16"/>
      <c r="B184" s="16"/>
      <c r="C184" s="16"/>
      <c r="D184" s="16"/>
    </row>
    <row r="185" spans="1:4" ht="20.100000000000001" customHeight="1" x14ac:dyDescent="0.15">
      <c r="A185" s="16"/>
      <c r="B185" s="16"/>
      <c r="C185" s="16"/>
      <c r="D185" s="16"/>
    </row>
    <row r="186" spans="1:4" ht="20.100000000000001" customHeight="1" x14ac:dyDescent="0.15">
      <c r="A186" s="16"/>
      <c r="B186" s="16"/>
      <c r="C186" s="16"/>
      <c r="D186" s="16"/>
    </row>
    <row r="187" spans="1:4" ht="20.100000000000001" customHeight="1" x14ac:dyDescent="0.15">
      <c r="A187" s="16"/>
      <c r="B187" s="16"/>
      <c r="C187" s="16"/>
      <c r="D187" s="16"/>
    </row>
    <row r="188" spans="1:4" ht="20.100000000000001" customHeight="1" x14ac:dyDescent="0.15">
      <c r="A188" s="16"/>
      <c r="B188" s="16"/>
      <c r="C188" s="16"/>
      <c r="D188" s="16"/>
    </row>
    <row r="189" spans="1:4" ht="20.100000000000001" customHeight="1" x14ac:dyDescent="0.15">
      <c r="A189" s="16"/>
      <c r="B189" s="16"/>
      <c r="C189" s="16"/>
      <c r="D189" s="16"/>
    </row>
    <row r="190" spans="1:4" ht="20.100000000000001" customHeight="1" x14ac:dyDescent="0.15">
      <c r="A190" s="16"/>
      <c r="B190" s="16"/>
      <c r="C190" s="16"/>
      <c r="D190" s="16"/>
    </row>
    <row r="191" spans="1:4" ht="20.100000000000001" customHeight="1" x14ac:dyDescent="0.15">
      <c r="A191" s="16"/>
      <c r="B191" s="16"/>
      <c r="C191" s="16"/>
      <c r="D191" s="16"/>
    </row>
    <row r="192" spans="1:4" ht="20.100000000000001" customHeight="1" x14ac:dyDescent="0.15">
      <c r="A192" s="16"/>
      <c r="B192" s="16"/>
      <c r="C192" s="16"/>
      <c r="D192" s="16"/>
    </row>
    <row r="193" spans="1:4" ht="20.100000000000001" customHeight="1" x14ac:dyDescent="0.15">
      <c r="A193" s="16"/>
      <c r="B193" s="16"/>
      <c r="C193" s="16"/>
      <c r="D193" s="16"/>
    </row>
    <row r="194" spans="1:4" ht="20.100000000000001" customHeight="1" x14ac:dyDescent="0.15">
      <c r="A194" s="16"/>
      <c r="B194" s="16"/>
      <c r="C194" s="16"/>
      <c r="D194" s="16"/>
    </row>
    <row r="195" spans="1:4" ht="20.100000000000001" customHeight="1" x14ac:dyDescent="0.15">
      <c r="A195" s="16"/>
      <c r="B195" s="16"/>
      <c r="C195" s="16"/>
      <c r="D195" s="16"/>
    </row>
    <row r="196" spans="1:4" ht="20.100000000000001" customHeight="1" x14ac:dyDescent="0.15">
      <c r="A196" s="16"/>
      <c r="B196" s="16"/>
      <c r="C196" s="16"/>
      <c r="D196" s="16"/>
    </row>
    <row r="197" spans="1:4" ht="20.100000000000001" customHeight="1" x14ac:dyDescent="0.15">
      <c r="A197" s="16"/>
      <c r="B197" s="16"/>
      <c r="C197" s="16"/>
      <c r="D197" s="16"/>
    </row>
    <row r="198" spans="1:4" ht="20.100000000000001" customHeight="1" x14ac:dyDescent="0.15">
      <c r="A198" s="16"/>
      <c r="B198" s="16"/>
      <c r="C198" s="16"/>
      <c r="D198" s="16"/>
    </row>
    <row r="199" spans="1:4" ht="20.100000000000001" customHeight="1" x14ac:dyDescent="0.15">
      <c r="A199" s="16"/>
      <c r="B199" s="16"/>
      <c r="C199" s="16"/>
      <c r="D199" s="16"/>
    </row>
    <row r="200" spans="1:4" ht="20.100000000000001" customHeight="1" x14ac:dyDescent="0.15">
      <c r="A200" s="16">
        <v>1</v>
      </c>
      <c r="B200" s="16"/>
      <c r="C200" s="16"/>
      <c r="D200" s="16"/>
    </row>
  </sheetData>
  <mergeCells count="1">
    <mergeCell ref="A1:D1"/>
  </mergeCells>
  <phoneticPr fontId="3" type="noConversion"/>
  <pageMargins left="0.75" right="0.75" top="1" bottom="1" header="0.51180555555555596" footer="0.51180555555555596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9"/>
  <sheetViews>
    <sheetView workbookViewId="0">
      <selection activeCell="K8" sqref="K8"/>
    </sheetView>
  </sheetViews>
  <sheetFormatPr defaultColWidth="9" defaultRowHeight="16.5" x14ac:dyDescent="0.15"/>
  <cols>
    <col min="1" max="18" width="9" style="13"/>
    <col min="19" max="16384" width="9" style="3"/>
  </cols>
  <sheetData>
    <row r="1" spans="1:9" ht="20.100000000000001" customHeight="1" x14ac:dyDescent="0.15">
      <c r="A1" s="63" t="s">
        <v>113</v>
      </c>
      <c r="B1" s="64"/>
      <c r="C1" s="64"/>
      <c r="D1" s="64"/>
      <c r="E1" s="64"/>
      <c r="F1" s="64"/>
      <c r="G1" s="64"/>
      <c r="H1" s="64"/>
      <c r="I1" s="64"/>
    </row>
    <row r="2" spans="1:9" ht="20.100000000000001" customHeight="1" x14ac:dyDescent="0.15">
      <c r="A2" s="65" t="s">
        <v>114</v>
      </c>
      <c r="B2" s="65"/>
      <c r="C2" s="65"/>
      <c r="D2" s="65"/>
      <c r="E2" s="65"/>
      <c r="F2" s="65"/>
      <c r="G2" s="65"/>
      <c r="H2" s="65"/>
      <c r="I2" s="65"/>
    </row>
    <row r="3" spans="1:9" ht="20.100000000000001" customHeight="1" x14ac:dyDescent="0.15">
      <c r="A3" s="66" t="s">
        <v>115</v>
      </c>
      <c r="B3" s="67" t="str">
        <f>IF($I3&lt;&gt;"",VLOOKUP($I3,销售出库明细表!$B:$M,11,0),"")</f>
        <v>客户1</v>
      </c>
      <c r="C3" s="67"/>
      <c r="D3" s="67"/>
      <c r="E3" s="66" t="s">
        <v>116</v>
      </c>
      <c r="F3" s="68">
        <f>IF($I3&lt;&gt;"",VLOOKUP($I3,销售出库明细表!B:M,2,0),"")</f>
        <v>43072</v>
      </c>
      <c r="G3" s="68"/>
      <c r="H3" s="66" t="s">
        <v>117</v>
      </c>
      <c r="I3" s="69" t="s">
        <v>41</v>
      </c>
    </row>
    <row r="4" spans="1:9" ht="20.100000000000001" customHeight="1" x14ac:dyDescent="0.15">
      <c r="A4" s="66" t="s">
        <v>118</v>
      </c>
      <c r="B4" s="67">
        <f>IF($B3&lt;&gt;"",VLOOKUP($B3,客户信息表!A:D,3,0),"")</f>
        <v>0</v>
      </c>
      <c r="C4" s="67"/>
      <c r="D4" s="67"/>
      <c r="E4" s="66" t="s">
        <v>119</v>
      </c>
      <c r="F4" s="67" t="str">
        <f>IF($I3&lt;&gt;"",VLOOKUP($I3,销售出库明细表!B:M,10,0),"")</f>
        <v>李四</v>
      </c>
      <c r="G4" s="67"/>
      <c r="H4" s="67"/>
      <c r="I4" s="67"/>
    </row>
    <row r="5" spans="1:9" ht="20.100000000000001" customHeight="1" x14ac:dyDescent="0.15">
      <c r="A5" s="66" t="s">
        <v>120</v>
      </c>
      <c r="B5" s="67" t="str">
        <f>IF($B3&lt;&gt;"",VLOOKUP($B3,客户信息表!A:D,2,0),"")</f>
        <v>XX省XX市XX区XX路888号</v>
      </c>
      <c r="C5" s="67"/>
      <c r="D5" s="67"/>
      <c r="E5" s="67"/>
      <c r="F5" s="67"/>
      <c r="G5" s="67"/>
      <c r="H5" s="67"/>
      <c r="I5" s="67"/>
    </row>
    <row r="6" spans="1:9" ht="20.100000000000001" customHeight="1" x14ac:dyDescent="0.15">
      <c r="A6" s="66" t="s">
        <v>14</v>
      </c>
      <c r="B6" s="66" t="s">
        <v>15</v>
      </c>
      <c r="C6" s="66" t="s">
        <v>16</v>
      </c>
      <c r="D6" s="66" t="s">
        <v>17</v>
      </c>
      <c r="E6" s="66" t="s">
        <v>18</v>
      </c>
      <c r="F6" s="66" t="s">
        <v>19</v>
      </c>
      <c r="G6" s="66" t="s">
        <v>20</v>
      </c>
      <c r="H6" s="66" t="s">
        <v>21</v>
      </c>
      <c r="I6" s="66" t="s">
        <v>57</v>
      </c>
    </row>
    <row r="7" spans="1:9" ht="20.100000000000001" customHeight="1" x14ac:dyDescent="0.15">
      <c r="A7" s="18" t="str">
        <f t="array" ref="A7">INDEX(销售出库明细表!D:D,SMALL(IF(销售出库明细表!$B$3:$B$3000=$I$3,ROW(销售出库明细表!$B$3:$B$3000),4^8),ROW(A1)))&amp;""</f>
        <v>a1001</v>
      </c>
      <c r="B7" s="18" t="str">
        <f t="array" ref="B7">INDEX(销售出库明细表!E:E,SMALL(IF(销售出库明细表!$B$3:$B$3000=$I$3,ROW(销售出库明细表!$B$3:$B$3000),4^8),ROW(A1)))&amp;""</f>
        <v>物料1</v>
      </c>
      <c r="C7" s="18" t="str">
        <f t="array" ref="C7">INDEX(销售出库明细表!F:F,SMALL(IF(销售出库明细表!$B$3:$B$3000=$I$3,ROW(销售出库明细表!$B$3:$B$3000),4^8),ROW(A1)))&amp;""</f>
        <v>AA</v>
      </c>
      <c r="D7" s="18" t="str">
        <f t="array" ref="D7">INDEX(销售出库明细表!G:G,SMALL(IF(销售出库明细表!$B$3:$B$3000=$I$3,ROW(销售出库明细表!$B$3:$B$3000),4^8),ROW(A1)))&amp;""</f>
        <v>个</v>
      </c>
      <c r="E7" s="18" t="str">
        <f t="array" ref="E7">INDEX(销售出库明细表!H:H,SMALL(IF(销售出库明细表!$B$3:$B$3000=$I$3,ROW(销售出库明细表!$B$3:$B$3000),4^8),ROW(A1)))&amp;""</f>
        <v>20</v>
      </c>
      <c r="F7" s="18" t="str">
        <f t="array" ref="F7">INDEX(销售出库明细表!I:I,SMALL(IF(销售出库明细表!$B$3:$B$3000=$I$3,ROW(销售出库明细表!$B$3:$B$3000),4^8),ROW(A1)))&amp;""</f>
        <v>99</v>
      </c>
      <c r="G7" s="18" t="str">
        <f t="array" ref="G7">INDEX(销售出库明细表!J:J,SMALL(IF(销售出库明细表!$B$3:$B$3000=$I$3,ROW(销售出库明细表!$B$3:$B$3000),4^8),ROW(A1)))&amp;""</f>
        <v>1980</v>
      </c>
      <c r="H7" s="18" t="str">
        <f t="array" ref="H7">INDEX(销售出库明细表!K:K,SMALL(IF(销售出库明细表!$B$3:$B$3000=$I$3,ROW(销售出库明细表!$B$3:$B$3000),4^8),ROW(A1)))&amp;""</f>
        <v>李四</v>
      </c>
      <c r="I7" s="18" t="str">
        <f t="array" ref="I7">INDEX(销售出库明细表!M:M,SMALL(IF(销售出库明细表!$B$3:$B$3000=$I$3,ROW(销售出库明细表!$B$3:$B$3000),4^8),ROW(A1)))&amp;""</f>
        <v/>
      </c>
    </row>
    <row r="8" spans="1:9" ht="20.100000000000001" customHeight="1" x14ac:dyDescent="0.15">
      <c r="A8" s="18" t="str">
        <f t="array" ref="A8">INDEX(销售出库明细表!D:D,SMALL(IF(销售出库明细表!$B$3:$B$3000=$I$3,ROW(销售出库明细表!$B$3:$B$3000),4^8),ROW(A2)))&amp;""</f>
        <v>a1002</v>
      </c>
      <c r="B8" s="18" t="str">
        <f t="array" ref="B8">INDEX(销售出库明细表!E:E,SMALL(IF(销售出库明细表!$B$3:$B$3000=$I$3,ROW(销售出库明细表!$B$3:$B$3000),4^8),ROW(A2)))&amp;""</f>
        <v>物料2</v>
      </c>
      <c r="C8" s="18" t="str">
        <f t="array" ref="C8">INDEX(销售出库明细表!F:F,SMALL(IF(销售出库明细表!$B$3:$B$3000=$I$3,ROW(销售出库明细表!$B$3:$B$3000),4^8),ROW(A2)))&amp;""</f>
        <v>BB</v>
      </c>
      <c r="D8" s="18" t="str">
        <f t="array" ref="D8">INDEX(销售出库明细表!G:G,SMALL(IF(销售出库明细表!$B$3:$B$3000=$I$3,ROW(销售出库明细表!$B$3:$B$3000),4^8),ROW(A2)))&amp;""</f>
        <v>支</v>
      </c>
      <c r="E8" s="18" t="str">
        <f t="array" ref="E8">INDEX(销售出库明细表!H:H,SMALL(IF(销售出库明细表!$B$3:$B$3000=$I$3,ROW(销售出库明细表!$B$3:$B$3000),4^8),ROW(A2)))&amp;""</f>
        <v>15</v>
      </c>
      <c r="F8" s="18" t="str">
        <f t="array" ref="F8">INDEX(销售出库明细表!I:I,SMALL(IF(销售出库明细表!$B$3:$B$3000=$I$3,ROW(销售出库明细表!$B$3:$B$3000),4^8),ROW(A2)))&amp;""</f>
        <v>99</v>
      </c>
      <c r="G8" s="18" t="str">
        <f t="array" ref="G8">INDEX(销售出库明细表!J:J,SMALL(IF(销售出库明细表!$B$3:$B$3000=$I$3,ROW(销售出库明细表!$B$3:$B$3000),4^8),ROW(A2)))&amp;""</f>
        <v>1485</v>
      </c>
      <c r="H8" s="18" t="str">
        <f t="array" ref="H8">INDEX(销售出库明细表!K:K,SMALL(IF(销售出库明细表!$B$3:$B$3000=$I$3,ROW(销售出库明细表!$B$3:$B$3000),4^8),ROW(A2)))&amp;""</f>
        <v>李四</v>
      </c>
      <c r="I8" s="18" t="str">
        <f t="array" ref="I8">INDEX(销售出库明细表!M:M,SMALL(IF(销售出库明细表!$B$3:$B$3000=$I$3,ROW(销售出库明细表!$B$3:$B$3000),4^8),ROW(A2)))&amp;""</f>
        <v/>
      </c>
    </row>
    <row r="9" spans="1:9" ht="20.100000000000001" customHeight="1" x14ac:dyDescent="0.15">
      <c r="A9" s="18" t="str">
        <f t="array" ref="A9">INDEX(销售出库明细表!D:D,SMALL(IF(销售出库明细表!$B$3:$B$3000=$I$3,ROW(销售出库明细表!$B$3:$B$3000),4^8),ROW(A3)))&amp;""</f>
        <v/>
      </c>
      <c r="B9" s="18" t="str">
        <f t="array" ref="B9">INDEX(销售出库明细表!E:E,SMALL(IF(销售出库明细表!$B$3:$B$3000=$I$3,ROW(销售出库明细表!$B$3:$B$3000),4^8),ROW(A3)))&amp;""</f>
        <v/>
      </c>
      <c r="C9" s="18" t="str">
        <f t="array" ref="C9">INDEX(销售出库明细表!F:F,SMALL(IF(销售出库明细表!$B$3:$B$3000=$I$3,ROW(销售出库明细表!$B$3:$B$3000),4^8),ROW(A3)))&amp;""</f>
        <v/>
      </c>
      <c r="D9" s="18" t="str">
        <f t="array" ref="D9">INDEX(销售出库明细表!G:G,SMALL(IF(销售出库明细表!$B$3:$B$3000=$I$3,ROW(销售出库明细表!$B$3:$B$3000),4^8),ROW(A3)))&amp;""</f>
        <v/>
      </c>
      <c r="E9" s="18" t="str">
        <f t="array" ref="E9">INDEX(销售出库明细表!H:H,SMALL(IF(销售出库明细表!$B$3:$B$3000=$I$3,ROW(销售出库明细表!$B$3:$B$3000),4^8),ROW(A3)))&amp;""</f>
        <v/>
      </c>
      <c r="F9" s="18" t="str">
        <f t="array" ref="F9">INDEX(销售出库明细表!I:I,SMALL(IF(销售出库明细表!$B$3:$B$3000=$I$3,ROW(销售出库明细表!$B$3:$B$3000),4^8),ROW(A3)))&amp;""</f>
        <v/>
      </c>
      <c r="G9" s="18" t="str">
        <f t="array" ref="G9">INDEX(销售出库明细表!J:J,SMALL(IF(销售出库明细表!$B$3:$B$3000=$I$3,ROW(销售出库明细表!$B$3:$B$3000),4^8),ROW(A3)))&amp;""</f>
        <v/>
      </c>
      <c r="H9" s="18" t="str">
        <f t="array" ref="H9">INDEX(销售出库明细表!K:K,SMALL(IF(销售出库明细表!$B$3:$B$3000=$I$3,ROW(销售出库明细表!$B$3:$B$3000),4^8),ROW(A3)))&amp;""</f>
        <v/>
      </c>
      <c r="I9" s="18" t="str">
        <f t="array" ref="I9">INDEX(销售出库明细表!M:M,SMALL(IF(销售出库明细表!$B$3:$B$3000=$I$3,ROW(销售出库明细表!$B$3:$B$3000),4^8),ROW(A3)))&amp;""</f>
        <v/>
      </c>
    </row>
    <row r="10" spans="1:9" ht="20.100000000000001" customHeight="1" x14ac:dyDescent="0.15">
      <c r="A10" s="18" t="str">
        <f t="array" ref="A10">INDEX(销售出库明细表!D:D,SMALL(IF(销售出库明细表!$B$3:$B$3000=$I$3,ROW(销售出库明细表!$B$3:$B$3000),4^8),ROW(A4)))&amp;""</f>
        <v/>
      </c>
      <c r="B10" s="18" t="str">
        <f t="array" ref="B10">INDEX(销售出库明细表!E:E,SMALL(IF(销售出库明细表!$B$3:$B$3000=$I$3,ROW(销售出库明细表!$B$3:$B$3000),4^8),ROW(A4)))&amp;""</f>
        <v/>
      </c>
      <c r="C10" s="18" t="str">
        <f t="array" ref="C10">INDEX(销售出库明细表!F:F,SMALL(IF(销售出库明细表!$B$3:$B$3000=$I$3,ROW(销售出库明细表!$B$3:$B$3000),4^8),ROW(A4)))&amp;""</f>
        <v/>
      </c>
      <c r="D10" s="18" t="str">
        <f t="array" ref="D10">INDEX(销售出库明细表!G:G,SMALL(IF(销售出库明细表!$B$3:$B$3000=$I$3,ROW(销售出库明细表!$B$3:$B$3000),4^8),ROW(A4)))&amp;""</f>
        <v/>
      </c>
      <c r="E10" s="18" t="str">
        <f t="array" ref="E10">INDEX(销售出库明细表!H:H,SMALL(IF(销售出库明细表!$B$3:$B$3000=$I$3,ROW(销售出库明细表!$B$3:$B$3000),4^8),ROW(A4)))&amp;""</f>
        <v/>
      </c>
      <c r="F10" s="18" t="str">
        <f t="array" ref="F10">INDEX(销售出库明细表!I:I,SMALL(IF(销售出库明细表!$B$3:$B$3000=$I$3,ROW(销售出库明细表!$B$3:$B$3000),4^8),ROW(A4)))&amp;""</f>
        <v/>
      </c>
      <c r="G10" s="18" t="str">
        <f t="array" ref="G10">INDEX(销售出库明细表!J:J,SMALL(IF(销售出库明细表!$B$3:$B$3000=$I$3,ROW(销售出库明细表!$B$3:$B$3000),4^8),ROW(A4)))&amp;""</f>
        <v/>
      </c>
      <c r="H10" s="18" t="str">
        <f t="array" ref="H10">INDEX(销售出库明细表!K:K,SMALL(IF(销售出库明细表!$B$3:$B$3000=$I$3,ROW(销售出库明细表!$B$3:$B$3000),4^8),ROW(A4)))&amp;""</f>
        <v/>
      </c>
      <c r="I10" s="18" t="str">
        <f t="array" ref="I10">INDEX(销售出库明细表!M:M,SMALL(IF(销售出库明细表!$B$3:$B$3000=$I$3,ROW(销售出库明细表!$B$3:$B$3000),4^8),ROW(A4)))&amp;""</f>
        <v/>
      </c>
    </row>
    <row r="11" spans="1:9" ht="20.100000000000001" customHeight="1" x14ac:dyDescent="0.15">
      <c r="A11" s="18" t="str">
        <f t="array" ref="A11">INDEX(销售出库明细表!D:D,SMALL(IF(销售出库明细表!$B$3:$B$3000=$I$3,ROW(销售出库明细表!$B$3:$B$3000),4^8),ROW(A5)))&amp;""</f>
        <v/>
      </c>
      <c r="B11" s="18" t="str">
        <f t="array" ref="B11">INDEX(销售出库明细表!E:E,SMALL(IF(销售出库明细表!$B$3:$B$3000=$I$3,ROW(销售出库明细表!$B$3:$B$3000),4^8),ROW(A5)))&amp;""</f>
        <v/>
      </c>
      <c r="C11" s="18" t="str">
        <f t="array" ref="C11">INDEX(销售出库明细表!F:F,SMALL(IF(销售出库明细表!$B$3:$B$3000=$I$3,ROW(销售出库明细表!$B$3:$B$3000),4^8),ROW(A5)))&amp;""</f>
        <v/>
      </c>
      <c r="D11" s="18" t="str">
        <f t="array" ref="D11">INDEX(销售出库明细表!G:G,SMALL(IF(销售出库明细表!$B$3:$B$3000=$I$3,ROW(销售出库明细表!$B$3:$B$3000),4^8),ROW(A5)))&amp;""</f>
        <v/>
      </c>
      <c r="E11" s="18" t="str">
        <f t="array" ref="E11">INDEX(销售出库明细表!H:H,SMALL(IF(销售出库明细表!$B$3:$B$3000=$I$3,ROW(销售出库明细表!$B$3:$B$3000),4^8),ROW(A5)))&amp;""</f>
        <v/>
      </c>
      <c r="F11" s="18" t="str">
        <f t="array" ref="F11">INDEX(销售出库明细表!I:I,SMALL(IF(销售出库明细表!$B$3:$B$3000=$I$3,ROW(销售出库明细表!$B$3:$B$3000),4^8),ROW(A5)))&amp;""</f>
        <v/>
      </c>
      <c r="G11" s="18" t="str">
        <f t="array" ref="G11">INDEX(销售出库明细表!J:J,SMALL(IF(销售出库明细表!$B$3:$B$3000=$I$3,ROW(销售出库明细表!$B$3:$B$3000),4^8),ROW(A5)))&amp;""</f>
        <v/>
      </c>
      <c r="H11" s="18" t="str">
        <f t="array" ref="H11">INDEX(销售出库明细表!K:K,SMALL(IF(销售出库明细表!$B$3:$B$3000=$I$3,ROW(销售出库明细表!$B$3:$B$3000),4^8),ROW(A5)))&amp;""</f>
        <v/>
      </c>
      <c r="I11" s="18" t="str">
        <f t="array" ref="I11">INDEX(销售出库明细表!M:M,SMALL(IF(销售出库明细表!$B$3:$B$3000=$I$3,ROW(销售出库明细表!$B$3:$B$3000),4^8),ROW(A5)))&amp;""</f>
        <v/>
      </c>
    </row>
    <row r="12" spans="1:9" ht="20.100000000000001" customHeight="1" x14ac:dyDescent="0.15">
      <c r="A12" s="18" t="str">
        <f t="array" ref="A12">INDEX(销售出库明细表!D:D,SMALL(IF(销售出库明细表!$B$3:$B$3000=$I$3,ROW(销售出库明细表!$B$3:$B$3000),4^8),ROW(A6)))&amp;""</f>
        <v/>
      </c>
      <c r="B12" s="18" t="str">
        <f t="array" ref="B12">INDEX(销售出库明细表!E:E,SMALL(IF(销售出库明细表!$B$3:$B$3000=$I$3,ROW(销售出库明细表!$B$3:$B$3000),4^8),ROW(A6)))&amp;""</f>
        <v/>
      </c>
      <c r="C12" s="18" t="str">
        <f t="array" ref="C12">INDEX(销售出库明细表!F:F,SMALL(IF(销售出库明细表!$B$3:$B$3000=$I$3,ROW(销售出库明细表!$B$3:$B$3000),4^8),ROW(A6)))&amp;""</f>
        <v/>
      </c>
      <c r="D12" s="18" t="str">
        <f t="array" ref="D12">INDEX(销售出库明细表!G:G,SMALL(IF(销售出库明细表!$B$3:$B$3000=$I$3,ROW(销售出库明细表!$B$3:$B$3000),4^8),ROW(A6)))&amp;""</f>
        <v/>
      </c>
      <c r="E12" s="18" t="str">
        <f t="array" ref="E12">INDEX(销售出库明细表!H:H,SMALL(IF(销售出库明细表!$B$3:$B$3000=$I$3,ROW(销售出库明细表!$B$3:$B$3000),4^8),ROW(A6)))&amp;""</f>
        <v/>
      </c>
      <c r="F12" s="18" t="str">
        <f t="array" ref="F12">INDEX(销售出库明细表!I:I,SMALL(IF(销售出库明细表!$B$3:$B$3000=$I$3,ROW(销售出库明细表!$B$3:$B$3000),4^8),ROW(A6)))&amp;""</f>
        <v/>
      </c>
      <c r="G12" s="18" t="str">
        <f t="array" ref="G12">INDEX(销售出库明细表!J:J,SMALL(IF(销售出库明细表!$B$3:$B$3000=$I$3,ROW(销售出库明细表!$B$3:$B$3000),4^8),ROW(A6)))&amp;""</f>
        <v/>
      </c>
      <c r="H12" s="18" t="str">
        <f t="array" ref="H12">INDEX(销售出库明细表!K:K,SMALL(IF(销售出库明细表!$B$3:$B$3000=$I$3,ROW(销售出库明细表!$B$3:$B$3000),4^8),ROW(A6)))&amp;""</f>
        <v/>
      </c>
      <c r="I12" s="18" t="str">
        <f t="array" ref="I12">INDEX(销售出库明细表!M:M,SMALL(IF(销售出库明细表!$B$3:$B$3000=$I$3,ROW(销售出库明细表!$B$3:$B$3000),4^8),ROW(A6)))&amp;""</f>
        <v/>
      </c>
    </row>
    <row r="13" spans="1:9" ht="20.100000000000001" customHeight="1" x14ac:dyDescent="0.15">
      <c r="A13" s="18" t="str">
        <f t="array" ref="A13">INDEX(销售出库明细表!D:D,SMALL(IF(销售出库明细表!$B$3:$B$3000=$I$3,ROW(销售出库明细表!$B$3:$B$3000),4^8),ROW(A7)))&amp;""</f>
        <v/>
      </c>
      <c r="B13" s="18" t="str">
        <f t="array" ref="B13">INDEX(销售出库明细表!E:E,SMALL(IF(销售出库明细表!$B$3:$B$3000=$I$3,ROW(销售出库明细表!$B$3:$B$3000),4^8),ROW(A7)))&amp;""</f>
        <v/>
      </c>
      <c r="C13" s="18" t="str">
        <f t="array" ref="C13">INDEX(销售出库明细表!F:F,SMALL(IF(销售出库明细表!$B$3:$B$3000=$I$3,ROW(销售出库明细表!$B$3:$B$3000),4^8),ROW(A7)))&amp;""</f>
        <v/>
      </c>
      <c r="D13" s="18" t="str">
        <f t="array" ref="D13">INDEX(销售出库明细表!G:G,SMALL(IF(销售出库明细表!$B$3:$B$3000=$I$3,ROW(销售出库明细表!$B$3:$B$3000),4^8),ROW(A7)))&amp;""</f>
        <v/>
      </c>
      <c r="E13" s="18" t="str">
        <f t="array" ref="E13">INDEX(销售出库明细表!H:H,SMALL(IF(销售出库明细表!$B$3:$B$3000=$I$3,ROW(销售出库明细表!$B$3:$B$3000),4^8),ROW(A7)))&amp;""</f>
        <v/>
      </c>
      <c r="F13" s="18" t="str">
        <f t="array" ref="F13">INDEX(销售出库明细表!I:I,SMALL(IF(销售出库明细表!$B$3:$B$3000=$I$3,ROW(销售出库明细表!$B$3:$B$3000),4^8),ROW(A7)))&amp;""</f>
        <v/>
      </c>
      <c r="G13" s="18" t="str">
        <f t="array" ref="G13">INDEX(销售出库明细表!J:J,SMALL(IF(销售出库明细表!$B$3:$B$3000=$I$3,ROW(销售出库明细表!$B$3:$B$3000),4^8),ROW(A7)))&amp;""</f>
        <v/>
      </c>
      <c r="H13" s="18" t="str">
        <f t="array" ref="H13">INDEX(销售出库明细表!K:K,SMALL(IF(销售出库明细表!$B$3:$B$3000=$I$3,ROW(销售出库明细表!$B$3:$B$3000),4^8),ROW(A7)))&amp;""</f>
        <v/>
      </c>
      <c r="I13" s="18" t="str">
        <f t="array" ref="I13">INDEX(销售出库明细表!M:M,SMALL(IF(销售出库明细表!$B$3:$B$3000=$I$3,ROW(销售出库明细表!$B$3:$B$3000),4^8),ROW(A7)))&amp;""</f>
        <v/>
      </c>
    </row>
    <row r="14" spans="1:9" ht="20.100000000000001" customHeight="1" x14ac:dyDescent="0.15">
      <c r="A14" s="18" t="str">
        <f t="array" ref="A14">INDEX(销售出库明细表!D:D,SMALL(IF(销售出库明细表!$B$3:$B$3000=$I$3,ROW(销售出库明细表!$B$3:$B$3000),4^8),ROW(A8)))&amp;""</f>
        <v/>
      </c>
      <c r="B14" s="18" t="str">
        <f t="array" ref="B14">INDEX(销售出库明细表!E:E,SMALL(IF(销售出库明细表!$B$3:$B$3000=$I$3,ROW(销售出库明细表!$B$3:$B$3000),4^8),ROW(A8)))&amp;""</f>
        <v/>
      </c>
      <c r="C14" s="18" t="str">
        <f t="array" ref="C14">INDEX(销售出库明细表!F:F,SMALL(IF(销售出库明细表!$B$3:$B$3000=$I$3,ROW(销售出库明细表!$B$3:$B$3000),4^8),ROW(A8)))&amp;""</f>
        <v/>
      </c>
      <c r="D14" s="18" t="str">
        <f t="array" ref="D14">INDEX(销售出库明细表!G:G,SMALL(IF(销售出库明细表!$B$3:$B$3000=$I$3,ROW(销售出库明细表!$B$3:$B$3000),4^8),ROW(A8)))&amp;""</f>
        <v/>
      </c>
      <c r="E14" s="18" t="str">
        <f t="array" ref="E14">INDEX(销售出库明细表!H:H,SMALL(IF(销售出库明细表!$B$3:$B$3000=$I$3,ROW(销售出库明细表!$B$3:$B$3000),4^8),ROW(A8)))&amp;""</f>
        <v/>
      </c>
      <c r="F14" s="18" t="str">
        <f t="array" ref="F14">INDEX(销售出库明细表!I:I,SMALL(IF(销售出库明细表!$B$3:$B$3000=$I$3,ROW(销售出库明细表!$B$3:$B$3000),4^8),ROW(A8)))&amp;""</f>
        <v/>
      </c>
      <c r="G14" s="18" t="str">
        <f t="array" ref="G14">INDEX(销售出库明细表!J:J,SMALL(IF(销售出库明细表!$B$3:$B$3000=$I$3,ROW(销售出库明细表!$B$3:$B$3000),4^8),ROW(A8)))&amp;""</f>
        <v/>
      </c>
      <c r="H14" s="18" t="str">
        <f t="array" ref="H14">INDEX(销售出库明细表!K:K,SMALL(IF(销售出库明细表!$B$3:$B$3000=$I$3,ROW(销售出库明细表!$B$3:$B$3000),4^8),ROW(A8)))&amp;""</f>
        <v/>
      </c>
      <c r="I14" s="18" t="str">
        <f t="array" ref="I14">INDEX(销售出库明细表!M:M,SMALL(IF(销售出库明细表!$B$3:$B$3000=$I$3,ROW(销售出库明细表!$B$3:$B$3000),4^8),ROW(A8)))&amp;""</f>
        <v/>
      </c>
    </row>
    <row r="15" spans="1:9" ht="20.100000000000001" customHeight="1" x14ac:dyDescent="0.15">
      <c r="A15" s="18" t="str">
        <f t="array" ref="A15">INDEX(销售出库明细表!D:D,SMALL(IF(销售出库明细表!$B$3:$B$3000=$I$3,ROW(销售出库明细表!$B$3:$B$3000),4^8),ROW(A9)))&amp;""</f>
        <v/>
      </c>
      <c r="B15" s="18" t="str">
        <f t="array" ref="B15">INDEX(销售出库明细表!E:E,SMALL(IF(销售出库明细表!$B$3:$B$3000=$I$3,ROW(销售出库明细表!$B$3:$B$3000),4^8),ROW(A9)))&amp;""</f>
        <v/>
      </c>
      <c r="C15" s="18" t="str">
        <f t="array" ref="C15">INDEX(销售出库明细表!F:F,SMALL(IF(销售出库明细表!$B$3:$B$3000=$I$3,ROW(销售出库明细表!$B$3:$B$3000),4^8),ROW(A9)))&amp;""</f>
        <v/>
      </c>
      <c r="D15" s="18" t="str">
        <f t="array" ref="D15">INDEX(销售出库明细表!G:G,SMALL(IF(销售出库明细表!$B$3:$B$3000=$I$3,ROW(销售出库明细表!$B$3:$B$3000),4^8),ROW(A9)))&amp;""</f>
        <v/>
      </c>
      <c r="E15" s="18" t="str">
        <f t="array" ref="E15">INDEX(销售出库明细表!H:H,SMALL(IF(销售出库明细表!$B$3:$B$3000=$I$3,ROW(销售出库明细表!$B$3:$B$3000),4^8),ROW(A9)))&amp;""</f>
        <v/>
      </c>
      <c r="F15" s="18" t="str">
        <f t="array" ref="F15">INDEX(销售出库明细表!I:I,SMALL(IF(销售出库明细表!$B$3:$B$3000=$I$3,ROW(销售出库明细表!$B$3:$B$3000),4^8),ROW(A9)))&amp;""</f>
        <v/>
      </c>
      <c r="G15" s="18" t="str">
        <f t="array" ref="G15">INDEX(销售出库明细表!J:J,SMALL(IF(销售出库明细表!$B$3:$B$3000=$I$3,ROW(销售出库明细表!$B$3:$B$3000),4^8),ROW(A9)))&amp;""</f>
        <v/>
      </c>
      <c r="H15" s="18" t="str">
        <f t="array" ref="H15">INDEX(销售出库明细表!K:K,SMALL(IF(销售出库明细表!$B$3:$B$3000=$I$3,ROW(销售出库明细表!$B$3:$B$3000),4^8),ROW(A9)))&amp;""</f>
        <v/>
      </c>
      <c r="I15" s="18" t="str">
        <f t="array" ref="I15">INDEX(销售出库明细表!M:M,SMALL(IF(销售出库明细表!$B$3:$B$3000=$I$3,ROW(销售出库明细表!$B$3:$B$3000),4^8),ROW(A9)))&amp;""</f>
        <v/>
      </c>
    </row>
    <row r="16" spans="1:9" ht="20.100000000000001" customHeight="1" x14ac:dyDescent="0.15">
      <c r="A16" s="18" t="str">
        <f t="array" ref="A16">INDEX(销售出库明细表!D:D,SMALL(IF(销售出库明细表!$B$3:$B$3000=$I$3,ROW(销售出库明细表!$B$3:$B$3000),4^8),ROW(A10)))&amp;""</f>
        <v/>
      </c>
      <c r="B16" s="18" t="str">
        <f t="array" ref="B16">INDEX(销售出库明细表!E:E,SMALL(IF(销售出库明细表!$B$3:$B$3000=$I$3,ROW(销售出库明细表!$B$3:$B$3000),4^8),ROW(A10)))&amp;""</f>
        <v/>
      </c>
      <c r="C16" s="18" t="str">
        <f t="array" ref="C16">INDEX(销售出库明细表!F:F,SMALL(IF(销售出库明细表!$B$3:$B$3000=$I$3,ROW(销售出库明细表!$B$3:$B$3000),4^8),ROW(A10)))&amp;""</f>
        <v/>
      </c>
      <c r="D16" s="18" t="str">
        <f t="array" ref="D16">INDEX(销售出库明细表!G:G,SMALL(IF(销售出库明细表!$B$3:$B$3000=$I$3,ROW(销售出库明细表!$B$3:$B$3000),4^8),ROW(A10)))&amp;""</f>
        <v/>
      </c>
      <c r="E16" s="18" t="str">
        <f t="array" ref="E16">INDEX(销售出库明细表!H:H,SMALL(IF(销售出库明细表!$B$3:$B$3000=$I$3,ROW(销售出库明细表!$B$3:$B$3000),4^8),ROW(A10)))&amp;""</f>
        <v/>
      </c>
      <c r="F16" s="18" t="str">
        <f t="array" ref="F16">INDEX(销售出库明细表!I:I,SMALL(IF(销售出库明细表!$B$3:$B$3000=$I$3,ROW(销售出库明细表!$B$3:$B$3000),4^8),ROW(A10)))&amp;""</f>
        <v/>
      </c>
      <c r="G16" s="18" t="str">
        <f t="array" ref="G16">INDEX(销售出库明细表!J:J,SMALL(IF(销售出库明细表!$B$3:$B$3000=$I$3,ROW(销售出库明细表!$B$3:$B$3000),4^8),ROW(A10)))&amp;""</f>
        <v/>
      </c>
      <c r="H16" s="18" t="str">
        <f t="array" ref="H16">INDEX(销售出库明细表!K:K,SMALL(IF(销售出库明细表!$B$3:$B$3000=$I$3,ROW(销售出库明细表!$B$3:$B$3000),4^8),ROW(A10)))&amp;""</f>
        <v/>
      </c>
      <c r="I16" s="18" t="str">
        <f t="array" ref="I16">INDEX(销售出库明细表!M:M,SMALL(IF(销售出库明细表!$B$3:$B$3000=$I$3,ROW(销售出库明细表!$B$3:$B$3000),4^8),ROW(A10)))&amp;""</f>
        <v/>
      </c>
    </row>
    <row r="17" spans="1:9" ht="20.100000000000001" customHeight="1" x14ac:dyDescent="0.15">
      <c r="A17" s="18" t="str">
        <f t="array" ref="A17">INDEX(销售出库明细表!D:D,SMALL(IF(销售出库明细表!$B$3:$B$3000=$I$3,ROW(销售出库明细表!$B$3:$B$3000),4^8),ROW(A11)))&amp;""</f>
        <v/>
      </c>
      <c r="B17" s="18" t="str">
        <f t="array" ref="B17">INDEX(销售出库明细表!E:E,SMALL(IF(销售出库明细表!$B$3:$B$3000=$I$3,ROW(销售出库明细表!$B$3:$B$3000),4^8),ROW(A11)))&amp;""</f>
        <v/>
      </c>
      <c r="C17" s="18" t="str">
        <f t="array" ref="C17">INDEX(销售出库明细表!F:F,SMALL(IF(销售出库明细表!$B$3:$B$3000=$I$3,ROW(销售出库明细表!$B$3:$B$3000),4^8),ROW(A11)))&amp;""</f>
        <v/>
      </c>
      <c r="D17" s="18" t="str">
        <f t="array" ref="D17">INDEX(销售出库明细表!G:G,SMALL(IF(销售出库明细表!$B$3:$B$3000=$I$3,ROW(销售出库明细表!$B$3:$B$3000),4^8),ROW(A11)))&amp;""</f>
        <v/>
      </c>
      <c r="E17" s="18" t="str">
        <f t="array" ref="E17">INDEX(销售出库明细表!H:H,SMALL(IF(销售出库明细表!$B$3:$B$3000=$I$3,ROW(销售出库明细表!$B$3:$B$3000),4^8),ROW(A11)))&amp;""</f>
        <v/>
      </c>
      <c r="F17" s="18" t="str">
        <f t="array" ref="F17">INDEX(销售出库明细表!I:I,SMALL(IF(销售出库明细表!$B$3:$B$3000=$I$3,ROW(销售出库明细表!$B$3:$B$3000),4^8),ROW(A11)))&amp;""</f>
        <v/>
      </c>
      <c r="G17" s="18" t="str">
        <f t="array" ref="G17">INDEX(销售出库明细表!J:J,SMALL(IF(销售出库明细表!$B$3:$B$3000=$I$3,ROW(销售出库明细表!$B$3:$B$3000),4^8),ROW(A11)))&amp;""</f>
        <v/>
      </c>
      <c r="H17" s="18" t="str">
        <f t="array" ref="H17">INDEX(销售出库明细表!K:K,SMALL(IF(销售出库明细表!$B$3:$B$3000=$I$3,ROW(销售出库明细表!$B$3:$B$3000),4^8),ROW(A11)))&amp;""</f>
        <v/>
      </c>
      <c r="I17" s="18" t="str">
        <f t="array" ref="I17">INDEX(销售出库明细表!M:M,SMALL(IF(销售出库明细表!$B$3:$B$3000=$I$3,ROW(销售出库明细表!$B$3:$B$3000),4^8),ROW(A11)))&amp;""</f>
        <v/>
      </c>
    </row>
    <row r="18" spans="1:9" ht="20.100000000000001" customHeight="1" x14ac:dyDescent="0.15">
      <c r="A18" s="18" t="str">
        <f t="array" ref="A18">INDEX(销售出库明细表!D:D,SMALL(IF(销售出库明细表!$B$3:$B$3000=$I$3,ROW(销售出库明细表!$B$3:$B$3000),4^8),ROW(A12)))&amp;""</f>
        <v/>
      </c>
      <c r="B18" s="18" t="str">
        <f t="array" ref="B18">INDEX(销售出库明细表!E:E,SMALL(IF(销售出库明细表!$B$3:$B$3000=$I$3,ROW(销售出库明细表!$B$3:$B$3000),4^8),ROW(A12)))&amp;""</f>
        <v/>
      </c>
      <c r="C18" s="18" t="str">
        <f t="array" ref="C18">INDEX(销售出库明细表!F:F,SMALL(IF(销售出库明细表!$B$3:$B$3000=$I$3,ROW(销售出库明细表!$B$3:$B$3000),4^8),ROW(A12)))&amp;""</f>
        <v/>
      </c>
      <c r="D18" s="18" t="str">
        <f t="array" ref="D18">INDEX(销售出库明细表!G:G,SMALL(IF(销售出库明细表!$B$3:$B$3000=$I$3,ROW(销售出库明细表!$B$3:$B$3000),4^8),ROW(A12)))&amp;""</f>
        <v/>
      </c>
      <c r="E18" s="18" t="str">
        <f t="array" ref="E18">INDEX(销售出库明细表!H:H,SMALL(IF(销售出库明细表!$B$3:$B$3000=$I$3,ROW(销售出库明细表!$B$3:$B$3000),4^8),ROW(A12)))&amp;""</f>
        <v/>
      </c>
      <c r="F18" s="18" t="str">
        <f t="array" ref="F18">INDEX(销售出库明细表!I:I,SMALL(IF(销售出库明细表!$B$3:$B$3000=$I$3,ROW(销售出库明细表!$B$3:$B$3000),4^8),ROW(A12)))&amp;""</f>
        <v/>
      </c>
      <c r="G18" s="18" t="str">
        <f t="array" ref="G18">INDEX(销售出库明细表!J:J,SMALL(IF(销售出库明细表!$B$3:$B$3000=$I$3,ROW(销售出库明细表!$B$3:$B$3000),4^8),ROW(A12)))&amp;""</f>
        <v/>
      </c>
      <c r="H18" s="18" t="str">
        <f t="array" ref="H18">INDEX(销售出库明细表!K:K,SMALL(IF(销售出库明细表!$B$3:$B$3000=$I$3,ROW(销售出库明细表!$B$3:$B$3000),4^8),ROW(A12)))&amp;""</f>
        <v/>
      </c>
      <c r="I18" s="18" t="str">
        <f t="array" ref="I18">INDEX(销售出库明细表!M:M,SMALL(IF(销售出库明细表!$B$3:$B$3000=$I$3,ROW(销售出库明细表!$B$3:$B$3000),4^8),ROW(A12)))&amp;""</f>
        <v/>
      </c>
    </row>
    <row r="19" spans="1:9" ht="20.100000000000001" customHeight="1" x14ac:dyDescent="0.15">
      <c r="A19" s="18" t="str">
        <f t="array" ref="A19">INDEX(销售出库明细表!D:D,SMALL(IF(销售出库明细表!$B$3:$B$3000=$I$3,ROW(销售出库明细表!$B$3:$B$3000),4^8),ROW(A13)))&amp;""</f>
        <v/>
      </c>
      <c r="B19" s="18" t="str">
        <f t="array" ref="B19">INDEX(销售出库明细表!E:E,SMALL(IF(销售出库明细表!$B$3:$B$3000=$I$3,ROW(销售出库明细表!$B$3:$B$3000),4^8),ROW(A13)))&amp;""</f>
        <v/>
      </c>
      <c r="C19" s="18" t="str">
        <f t="array" ref="C19">INDEX(销售出库明细表!F:F,SMALL(IF(销售出库明细表!$B$3:$B$3000=$I$3,ROW(销售出库明细表!$B$3:$B$3000),4^8),ROW(A13)))&amp;""</f>
        <v/>
      </c>
      <c r="D19" s="18" t="str">
        <f t="array" ref="D19">INDEX(销售出库明细表!G:G,SMALL(IF(销售出库明细表!$B$3:$B$3000=$I$3,ROW(销售出库明细表!$B$3:$B$3000),4^8),ROW(A13)))&amp;""</f>
        <v/>
      </c>
      <c r="E19" s="18" t="str">
        <f t="array" ref="E19">INDEX(销售出库明细表!H:H,SMALL(IF(销售出库明细表!$B$3:$B$3000=$I$3,ROW(销售出库明细表!$B$3:$B$3000),4^8),ROW(A13)))&amp;""</f>
        <v/>
      </c>
      <c r="F19" s="18" t="str">
        <f t="array" ref="F19">INDEX(销售出库明细表!I:I,SMALL(IF(销售出库明细表!$B$3:$B$3000=$I$3,ROW(销售出库明细表!$B$3:$B$3000),4^8),ROW(A13)))&amp;""</f>
        <v/>
      </c>
      <c r="G19" s="18" t="str">
        <f t="array" ref="G19">INDEX(销售出库明细表!J:J,SMALL(IF(销售出库明细表!$B$3:$B$3000=$I$3,ROW(销售出库明细表!$B$3:$B$3000),4^8),ROW(A13)))&amp;""</f>
        <v/>
      </c>
      <c r="H19" s="18" t="str">
        <f t="array" ref="H19">INDEX(销售出库明细表!K:K,SMALL(IF(销售出库明细表!$B$3:$B$3000=$I$3,ROW(销售出库明细表!$B$3:$B$3000),4^8),ROW(A13)))&amp;""</f>
        <v/>
      </c>
      <c r="I19" s="18" t="str">
        <f t="array" ref="I19">INDEX(销售出库明细表!M:M,SMALL(IF(销售出库明细表!$B$3:$B$3000=$I$3,ROW(销售出库明细表!$B$3:$B$3000),4^8),ROW(A13)))&amp;""</f>
        <v/>
      </c>
    </row>
    <row r="20" spans="1:9" ht="20.100000000000001" customHeight="1" x14ac:dyDescent="0.15">
      <c r="A20" s="18" t="str">
        <f t="array" ref="A20">INDEX(销售出库明细表!D:D,SMALL(IF(销售出库明细表!$B$3:$B$3000=$I$3,ROW(销售出库明细表!$B$3:$B$3000),4^8),ROW(A14)))&amp;""</f>
        <v/>
      </c>
      <c r="B20" s="18" t="str">
        <f t="array" ref="B20">INDEX(销售出库明细表!E:E,SMALL(IF(销售出库明细表!$B$3:$B$3000=$I$3,ROW(销售出库明细表!$B$3:$B$3000),4^8),ROW(A14)))&amp;""</f>
        <v/>
      </c>
      <c r="C20" s="18" t="str">
        <f t="array" ref="C20">INDEX(销售出库明细表!F:F,SMALL(IF(销售出库明细表!$B$3:$B$3000=$I$3,ROW(销售出库明细表!$B$3:$B$3000),4^8),ROW(A14)))&amp;""</f>
        <v/>
      </c>
      <c r="D20" s="18" t="str">
        <f t="array" ref="D20">INDEX(销售出库明细表!G:G,SMALL(IF(销售出库明细表!$B$3:$B$3000=$I$3,ROW(销售出库明细表!$B$3:$B$3000),4^8),ROW(A14)))&amp;""</f>
        <v/>
      </c>
      <c r="E20" s="18" t="str">
        <f t="array" ref="E20">INDEX(销售出库明细表!H:H,SMALL(IF(销售出库明细表!$B$3:$B$3000=$I$3,ROW(销售出库明细表!$B$3:$B$3000),4^8),ROW(A14)))&amp;""</f>
        <v/>
      </c>
      <c r="F20" s="18" t="str">
        <f t="array" ref="F20">INDEX(销售出库明细表!I:I,SMALL(IF(销售出库明细表!$B$3:$B$3000=$I$3,ROW(销售出库明细表!$B$3:$B$3000),4^8),ROW(A14)))&amp;""</f>
        <v/>
      </c>
      <c r="G20" s="18" t="str">
        <f t="array" ref="G20">INDEX(销售出库明细表!J:J,SMALL(IF(销售出库明细表!$B$3:$B$3000=$I$3,ROW(销售出库明细表!$B$3:$B$3000),4^8),ROW(A14)))&amp;""</f>
        <v/>
      </c>
      <c r="H20" s="18" t="str">
        <f t="array" ref="H20">INDEX(销售出库明细表!K:K,SMALL(IF(销售出库明细表!$B$3:$B$3000=$I$3,ROW(销售出库明细表!$B$3:$B$3000),4^8),ROW(A14)))&amp;""</f>
        <v/>
      </c>
      <c r="I20" s="18" t="str">
        <f t="array" ref="I20">INDEX(销售出库明细表!M:M,SMALL(IF(销售出库明细表!$B$3:$B$3000=$I$3,ROW(销售出库明细表!$B$3:$B$3000),4^8),ROW(A14)))&amp;""</f>
        <v/>
      </c>
    </row>
    <row r="21" spans="1:9" ht="20.100000000000001" customHeight="1" x14ac:dyDescent="0.15">
      <c r="A21" s="18" t="str">
        <f t="array" ref="A21">INDEX(销售出库明细表!D:D,SMALL(IF(销售出库明细表!$B$3:$B$3000=$I$3,ROW(销售出库明细表!$B$3:$B$3000),4^8),ROW(A15)))&amp;""</f>
        <v/>
      </c>
      <c r="B21" s="18" t="str">
        <f t="array" ref="B21">INDEX(销售出库明细表!E:E,SMALL(IF(销售出库明细表!$B$3:$B$3000=$I$3,ROW(销售出库明细表!$B$3:$B$3000),4^8),ROW(A15)))&amp;""</f>
        <v/>
      </c>
      <c r="C21" s="18" t="str">
        <f t="array" ref="C21">INDEX(销售出库明细表!F:F,SMALL(IF(销售出库明细表!$B$3:$B$3000=$I$3,ROW(销售出库明细表!$B$3:$B$3000),4^8),ROW(A15)))&amp;""</f>
        <v/>
      </c>
      <c r="D21" s="18" t="str">
        <f t="array" ref="D21">INDEX(销售出库明细表!G:G,SMALL(IF(销售出库明细表!$B$3:$B$3000=$I$3,ROW(销售出库明细表!$B$3:$B$3000),4^8),ROW(A15)))&amp;""</f>
        <v/>
      </c>
      <c r="E21" s="18" t="str">
        <f t="array" ref="E21">INDEX(销售出库明细表!H:H,SMALL(IF(销售出库明细表!$B$3:$B$3000=$I$3,ROW(销售出库明细表!$B$3:$B$3000),4^8),ROW(A15)))&amp;""</f>
        <v/>
      </c>
      <c r="F21" s="18" t="str">
        <f t="array" ref="F21">INDEX(销售出库明细表!I:I,SMALL(IF(销售出库明细表!$B$3:$B$3000=$I$3,ROW(销售出库明细表!$B$3:$B$3000),4^8),ROW(A15)))&amp;""</f>
        <v/>
      </c>
      <c r="G21" s="18" t="str">
        <f t="array" ref="G21">INDEX(销售出库明细表!J:J,SMALL(IF(销售出库明细表!$B$3:$B$3000=$I$3,ROW(销售出库明细表!$B$3:$B$3000),4^8),ROW(A15)))&amp;""</f>
        <v/>
      </c>
      <c r="H21" s="18" t="str">
        <f t="array" ref="H21">INDEX(销售出库明细表!K:K,SMALL(IF(销售出库明细表!$B$3:$B$3000=$I$3,ROW(销售出库明细表!$B$3:$B$3000),4^8),ROW(A15)))&amp;""</f>
        <v/>
      </c>
      <c r="I21" s="18" t="str">
        <f t="array" ref="I21">INDEX(销售出库明细表!M:M,SMALL(IF(销售出库明细表!$B$3:$B$3000=$I$3,ROW(销售出库明细表!$B$3:$B$3000),4^8),ROW(A15)))&amp;""</f>
        <v/>
      </c>
    </row>
    <row r="22" spans="1:9" ht="20.100000000000001" customHeight="1" x14ac:dyDescent="0.15">
      <c r="A22" s="18" t="str">
        <f t="array" ref="A22">INDEX(销售出库明细表!D:D,SMALL(IF(销售出库明细表!$B$3:$B$3000=$I$3,ROW(销售出库明细表!$B$3:$B$3000),4^8),ROW(A16)))&amp;""</f>
        <v/>
      </c>
      <c r="B22" s="18" t="str">
        <f t="array" ref="B22">INDEX(销售出库明细表!E:E,SMALL(IF(销售出库明细表!$B$3:$B$3000=$I$3,ROW(销售出库明细表!$B$3:$B$3000),4^8),ROW(A16)))&amp;""</f>
        <v/>
      </c>
      <c r="C22" s="18" t="str">
        <f t="array" ref="C22">INDEX(销售出库明细表!F:F,SMALL(IF(销售出库明细表!$B$3:$B$3000=$I$3,ROW(销售出库明细表!$B$3:$B$3000),4^8),ROW(A16)))&amp;""</f>
        <v/>
      </c>
      <c r="D22" s="18" t="str">
        <f t="array" ref="D22">INDEX(销售出库明细表!G:G,SMALL(IF(销售出库明细表!$B$3:$B$3000=$I$3,ROW(销售出库明细表!$B$3:$B$3000),4^8),ROW(A16)))&amp;""</f>
        <v/>
      </c>
      <c r="E22" s="18" t="str">
        <f t="array" ref="E22">INDEX(销售出库明细表!H:H,SMALL(IF(销售出库明细表!$B$3:$B$3000=$I$3,ROW(销售出库明细表!$B$3:$B$3000),4^8),ROW(A16)))&amp;""</f>
        <v/>
      </c>
      <c r="F22" s="18" t="str">
        <f t="array" ref="F22">INDEX(销售出库明细表!I:I,SMALL(IF(销售出库明细表!$B$3:$B$3000=$I$3,ROW(销售出库明细表!$B$3:$B$3000),4^8),ROW(A16)))&amp;""</f>
        <v/>
      </c>
      <c r="G22" s="18" t="str">
        <f t="array" ref="G22">INDEX(销售出库明细表!J:J,SMALL(IF(销售出库明细表!$B$3:$B$3000=$I$3,ROW(销售出库明细表!$B$3:$B$3000),4^8),ROW(A16)))&amp;""</f>
        <v/>
      </c>
      <c r="H22" s="18" t="str">
        <f t="array" ref="H22">INDEX(销售出库明细表!K:K,SMALL(IF(销售出库明细表!$B$3:$B$3000=$I$3,ROW(销售出库明细表!$B$3:$B$3000),4^8),ROW(A16)))&amp;""</f>
        <v/>
      </c>
      <c r="I22" s="18" t="str">
        <f t="array" ref="I22">INDEX(销售出库明细表!M:M,SMALL(IF(销售出库明细表!$B$3:$B$3000=$I$3,ROW(销售出库明细表!$B$3:$B$3000),4^8),ROW(A16)))&amp;""</f>
        <v/>
      </c>
    </row>
    <row r="23" spans="1:9" ht="20.100000000000001" customHeight="1" x14ac:dyDescent="0.15">
      <c r="A23" s="18" t="str">
        <f t="array" ref="A23">INDEX(销售出库明细表!D:D,SMALL(IF(销售出库明细表!$B$3:$B$3000=$I$3,ROW(销售出库明细表!$B$3:$B$3000),4^8),ROW(A17)))&amp;""</f>
        <v/>
      </c>
      <c r="B23" s="18" t="str">
        <f t="array" ref="B23">INDEX(销售出库明细表!E:E,SMALL(IF(销售出库明细表!$B$3:$B$3000=$I$3,ROW(销售出库明细表!$B$3:$B$3000),4^8),ROW(A17)))&amp;""</f>
        <v/>
      </c>
      <c r="C23" s="18" t="str">
        <f t="array" ref="C23">INDEX(销售出库明细表!F:F,SMALL(IF(销售出库明细表!$B$3:$B$3000=$I$3,ROW(销售出库明细表!$B$3:$B$3000),4^8),ROW(A17)))&amp;""</f>
        <v/>
      </c>
      <c r="D23" s="18" t="str">
        <f t="array" ref="D23">INDEX(销售出库明细表!G:G,SMALL(IF(销售出库明细表!$B$3:$B$3000=$I$3,ROW(销售出库明细表!$B$3:$B$3000),4^8),ROW(A17)))&amp;""</f>
        <v/>
      </c>
      <c r="E23" s="18" t="str">
        <f t="array" ref="E23">INDEX(销售出库明细表!H:H,SMALL(IF(销售出库明细表!$B$3:$B$3000=$I$3,ROW(销售出库明细表!$B$3:$B$3000),4^8),ROW(A17)))&amp;""</f>
        <v/>
      </c>
      <c r="F23" s="18" t="str">
        <f t="array" ref="F23">INDEX(销售出库明细表!I:I,SMALL(IF(销售出库明细表!$B$3:$B$3000=$I$3,ROW(销售出库明细表!$B$3:$B$3000),4^8),ROW(A17)))&amp;""</f>
        <v/>
      </c>
      <c r="G23" s="18" t="str">
        <f t="array" ref="G23">INDEX(销售出库明细表!J:J,SMALL(IF(销售出库明细表!$B$3:$B$3000=$I$3,ROW(销售出库明细表!$B$3:$B$3000),4^8),ROW(A17)))&amp;""</f>
        <v/>
      </c>
      <c r="H23" s="18" t="str">
        <f t="array" ref="H23">INDEX(销售出库明细表!K:K,SMALL(IF(销售出库明细表!$B$3:$B$3000=$I$3,ROW(销售出库明细表!$B$3:$B$3000),4^8),ROW(A17)))&amp;""</f>
        <v/>
      </c>
      <c r="I23" s="18" t="str">
        <f t="array" ref="I23">INDEX(销售出库明细表!M:M,SMALL(IF(销售出库明细表!$B$3:$B$3000=$I$3,ROW(销售出库明细表!$B$3:$B$3000),4^8),ROW(A17)))&amp;""</f>
        <v/>
      </c>
    </row>
    <row r="24" spans="1:9" ht="20.100000000000001" customHeight="1" x14ac:dyDescent="0.15">
      <c r="A24" s="18" t="str">
        <f t="array" ref="A24">INDEX(销售出库明细表!D:D,SMALL(IF(销售出库明细表!$B$3:$B$3000=$I$3,ROW(销售出库明细表!$B$3:$B$3000),4^8),ROW(A18)))&amp;""</f>
        <v/>
      </c>
      <c r="B24" s="18" t="str">
        <f t="array" ref="B24">INDEX(销售出库明细表!E:E,SMALL(IF(销售出库明细表!$B$3:$B$3000=$I$3,ROW(销售出库明细表!$B$3:$B$3000),4^8),ROW(A18)))&amp;""</f>
        <v/>
      </c>
      <c r="C24" s="18" t="str">
        <f t="array" ref="C24">INDEX(销售出库明细表!F:F,SMALL(IF(销售出库明细表!$B$3:$B$3000=$I$3,ROW(销售出库明细表!$B$3:$B$3000),4^8),ROW(A18)))&amp;""</f>
        <v/>
      </c>
      <c r="D24" s="18" t="str">
        <f t="array" ref="D24">INDEX(销售出库明细表!G:G,SMALL(IF(销售出库明细表!$B$3:$B$3000=$I$3,ROW(销售出库明细表!$B$3:$B$3000),4^8),ROW(A18)))&amp;""</f>
        <v/>
      </c>
      <c r="E24" s="18" t="str">
        <f t="array" ref="E24">INDEX(销售出库明细表!H:H,SMALL(IF(销售出库明细表!$B$3:$B$3000=$I$3,ROW(销售出库明细表!$B$3:$B$3000),4^8),ROW(A18)))&amp;""</f>
        <v/>
      </c>
      <c r="F24" s="18" t="str">
        <f t="array" ref="F24">INDEX(销售出库明细表!I:I,SMALL(IF(销售出库明细表!$B$3:$B$3000=$I$3,ROW(销售出库明细表!$B$3:$B$3000),4^8),ROW(A18)))&amp;""</f>
        <v/>
      </c>
      <c r="G24" s="18" t="str">
        <f t="array" ref="G24">INDEX(销售出库明细表!J:J,SMALL(IF(销售出库明细表!$B$3:$B$3000=$I$3,ROW(销售出库明细表!$B$3:$B$3000),4^8),ROW(A18)))&amp;""</f>
        <v/>
      </c>
      <c r="H24" s="18" t="str">
        <f t="array" ref="H24">INDEX(销售出库明细表!K:K,SMALL(IF(销售出库明细表!$B$3:$B$3000=$I$3,ROW(销售出库明细表!$B$3:$B$3000),4^8),ROW(A18)))&amp;""</f>
        <v/>
      </c>
      <c r="I24" s="18" t="str">
        <f t="array" ref="I24">INDEX(销售出库明细表!M:M,SMALL(IF(销售出库明细表!$B$3:$B$3000=$I$3,ROW(销售出库明细表!$B$3:$B$3000),4^8),ROW(A18)))&amp;""</f>
        <v/>
      </c>
    </row>
    <row r="25" spans="1:9" ht="20.100000000000001" customHeight="1" x14ac:dyDescent="0.15">
      <c r="A25" s="18" t="str">
        <f t="array" ref="A25">INDEX(销售出库明细表!D:D,SMALL(IF(销售出库明细表!$B$3:$B$3000=$I$3,ROW(销售出库明细表!$B$3:$B$3000),4^8),ROW(A19)))&amp;""</f>
        <v/>
      </c>
      <c r="B25" s="18" t="str">
        <f t="array" ref="B25">INDEX(销售出库明细表!E:E,SMALL(IF(销售出库明细表!$B$3:$B$3000=$I$3,ROW(销售出库明细表!$B$3:$B$3000),4^8),ROW(A19)))&amp;""</f>
        <v/>
      </c>
      <c r="C25" s="18" t="str">
        <f t="array" ref="C25">INDEX(销售出库明细表!F:F,SMALL(IF(销售出库明细表!$B$3:$B$3000=$I$3,ROW(销售出库明细表!$B$3:$B$3000),4^8),ROW(A19)))&amp;""</f>
        <v/>
      </c>
      <c r="D25" s="18" t="str">
        <f t="array" ref="D25">INDEX(销售出库明细表!G:G,SMALL(IF(销售出库明细表!$B$3:$B$3000=$I$3,ROW(销售出库明细表!$B$3:$B$3000),4^8),ROW(A19)))&amp;""</f>
        <v/>
      </c>
      <c r="E25" s="18" t="str">
        <f t="array" ref="E25">INDEX(销售出库明细表!H:H,SMALL(IF(销售出库明细表!$B$3:$B$3000=$I$3,ROW(销售出库明细表!$B$3:$B$3000),4^8),ROW(A19)))&amp;""</f>
        <v/>
      </c>
      <c r="F25" s="18" t="str">
        <f t="array" ref="F25">INDEX(销售出库明细表!I:I,SMALL(IF(销售出库明细表!$B$3:$B$3000=$I$3,ROW(销售出库明细表!$B$3:$B$3000),4^8),ROW(A19)))&amp;""</f>
        <v/>
      </c>
      <c r="G25" s="18" t="str">
        <f t="array" ref="G25">INDEX(销售出库明细表!J:J,SMALL(IF(销售出库明细表!$B$3:$B$3000=$I$3,ROW(销售出库明细表!$B$3:$B$3000),4^8),ROW(A19)))&amp;""</f>
        <v/>
      </c>
      <c r="H25" s="18" t="str">
        <f t="array" ref="H25">INDEX(销售出库明细表!K:K,SMALL(IF(销售出库明细表!$B$3:$B$3000=$I$3,ROW(销售出库明细表!$B$3:$B$3000),4^8),ROW(A19)))&amp;""</f>
        <v/>
      </c>
      <c r="I25" s="18" t="str">
        <f t="array" ref="I25">INDEX(销售出库明细表!M:M,SMALL(IF(销售出库明细表!$B$3:$B$3000=$I$3,ROW(销售出库明细表!$B$3:$B$3000),4^8),ROW(A19)))&amp;""</f>
        <v/>
      </c>
    </row>
    <row r="26" spans="1:9" ht="20.100000000000001" customHeight="1" x14ac:dyDescent="0.15">
      <c r="A26" s="18" t="str">
        <f t="array" ref="A26">INDEX(销售出库明细表!D:D,SMALL(IF(销售出库明细表!$B$3:$B$3000=$I$3,ROW(销售出库明细表!$B$3:$B$3000),4^8),ROW(A20)))&amp;""</f>
        <v/>
      </c>
      <c r="B26" s="18" t="str">
        <f t="array" ref="B26">INDEX(销售出库明细表!E:E,SMALL(IF(销售出库明细表!$B$3:$B$3000=$I$3,ROW(销售出库明细表!$B$3:$B$3000),4^8),ROW(A20)))&amp;""</f>
        <v/>
      </c>
      <c r="C26" s="18" t="str">
        <f t="array" ref="C26">INDEX(销售出库明细表!F:F,SMALL(IF(销售出库明细表!$B$3:$B$3000=$I$3,ROW(销售出库明细表!$B$3:$B$3000),4^8),ROW(A20)))&amp;""</f>
        <v/>
      </c>
      <c r="D26" s="18" t="str">
        <f t="array" ref="D26">INDEX(销售出库明细表!G:G,SMALL(IF(销售出库明细表!$B$3:$B$3000=$I$3,ROW(销售出库明细表!$B$3:$B$3000),4^8),ROW(A20)))&amp;""</f>
        <v/>
      </c>
      <c r="E26" s="18" t="str">
        <f t="array" ref="E26">INDEX(销售出库明细表!H:H,SMALL(IF(销售出库明细表!$B$3:$B$3000=$I$3,ROW(销售出库明细表!$B$3:$B$3000),4^8),ROW(A20)))&amp;""</f>
        <v/>
      </c>
      <c r="F26" s="18" t="str">
        <f t="array" ref="F26">INDEX(销售出库明细表!I:I,SMALL(IF(销售出库明细表!$B$3:$B$3000=$I$3,ROW(销售出库明细表!$B$3:$B$3000),4^8),ROW(A20)))&amp;""</f>
        <v/>
      </c>
      <c r="G26" s="18" t="str">
        <f t="array" ref="G26">INDEX(销售出库明细表!J:J,SMALL(IF(销售出库明细表!$B$3:$B$3000=$I$3,ROW(销售出库明细表!$B$3:$B$3000),4^8),ROW(A20)))&amp;""</f>
        <v/>
      </c>
      <c r="H26" s="18" t="str">
        <f t="array" ref="H26">INDEX(销售出库明细表!K:K,SMALL(IF(销售出库明细表!$B$3:$B$3000=$I$3,ROW(销售出库明细表!$B$3:$B$3000),4^8),ROW(A20)))&amp;""</f>
        <v/>
      </c>
      <c r="I26" s="18" t="str">
        <f t="array" ref="I26">INDEX(销售出库明细表!M:M,SMALL(IF(销售出库明细表!$B$3:$B$3000=$I$3,ROW(销售出库明细表!$B$3:$B$3000),4^8),ROW(A20)))&amp;""</f>
        <v/>
      </c>
    </row>
    <row r="27" spans="1:9" ht="20.100000000000001" customHeight="1" x14ac:dyDescent="0.15">
      <c r="A27" s="18" t="str">
        <f t="array" ref="A27">INDEX(销售出库明细表!D:D,SMALL(IF(销售出库明细表!$B$3:$B$3000=$I$3,ROW(销售出库明细表!$B$3:$B$3000),4^8),ROW(A21)))&amp;""</f>
        <v/>
      </c>
      <c r="B27" s="18" t="str">
        <f t="array" ref="B27">INDEX(销售出库明细表!E:E,SMALL(IF(销售出库明细表!$B$3:$B$3000=$I$3,ROW(销售出库明细表!$B$3:$B$3000),4^8),ROW(A21)))&amp;""</f>
        <v/>
      </c>
      <c r="C27" s="18" t="str">
        <f t="array" ref="C27">INDEX(销售出库明细表!F:F,SMALL(IF(销售出库明细表!$B$3:$B$3000=$I$3,ROW(销售出库明细表!$B$3:$B$3000),4^8),ROW(A21)))&amp;""</f>
        <v/>
      </c>
      <c r="D27" s="18" t="str">
        <f t="array" ref="D27">INDEX(销售出库明细表!G:G,SMALL(IF(销售出库明细表!$B$3:$B$3000=$I$3,ROW(销售出库明细表!$B$3:$B$3000),4^8),ROW(A21)))&amp;""</f>
        <v/>
      </c>
      <c r="E27" s="18" t="str">
        <f t="array" ref="E27">INDEX(销售出库明细表!H:H,SMALL(IF(销售出库明细表!$B$3:$B$3000=$I$3,ROW(销售出库明细表!$B$3:$B$3000),4^8),ROW(A21)))&amp;""</f>
        <v/>
      </c>
      <c r="F27" s="18" t="str">
        <f t="array" ref="F27">INDEX(销售出库明细表!I:I,SMALL(IF(销售出库明细表!$B$3:$B$3000=$I$3,ROW(销售出库明细表!$B$3:$B$3000),4^8),ROW(A21)))&amp;""</f>
        <v/>
      </c>
      <c r="G27" s="18" t="str">
        <f t="array" ref="G27">INDEX(销售出库明细表!J:J,SMALL(IF(销售出库明细表!$B$3:$B$3000=$I$3,ROW(销售出库明细表!$B$3:$B$3000),4^8),ROW(A21)))&amp;""</f>
        <v/>
      </c>
      <c r="H27" s="18" t="str">
        <f t="array" ref="H27">INDEX(销售出库明细表!K:K,SMALL(IF(销售出库明细表!$B$3:$B$3000=$I$3,ROW(销售出库明细表!$B$3:$B$3000),4^8),ROW(A21)))&amp;""</f>
        <v/>
      </c>
      <c r="I27" s="18" t="str">
        <f t="array" ref="I27">INDEX(销售出库明细表!M:M,SMALL(IF(销售出库明细表!$B$3:$B$3000=$I$3,ROW(销售出库明细表!$B$3:$B$3000),4^8),ROW(A21)))&amp;""</f>
        <v/>
      </c>
    </row>
    <row r="28" spans="1:9" ht="20.100000000000001" customHeight="1" x14ac:dyDescent="0.15">
      <c r="A28" s="18" t="str">
        <f t="array" ref="A28">INDEX(销售出库明细表!D:D,SMALL(IF(销售出库明细表!$B$3:$B$3000=$I$3,ROW(销售出库明细表!$B$3:$B$3000),4^8),ROW(A22)))&amp;""</f>
        <v/>
      </c>
      <c r="B28" s="18" t="str">
        <f t="array" ref="B28">INDEX(销售出库明细表!E:E,SMALL(IF(销售出库明细表!$B$3:$B$3000=$I$3,ROW(销售出库明细表!$B$3:$B$3000),4^8),ROW(A22)))&amp;""</f>
        <v/>
      </c>
      <c r="C28" s="18" t="str">
        <f t="array" ref="C28">INDEX(销售出库明细表!F:F,SMALL(IF(销售出库明细表!$B$3:$B$3000=$I$3,ROW(销售出库明细表!$B$3:$B$3000),4^8),ROW(A22)))&amp;""</f>
        <v/>
      </c>
      <c r="D28" s="18" t="str">
        <f t="array" ref="D28">INDEX(销售出库明细表!G:G,SMALL(IF(销售出库明细表!$B$3:$B$3000=$I$3,ROW(销售出库明细表!$B$3:$B$3000),4^8),ROW(A22)))&amp;""</f>
        <v/>
      </c>
      <c r="E28" s="18" t="str">
        <f t="array" ref="E28">INDEX(销售出库明细表!H:H,SMALL(IF(销售出库明细表!$B$3:$B$3000=$I$3,ROW(销售出库明细表!$B$3:$B$3000),4^8),ROW(A22)))&amp;""</f>
        <v/>
      </c>
      <c r="F28" s="18" t="str">
        <f t="array" ref="F28">INDEX(销售出库明细表!I:I,SMALL(IF(销售出库明细表!$B$3:$B$3000=$I$3,ROW(销售出库明细表!$B$3:$B$3000),4^8),ROW(A22)))&amp;""</f>
        <v/>
      </c>
      <c r="G28" s="18" t="str">
        <f t="array" ref="G28">INDEX(销售出库明细表!J:J,SMALL(IF(销售出库明细表!$B$3:$B$3000=$I$3,ROW(销售出库明细表!$B$3:$B$3000),4^8),ROW(A22)))&amp;""</f>
        <v/>
      </c>
      <c r="H28" s="18" t="str">
        <f t="array" ref="H28">INDEX(销售出库明细表!K:K,SMALL(IF(销售出库明细表!$B$3:$B$3000=$I$3,ROW(销售出库明细表!$B$3:$B$3000),4^8),ROW(A22)))&amp;""</f>
        <v/>
      </c>
      <c r="I28" s="18" t="str">
        <f t="array" ref="I28">INDEX(销售出库明细表!M:M,SMALL(IF(销售出库明细表!$B$3:$B$3000=$I$3,ROW(销售出库明细表!$B$3:$B$3000),4^8),ROW(A22)))&amp;""</f>
        <v/>
      </c>
    </row>
    <row r="29" spans="1:9" ht="20.100000000000001" customHeight="1" x14ac:dyDescent="0.15">
      <c r="A29" s="18" t="str">
        <f t="array" ref="A29">INDEX(销售出库明细表!D:D,SMALL(IF(销售出库明细表!$B$3:$B$3000=$I$3,ROW(销售出库明细表!$B$3:$B$3000),4^8),ROW(A23)))&amp;""</f>
        <v/>
      </c>
      <c r="B29" s="18" t="str">
        <f t="array" ref="B29">INDEX(销售出库明细表!E:E,SMALL(IF(销售出库明细表!$B$3:$B$3000=$I$3,ROW(销售出库明细表!$B$3:$B$3000),4^8),ROW(A23)))&amp;""</f>
        <v/>
      </c>
      <c r="C29" s="18" t="str">
        <f t="array" ref="C29">INDEX(销售出库明细表!F:F,SMALL(IF(销售出库明细表!$B$3:$B$3000=$I$3,ROW(销售出库明细表!$B$3:$B$3000),4^8),ROW(A23)))&amp;""</f>
        <v/>
      </c>
      <c r="D29" s="18" t="str">
        <f t="array" ref="D29">INDEX(销售出库明细表!G:G,SMALL(IF(销售出库明细表!$B$3:$B$3000=$I$3,ROW(销售出库明细表!$B$3:$B$3000),4^8),ROW(A23)))&amp;""</f>
        <v/>
      </c>
      <c r="E29" s="18" t="str">
        <f t="array" ref="E29">INDEX(销售出库明细表!H:H,SMALL(IF(销售出库明细表!$B$3:$B$3000=$I$3,ROW(销售出库明细表!$B$3:$B$3000),4^8),ROW(A23)))&amp;""</f>
        <v/>
      </c>
      <c r="F29" s="18" t="str">
        <f t="array" ref="F29">INDEX(销售出库明细表!I:I,SMALL(IF(销售出库明细表!$B$3:$B$3000=$I$3,ROW(销售出库明细表!$B$3:$B$3000),4^8),ROW(A23)))&amp;""</f>
        <v/>
      </c>
      <c r="G29" s="18" t="str">
        <f t="array" ref="G29">INDEX(销售出库明细表!J:J,SMALL(IF(销售出库明细表!$B$3:$B$3000=$I$3,ROW(销售出库明细表!$B$3:$B$3000),4^8),ROW(A23)))&amp;""</f>
        <v/>
      </c>
      <c r="H29" s="18" t="str">
        <f t="array" ref="H29">INDEX(销售出库明细表!K:K,SMALL(IF(销售出库明细表!$B$3:$B$3000=$I$3,ROW(销售出库明细表!$B$3:$B$3000),4^8),ROW(A23)))&amp;""</f>
        <v/>
      </c>
      <c r="I29" s="18" t="str">
        <f t="array" ref="I29">INDEX(销售出库明细表!M:M,SMALL(IF(销售出库明细表!$B$3:$B$3000=$I$3,ROW(销售出库明细表!$B$3:$B$3000),4^8),ROW(A23)))&amp;""</f>
        <v/>
      </c>
    </row>
    <row r="30" spans="1:9" ht="20.100000000000001" customHeight="1" x14ac:dyDescent="0.15">
      <c r="A30" s="18" t="str">
        <f t="array" ref="A30">INDEX(销售出库明细表!D:D,SMALL(IF(销售出库明细表!$B$3:$B$3000=$I$3,ROW(销售出库明细表!$B$3:$B$3000),4^8),ROW(A24)))&amp;""</f>
        <v/>
      </c>
      <c r="B30" s="18" t="str">
        <f t="array" ref="B30">INDEX(销售出库明细表!E:E,SMALL(IF(销售出库明细表!$B$3:$B$3000=$I$3,ROW(销售出库明细表!$B$3:$B$3000),4^8),ROW(A24)))&amp;""</f>
        <v/>
      </c>
      <c r="C30" s="18" t="str">
        <f t="array" ref="C30">INDEX(销售出库明细表!F:F,SMALL(IF(销售出库明细表!$B$3:$B$3000=$I$3,ROW(销售出库明细表!$B$3:$B$3000),4^8),ROW(A24)))&amp;""</f>
        <v/>
      </c>
      <c r="D30" s="18" t="str">
        <f t="array" ref="D30">INDEX(销售出库明细表!G:G,SMALL(IF(销售出库明细表!$B$3:$B$3000=$I$3,ROW(销售出库明细表!$B$3:$B$3000),4^8),ROW(A24)))&amp;""</f>
        <v/>
      </c>
      <c r="E30" s="18" t="str">
        <f t="array" ref="E30">INDEX(销售出库明细表!H:H,SMALL(IF(销售出库明细表!$B$3:$B$3000=$I$3,ROW(销售出库明细表!$B$3:$B$3000),4^8),ROW(A24)))&amp;""</f>
        <v/>
      </c>
      <c r="F30" s="18" t="str">
        <f t="array" ref="F30">INDEX(销售出库明细表!I:I,SMALL(IF(销售出库明细表!$B$3:$B$3000=$I$3,ROW(销售出库明细表!$B$3:$B$3000),4^8),ROW(A24)))&amp;""</f>
        <v/>
      </c>
      <c r="G30" s="18" t="str">
        <f t="array" ref="G30">INDEX(销售出库明细表!J:J,SMALL(IF(销售出库明细表!$B$3:$B$3000=$I$3,ROW(销售出库明细表!$B$3:$B$3000),4^8),ROW(A24)))&amp;""</f>
        <v/>
      </c>
      <c r="H30" s="18" t="str">
        <f t="array" ref="H30">INDEX(销售出库明细表!K:K,SMALL(IF(销售出库明细表!$B$3:$B$3000=$I$3,ROW(销售出库明细表!$B$3:$B$3000),4^8),ROW(A24)))&amp;""</f>
        <v/>
      </c>
      <c r="I30" s="18" t="str">
        <f t="array" ref="I30">INDEX(销售出库明细表!M:M,SMALL(IF(销售出库明细表!$B$3:$B$3000=$I$3,ROW(销售出库明细表!$B$3:$B$3000),4^8),ROW(A24)))&amp;""</f>
        <v/>
      </c>
    </row>
    <row r="31" spans="1:9" ht="20.100000000000001" customHeight="1" x14ac:dyDescent="0.15">
      <c r="A31" s="18" t="str">
        <f t="array" ref="A31">INDEX(销售出库明细表!D:D,SMALL(IF(销售出库明细表!$B$3:$B$3000=$I$3,ROW(销售出库明细表!$B$3:$B$3000),4^8),ROW(A25)))&amp;""</f>
        <v/>
      </c>
      <c r="B31" s="18" t="str">
        <f t="array" ref="B31">INDEX(销售出库明细表!E:E,SMALL(IF(销售出库明细表!$B$3:$B$3000=$I$3,ROW(销售出库明细表!$B$3:$B$3000),4^8),ROW(A25)))&amp;""</f>
        <v/>
      </c>
      <c r="C31" s="18" t="str">
        <f t="array" ref="C31">INDEX(销售出库明细表!F:F,SMALL(IF(销售出库明细表!$B$3:$B$3000=$I$3,ROW(销售出库明细表!$B$3:$B$3000),4^8),ROW(A25)))&amp;""</f>
        <v/>
      </c>
      <c r="D31" s="18" t="str">
        <f t="array" ref="D31">INDEX(销售出库明细表!G:G,SMALL(IF(销售出库明细表!$B$3:$B$3000=$I$3,ROW(销售出库明细表!$B$3:$B$3000),4^8),ROW(A25)))&amp;""</f>
        <v/>
      </c>
      <c r="E31" s="18" t="str">
        <f t="array" ref="E31">INDEX(销售出库明细表!H:H,SMALL(IF(销售出库明细表!$B$3:$B$3000=$I$3,ROW(销售出库明细表!$B$3:$B$3000),4^8),ROW(A25)))&amp;""</f>
        <v/>
      </c>
      <c r="F31" s="18" t="str">
        <f t="array" ref="F31">INDEX(销售出库明细表!I:I,SMALL(IF(销售出库明细表!$B$3:$B$3000=$I$3,ROW(销售出库明细表!$B$3:$B$3000),4^8),ROW(A25)))&amp;""</f>
        <v/>
      </c>
      <c r="G31" s="18" t="str">
        <f t="array" ref="G31">INDEX(销售出库明细表!J:J,SMALL(IF(销售出库明细表!$B$3:$B$3000=$I$3,ROW(销售出库明细表!$B$3:$B$3000),4^8),ROW(A25)))&amp;""</f>
        <v/>
      </c>
      <c r="H31" s="18" t="str">
        <f t="array" ref="H31">INDEX(销售出库明细表!K:K,SMALL(IF(销售出库明细表!$B$3:$B$3000=$I$3,ROW(销售出库明细表!$B$3:$B$3000),4^8),ROW(A25)))&amp;""</f>
        <v/>
      </c>
      <c r="I31" s="18" t="str">
        <f t="array" ref="I31">INDEX(销售出库明细表!M:M,SMALL(IF(销售出库明细表!$B$3:$B$3000=$I$3,ROW(销售出库明细表!$B$3:$B$3000),4^8),ROW(A25)))&amp;""</f>
        <v/>
      </c>
    </row>
    <row r="32" spans="1:9" ht="20.100000000000001" customHeight="1" x14ac:dyDescent="0.15">
      <c r="A32" s="18" t="str">
        <f t="array" ref="A32">INDEX(销售出库明细表!D:D,SMALL(IF(销售出库明细表!$B$3:$B$3000=$I$3,ROW(销售出库明细表!$B$3:$B$3000),4^8),ROW(A26)))&amp;""</f>
        <v/>
      </c>
      <c r="B32" s="18" t="str">
        <f t="array" ref="B32">INDEX(销售出库明细表!E:E,SMALL(IF(销售出库明细表!$B$3:$B$3000=$I$3,ROW(销售出库明细表!$B$3:$B$3000),4^8),ROW(A26)))&amp;""</f>
        <v/>
      </c>
      <c r="C32" s="18" t="str">
        <f t="array" ref="C32">INDEX(销售出库明细表!F:F,SMALL(IF(销售出库明细表!$B$3:$B$3000=$I$3,ROW(销售出库明细表!$B$3:$B$3000),4^8),ROW(A26)))&amp;""</f>
        <v/>
      </c>
      <c r="D32" s="18" t="str">
        <f t="array" ref="D32">INDEX(销售出库明细表!G:G,SMALL(IF(销售出库明细表!$B$3:$B$3000=$I$3,ROW(销售出库明细表!$B$3:$B$3000),4^8),ROW(A26)))&amp;""</f>
        <v/>
      </c>
      <c r="E32" s="18" t="str">
        <f t="array" ref="E32">INDEX(销售出库明细表!H:H,SMALL(IF(销售出库明细表!$B$3:$B$3000=$I$3,ROW(销售出库明细表!$B$3:$B$3000),4^8),ROW(A26)))&amp;""</f>
        <v/>
      </c>
      <c r="F32" s="18" t="str">
        <f t="array" ref="F32">INDEX(销售出库明细表!I:I,SMALL(IF(销售出库明细表!$B$3:$B$3000=$I$3,ROW(销售出库明细表!$B$3:$B$3000),4^8),ROW(A26)))&amp;""</f>
        <v/>
      </c>
      <c r="G32" s="18" t="str">
        <f t="array" ref="G32">INDEX(销售出库明细表!J:J,SMALL(IF(销售出库明细表!$B$3:$B$3000=$I$3,ROW(销售出库明细表!$B$3:$B$3000),4^8),ROW(A26)))&amp;""</f>
        <v/>
      </c>
      <c r="H32" s="18" t="str">
        <f t="array" ref="H32">INDEX(销售出库明细表!K:K,SMALL(IF(销售出库明细表!$B$3:$B$3000=$I$3,ROW(销售出库明细表!$B$3:$B$3000),4^8),ROW(A26)))&amp;""</f>
        <v/>
      </c>
      <c r="I32" s="18" t="str">
        <f t="array" ref="I32">INDEX(销售出库明细表!M:M,SMALL(IF(销售出库明细表!$B$3:$B$3000=$I$3,ROW(销售出库明细表!$B$3:$B$3000),4^8),ROW(A26)))&amp;""</f>
        <v/>
      </c>
    </row>
    <row r="33" spans="1:9" ht="20.100000000000001" customHeight="1" x14ac:dyDescent="0.15">
      <c r="A33" s="18" t="str">
        <f t="array" ref="A33">INDEX(销售出库明细表!D:D,SMALL(IF(销售出库明细表!$B$3:$B$3000=$I$3,ROW(销售出库明细表!$B$3:$B$3000),4^8),ROW(A27)))&amp;""</f>
        <v/>
      </c>
      <c r="B33" s="18" t="str">
        <f t="array" ref="B33">INDEX(销售出库明细表!E:E,SMALL(IF(销售出库明细表!$B$3:$B$3000=$I$3,ROW(销售出库明细表!$B$3:$B$3000),4^8),ROW(A27)))&amp;""</f>
        <v/>
      </c>
      <c r="C33" s="18" t="str">
        <f t="array" ref="C33">INDEX(销售出库明细表!F:F,SMALL(IF(销售出库明细表!$B$3:$B$3000=$I$3,ROW(销售出库明细表!$B$3:$B$3000),4^8),ROW(A27)))&amp;""</f>
        <v/>
      </c>
      <c r="D33" s="18" t="str">
        <f t="array" ref="D33">INDEX(销售出库明细表!G:G,SMALL(IF(销售出库明细表!$B$3:$B$3000=$I$3,ROW(销售出库明细表!$B$3:$B$3000),4^8),ROW(A27)))&amp;""</f>
        <v/>
      </c>
      <c r="E33" s="18" t="str">
        <f t="array" ref="E33">INDEX(销售出库明细表!H:H,SMALL(IF(销售出库明细表!$B$3:$B$3000=$I$3,ROW(销售出库明细表!$B$3:$B$3000),4^8),ROW(A27)))&amp;""</f>
        <v/>
      </c>
      <c r="F33" s="18" t="str">
        <f t="array" ref="F33">INDEX(销售出库明细表!I:I,SMALL(IF(销售出库明细表!$B$3:$B$3000=$I$3,ROW(销售出库明细表!$B$3:$B$3000),4^8),ROW(A27)))&amp;""</f>
        <v/>
      </c>
      <c r="G33" s="18" t="str">
        <f t="array" ref="G33">INDEX(销售出库明细表!J:J,SMALL(IF(销售出库明细表!$B$3:$B$3000=$I$3,ROW(销售出库明细表!$B$3:$B$3000),4^8),ROW(A27)))&amp;""</f>
        <v/>
      </c>
      <c r="H33" s="18" t="str">
        <f t="array" ref="H33">INDEX(销售出库明细表!K:K,SMALL(IF(销售出库明细表!$B$3:$B$3000=$I$3,ROW(销售出库明细表!$B$3:$B$3000),4^8),ROW(A27)))&amp;""</f>
        <v/>
      </c>
      <c r="I33" s="18" t="str">
        <f t="array" ref="I33">INDEX(销售出库明细表!M:M,SMALL(IF(销售出库明细表!$B$3:$B$3000=$I$3,ROW(销售出库明细表!$B$3:$B$3000),4^8),ROW(A27)))&amp;""</f>
        <v/>
      </c>
    </row>
    <row r="34" spans="1:9" ht="20.100000000000001" customHeight="1" x14ac:dyDescent="0.15">
      <c r="A34" s="18" t="str">
        <f t="array" ref="A34">INDEX(销售出库明细表!D:D,SMALL(IF(销售出库明细表!$B$3:$B$3000=$I$3,ROW(销售出库明细表!$B$3:$B$3000),4^8),ROW(A28)))&amp;""</f>
        <v/>
      </c>
      <c r="B34" s="18" t="str">
        <f t="array" ref="B34">INDEX(销售出库明细表!E:E,SMALL(IF(销售出库明细表!$B$3:$B$3000=$I$3,ROW(销售出库明细表!$B$3:$B$3000),4^8),ROW(A28)))&amp;""</f>
        <v/>
      </c>
      <c r="C34" s="18" t="str">
        <f t="array" ref="C34">INDEX(销售出库明细表!F:F,SMALL(IF(销售出库明细表!$B$3:$B$3000=$I$3,ROW(销售出库明细表!$B$3:$B$3000),4^8),ROW(A28)))&amp;""</f>
        <v/>
      </c>
      <c r="D34" s="18" t="str">
        <f t="array" ref="D34">INDEX(销售出库明细表!G:G,SMALL(IF(销售出库明细表!$B$3:$B$3000=$I$3,ROW(销售出库明细表!$B$3:$B$3000),4^8),ROW(A28)))&amp;""</f>
        <v/>
      </c>
      <c r="E34" s="18" t="str">
        <f t="array" ref="E34">INDEX(销售出库明细表!H:H,SMALL(IF(销售出库明细表!$B$3:$B$3000=$I$3,ROW(销售出库明细表!$B$3:$B$3000),4^8),ROW(A28)))&amp;""</f>
        <v/>
      </c>
      <c r="F34" s="18" t="str">
        <f t="array" ref="F34">INDEX(销售出库明细表!I:I,SMALL(IF(销售出库明细表!$B$3:$B$3000=$I$3,ROW(销售出库明细表!$B$3:$B$3000),4^8),ROW(A28)))&amp;""</f>
        <v/>
      </c>
      <c r="G34" s="18" t="str">
        <f t="array" ref="G34">INDEX(销售出库明细表!J:J,SMALL(IF(销售出库明细表!$B$3:$B$3000=$I$3,ROW(销售出库明细表!$B$3:$B$3000),4^8),ROW(A28)))&amp;""</f>
        <v/>
      </c>
      <c r="H34" s="18" t="str">
        <f t="array" ref="H34">INDEX(销售出库明细表!K:K,SMALL(IF(销售出库明细表!$B$3:$B$3000=$I$3,ROW(销售出库明细表!$B$3:$B$3000),4^8),ROW(A28)))&amp;""</f>
        <v/>
      </c>
      <c r="I34" s="18" t="str">
        <f t="array" ref="I34">INDEX(销售出库明细表!M:M,SMALL(IF(销售出库明细表!$B$3:$B$3000=$I$3,ROW(销售出库明细表!$B$3:$B$3000),4^8),ROW(A28)))&amp;""</f>
        <v/>
      </c>
    </row>
    <row r="35" spans="1:9" ht="20.100000000000001" customHeight="1" x14ac:dyDescent="0.15">
      <c r="A35" s="18" t="str">
        <f t="array" ref="A35">INDEX(销售出库明细表!D:D,SMALL(IF(销售出库明细表!$B$3:$B$3000=$I$3,ROW(销售出库明细表!$B$3:$B$3000),4^8),ROW(A29)))&amp;""</f>
        <v/>
      </c>
      <c r="B35" s="18" t="str">
        <f t="array" ref="B35">INDEX(销售出库明细表!E:E,SMALL(IF(销售出库明细表!$B$3:$B$3000=$I$3,ROW(销售出库明细表!$B$3:$B$3000),4^8),ROW(A29)))&amp;""</f>
        <v/>
      </c>
      <c r="C35" s="18" t="str">
        <f t="array" ref="C35">INDEX(销售出库明细表!F:F,SMALL(IF(销售出库明细表!$B$3:$B$3000=$I$3,ROW(销售出库明细表!$B$3:$B$3000),4^8),ROW(A29)))&amp;""</f>
        <v/>
      </c>
      <c r="D35" s="18" t="str">
        <f t="array" ref="D35">INDEX(销售出库明细表!G:G,SMALL(IF(销售出库明细表!$B$3:$B$3000=$I$3,ROW(销售出库明细表!$B$3:$B$3000),4^8),ROW(A29)))&amp;""</f>
        <v/>
      </c>
      <c r="E35" s="18" t="str">
        <f t="array" ref="E35">INDEX(销售出库明细表!H:H,SMALL(IF(销售出库明细表!$B$3:$B$3000=$I$3,ROW(销售出库明细表!$B$3:$B$3000),4^8),ROW(A29)))&amp;""</f>
        <v/>
      </c>
      <c r="F35" s="18" t="str">
        <f t="array" ref="F35">INDEX(销售出库明细表!I:I,SMALL(IF(销售出库明细表!$B$3:$B$3000=$I$3,ROW(销售出库明细表!$B$3:$B$3000),4^8),ROW(A29)))&amp;""</f>
        <v/>
      </c>
      <c r="G35" s="18" t="str">
        <f t="array" ref="G35">INDEX(销售出库明细表!J:J,SMALL(IF(销售出库明细表!$B$3:$B$3000=$I$3,ROW(销售出库明细表!$B$3:$B$3000),4^8),ROW(A29)))&amp;""</f>
        <v/>
      </c>
      <c r="H35" s="18" t="str">
        <f t="array" ref="H35">INDEX(销售出库明细表!K:K,SMALL(IF(销售出库明细表!$B$3:$B$3000=$I$3,ROW(销售出库明细表!$B$3:$B$3000),4^8),ROW(A29)))&amp;""</f>
        <v/>
      </c>
      <c r="I35" s="18" t="str">
        <f t="array" ref="I35">INDEX(销售出库明细表!M:M,SMALL(IF(销售出库明细表!$B$3:$B$3000=$I$3,ROW(销售出库明细表!$B$3:$B$3000),4^8),ROW(A29)))&amp;""</f>
        <v/>
      </c>
    </row>
    <row r="36" spans="1:9" ht="20.100000000000001" customHeight="1" x14ac:dyDescent="0.15">
      <c r="A36" s="18" t="str">
        <f t="array" ref="A36">INDEX(销售出库明细表!D:D,SMALL(IF(销售出库明细表!$B$3:$B$3000=$I$3,ROW(销售出库明细表!$B$3:$B$3000),4^8),ROW(A30)))&amp;""</f>
        <v/>
      </c>
      <c r="B36" s="18" t="str">
        <f t="array" ref="B36">INDEX(销售出库明细表!E:E,SMALL(IF(销售出库明细表!$B$3:$B$3000=$I$3,ROW(销售出库明细表!$B$3:$B$3000),4^8),ROW(A30)))&amp;""</f>
        <v/>
      </c>
      <c r="C36" s="18" t="str">
        <f t="array" ref="C36">INDEX(销售出库明细表!F:F,SMALL(IF(销售出库明细表!$B$3:$B$3000=$I$3,ROW(销售出库明细表!$B$3:$B$3000),4^8),ROW(A30)))&amp;""</f>
        <v/>
      </c>
      <c r="D36" s="18" t="str">
        <f t="array" ref="D36">INDEX(销售出库明细表!G:G,SMALL(IF(销售出库明细表!$B$3:$B$3000=$I$3,ROW(销售出库明细表!$B$3:$B$3000),4^8),ROW(A30)))&amp;""</f>
        <v/>
      </c>
      <c r="E36" s="18" t="str">
        <f t="array" ref="E36">INDEX(销售出库明细表!H:H,SMALL(IF(销售出库明细表!$B$3:$B$3000=$I$3,ROW(销售出库明细表!$B$3:$B$3000),4^8),ROW(A30)))&amp;""</f>
        <v/>
      </c>
      <c r="F36" s="18" t="str">
        <f t="array" ref="F36">INDEX(销售出库明细表!I:I,SMALL(IF(销售出库明细表!$B$3:$B$3000=$I$3,ROW(销售出库明细表!$B$3:$B$3000),4^8),ROW(A30)))&amp;""</f>
        <v/>
      </c>
      <c r="G36" s="18" t="str">
        <f t="array" ref="G36">INDEX(销售出库明细表!J:J,SMALL(IF(销售出库明细表!$B$3:$B$3000=$I$3,ROW(销售出库明细表!$B$3:$B$3000),4^8),ROW(A30)))&amp;""</f>
        <v/>
      </c>
      <c r="H36" s="18" t="str">
        <f t="array" ref="H36">INDEX(销售出库明细表!K:K,SMALL(IF(销售出库明细表!$B$3:$B$3000=$I$3,ROW(销售出库明细表!$B$3:$B$3000),4^8),ROW(A30)))&amp;""</f>
        <v/>
      </c>
      <c r="I36" s="18" t="str">
        <f t="array" ref="I36">INDEX(销售出库明细表!M:M,SMALL(IF(销售出库明细表!$B$3:$B$3000=$I$3,ROW(销售出库明细表!$B$3:$B$3000),4^8),ROW(A30)))&amp;""</f>
        <v/>
      </c>
    </row>
    <row r="37" spans="1:9" ht="20.100000000000001" customHeight="1" x14ac:dyDescent="0.15">
      <c r="A37" s="18" t="str">
        <f t="array" ref="A37">INDEX(销售出库明细表!D:D,SMALL(IF(销售出库明细表!$B$3:$B$3000=$I$3,ROW(销售出库明细表!$B$3:$B$3000),4^8),ROW(A31)))&amp;""</f>
        <v/>
      </c>
      <c r="B37" s="18" t="str">
        <f t="array" ref="B37">INDEX(销售出库明细表!E:E,SMALL(IF(销售出库明细表!$B$3:$B$3000=$I$3,ROW(销售出库明细表!$B$3:$B$3000),4^8),ROW(A31)))&amp;""</f>
        <v/>
      </c>
      <c r="C37" s="18" t="str">
        <f t="array" ref="C37">INDEX(销售出库明细表!F:F,SMALL(IF(销售出库明细表!$B$3:$B$3000=$I$3,ROW(销售出库明细表!$B$3:$B$3000),4^8),ROW(A31)))&amp;""</f>
        <v/>
      </c>
      <c r="D37" s="18" t="str">
        <f t="array" ref="D37">INDEX(销售出库明细表!G:G,SMALL(IF(销售出库明细表!$B$3:$B$3000=$I$3,ROW(销售出库明细表!$B$3:$B$3000),4^8),ROW(A31)))&amp;""</f>
        <v/>
      </c>
      <c r="E37" s="18" t="str">
        <f t="array" ref="E37">INDEX(销售出库明细表!H:H,SMALL(IF(销售出库明细表!$B$3:$B$3000=$I$3,ROW(销售出库明细表!$B$3:$B$3000),4^8),ROW(A31)))&amp;""</f>
        <v/>
      </c>
      <c r="F37" s="18" t="str">
        <f t="array" ref="F37">INDEX(销售出库明细表!I:I,SMALL(IF(销售出库明细表!$B$3:$B$3000=$I$3,ROW(销售出库明细表!$B$3:$B$3000),4^8),ROW(A31)))&amp;""</f>
        <v/>
      </c>
      <c r="G37" s="18" t="str">
        <f t="array" ref="G37">INDEX(销售出库明细表!J:J,SMALL(IF(销售出库明细表!$B$3:$B$3000=$I$3,ROW(销售出库明细表!$B$3:$B$3000),4^8),ROW(A31)))&amp;""</f>
        <v/>
      </c>
      <c r="H37" s="18" t="str">
        <f t="array" ref="H37">INDEX(销售出库明细表!K:K,SMALL(IF(销售出库明细表!$B$3:$B$3000=$I$3,ROW(销售出库明细表!$B$3:$B$3000),4^8),ROW(A31)))&amp;""</f>
        <v/>
      </c>
      <c r="I37" s="18" t="str">
        <f t="array" ref="I37">INDEX(销售出库明细表!M:M,SMALL(IF(销售出库明细表!$B$3:$B$3000=$I$3,ROW(销售出库明细表!$B$3:$B$3000),4^8),ROW(A31)))&amp;""</f>
        <v/>
      </c>
    </row>
    <row r="38" spans="1:9" ht="20.100000000000001" customHeight="1" x14ac:dyDescent="0.15">
      <c r="A38" s="18" t="str">
        <f t="array" ref="A38">INDEX(销售出库明细表!D:D,SMALL(IF(销售出库明细表!$B$3:$B$3000=$I$3,ROW(销售出库明细表!$B$3:$B$3000),4^8),ROW(A32)))&amp;""</f>
        <v/>
      </c>
      <c r="B38" s="18" t="str">
        <f t="array" ref="B38">INDEX(销售出库明细表!E:E,SMALL(IF(销售出库明细表!$B$3:$B$3000=$I$3,ROW(销售出库明细表!$B$3:$B$3000),4^8),ROW(A32)))&amp;""</f>
        <v/>
      </c>
      <c r="C38" s="18" t="str">
        <f t="array" ref="C38">INDEX(销售出库明细表!F:F,SMALL(IF(销售出库明细表!$B$3:$B$3000=$I$3,ROW(销售出库明细表!$B$3:$B$3000),4^8),ROW(A32)))&amp;""</f>
        <v/>
      </c>
      <c r="D38" s="18" t="str">
        <f t="array" ref="D38">INDEX(销售出库明细表!G:G,SMALL(IF(销售出库明细表!$B$3:$B$3000=$I$3,ROW(销售出库明细表!$B$3:$B$3000),4^8),ROW(A32)))&amp;""</f>
        <v/>
      </c>
      <c r="E38" s="18" t="str">
        <f t="array" ref="E38">INDEX(销售出库明细表!H:H,SMALL(IF(销售出库明细表!$B$3:$B$3000=$I$3,ROW(销售出库明细表!$B$3:$B$3000),4^8),ROW(A32)))&amp;""</f>
        <v/>
      </c>
      <c r="F38" s="18" t="str">
        <f t="array" ref="F38">INDEX(销售出库明细表!I:I,SMALL(IF(销售出库明细表!$B$3:$B$3000=$I$3,ROW(销售出库明细表!$B$3:$B$3000),4^8),ROW(A32)))&amp;""</f>
        <v/>
      </c>
      <c r="G38" s="18" t="str">
        <f t="array" ref="G38">INDEX(销售出库明细表!J:J,SMALL(IF(销售出库明细表!$B$3:$B$3000=$I$3,ROW(销售出库明细表!$B$3:$B$3000),4^8),ROW(A32)))&amp;""</f>
        <v/>
      </c>
      <c r="H38" s="18" t="str">
        <f t="array" ref="H38">INDEX(销售出库明细表!K:K,SMALL(IF(销售出库明细表!$B$3:$B$3000=$I$3,ROW(销售出库明细表!$B$3:$B$3000),4^8),ROW(A32)))&amp;""</f>
        <v/>
      </c>
      <c r="I38" s="18" t="str">
        <f t="array" ref="I38">INDEX(销售出库明细表!M:M,SMALL(IF(销售出库明细表!$B$3:$B$3000=$I$3,ROW(销售出库明细表!$B$3:$B$3000),4^8),ROW(A32)))&amp;""</f>
        <v/>
      </c>
    </row>
    <row r="39" spans="1:9" ht="20.100000000000001" customHeight="1" x14ac:dyDescent="0.15">
      <c r="A39" s="18" t="str">
        <f t="array" ref="A39">INDEX(销售出库明细表!D:D,SMALL(IF(销售出库明细表!$B$3:$B$3000=$I$3,ROW(销售出库明细表!$B$3:$B$3000),4^8),ROW(A33)))&amp;""</f>
        <v/>
      </c>
      <c r="B39" s="18" t="str">
        <f t="array" ref="B39">INDEX(销售出库明细表!E:E,SMALL(IF(销售出库明细表!$B$3:$B$3000=$I$3,ROW(销售出库明细表!$B$3:$B$3000),4^8),ROW(A33)))&amp;""</f>
        <v/>
      </c>
      <c r="C39" s="18" t="str">
        <f t="array" ref="C39">INDEX(销售出库明细表!F:F,SMALL(IF(销售出库明细表!$B$3:$B$3000=$I$3,ROW(销售出库明细表!$B$3:$B$3000),4^8),ROW(A33)))&amp;""</f>
        <v/>
      </c>
      <c r="D39" s="18" t="str">
        <f t="array" ref="D39">INDEX(销售出库明细表!G:G,SMALL(IF(销售出库明细表!$B$3:$B$3000=$I$3,ROW(销售出库明细表!$B$3:$B$3000),4^8),ROW(A33)))&amp;""</f>
        <v/>
      </c>
      <c r="E39" s="18" t="str">
        <f t="array" ref="E39">INDEX(销售出库明细表!H:H,SMALL(IF(销售出库明细表!$B$3:$B$3000=$I$3,ROW(销售出库明细表!$B$3:$B$3000),4^8),ROW(A33)))&amp;""</f>
        <v/>
      </c>
      <c r="F39" s="18" t="str">
        <f t="array" ref="F39">INDEX(销售出库明细表!I:I,SMALL(IF(销售出库明细表!$B$3:$B$3000=$I$3,ROW(销售出库明细表!$B$3:$B$3000),4^8),ROW(A33)))&amp;""</f>
        <v/>
      </c>
      <c r="G39" s="18" t="str">
        <f t="array" ref="G39">INDEX(销售出库明细表!J:J,SMALL(IF(销售出库明细表!$B$3:$B$3000=$I$3,ROW(销售出库明细表!$B$3:$B$3000),4^8),ROW(A33)))&amp;""</f>
        <v/>
      </c>
      <c r="H39" s="18" t="str">
        <f t="array" ref="H39">INDEX(销售出库明细表!K:K,SMALL(IF(销售出库明细表!$B$3:$B$3000=$I$3,ROW(销售出库明细表!$B$3:$B$3000),4^8),ROW(A33)))&amp;""</f>
        <v/>
      </c>
      <c r="I39" s="18" t="str">
        <f t="array" ref="I39">INDEX(销售出库明细表!M:M,SMALL(IF(销售出库明细表!$B$3:$B$3000=$I$3,ROW(销售出库明细表!$B$3:$B$3000),4^8),ROW(A33)))&amp;""</f>
        <v/>
      </c>
    </row>
    <row r="40" spans="1:9" ht="20.100000000000001" customHeight="1" x14ac:dyDescent="0.15">
      <c r="A40" s="18" t="str">
        <f t="array" ref="A40">INDEX(销售出库明细表!D:D,SMALL(IF(销售出库明细表!$B$3:$B$3000=$I$3,ROW(销售出库明细表!$B$3:$B$3000),4^8),ROW(A34)))&amp;""</f>
        <v/>
      </c>
      <c r="B40" s="18" t="str">
        <f t="array" ref="B40">INDEX(销售出库明细表!E:E,SMALL(IF(销售出库明细表!$B$3:$B$3000=$I$3,ROW(销售出库明细表!$B$3:$B$3000),4^8),ROW(A34)))&amp;""</f>
        <v/>
      </c>
      <c r="C40" s="18" t="str">
        <f t="array" ref="C40">INDEX(销售出库明细表!F:F,SMALL(IF(销售出库明细表!$B$3:$B$3000=$I$3,ROW(销售出库明细表!$B$3:$B$3000),4^8),ROW(A34)))&amp;""</f>
        <v/>
      </c>
      <c r="D40" s="18" t="str">
        <f t="array" ref="D40">INDEX(销售出库明细表!G:G,SMALL(IF(销售出库明细表!$B$3:$B$3000=$I$3,ROW(销售出库明细表!$B$3:$B$3000),4^8),ROW(A34)))&amp;""</f>
        <v/>
      </c>
      <c r="E40" s="18" t="str">
        <f t="array" ref="E40">INDEX(销售出库明细表!H:H,SMALL(IF(销售出库明细表!$B$3:$B$3000=$I$3,ROW(销售出库明细表!$B$3:$B$3000),4^8),ROW(A34)))&amp;""</f>
        <v/>
      </c>
      <c r="F40" s="18" t="str">
        <f t="array" ref="F40">INDEX(销售出库明细表!I:I,SMALL(IF(销售出库明细表!$B$3:$B$3000=$I$3,ROW(销售出库明细表!$B$3:$B$3000),4^8),ROW(A34)))&amp;""</f>
        <v/>
      </c>
      <c r="G40" s="18" t="str">
        <f t="array" ref="G40">INDEX(销售出库明细表!J:J,SMALL(IF(销售出库明细表!$B$3:$B$3000=$I$3,ROW(销售出库明细表!$B$3:$B$3000),4^8),ROW(A34)))&amp;""</f>
        <v/>
      </c>
      <c r="H40" s="18" t="str">
        <f t="array" ref="H40">INDEX(销售出库明细表!K:K,SMALL(IF(销售出库明细表!$B$3:$B$3000=$I$3,ROW(销售出库明细表!$B$3:$B$3000),4^8),ROW(A34)))&amp;""</f>
        <v/>
      </c>
      <c r="I40" s="18" t="str">
        <f t="array" ref="I40">INDEX(销售出库明细表!M:M,SMALL(IF(销售出库明细表!$B$3:$B$3000=$I$3,ROW(销售出库明细表!$B$3:$B$3000),4^8),ROW(A34)))&amp;""</f>
        <v/>
      </c>
    </row>
    <row r="41" spans="1:9" ht="20.100000000000001" customHeight="1" x14ac:dyDescent="0.15">
      <c r="A41" s="18" t="str">
        <f t="array" ref="A41">INDEX(销售出库明细表!D:D,SMALL(IF(销售出库明细表!$B$3:$B$3000=$I$3,ROW(销售出库明细表!$B$3:$B$3000),4^8),ROW(A35)))&amp;""</f>
        <v/>
      </c>
      <c r="B41" s="18" t="str">
        <f t="array" ref="B41">INDEX(销售出库明细表!E:E,SMALL(IF(销售出库明细表!$B$3:$B$3000=$I$3,ROW(销售出库明细表!$B$3:$B$3000),4^8),ROW(A35)))&amp;""</f>
        <v/>
      </c>
      <c r="C41" s="18" t="str">
        <f t="array" ref="C41">INDEX(销售出库明细表!F:F,SMALL(IF(销售出库明细表!$B$3:$B$3000=$I$3,ROW(销售出库明细表!$B$3:$B$3000),4^8),ROW(A35)))&amp;""</f>
        <v/>
      </c>
      <c r="D41" s="18" t="str">
        <f t="array" ref="D41">INDEX(销售出库明细表!G:G,SMALL(IF(销售出库明细表!$B$3:$B$3000=$I$3,ROW(销售出库明细表!$B$3:$B$3000),4^8),ROW(A35)))&amp;""</f>
        <v/>
      </c>
      <c r="E41" s="18" t="str">
        <f t="array" ref="E41">INDEX(销售出库明细表!H:H,SMALL(IF(销售出库明细表!$B$3:$B$3000=$I$3,ROW(销售出库明细表!$B$3:$B$3000),4^8),ROW(A35)))&amp;""</f>
        <v/>
      </c>
      <c r="F41" s="18" t="str">
        <f t="array" ref="F41">INDEX(销售出库明细表!I:I,SMALL(IF(销售出库明细表!$B$3:$B$3000=$I$3,ROW(销售出库明细表!$B$3:$B$3000),4^8),ROW(A35)))&amp;""</f>
        <v/>
      </c>
      <c r="G41" s="18" t="str">
        <f t="array" ref="G41">INDEX(销售出库明细表!J:J,SMALL(IF(销售出库明细表!$B$3:$B$3000=$I$3,ROW(销售出库明细表!$B$3:$B$3000),4^8),ROW(A35)))&amp;""</f>
        <v/>
      </c>
      <c r="H41" s="18" t="str">
        <f t="array" ref="H41">INDEX(销售出库明细表!K:K,SMALL(IF(销售出库明细表!$B$3:$B$3000=$I$3,ROW(销售出库明细表!$B$3:$B$3000),4^8),ROW(A35)))&amp;""</f>
        <v/>
      </c>
      <c r="I41" s="18" t="str">
        <f t="array" ref="I41">INDEX(销售出库明细表!M:M,SMALL(IF(销售出库明细表!$B$3:$B$3000=$I$3,ROW(销售出库明细表!$B$3:$B$3000),4^8),ROW(A35)))&amp;""</f>
        <v/>
      </c>
    </row>
    <row r="42" spans="1:9" ht="20.100000000000001" customHeight="1" x14ac:dyDescent="0.15">
      <c r="A42" s="18" t="str">
        <f t="array" ref="A42">INDEX(销售出库明细表!D:D,SMALL(IF(销售出库明细表!$B$3:$B$3000=$I$3,ROW(销售出库明细表!$B$3:$B$3000),4^8),ROW(A36)))&amp;""</f>
        <v/>
      </c>
      <c r="B42" s="18" t="str">
        <f t="array" ref="B42">INDEX(销售出库明细表!E:E,SMALL(IF(销售出库明细表!$B$3:$B$3000=$I$3,ROW(销售出库明细表!$B$3:$B$3000),4^8),ROW(A36)))&amp;""</f>
        <v/>
      </c>
      <c r="C42" s="18" t="str">
        <f t="array" ref="C42">INDEX(销售出库明细表!F:F,SMALL(IF(销售出库明细表!$B$3:$B$3000=$I$3,ROW(销售出库明细表!$B$3:$B$3000),4^8),ROW(A36)))&amp;""</f>
        <v/>
      </c>
      <c r="D42" s="18" t="str">
        <f t="array" ref="D42">INDEX(销售出库明细表!G:G,SMALL(IF(销售出库明细表!$B$3:$B$3000=$I$3,ROW(销售出库明细表!$B$3:$B$3000),4^8),ROW(A36)))&amp;""</f>
        <v/>
      </c>
      <c r="E42" s="18" t="str">
        <f t="array" ref="E42">INDEX(销售出库明细表!H:H,SMALL(IF(销售出库明细表!$B$3:$B$3000=$I$3,ROW(销售出库明细表!$B$3:$B$3000),4^8),ROW(A36)))&amp;""</f>
        <v/>
      </c>
      <c r="F42" s="18" t="str">
        <f t="array" ref="F42">INDEX(销售出库明细表!I:I,SMALL(IF(销售出库明细表!$B$3:$B$3000=$I$3,ROW(销售出库明细表!$B$3:$B$3000),4^8),ROW(A36)))&amp;""</f>
        <v/>
      </c>
      <c r="G42" s="18" t="str">
        <f t="array" ref="G42">INDEX(销售出库明细表!J:J,SMALL(IF(销售出库明细表!$B$3:$B$3000=$I$3,ROW(销售出库明细表!$B$3:$B$3000),4^8),ROW(A36)))&amp;""</f>
        <v/>
      </c>
      <c r="H42" s="18" t="str">
        <f t="array" ref="H42">INDEX(销售出库明细表!K:K,SMALL(IF(销售出库明细表!$B$3:$B$3000=$I$3,ROW(销售出库明细表!$B$3:$B$3000),4^8),ROW(A36)))&amp;""</f>
        <v/>
      </c>
      <c r="I42" s="18" t="str">
        <f t="array" ref="I42">INDEX(销售出库明细表!M:M,SMALL(IF(销售出库明细表!$B$3:$B$3000=$I$3,ROW(销售出库明细表!$B$3:$B$3000),4^8),ROW(A36)))&amp;""</f>
        <v/>
      </c>
    </row>
    <row r="43" spans="1:9" ht="20.100000000000001" customHeight="1" x14ac:dyDescent="0.15">
      <c r="A43" s="18" t="str">
        <f t="array" ref="A43">INDEX(销售出库明细表!D:D,SMALL(IF(销售出库明细表!$B$3:$B$3000=$I$3,ROW(销售出库明细表!$B$3:$B$3000),4^8),ROW(A37)))&amp;""</f>
        <v/>
      </c>
      <c r="B43" s="18" t="str">
        <f t="array" ref="B43">INDEX(销售出库明细表!E:E,SMALL(IF(销售出库明细表!$B$3:$B$3000=$I$3,ROW(销售出库明细表!$B$3:$B$3000),4^8),ROW(A37)))&amp;""</f>
        <v/>
      </c>
      <c r="C43" s="18" t="str">
        <f t="array" ref="C43">INDEX(销售出库明细表!F:F,SMALL(IF(销售出库明细表!$B$3:$B$3000=$I$3,ROW(销售出库明细表!$B$3:$B$3000),4^8),ROW(A37)))&amp;""</f>
        <v/>
      </c>
      <c r="D43" s="18" t="str">
        <f t="array" ref="D43">INDEX(销售出库明细表!G:G,SMALL(IF(销售出库明细表!$B$3:$B$3000=$I$3,ROW(销售出库明细表!$B$3:$B$3000),4^8),ROW(A37)))&amp;""</f>
        <v/>
      </c>
      <c r="E43" s="18" t="str">
        <f t="array" ref="E43">INDEX(销售出库明细表!H:H,SMALL(IF(销售出库明细表!$B$3:$B$3000=$I$3,ROW(销售出库明细表!$B$3:$B$3000),4^8),ROW(A37)))&amp;""</f>
        <v/>
      </c>
      <c r="F43" s="18" t="str">
        <f t="array" ref="F43">INDEX(销售出库明细表!I:I,SMALL(IF(销售出库明细表!$B$3:$B$3000=$I$3,ROW(销售出库明细表!$B$3:$B$3000),4^8),ROW(A37)))&amp;""</f>
        <v/>
      </c>
      <c r="G43" s="18" t="str">
        <f t="array" ref="G43">INDEX(销售出库明细表!J:J,SMALL(IF(销售出库明细表!$B$3:$B$3000=$I$3,ROW(销售出库明细表!$B$3:$B$3000),4^8),ROW(A37)))&amp;""</f>
        <v/>
      </c>
      <c r="H43" s="18" t="str">
        <f t="array" ref="H43">INDEX(销售出库明细表!K:K,SMALL(IF(销售出库明细表!$B$3:$B$3000=$I$3,ROW(销售出库明细表!$B$3:$B$3000),4^8),ROW(A37)))&amp;""</f>
        <v/>
      </c>
      <c r="I43" s="18" t="str">
        <f t="array" ref="I43">INDEX(销售出库明细表!M:M,SMALL(IF(销售出库明细表!$B$3:$B$3000=$I$3,ROW(销售出库明细表!$B$3:$B$3000),4^8),ROW(A37)))&amp;""</f>
        <v/>
      </c>
    </row>
    <row r="44" spans="1:9" ht="20.100000000000001" customHeight="1" x14ac:dyDescent="0.15">
      <c r="A44" s="18" t="str">
        <f t="array" ref="A44">INDEX(销售出库明细表!D:D,SMALL(IF(销售出库明细表!$B$3:$B$3000=$I$3,ROW(销售出库明细表!$B$3:$B$3000),4^8),ROW(A38)))&amp;""</f>
        <v/>
      </c>
      <c r="B44" s="18" t="str">
        <f t="array" ref="B44">INDEX(销售出库明细表!E:E,SMALL(IF(销售出库明细表!$B$3:$B$3000=$I$3,ROW(销售出库明细表!$B$3:$B$3000),4^8),ROW(A38)))&amp;""</f>
        <v/>
      </c>
      <c r="C44" s="18" t="str">
        <f t="array" ref="C44">INDEX(销售出库明细表!F:F,SMALL(IF(销售出库明细表!$B$3:$B$3000=$I$3,ROW(销售出库明细表!$B$3:$B$3000),4^8),ROW(A38)))&amp;""</f>
        <v/>
      </c>
      <c r="D44" s="18" t="str">
        <f t="array" ref="D44">INDEX(销售出库明细表!G:G,SMALL(IF(销售出库明细表!$B$3:$B$3000=$I$3,ROW(销售出库明细表!$B$3:$B$3000),4^8),ROW(A38)))&amp;""</f>
        <v/>
      </c>
      <c r="E44" s="18" t="str">
        <f t="array" ref="E44">INDEX(销售出库明细表!H:H,SMALL(IF(销售出库明细表!$B$3:$B$3000=$I$3,ROW(销售出库明细表!$B$3:$B$3000),4^8),ROW(A38)))&amp;""</f>
        <v/>
      </c>
      <c r="F44" s="18" t="str">
        <f t="array" ref="F44">INDEX(销售出库明细表!I:I,SMALL(IF(销售出库明细表!$B$3:$B$3000=$I$3,ROW(销售出库明细表!$B$3:$B$3000),4^8),ROW(A38)))&amp;""</f>
        <v/>
      </c>
      <c r="G44" s="18" t="str">
        <f t="array" ref="G44">INDEX(销售出库明细表!J:J,SMALL(IF(销售出库明细表!$B$3:$B$3000=$I$3,ROW(销售出库明细表!$B$3:$B$3000),4^8),ROW(A38)))&amp;""</f>
        <v/>
      </c>
      <c r="H44" s="18" t="str">
        <f t="array" ref="H44">INDEX(销售出库明细表!K:K,SMALL(IF(销售出库明细表!$B$3:$B$3000=$I$3,ROW(销售出库明细表!$B$3:$B$3000),4^8),ROW(A38)))&amp;""</f>
        <v/>
      </c>
      <c r="I44" s="18" t="str">
        <f t="array" ref="I44">INDEX(销售出库明细表!M:M,SMALL(IF(销售出库明细表!$B$3:$B$3000=$I$3,ROW(销售出库明细表!$B$3:$B$3000),4^8),ROW(A38)))&amp;""</f>
        <v/>
      </c>
    </row>
    <row r="45" spans="1:9" ht="20.100000000000001" customHeight="1" x14ac:dyDescent="0.15">
      <c r="A45" s="18" t="str">
        <f t="array" ref="A45">INDEX(销售出库明细表!D:D,SMALL(IF(销售出库明细表!$B$3:$B$3000=$I$3,ROW(销售出库明细表!$B$3:$B$3000),4^8),ROW(A39)))&amp;""</f>
        <v/>
      </c>
      <c r="B45" s="18" t="str">
        <f t="array" ref="B45">INDEX(销售出库明细表!E:E,SMALL(IF(销售出库明细表!$B$3:$B$3000=$I$3,ROW(销售出库明细表!$B$3:$B$3000),4^8),ROW(A39)))&amp;""</f>
        <v/>
      </c>
      <c r="C45" s="18" t="str">
        <f t="array" ref="C45">INDEX(销售出库明细表!F:F,SMALL(IF(销售出库明细表!$B$3:$B$3000=$I$3,ROW(销售出库明细表!$B$3:$B$3000),4^8),ROW(A39)))&amp;""</f>
        <v/>
      </c>
      <c r="D45" s="18" t="str">
        <f t="array" ref="D45">INDEX(销售出库明细表!G:G,SMALL(IF(销售出库明细表!$B$3:$B$3000=$I$3,ROW(销售出库明细表!$B$3:$B$3000),4^8),ROW(A39)))&amp;""</f>
        <v/>
      </c>
      <c r="E45" s="18" t="str">
        <f t="array" ref="E45">INDEX(销售出库明细表!H:H,SMALL(IF(销售出库明细表!$B$3:$B$3000=$I$3,ROW(销售出库明细表!$B$3:$B$3000),4^8),ROW(A39)))&amp;""</f>
        <v/>
      </c>
      <c r="F45" s="18" t="str">
        <f t="array" ref="F45">INDEX(销售出库明细表!I:I,SMALL(IF(销售出库明细表!$B$3:$B$3000=$I$3,ROW(销售出库明细表!$B$3:$B$3000),4^8),ROW(A39)))&amp;""</f>
        <v/>
      </c>
      <c r="G45" s="18" t="str">
        <f t="array" ref="G45">INDEX(销售出库明细表!J:J,SMALL(IF(销售出库明细表!$B$3:$B$3000=$I$3,ROW(销售出库明细表!$B$3:$B$3000),4^8),ROW(A39)))&amp;""</f>
        <v/>
      </c>
      <c r="H45" s="18" t="str">
        <f t="array" ref="H45">INDEX(销售出库明细表!K:K,SMALL(IF(销售出库明细表!$B$3:$B$3000=$I$3,ROW(销售出库明细表!$B$3:$B$3000),4^8),ROW(A39)))&amp;""</f>
        <v/>
      </c>
      <c r="I45" s="18" t="str">
        <f t="array" ref="I45">INDEX(销售出库明细表!M:M,SMALL(IF(销售出库明细表!$B$3:$B$3000=$I$3,ROW(销售出库明细表!$B$3:$B$3000),4^8),ROW(A39)))&amp;""</f>
        <v/>
      </c>
    </row>
    <row r="46" spans="1:9" ht="20.100000000000001" customHeight="1" x14ac:dyDescent="0.15">
      <c r="A46" s="18" t="str">
        <f t="array" ref="A46">INDEX(销售出库明细表!D:D,SMALL(IF(销售出库明细表!$B$3:$B$3000=$I$3,ROW(销售出库明细表!$B$3:$B$3000),4^8),ROW(A40)))&amp;""</f>
        <v/>
      </c>
      <c r="B46" s="18" t="str">
        <f t="array" ref="B46">INDEX(销售出库明细表!E:E,SMALL(IF(销售出库明细表!$B$3:$B$3000=$I$3,ROW(销售出库明细表!$B$3:$B$3000),4^8),ROW(A40)))&amp;""</f>
        <v/>
      </c>
      <c r="C46" s="18" t="str">
        <f t="array" ref="C46">INDEX(销售出库明细表!F:F,SMALL(IF(销售出库明细表!$B$3:$B$3000=$I$3,ROW(销售出库明细表!$B$3:$B$3000),4^8),ROW(A40)))&amp;""</f>
        <v/>
      </c>
      <c r="D46" s="18" t="str">
        <f t="array" ref="D46">INDEX(销售出库明细表!G:G,SMALL(IF(销售出库明细表!$B$3:$B$3000=$I$3,ROW(销售出库明细表!$B$3:$B$3000),4^8),ROW(A40)))&amp;""</f>
        <v/>
      </c>
      <c r="E46" s="18" t="str">
        <f t="array" ref="E46">INDEX(销售出库明细表!H:H,SMALL(IF(销售出库明细表!$B$3:$B$3000=$I$3,ROW(销售出库明细表!$B$3:$B$3000),4^8),ROW(A40)))&amp;""</f>
        <v/>
      </c>
      <c r="F46" s="18" t="str">
        <f t="array" ref="F46">INDEX(销售出库明细表!I:I,SMALL(IF(销售出库明细表!$B$3:$B$3000=$I$3,ROW(销售出库明细表!$B$3:$B$3000),4^8),ROW(A40)))&amp;""</f>
        <v/>
      </c>
      <c r="G46" s="18" t="str">
        <f t="array" ref="G46">INDEX(销售出库明细表!J:J,SMALL(IF(销售出库明细表!$B$3:$B$3000=$I$3,ROW(销售出库明细表!$B$3:$B$3000),4^8),ROW(A40)))&amp;""</f>
        <v/>
      </c>
      <c r="H46" s="18" t="str">
        <f t="array" ref="H46">INDEX(销售出库明细表!K:K,SMALL(IF(销售出库明细表!$B$3:$B$3000=$I$3,ROW(销售出库明细表!$B$3:$B$3000),4^8),ROW(A40)))&amp;""</f>
        <v/>
      </c>
      <c r="I46" s="18" t="str">
        <f t="array" ref="I46">INDEX(销售出库明细表!M:M,SMALL(IF(销售出库明细表!$B$3:$B$3000=$I$3,ROW(销售出库明细表!$B$3:$B$3000),4^8),ROW(A40)))&amp;""</f>
        <v/>
      </c>
    </row>
    <row r="47" spans="1:9" ht="20.100000000000001" customHeight="1" x14ac:dyDescent="0.15">
      <c r="A47" s="18" t="str">
        <f t="array" ref="A47">INDEX(销售出库明细表!D:D,SMALL(IF(销售出库明细表!$B$3:$B$3000=$I$3,ROW(销售出库明细表!$B$3:$B$3000),4^8),ROW(A41)))&amp;""</f>
        <v/>
      </c>
      <c r="B47" s="18" t="str">
        <f t="array" ref="B47">INDEX(销售出库明细表!E:E,SMALL(IF(销售出库明细表!$B$3:$B$3000=$I$3,ROW(销售出库明细表!$B$3:$B$3000),4^8),ROW(A41)))&amp;""</f>
        <v/>
      </c>
      <c r="C47" s="18" t="str">
        <f t="array" ref="C47">INDEX(销售出库明细表!F:F,SMALL(IF(销售出库明细表!$B$3:$B$3000=$I$3,ROW(销售出库明细表!$B$3:$B$3000),4^8),ROW(A41)))&amp;""</f>
        <v/>
      </c>
      <c r="D47" s="18" t="str">
        <f t="array" ref="D47">INDEX(销售出库明细表!G:G,SMALL(IF(销售出库明细表!$B$3:$B$3000=$I$3,ROW(销售出库明细表!$B$3:$B$3000),4^8),ROW(A41)))&amp;""</f>
        <v/>
      </c>
      <c r="E47" s="18" t="str">
        <f t="array" ref="E47">INDEX(销售出库明细表!H:H,SMALL(IF(销售出库明细表!$B$3:$B$3000=$I$3,ROW(销售出库明细表!$B$3:$B$3000),4^8),ROW(A41)))&amp;""</f>
        <v/>
      </c>
      <c r="F47" s="18" t="str">
        <f t="array" ref="F47">INDEX(销售出库明细表!I:I,SMALL(IF(销售出库明细表!$B$3:$B$3000=$I$3,ROW(销售出库明细表!$B$3:$B$3000),4^8),ROW(A41)))&amp;""</f>
        <v/>
      </c>
      <c r="G47" s="18" t="str">
        <f t="array" ref="G47">INDEX(销售出库明细表!J:J,SMALL(IF(销售出库明细表!$B$3:$B$3000=$I$3,ROW(销售出库明细表!$B$3:$B$3000),4^8),ROW(A41)))&amp;""</f>
        <v/>
      </c>
      <c r="H47" s="18" t="str">
        <f t="array" ref="H47">INDEX(销售出库明细表!K:K,SMALL(IF(销售出库明细表!$B$3:$B$3000=$I$3,ROW(销售出库明细表!$B$3:$B$3000),4^8),ROW(A41)))&amp;""</f>
        <v/>
      </c>
      <c r="I47" s="18" t="str">
        <f t="array" ref="I47">INDEX(销售出库明细表!M:M,SMALL(IF(销售出库明细表!$B$3:$B$3000=$I$3,ROW(销售出库明细表!$B$3:$B$3000),4^8),ROW(A41)))&amp;""</f>
        <v/>
      </c>
    </row>
    <row r="48" spans="1:9" ht="20.100000000000001" customHeight="1" x14ac:dyDescent="0.15">
      <c r="A48" s="18" t="str">
        <f t="array" ref="A48">INDEX(销售出库明细表!D:D,SMALL(IF(销售出库明细表!$B$3:$B$3000=$I$3,ROW(销售出库明细表!$B$3:$B$3000),4^8),ROW(A42)))&amp;""</f>
        <v/>
      </c>
      <c r="B48" s="18" t="str">
        <f t="array" ref="B48">INDEX(销售出库明细表!E:E,SMALL(IF(销售出库明细表!$B$3:$B$3000=$I$3,ROW(销售出库明细表!$B$3:$B$3000),4^8),ROW(A42)))&amp;""</f>
        <v/>
      </c>
      <c r="C48" s="18" t="str">
        <f t="array" ref="C48">INDEX(销售出库明细表!F:F,SMALL(IF(销售出库明细表!$B$3:$B$3000=$I$3,ROW(销售出库明细表!$B$3:$B$3000),4^8),ROW(A42)))&amp;""</f>
        <v/>
      </c>
      <c r="D48" s="18" t="str">
        <f t="array" ref="D48">INDEX(销售出库明细表!G:G,SMALL(IF(销售出库明细表!$B$3:$B$3000=$I$3,ROW(销售出库明细表!$B$3:$B$3000),4^8),ROW(A42)))&amp;""</f>
        <v/>
      </c>
      <c r="E48" s="18" t="str">
        <f t="array" ref="E48">INDEX(销售出库明细表!H:H,SMALL(IF(销售出库明细表!$B$3:$B$3000=$I$3,ROW(销售出库明细表!$B$3:$B$3000),4^8),ROW(A42)))&amp;""</f>
        <v/>
      </c>
      <c r="F48" s="18" t="str">
        <f t="array" ref="F48">INDEX(销售出库明细表!I:I,SMALL(IF(销售出库明细表!$B$3:$B$3000=$I$3,ROW(销售出库明细表!$B$3:$B$3000),4^8),ROW(A42)))&amp;""</f>
        <v/>
      </c>
      <c r="G48" s="18" t="str">
        <f t="array" ref="G48">INDEX(销售出库明细表!J:J,SMALL(IF(销售出库明细表!$B$3:$B$3000=$I$3,ROW(销售出库明细表!$B$3:$B$3000),4^8),ROW(A42)))&amp;""</f>
        <v/>
      </c>
      <c r="H48" s="18" t="str">
        <f t="array" ref="H48">INDEX(销售出库明细表!K:K,SMALL(IF(销售出库明细表!$B$3:$B$3000=$I$3,ROW(销售出库明细表!$B$3:$B$3000),4^8),ROW(A42)))&amp;""</f>
        <v/>
      </c>
      <c r="I48" s="18" t="str">
        <f t="array" ref="I48">INDEX(销售出库明细表!M:M,SMALL(IF(销售出库明细表!$B$3:$B$3000=$I$3,ROW(销售出库明细表!$B$3:$B$3000),4^8),ROW(A42)))&amp;""</f>
        <v/>
      </c>
    </row>
    <row r="49" spans="1:9" ht="20.100000000000001" customHeight="1" x14ac:dyDescent="0.15">
      <c r="A49" s="18" t="str">
        <f t="array" ref="A49">INDEX(销售出库明细表!D:D,SMALL(IF(销售出库明细表!$B$3:$B$3000=$I$3,ROW(销售出库明细表!$B$3:$B$3000),4^8),ROW(A43)))&amp;""</f>
        <v/>
      </c>
      <c r="B49" s="18" t="str">
        <f t="array" ref="B49">INDEX(销售出库明细表!E:E,SMALL(IF(销售出库明细表!$B$3:$B$3000=$I$3,ROW(销售出库明细表!$B$3:$B$3000),4^8),ROW(A43)))&amp;""</f>
        <v/>
      </c>
      <c r="C49" s="18" t="str">
        <f t="array" ref="C49">INDEX(销售出库明细表!F:F,SMALL(IF(销售出库明细表!$B$3:$B$3000=$I$3,ROW(销售出库明细表!$B$3:$B$3000),4^8),ROW(A43)))&amp;""</f>
        <v/>
      </c>
      <c r="D49" s="18" t="str">
        <f t="array" ref="D49">INDEX(销售出库明细表!G:G,SMALL(IF(销售出库明细表!$B$3:$B$3000=$I$3,ROW(销售出库明细表!$B$3:$B$3000),4^8),ROW(A43)))&amp;""</f>
        <v/>
      </c>
      <c r="E49" s="18" t="str">
        <f t="array" ref="E49">INDEX(销售出库明细表!H:H,SMALL(IF(销售出库明细表!$B$3:$B$3000=$I$3,ROW(销售出库明细表!$B$3:$B$3000),4^8),ROW(A43)))&amp;""</f>
        <v/>
      </c>
      <c r="F49" s="18" t="str">
        <f t="array" ref="F49">INDEX(销售出库明细表!I:I,SMALL(IF(销售出库明细表!$B$3:$B$3000=$I$3,ROW(销售出库明细表!$B$3:$B$3000),4^8),ROW(A43)))&amp;""</f>
        <v/>
      </c>
      <c r="G49" s="18" t="str">
        <f t="array" ref="G49">INDEX(销售出库明细表!J:J,SMALL(IF(销售出库明细表!$B$3:$B$3000=$I$3,ROW(销售出库明细表!$B$3:$B$3000),4^8),ROW(A43)))&amp;""</f>
        <v/>
      </c>
      <c r="H49" s="18" t="str">
        <f t="array" ref="H49">INDEX(销售出库明细表!K:K,SMALL(IF(销售出库明细表!$B$3:$B$3000=$I$3,ROW(销售出库明细表!$B$3:$B$3000),4^8),ROW(A43)))&amp;""</f>
        <v/>
      </c>
      <c r="I49" s="18" t="str">
        <f t="array" ref="I49">INDEX(销售出库明细表!M:M,SMALL(IF(销售出库明细表!$B$3:$B$3000=$I$3,ROW(销售出库明细表!$B$3:$B$3000),4^8),ROW(A43)))&amp;""</f>
        <v/>
      </c>
    </row>
  </sheetData>
  <mergeCells count="7">
    <mergeCell ref="B5:I5"/>
    <mergeCell ref="A1:I1"/>
    <mergeCell ref="A2:I2"/>
    <mergeCell ref="B3:D3"/>
    <mergeCell ref="F3:G3"/>
    <mergeCell ref="B4:D4"/>
    <mergeCell ref="F4:I4"/>
  </mergeCells>
  <phoneticPr fontId="3" type="noConversion"/>
  <pageMargins left="0.75" right="0.75" top="1" bottom="1" header="0.51180555555555596" footer="0.51180555555555596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49"/>
  <sheetViews>
    <sheetView workbookViewId="0">
      <selection activeCell="L12" sqref="L12"/>
    </sheetView>
  </sheetViews>
  <sheetFormatPr defaultColWidth="9" defaultRowHeight="16.5" x14ac:dyDescent="0.15"/>
  <cols>
    <col min="1" max="18" width="9" style="13"/>
    <col min="19" max="16384" width="9" style="3"/>
  </cols>
  <sheetData>
    <row r="1" spans="1:9" ht="20.100000000000001" customHeight="1" x14ac:dyDescent="0.15">
      <c r="A1" s="63" t="s">
        <v>113</v>
      </c>
      <c r="B1" s="64"/>
      <c r="C1" s="64"/>
      <c r="D1" s="64"/>
      <c r="E1" s="64"/>
      <c r="F1" s="64"/>
      <c r="G1" s="64"/>
      <c r="H1" s="64"/>
      <c r="I1" s="64"/>
    </row>
    <row r="2" spans="1:9" ht="20.100000000000001" customHeight="1" x14ac:dyDescent="0.15">
      <c r="A2" s="65" t="s">
        <v>121</v>
      </c>
      <c r="B2" s="65"/>
      <c r="C2" s="65"/>
      <c r="D2" s="65"/>
      <c r="E2" s="65"/>
      <c r="F2" s="65"/>
      <c r="G2" s="65"/>
      <c r="H2" s="65"/>
      <c r="I2" s="65"/>
    </row>
    <row r="3" spans="1:9" ht="20.100000000000001" customHeight="1" x14ac:dyDescent="0.15">
      <c r="A3" s="66" t="s">
        <v>122</v>
      </c>
      <c r="B3" s="67" t="str">
        <f>IF($I3&lt;&gt;"",VLOOKUP($I3,进货入库明细表!B:M,11,0),"")</f>
        <v>供应商1</v>
      </c>
      <c r="C3" s="67"/>
      <c r="D3" s="67"/>
      <c r="E3" s="66" t="s">
        <v>116</v>
      </c>
      <c r="F3" s="68">
        <f>IF($I3&lt;&gt;"",VLOOKUP($I3,进货入库明细表!B:M,2,0),"")</f>
        <v>43800</v>
      </c>
      <c r="G3" s="68"/>
      <c r="H3" s="66" t="s">
        <v>123</v>
      </c>
      <c r="I3" s="69" t="s">
        <v>24</v>
      </c>
    </row>
    <row r="4" spans="1:9" ht="20.100000000000001" customHeight="1" x14ac:dyDescent="0.15">
      <c r="A4" s="66" t="s">
        <v>118</v>
      </c>
      <c r="B4" s="67" t="str">
        <f>IF($B3&lt;&gt;"",VLOOKUP($B3,供应商信息表!A:D,3,0),"")</f>
        <v>111</v>
      </c>
      <c r="C4" s="67"/>
      <c r="D4" s="67"/>
      <c r="E4" s="66" t="s">
        <v>119</v>
      </c>
      <c r="F4" s="67" t="str">
        <f>IF($I3&lt;&gt;"",VLOOKUP($I3,进货入库明细表!B:M,10,0),"")</f>
        <v>张三</v>
      </c>
      <c r="G4" s="67"/>
      <c r="H4" s="67"/>
      <c r="I4" s="67"/>
    </row>
    <row r="5" spans="1:9" ht="20.100000000000001" customHeight="1" x14ac:dyDescent="0.15">
      <c r="A5" s="66" t="s">
        <v>120</v>
      </c>
      <c r="B5" s="67" t="str">
        <f>IF($B3&lt;&gt;"",VLOOKUP($B3,供应商信息表!A:D,2,0),"")</f>
        <v>上海</v>
      </c>
      <c r="C5" s="67"/>
      <c r="D5" s="67"/>
      <c r="E5" s="67"/>
      <c r="F5" s="67"/>
      <c r="G5" s="67"/>
      <c r="H5" s="67"/>
      <c r="I5" s="67"/>
    </row>
    <row r="6" spans="1:9" ht="20.100000000000001" customHeight="1" x14ac:dyDescent="0.15">
      <c r="A6" s="66" t="s">
        <v>14</v>
      </c>
      <c r="B6" s="66" t="s">
        <v>15</v>
      </c>
      <c r="C6" s="66" t="s">
        <v>16</v>
      </c>
      <c r="D6" s="66" t="s">
        <v>17</v>
      </c>
      <c r="E6" s="66" t="s">
        <v>18</v>
      </c>
      <c r="F6" s="66" t="s">
        <v>19</v>
      </c>
      <c r="G6" s="66" t="s">
        <v>20</v>
      </c>
      <c r="H6" s="66" t="s">
        <v>21</v>
      </c>
      <c r="I6" s="66" t="s">
        <v>57</v>
      </c>
    </row>
    <row r="7" spans="1:9" ht="20.100000000000001" customHeight="1" x14ac:dyDescent="0.15">
      <c r="A7" s="18" t="str">
        <f t="array" ref="A7">INDEX(进货入库明细表!D:D,SMALL(IF(进货入库明细表!$B$3:$B$3000=$I$3,ROW(进货入库明细表!$B$3:$B$3000),4^8),ROW(A1)))&amp;""</f>
        <v>a1001</v>
      </c>
      <c r="B7" s="18" t="str">
        <f t="array" ref="B7">INDEX(进货入库明细表!E:E,SMALL(IF(进货入库明细表!$B$3:$B$3000=$I$3,ROW(进货入库明细表!$B$3:$B$3000),4^8),ROW(A1)))&amp;""</f>
        <v>物料1</v>
      </c>
      <c r="C7" s="18" t="str">
        <f t="array" ref="C7">INDEX(进货入库明细表!F:F,SMALL(IF(进货入库明细表!$B$3:$B$3000=$I$3,ROW(进货入库明细表!$B$3:$B$3000),4^8),ROW(A1)))&amp;""</f>
        <v>AA</v>
      </c>
      <c r="D7" s="18" t="str">
        <f t="array" ref="D7">INDEX(进货入库明细表!G:G,SMALL(IF(进货入库明细表!$B$3:$B$3000=$I$3,ROW(进货入库明细表!$B$3:$B$3000),4^8),ROW(A1)))&amp;""</f>
        <v>个</v>
      </c>
      <c r="E7" s="18" t="str">
        <f t="array" ref="E7">INDEX(进货入库明细表!H:H,SMALL(IF(进货入库明细表!$B$3:$B$3000=$I$3,ROW(进货入库明细表!$B$3:$B$3000),4^8),ROW(A1)))&amp;""</f>
        <v>100</v>
      </c>
      <c r="F7" s="18" t="str">
        <f t="array" ref="F7">INDEX(进货入库明细表!I:I,SMALL(IF(进货入库明细表!$B$3:$B$3000=$I$3,ROW(进货入库明细表!$B$3:$B$3000),4^8),ROW(A1)))&amp;""</f>
        <v>59</v>
      </c>
      <c r="G7" s="18" t="str">
        <f t="array" ref="G7">INDEX(进货入库明细表!J:J,SMALL(IF(进货入库明细表!$B$3:$B$3000=$I$3,ROW(进货入库明细表!$B$3:$B$3000),4^8),ROW(A1)))&amp;""</f>
        <v>5900</v>
      </c>
      <c r="H7" s="18" t="str">
        <f t="array" ref="H7">INDEX(进货入库明细表!K:K,SMALL(IF(进货入库明细表!$B$3:$B$3000=$I$3,ROW(进货入库明细表!$B$3:$B$3000),4^8),ROW(A1)))&amp;""</f>
        <v>张三</v>
      </c>
      <c r="I7" s="18" t="str">
        <f t="array" ref="I7">INDEX(进货入库明细表!M:M,SMALL(IF(进货入库明细表!$B$3:$B$3000=$I$3,ROW(进货入库明细表!$B$3:$B$3000),4^8),ROW(A1)))&amp;""</f>
        <v/>
      </c>
    </row>
    <row r="8" spans="1:9" ht="20.100000000000001" customHeight="1" x14ac:dyDescent="0.15">
      <c r="A8" s="18" t="str">
        <f t="array" ref="A8">INDEX(进货入库明细表!D:D,SMALL(IF(进货入库明细表!$B$3:$B$3000=$I$3,ROW(进货入库明细表!$B$3:$B$3000),4^8),ROW(A2)))&amp;""</f>
        <v>a1002</v>
      </c>
      <c r="B8" s="18" t="str">
        <f t="array" ref="B8">INDEX(进货入库明细表!E:E,SMALL(IF(进货入库明细表!$B$3:$B$3000=$I$3,ROW(进货入库明细表!$B$3:$B$3000),4^8),ROW(A2)))&amp;""</f>
        <v>物料2</v>
      </c>
      <c r="C8" s="18" t="str">
        <f t="array" ref="C8">INDEX(进货入库明细表!F:F,SMALL(IF(进货入库明细表!$B$3:$B$3000=$I$3,ROW(进货入库明细表!$B$3:$B$3000),4^8),ROW(A2)))&amp;""</f>
        <v>BB</v>
      </c>
      <c r="D8" s="18" t="str">
        <f t="array" ref="D8">INDEX(进货入库明细表!G:G,SMALL(IF(进货入库明细表!$B$3:$B$3000=$I$3,ROW(进货入库明细表!$B$3:$B$3000),4^8),ROW(A2)))&amp;""</f>
        <v>支</v>
      </c>
      <c r="E8" s="18" t="str">
        <f t="array" ref="E8">INDEX(进货入库明细表!H:H,SMALL(IF(进货入库明细表!$B$3:$B$3000=$I$3,ROW(进货入库明细表!$B$3:$B$3000),4^8),ROW(A2)))&amp;""</f>
        <v>50</v>
      </c>
      <c r="F8" s="18" t="str">
        <f t="array" ref="F8">INDEX(进货入库明细表!I:I,SMALL(IF(进货入库明细表!$B$3:$B$3000=$I$3,ROW(进货入库明细表!$B$3:$B$3000),4^8),ROW(A2)))&amp;""</f>
        <v>60</v>
      </c>
      <c r="G8" s="18" t="str">
        <f t="array" ref="G8">INDEX(进货入库明细表!J:J,SMALL(IF(进货入库明细表!$B$3:$B$3000=$I$3,ROW(进货入库明细表!$B$3:$B$3000),4^8),ROW(A2)))&amp;""</f>
        <v>3000</v>
      </c>
      <c r="H8" s="18" t="str">
        <f t="array" ref="H8">INDEX(进货入库明细表!K:K,SMALL(IF(进货入库明细表!$B$3:$B$3000=$I$3,ROW(进货入库明细表!$B$3:$B$3000),4^8),ROW(A2)))&amp;""</f>
        <v>张三</v>
      </c>
      <c r="I8" s="18" t="str">
        <f t="array" ref="I8">INDEX(进货入库明细表!M:M,SMALL(IF(进货入库明细表!$B$3:$B$3000=$I$3,ROW(进货入库明细表!$B$3:$B$3000),4^8),ROW(A2)))&amp;""</f>
        <v/>
      </c>
    </row>
    <row r="9" spans="1:9" ht="20.100000000000001" customHeight="1" x14ac:dyDescent="0.15">
      <c r="A9" s="18" t="str">
        <f t="array" ref="A9">INDEX(进货入库明细表!D:D,SMALL(IF(进货入库明细表!$B$3:$B$3000=$I$3,ROW(进货入库明细表!$B$3:$B$3000),4^8),ROW(A3)))&amp;""</f>
        <v/>
      </c>
      <c r="B9" s="18" t="str">
        <f t="array" ref="B9">INDEX(进货入库明细表!E:E,SMALL(IF(进货入库明细表!$B$3:$B$3000=$I$3,ROW(进货入库明细表!$B$3:$B$3000),4^8),ROW(A3)))&amp;""</f>
        <v/>
      </c>
      <c r="C9" s="18" t="str">
        <f t="array" ref="C9">INDEX(进货入库明细表!F:F,SMALL(IF(进货入库明细表!$B$3:$B$3000=$I$3,ROW(进货入库明细表!$B$3:$B$3000),4^8),ROW(A3)))&amp;""</f>
        <v/>
      </c>
      <c r="D9" s="18" t="str">
        <f t="array" ref="D9">INDEX(进货入库明细表!G:G,SMALL(IF(进货入库明细表!$B$3:$B$3000=$I$3,ROW(进货入库明细表!$B$3:$B$3000),4^8),ROW(A3)))&amp;""</f>
        <v/>
      </c>
      <c r="E9" s="18" t="str">
        <f t="array" ref="E9">INDEX(进货入库明细表!H:H,SMALL(IF(进货入库明细表!$B$3:$B$3000=$I$3,ROW(进货入库明细表!$B$3:$B$3000),4^8),ROW(A3)))&amp;""</f>
        <v/>
      </c>
      <c r="F9" s="18" t="str">
        <f t="array" ref="F9">INDEX(进货入库明细表!I:I,SMALL(IF(进货入库明细表!$B$3:$B$3000=$I$3,ROW(进货入库明细表!$B$3:$B$3000),4^8),ROW(A3)))&amp;""</f>
        <v/>
      </c>
      <c r="G9" s="18" t="str">
        <f t="array" ref="G9">INDEX(进货入库明细表!J:J,SMALL(IF(进货入库明细表!$B$3:$B$3000=$I$3,ROW(进货入库明细表!$B$3:$B$3000),4^8),ROW(A3)))&amp;""</f>
        <v/>
      </c>
      <c r="H9" s="18" t="str">
        <f t="array" ref="H9">INDEX(进货入库明细表!K:K,SMALL(IF(进货入库明细表!$B$3:$B$3000=$I$3,ROW(进货入库明细表!$B$3:$B$3000),4^8),ROW(A3)))&amp;""</f>
        <v/>
      </c>
      <c r="I9" s="18" t="str">
        <f t="array" ref="I9">INDEX(进货入库明细表!M:M,SMALL(IF(进货入库明细表!$B$3:$B$3000=$I$3,ROW(进货入库明细表!$B$3:$B$3000),4^8),ROW(A3)))&amp;""</f>
        <v/>
      </c>
    </row>
    <row r="10" spans="1:9" ht="20.100000000000001" customHeight="1" x14ac:dyDescent="0.15">
      <c r="A10" s="18" t="str">
        <f t="array" ref="A10">INDEX(进货入库明细表!D:D,SMALL(IF(进货入库明细表!$B$3:$B$3000=$I$3,ROW(进货入库明细表!$B$3:$B$3000),4^8),ROW(A4)))&amp;""</f>
        <v/>
      </c>
      <c r="B10" s="18" t="str">
        <f t="array" ref="B10">INDEX(进货入库明细表!E:E,SMALL(IF(进货入库明细表!$B$3:$B$3000=$I$3,ROW(进货入库明细表!$B$3:$B$3000),4^8),ROW(A4)))&amp;""</f>
        <v/>
      </c>
      <c r="C10" s="18" t="str">
        <f t="array" ref="C10">INDEX(进货入库明细表!F:F,SMALL(IF(进货入库明细表!$B$3:$B$3000=$I$3,ROW(进货入库明细表!$B$3:$B$3000),4^8),ROW(A4)))&amp;""</f>
        <v/>
      </c>
      <c r="D10" s="18" t="str">
        <f t="array" ref="D10">INDEX(进货入库明细表!G:G,SMALL(IF(进货入库明细表!$B$3:$B$3000=$I$3,ROW(进货入库明细表!$B$3:$B$3000),4^8),ROW(A4)))&amp;""</f>
        <v/>
      </c>
      <c r="E10" s="18" t="str">
        <f t="array" ref="E10">INDEX(进货入库明细表!H:H,SMALL(IF(进货入库明细表!$B$3:$B$3000=$I$3,ROW(进货入库明细表!$B$3:$B$3000),4^8),ROW(A4)))&amp;""</f>
        <v/>
      </c>
      <c r="F10" s="18" t="str">
        <f t="array" ref="F10">INDEX(进货入库明细表!I:I,SMALL(IF(进货入库明细表!$B$3:$B$3000=$I$3,ROW(进货入库明细表!$B$3:$B$3000),4^8),ROW(A4)))&amp;""</f>
        <v/>
      </c>
      <c r="G10" s="18" t="str">
        <f t="array" ref="G10">INDEX(进货入库明细表!J:J,SMALL(IF(进货入库明细表!$B$3:$B$3000=$I$3,ROW(进货入库明细表!$B$3:$B$3000),4^8),ROW(A4)))&amp;""</f>
        <v/>
      </c>
      <c r="H10" s="18" t="str">
        <f t="array" ref="H10">INDEX(进货入库明细表!K:K,SMALL(IF(进货入库明细表!$B$3:$B$3000=$I$3,ROW(进货入库明细表!$B$3:$B$3000),4^8),ROW(A4)))&amp;""</f>
        <v/>
      </c>
      <c r="I10" s="18" t="str">
        <f t="array" ref="I10">INDEX(进货入库明细表!M:M,SMALL(IF(进货入库明细表!$B$3:$B$3000=$I$3,ROW(进货入库明细表!$B$3:$B$3000),4^8),ROW(A4)))&amp;""</f>
        <v/>
      </c>
    </row>
    <row r="11" spans="1:9" ht="20.100000000000001" customHeight="1" x14ac:dyDescent="0.15">
      <c r="A11" s="18" t="str">
        <f t="array" ref="A11">INDEX(进货入库明细表!D:D,SMALL(IF(进货入库明细表!$B$3:$B$3000=$I$3,ROW(进货入库明细表!$B$3:$B$3000),4^8),ROW(A5)))&amp;""</f>
        <v/>
      </c>
      <c r="B11" s="18" t="str">
        <f t="array" ref="B11">INDEX(进货入库明细表!E:E,SMALL(IF(进货入库明细表!$B$3:$B$3000=$I$3,ROW(进货入库明细表!$B$3:$B$3000),4^8),ROW(A5)))&amp;""</f>
        <v/>
      </c>
      <c r="C11" s="18" t="str">
        <f t="array" ref="C11">INDEX(进货入库明细表!F:F,SMALL(IF(进货入库明细表!$B$3:$B$3000=$I$3,ROW(进货入库明细表!$B$3:$B$3000),4^8),ROW(A5)))&amp;""</f>
        <v/>
      </c>
      <c r="D11" s="18" t="str">
        <f t="array" ref="D11">INDEX(进货入库明细表!G:G,SMALL(IF(进货入库明细表!$B$3:$B$3000=$I$3,ROW(进货入库明细表!$B$3:$B$3000),4^8),ROW(A5)))&amp;""</f>
        <v/>
      </c>
      <c r="E11" s="18" t="str">
        <f t="array" ref="E11">INDEX(进货入库明细表!H:H,SMALL(IF(进货入库明细表!$B$3:$B$3000=$I$3,ROW(进货入库明细表!$B$3:$B$3000),4^8),ROW(A5)))&amp;""</f>
        <v/>
      </c>
      <c r="F11" s="18" t="str">
        <f t="array" ref="F11">INDEX(进货入库明细表!I:I,SMALL(IF(进货入库明细表!$B$3:$B$3000=$I$3,ROW(进货入库明细表!$B$3:$B$3000),4^8),ROW(A5)))&amp;""</f>
        <v/>
      </c>
      <c r="G11" s="18" t="str">
        <f t="array" ref="G11">INDEX(进货入库明细表!J:J,SMALL(IF(进货入库明细表!$B$3:$B$3000=$I$3,ROW(进货入库明细表!$B$3:$B$3000),4^8),ROW(A5)))&amp;""</f>
        <v/>
      </c>
      <c r="H11" s="18" t="str">
        <f t="array" ref="H11">INDEX(进货入库明细表!K:K,SMALL(IF(进货入库明细表!$B$3:$B$3000=$I$3,ROW(进货入库明细表!$B$3:$B$3000),4^8),ROW(A5)))&amp;""</f>
        <v/>
      </c>
      <c r="I11" s="18" t="str">
        <f t="array" ref="I11">INDEX(进货入库明细表!M:M,SMALL(IF(进货入库明细表!$B$3:$B$3000=$I$3,ROW(进货入库明细表!$B$3:$B$3000),4^8),ROW(A5)))&amp;""</f>
        <v/>
      </c>
    </row>
    <row r="12" spans="1:9" ht="20.100000000000001" customHeight="1" x14ac:dyDescent="0.15">
      <c r="A12" s="18" t="str">
        <f t="array" ref="A12">INDEX(进货入库明细表!D:D,SMALL(IF(进货入库明细表!$B$3:$B$3000=$I$3,ROW(进货入库明细表!$B$3:$B$3000),4^8),ROW(A6)))&amp;""</f>
        <v/>
      </c>
      <c r="B12" s="18" t="str">
        <f t="array" ref="B12">INDEX(进货入库明细表!E:E,SMALL(IF(进货入库明细表!$B$3:$B$3000=$I$3,ROW(进货入库明细表!$B$3:$B$3000),4^8),ROW(A6)))&amp;""</f>
        <v/>
      </c>
      <c r="C12" s="18" t="str">
        <f t="array" ref="C12">INDEX(进货入库明细表!F:F,SMALL(IF(进货入库明细表!$B$3:$B$3000=$I$3,ROW(进货入库明细表!$B$3:$B$3000),4^8),ROW(A6)))&amp;""</f>
        <v/>
      </c>
      <c r="D12" s="18" t="str">
        <f t="array" ref="D12">INDEX(进货入库明细表!G:G,SMALL(IF(进货入库明细表!$B$3:$B$3000=$I$3,ROW(进货入库明细表!$B$3:$B$3000),4^8),ROW(A6)))&amp;""</f>
        <v/>
      </c>
      <c r="E12" s="18" t="str">
        <f t="array" ref="E12">INDEX(进货入库明细表!H:H,SMALL(IF(进货入库明细表!$B$3:$B$3000=$I$3,ROW(进货入库明细表!$B$3:$B$3000),4^8),ROW(A6)))&amp;""</f>
        <v/>
      </c>
      <c r="F12" s="18" t="str">
        <f t="array" ref="F12">INDEX(进货入库明细表!I:I,SMALL(IF(进货入库明细表!$B$3:$B$3000=$I$3,ROW(进货入库明细表!$B$3:$B$3000),4^8),ROW(A6)))&amp;""</f>
        <v/>
      </c>
      <c r="G12" s="18" t="str">
        <f t="array" ref="G12">INDEX(进货入库明细表!J:J,SMALL(IF(进货入库明细表!$B$3:$B$3000=$I$3,ROW(进货入库明细表!$B$3:$B$3000),4^8),ROW(A6)))&amp;""</f>
        <v/>
      </c>
      <c r="H12" s="18" t="str">
        <f t="array" ref="H12">INDEX(进货入库明细表!K:K,SMALL(IF(进货入库明细表!$B$3:$B$3000=$I$3,ROW(进货入库明细表!$B$3:$B$3000),4^8),ROW(A6)))&amp;""</f>
        <v/>
      </c>
      <c r="I12" s="18" t="str">
        <f t="array" ref="I12">INDEX(进货入库明细表!M:M,SMALL(IF(进货入库明细表!$B$3:$B$3000=$I$3,ROW(进货入库明细表!$B$3:$B$3000),4^8),ROW(A6)))&amp;""</f>
        <v/>
      </c>
    </row>
    <row r="13" spans="1:9" ht="20.100000000000001" customHeight="1" x14ac:dyDescent="0.15">
      <c r="A13" s="18" t="str">
        <f t="array" ref="A13">INDEX(进货入库明细表!D:D,SMALL(IF(进货入库明细表!$B$3:$B$3000=$I$3,ROW(进货入库明细表!$B$3:$B$3000),4^8),ROW(A7)))&amp;""</f>
        <v/>
      </c>
      <c r="B13" s="18" t="str">
        <f t="array" ref="B13">INDEX(进货入库明细表!E:E,SMALL(IF(进货入库明细表!$B$3:$B$3000=$I$3,ROW(进货入库明细表!$B$3:$B$3000),4^8),ROW(A7)))&amp;""</f>
        <v/>
      </c>
      <c r="C13" s="18" t="str">
        <f t="array" ref="C13">INDEX(进货入库明细表!F:F,SMALL(IF(进货入库明细表!$B$3:$B$3000=$I$3,ROW(进货入库明细表!$B$3:$B$3000),4^8),ROW(A7)))&amp;""</f>
        <v/>
      </c>
      <c r="D13" s="18" t="str">
        <f t="array" ref="D13">INDEX(进货入库明细表!G:G,SMALL(IF(进货入库明细表!$B$3:$B$3000=$I$3,ROW(进货入库明细表!$B$3:$B$3000),4^8),ROW(A7)))&amp;""</f>
        <v/>
      </c>
      <c r="E13" s="18" t="str">
        <f t="array" ref="E13">INDEX(进货入库明细表!H:H,SMALL(IF(进货入库明细表!$B$3:$B$3000=$I$3,ROW(进货入库明细表!$B$3:$B$3000),4^8),ROW(A7)))&amp;""</f>
        <v/>
      </c>
      <c r="F13" s="18" t="str">
        <f t="array" ref="F13">INDEX(进货入库明细表!I:I,SMALL(IF(进货入库明细表!$B$3:$B$3000=$I$3,ROW(进货入库明细表!$B$3:$B$3000),4^8),ROW(A7)))&amp;""</f>
        <v/>
      </c>
      <c r="G13" s="18" t="str">
        <f t="array" ref="G13">INDEX(进货入库明细表!J:J,SMALL(IF(进货入库明细表!$B$3:$B$3000=$I$3,ROW(进货入库明细表!$B$3:$B$3000),4^8),ROW(A7)))&amp;""</f>
        <v/>
      </c>
      <c r="H13" s="18" t="str">
        <f t="array" ref="H13">INDEX(进货入库明细表!K:K,SMALL(IF(进货入库明细表!$B$3:$B$3000=$I$3,ROW(进货入库明细表!$B$3:$B$3000),4^8),ROW(A7)))&amp;""</f>
        <v/>
      </c>
      <c r="I13" s="18" t="str">
        <f t="array" ref="I13">INDEX(进货入库明细表!M:M,SMALL(IF(进货入库明细表!$B$3:$B$3000=$I$3,ROW(进货入库明细表!$B$3:$B$3000),4^8),ROW(A7)))&amp;""</f>
        <v/>
      </c>
    </row>
    <row r="14" spans="1:9" ht="20.100000000000001" customHeight="1" x14ac:dyDescent="0.15">
      <c r="A14" s="18" t="str">
        <f t="array" ref="A14">INDEX(进货入库明细表!D:D,SMALL(IF(进货入库明细表!$B$3:$B$3000=$I$3,ROW(进货入库明细表!$B$3:$B$3000),4^8),ROW(A8)))&amp;""</f>
        <v/>
      </c>
      <c r="B14" s="18" t="str">
        <f t="array" ref="B14">INDEX(进货入库明细表!E:E,SMALL(IF(进货入库明细表!$B$3:$B$3000=$I$3,ROW(进货入库明细表!$B$3:$B$3000),4^8),ROW(A8)))&amp;""</f>
        <v/>
      </c>
      <c r="C14" s="18" t="str">
        <f t="array" ref="C14">INDEX(进货入库明细表!F:F,SMALL(IF(进货入库明细表!$B$3:$B$3000=$I$3,ROW(进货入库明细表!$B$3:$B$3000),4^8),ROW(A8)))&amp;""</f>
        <v/>
      </c>
      <c r="D14" s="18" t="str">
        <f t="array" ref="D14">INDEX(进货入库明细表!G:G,SMALL(IF(进货入库明细表!$B$3:$B$3000=$I$3,ROW(进货入库明细表!$B$3:$B$3000),4^8),ROW(A8)))&amp;""</f>
        <v/>
      </c>
      <c r="E14" s="18" t="str">
        <f t="array" ref="E14">INDEX(进货入库明细表!H:H,SMALL(IF(进货入库明细表!$B$3:$B$3000=$I$3,ROW(进货入库明细表!$B$3:$B$3000),4^8),ROW(A8)))&amp;""</f>
        <v/>
      </c>
      <c r="F14" s="18" t="str">
        <f t="array" ref="F14">INDEX(进货入库明细表!I:I,SMALL(IF(进货入库明细表!$B$3:$B$3000=$I$3,ROW(进货入库明细表!$B$3:$B$3000),4^8),ROW(A8)))&amp;""</f>
        <v/>
      </c>
      <c r="G14" s="18" t="str">
        <f t="array" ref="G14">INDEX(进货入库明细表!J:J,SMALL(IF(进货入库明细表!$B$3:$B$3000=$I$3,ROW(进货入库明细表!$B$3:$B$3000),4^8),ROW(A8)))&amp;""</f>
        <v/>
      </c>
      <c r="H14" s="18" t="str">
        <f t="array" ref="H14">INDEX(进货入库明细表!K:K,SMALL(IF(进货入库明细表!$B$3:$B$3000=$I$3,ROW(进货入库明细表!$B$3:$B$3000),4^8),ROW(A8)))&amp;""</f>
        <v/>
      </c>
      <c r="I14" s="18" t="str">
        <f t="array" ref="I14">INDEX(进货入库明细表!M:M,SMALL(IF(进货入库明细表!$B$3:$B$3000=$I$3,ROW(进货入库明细表!$B$3:$B$3000),4^8),ROW(A8)))&amp;""</f>
        <v/>
      </c>
    </row>
    <row r="15" spans="1:9" ht="20.100000000000001" customHeight="1" x14ac:dyDescent="0.15">
      <c r="A15" s="18" t="str">
        <f t="array" ref="A15">INDEX(进货入库明细表!D:D,SMALL(IF(进货入库明细表!$B$3:$B$3000=$I$3,ROW(进货入库明细表!$B$3:$B$3000),4^8),ROW(A9)))&amp;""</f>
        <v/>
      </c>
      <c r="B15" s="18" t="str">
        <f t="array" ref="B15">INDEX(进货入库明细表!E:E,SMALL(IF(进货入库明细表!$B$3:$B$3000=$I$3,ROW(进货入库明细表!$B$3:$B$3000),4^8),ROW(A9)))&amp;""</f>
        <v/>
      </c>
      <c r="C15" s="18" t="str">
        <f t="array" ref="C15">INDEX(进货入库明细表!F:F,SMALL(IF(进货入库明细表!$B$3:$B$3000=$I$3,ROW(进货入库明细表!$B$3:$B$3000),4^8),ROW(A9)))&amp;""</f>
        <v/>
      </c>
      <c r="D15" s="18" t="str">
        <f t="array" ref="D15">INDEX(进货入库明细表!G:G,SMALL(IF(进货入库明细表!$B$3:$B$3000=$I$3,ROW(进货入库明细表!$B$3:$B$3000),4^8),ROW(A9)))&amp;""</f>
        <v/>
      </c>
      <c r="E15" s="18" t="str">
        <f t="array" ref="E15">INDEX(进货入库明细表!H:H,SMALL(IF(进货入库明细表!$B$3:$B$3000=$I$3,ROW(进货入库明细表!$B$3:$B$3000),4^8),ROW(A9)))&amp;""</f>
        <v/>
      </c>
      <c r="F15" s="18" t="str">
        <f t="array" ref="F15">INDEX(进货入库明细表!I:I,SMALL(IF(进货入库明细表!$B$3:$B$3000=$I$3,ROW(进货入库明细表!$B$3:$B$3000),4^8),ROW(A9)))&amp;""</f>
        <v/>
      </c>
      <c r="G15" s="18" t="str">
        <f t="array" ref="G15">INDEX(进货入库明细表!J:J,SMALL(IF(进货入库明细表!$B$3:$B$3000=$I$3,ROW(进货入库明细表!$B$3:$B$3000),4^8),ROW(A9)))&amp;""</f>
        <v/>
      </c>
      <c r="H15" s="18" t="str">
        <f t="array" ref="H15">INDEX(进货入库明细表!K:K,SMALL(IF(进货入库明细表!$B$3:$B$3000=$I$3,ROW(进货入库明细表!$B$3:$B$3000),4^8),ROW(A9)))&amp;""</f>
        <v/>
      </c>
      <c r="I15" s="18" t="str">
        <f t="array" ref="I15">INDEX(进货入库明细表!M:M,SMALL(IF(进货入库明细表!$B$3:$B$3000=$I$3,ROW(进货入库明细表!$B$3:$B$3000),4^8),ROW(A9)))&amp;""</f>
        <v/>
      </c>
    </row>
    <row r="16" spans="1:9" ht="20.100000000000001" customHeight="1" x14ac:dyDescent="0.15">
      <c r="A16" s="18" t="str">
        <f t="array" ref="A16">INDEX(进货入库明细表!D:D,SMALL(IF(进货入库明细表!$B$3:$B$3000=$I$3,ROW(进货入库明细表!$B$3:$B$3000),4^8),ROW(A10)))&amp;""</f>
        <v/>
      </c>
      <c r="B16" s="18" t="str">
        <f t="array" ref="B16">INDEX(进货入库明细表!E:E,SMALL(IF(进货入库明细表!$B$3:$B$3000=$I$3,ROW(进货入库明细表!$B$3:$B$3000),4^8),ROW(A10)))&amp;""</f>
        <v/>
      </c>
      <c r="C16" s="18" t="str">
        <f t="array" ref="C16">INDEX(进货入库明细表!F:F,SMALL(IF(进货入库明细表!$B$3:$B$3000=$I$3,ROW(进货入库明细表!$B$3:$B$3000),4^8),ROW(A10)))&amp;""</f>
        <v/>
      </c>
      <c r="D16" s="18" t="str">
        <f t="array" ref="D16">INDEX(进货入库明细表!G:G,SMALL(IF(进货入库明细表!$B$3:$B$3000=$I$3,ROW(进货入库明细表!$B$3:$B$3000),4^8),ROW(A10)))&amp;""</f>
        <v/>
      </c>
      <c r="E16" s="18" t="str">
        <f t="array" ref="E16">INDEX(进货入库明细表!H:H,SMALL(IF(进货入库明细表!$B$3:$B$3000=$I$3,ROW(进货入库明细表!$B$3:$B$3000),4^8),ROW(A10)))&amp;""</f>
        <v/>
      </c>
      <c r="F16" s="18" t="str">
        <f t="array" ref="F16">INDEX(进货入库明细表!I:I,SMALL(IF(进货入库明细表!$B$3:$B$3000=$I$3,ROW(进货入库明细表!$B$3:$B$3000),4^8),ROW(A10)))&amp;""</f>
        <v/>
      </c>
      <c r="G16" s="18" t="str">
        <f t="array" ref="G16">INDEX(进货入库明细表!J:J,SMALL(IF(进货入库明细表!$B$3:$B$3000=$I$3,ROW(进货入库明细表!$B$3:$B$3000),4^8),ROW(A10)))&amp;""</f>
        <v/>
      </c>
      <c r="H16" s="18" t="str">
        <f t="array" ref="H16">INDEX(进货入库明细表!K:K,SMALL(IF(进货入库明细表!$B$3:$B$3000=$I$3,ROW(进货入库明细表!$B$3:$B$3000),4^8),ROW(A10)))&amp;""</f>
        <v/>
      </c>
      <c r="I16" s="18" t="str">
        <f t="array" ref="I16">INDEX(进货入库明细表!M:M,SMALL(IF(进货入库明细表!$B$3:$B$3000=$I$3,ROW(进货入库明细表!$B$3:$B$3000),4^8),ROW(A10)))&amp;""</f>
        <v/>
      </c>
    </row>
    <row r="17" spans="1:9" ht="20.100000000000001" customHeight="1" x14ac:dyDescent="0.15">
      <c r="A17" s="18" t="str">
        <f t="array" ref="A17">INDEX(进货入库明细表!D:D,SMALL(IF(进货入库明细表!$B$3:$B$3000=$I$3,ROW(进货入库明细表!$B$3:$B$3000),4^8),ROW(A11)))&amp;""</f>
        <v/>
      </c>
      <c r="B17" s="18" t="str">
        <f t="array" ref="B17">INDEX(进货入库明细表!E:E,SMALL(IF(进货入库明细表!$B$3:$B$3000=$I$3,ROW(进货入库明细表!$B$3:$B$3000),4^8),ROW(A11)))&amp;""</f>
        <v/>
      </c>
      <c r="C17" s="18" t="str">
        <f t="array" ref="C17">INDEX(进货入库明细表!F:F,SMALL(IF(进货入库明细表!$B$3:$B$3000=$I$3,ROW(进货入库明细表!$B$3:$B$3000),4^8),ROW(A11)))&amp;""</f>
        <v/>
      </c>
      <c r="D17" s="18" t="str">
        <f t="array" ref="D17">INDEX(进货入库明细表!G:G,SMALL(IF(进货入库明细表!$B$3:$B$3000=$I$3,ROW(进货入库明细表!$B$3:$B$3000),4^8),ROW(A11)))&amp;""</f>
        <v/>
      </c>
      <c r="E17" s="18" t="str">
        <f t="array" ref="E17">INDEX(进货入库明细表!H:H,SMALL(IF(进货入库明细表!$B$3:$B$3000=$I$3,ROW(进货入库明细表!$B$3:$B$3000),4^8),ROW(A11)))&amp;""</f>
        <v/>
      </c>
      <c r="F17" s="18" t="str">
        <f t="array" ref="F17">INDEX(进货入库明细表!I:I,SMALL(IF(进货入库明细表!$B$3:$B$3000=$I$3,ROW(进货入库明细表!$B$3:$B$3000),4^8),ROW(A11)))&amp;""</f>
        <v/>
      </c>
      <c r="G17" s="18" t="str">
        <f t="array" ref="G17">INDEX(进货入库明细表!J:J,SMALL(IF(进货入库明细表!$B$3:$B$3000=$I$3,ROW(进货入库明细表!$B$3:$B$3000),4^8),ROW(A11)))&amp;""</f>
        <v/>
      </c>
      <c r="H17" s="18" t="str">
        <f t="array" ref="H17">INDEX(进货入库明细表!K:K,SMALL(IF(进货入库明细表!$B$3:$B$3000=$I$3,ROW(进货入库明细表!$B$3:$B$3000),4^8),ROW(A11)))&amp;""</f>
        <v/>
      </c>
      <c r="I17" s="18" t="str">
        <f t="array" ref="I17">INDEX(进货入库明细表!M:M,SMALL(IF(进货入库明细表!$B$3:$B$3000=$I$3,ROW(进货入库明细表!$B$3:$B$3000),4^8),ROW(A11)))&amp;""</f>
        <v/>
      </c>
    </row>
    <row r="18" spans="1:9" ht="20.100000000000001" customHeight="1" x14ac:dyDescent="0.15">
      <c r="A18" s="18" t="str">
        <f t="array" ref="A18">INDEX(进货入库明细表!D:D,SMALL(IF(进货入库明细表!$B$3:$B$3000=$I$3,ROW(进货入库明细表!$B$3:$B$3000),4^8),ROW(A12)))&amp;""</f>
        <v/>
      </c>
      <c r="B18" s="18" t="str">
        <f t="array" ref="B18">INDEX(进货入库明细表!E:E,SMALL(IF(进货入库明细表!$B$3:$B$3000=$I$3,ROW(进货入库明细表!$B$3:$B$3000),4^8),ROW(A12)))&amp;""</f>
        <v/>
      </c>
      <c r="C18" s="18" t="str">
        <f t="array" ref="C18">INDEX(进货入库明细表!F:F,SMALL(IF(进货入库明细表!$B$3:$B$3000=$I$3,ROW(进货入库明细表!$B$3:$B$3000),4^8),ROW(A12)))&amp;""</f>
        <v/>
      </c>
      <c r="D18" s="18" t="str">
        <f t="array" ref="D18">INDEX(进货入库明细表!G:G,SMALL(IF(进货入库明细表!$B$3:$B$3000=$I$3,ROW(进货入库明细表!$B$3:$B$3000),4^8),ROW(A12)))&amp;""</f>
        <v/>
      </c>
      <c r="E18" s="18" t="str">
        <f t="array" ref="E18">INDEX(进货入库明细表!H:H,SMALL(IF(进货入库明细表!$B$3:$B$3000=$I$3,ROW(进货入库明细表!$B$3:$B$3000),4^8),ROW(A12)))&amp;""</f>
        <v/>
      </c>
      <c r="F18" s="18" t="str">
        <f t="array" ref="F18">INDEX(进货入库明细表!I:I,SMALL(IF(进货入库明细表!$B$3:$B$3000=$I$3,ROW(进货入库明细表!$B$3:$B$3000),4^8),ROW(A12)))&amp;""</f>
        <v/>
      </c>
      <c r="G18" s="18" t="str">
        <f t="array" ref="G18">INDEX(进货入库明细表!J:J,SMALL(IF(进货入库明细表!$B$3:$B$3000=$I$3,ROW(进货入库明细表!$B$3:$B$3000),4^8),ROW(A12)))&amp;""</f>
        <v/>
      </c>
      <c r="H18" s="18" t="str">
        <f t="array" ref="H18">INDEX(进货入库明细表!K:K,SMALL(IF(进货入库明细表!$B$3:$B$3000=$I$3,ROW(进货入库明细表!$B$3:$B$3000),4^8),ROW(A12)))&amp;""</f>
        <v/>
      </c>
      <c r="I18" s="18" t="str">
        <f t="array" ref="I18">INDEX(进货入库明细表!M:M,SMALL(IF(进货入库明细表!$B$3:$B$3000=$I$3,ROW(进货入库明细表!$B$3:$B$3000),4^8),ROW(A12)))&amp;""</f>
        <v/>
      </c>
    </row>
    <row r="19" spans="1:9" ht="20.100000000000001" customHeight="1" x14ac:dyDescent="0.15">
      <c r="A19" s="18" t="str">
        <f t="array" ref="A19">INDEX(进货入库明细表!D:D,SMALL(IF(进货入库明细表!$B$3:$B$3000=$I$3,ROW(进货入库明细表!$B$3:$B$3000),4^8),ROW(A13)))&amp;""</f>
        <v/>
      </c>
      <c r="B19" s="18" t="str">
        <f t="array" ref="B19">INDEX(进货入库明细表!E:E,SMALL(IF(进货入库明细表!$B$3:$B$3000=$I$3,ROW(进货入库明细表!$B$3:$B$3000),4^8),ROW(A13)))&amp;""</f>
        <v/>
      </c>
      <c r="C19" s="18" t="str">
        <f t="array" ref="C19">INDEX(进货入库明细表!F:F,SMALL(IF(进货入库明细表!$B$3:$B$3000=$I$3,ROW(进货入库明细表!$B$3:$B$3000),4^8),ROW(A13)))&amp;""</f>
        <v/>
      </c>
      <c r="D19" s="18" t="str">
        <f t="array" ref="D19">INDEX(进货入库明细表!G:G,SMALL(IF(进货入库明细表!$B$3:$B$3000=$I$3,ROW(进货入库明细表!$B$3:$B$3000),4^8),ROW(A13)))&amp;""</f>
        <v/>
      </c>
      <c r="E19" s="18" t="str">
        <f t="array" ref="E19">INDEX(进货入库明细表!H:H,SMALL(IF(进货入库明细表!$B$3:$B$3000=$I$3,ROW(进货入库明细表!$B$3:$B$3000),4^8),ROW(A13)))&amp;""</f>
        <v/>
      </c>
      <c r="F19" s="18" t="str">
        <f t="array" ref="F19">INDEX(进货入库明细表!I:I,SMALL(IF(进货入库明细表!$B$3:$B$3000=$I$3,ROW(进货入库明细表!$B$3:$B$3000),4^8),ROW(A13)))&amp;""</f>
        <v/>
      </c>
      <c r="G19" s="18" t="str">
        <f t="array" ref="G19">INDEX(进货入库明细表!J:J,SMALL(IF(进货入库明细表!$B$3:$B$3000=$I$3,ROW(进货入库明细表!$B$3:$B$3000),4^8),ROW(A13)))&amp;""</f>
        <v/>
      </c>
      <c r="H19" s="18" t="str">
        <f t="array" ref="H19">INDEX(进货入库明细表!K:K,SMALL(IF(进货入库明细表!$B$3:$B$3000=$I$3,ROW(进货入库明细表!$B$3:$B$3000),4^8),ROW(A13)))&amp;""</f>
        <v/>
      </c>
      <c r="I19" s="18" t="str">
        <f t="array" ref="I19">INDEX(进货入库明细表!M:M,SMALL(IF(进货入库明细表!$B$3:$B$3000=$I$3,ROW(进货入库明细表!$B$3:$B$3000),4^8),ROW(A13)))&amp;""</f>
        <v/>
      </c>
    </row>
    <row r="20" spans="1:9" ht="20.100000000000001" customHeight="1" x14ac:dyDescent="0.15">
      <c r="A20" s="18" t="str">
        <f t="array" ref="A20">INDEX(进货入库明细表!D:D,SMALL(IF(进货入库明细表!$B$3:$B$3000=$I$3,ROW(进货入库明细表!$B$3:$B$3000),4^8),ROW(A14)))&amp;""</f>
        <v/>
      </c>
      <c r="B20" s="18" t="str">
        <f t="array" ref="B20">INDEX(进货入库明细表!E:E,SMALL(IF(进货入库明细表!$B$3:$B$3000=$I$3,ROW(进货入库明细表!$B$3:$B$3000),4^8),ROW(A14)))&amp;""</f>
        <v/>
      </c>
      <c r="C20" s="18" t="str">
        <f t="array" ref="C20">INDEX(进货入库明细表!F:F,SMALL(IF(进货入库明细表!$B$3:$B$3000=$I$3,ROW(进货入库明细表!$B$3:$B$3000),4^8),ROW(A14)))&amp;""</f>
        <v/>
      </c>
      <c r="D20" s="18" t="str">
        <f t="array" ref="D20">INDEX(进货入库明细表!G:G,SMALL(IF(进货入库明细表!$B$3:$B$3000=$I$3,ROW(进货入库明细表!$B$3:$B$3000),4^8),ROW(A14)))&amp;""</f>
        <v/>
      </c>
      <c r="E20" s="18" t="str">
        <f t="array" ref="E20">INDEX(进货入库明细表!H:H,SMALL(IF(进货入库明细表!$B$3:$B$3000=$I$3,ROW(进货入库明细表!$B$3:$B$3000),4^8),ROW(A14)))&amp;""</f>
        <v/>
      </c>
      <c r="F20" s="18" t="str">
        <f t="array" ref="F20">INDEX(进货入库明细表!I:I,SMALL(IF(进货入库明细表!$B$3:$B$3000=$I$3,ROW(进货入库明细表!$B$3:$B$3000),4^8),ROW(A14)))&amp;""</f>
        <v/>
      </c>
      <c r="G20" s="18" t="str">
        <f t="array" ref="G20">INDEX(进货入库明细表!J:J,SMALL(IF(进货入库明细表!$B$3:$B$3000=$I$3,ROW(进货入库明细表!$B$3:$B$3000),4^8),ROW(A14)))&amp;""</f>
        <v/>
      </c>
      <c r="H20" s="18" t="str">
        <f t="array" ref="H20">INDEX(进货入库明细表!K:K,SMALL(IF(进货入库明细表!$B$3:$B$3000=$I$3,ROW(进货入库明细表!$B$3:$B$3000),4^8),ROW(A14)))&amp;""</f>
        <v/>
      </c>
      <c r="I20" s="18" t="str">
        <f t="array" ref="I20">INDEX(进货入库明细表!M:M,SMALL(IF(进货入库明细表!$B$3:$B$3000=$I$3,ROW(进货入库明细表!$B$3:$B$3000),4^8),ROW(A14)))&amp;""</f>
        <v/>
      </c>
    </row>
    <row r="21" spans="1:9" ht="20.100000000000001" customHeight="1" x14ac:dyDescent="0.15">
      <c r="A21" s="18" t="str">
        <f t="array" ref="A21">INDEX(进货入库明细表!D:D,SMALL(IF(进货入库明细表!$B$3:$B$3000=$I$3,ROW(进货入库明细表!$B$3:$B$3000),4^8),ROW(A15)))&amp;""</f>
        <v/>
      </c>
      <c r="B21" s="18" t="str">
        <f t="array" ref="B21">INDEX(进货入库明细表!E:E,SMALL(IF(进货入库明细表!$B$3:$B$3000=$I$3,ROW(进货入库明细表!$B$3:$B$3000),4^8),ROW(A15)))&amp;""</f>
        <v/>
      </c>
      <c r="C21" s="18" t="str">
        <f t="array" ref="C21">INDEX(进货入库明细表!F:F,SMALL(IF(进货入库明细表!$B$3:$B$3000=$I$3,ROW(进货入库明细表!$B$3:$B$3000),4^8),ROW(A15)))&amp;""</f>
        <v/>
      </c>
      <c r="D21" s="18" t="str">
        <f t="array" ref="D21">INDEX(进货入库明细表!G:G,SMALL(IF(进货入库明细表!$B$3:$B$3000=$I$3,ROW(进货入库明细表!$B$3:$B$3000),4^8),ROW(A15)))&amp;""</f>
        <v/>
      </c>
      <c r="E21" s="18" t="str">
        <f t="array" ref="E21">INDEX(进货入库明细表!H:H,SMALL(IF(进货入库明细表!$B$3:$B$3000=$I$3,ROW(进货入库明细表!$B$3:$B$3000),4^8),ROW(A15)))&amp;""</f>
        <v/>
      </c>
      <c r="F21" s="18" t="str">
        <f t="array" ref="F21">INDEX(进货入库明细表!I:I,SMALL(IF(进货入库明细表!$B$3:$B$3000=$I$3,ROW(进货入库明细表!$B$3:$B$3000),4^8),ROW(A15)))&amp;""</f>
        <v/>
      </c>
      <c r="G21" s="18" t="str">
        <f t="array" ref="G21">INDEX(进货入库明细表!J:J,SMALL(IF(进货入库明细表!$B$3:$B$3000=$I$3,ROW(进货入库明细表!$B$3:$B$3000),4^8),ROW(A15)))&amp;""</f>
        <v/>
      </c>
      <c r="H21" s="18" t="str">
        <f t="array" ref="H21">INDEX(进货入库明细表!K:K,SMALL(IF(进货入库明细表!$B$3:$B$3000=$I$3,ROW(进货入库明细表!$B$3:$B$3000),4^8),ROW(A15)))&amp;""</f>
        <v/>
      </c>
      <c r="I21" s="18" t="str">
        <f t="array" ref="I21">INDEX(进货入库明细表!M:M,SMALL(IF(进货入库明细表!$B$3:$B$3000=$I$3,ROW(进货入库明细表!$B$3:$B$3000),4^8),ROW(A15)))&amp;""</f>
        <v/>
      </c>
    </row>
    <row r="22" spans="1:9" ht="20.100000000000001" customHeight="1" x14ac:dyDescent="0.15">
      <c r="A22" s="18" t="str">
        <f t="array" ref="A22">INDEX(进货入库明细表!D:D,SMALL(IF(进货入库明细表!$B$3:$B$3000=$I$3,ROW(进货入库明细表!$B$3:$B$3000),4^8),ROW(A16)))&amp;""</f>
        <v/>
      </c>
      <c r="B22" s="18" t="str">
        <f t="array" ref="B22">INDEX(进货入库明细表!E:E,SMALL(IF(进货入库明细表!$B$3:$B$3000=$I$3,ROW(进货入库明细表!$B$3:$B$3000),4^8),ROW(A16)))&amp;""</f>
        <v/>
      </c>
      <c r="C22" s="18" t="str">
        <f t="array" ref="C22">INDEX(进货入库明细表!F:F,SMALL(IF(进货入库明细表!$B$3:$B$3000=$I$3,ROW(进货入库明细表!$B$3:$B$3000),4^8),ROW(A16)))&amp;""</f>
        <v/>
      </c>
      <c r="D22" s="18" t="str">
        <f t="array" ref="D22">INDEX(进货入库明细表!G:G,SMALL(IF(进货入库明细表!$B$3:$B$3000=$I$3,ROW(进货入库明细表!$B$3:$B$3000),4^8),ROW(A16)))&amp;""</f>
        <v/>
      </c>
      <c r="E22" s="18" t="str">
        <f t="array" ref="E22">INDEX(进货入库明细表!H:H,SMALL(IF(进货入库明细表!$B$3:$B$3000=$I$3,ROW(进货入库明细表!$B$3:$B$3000),4^8),ROW(A16)))&amp;""</f>
        <v/>
      </c>
      <c r="F22" s="18" t="str">
        <f t="array" ref="F22">INDEX(进货入库明细表!I:I,SMALL(IF(进货入库明细表!$B$3:$B$3000=$I$3,ROW(进货入库明细表!$B$3:$B$3000),4^8),ROW(A16)))&amp;""</f>
        <v/>
      </c>
      <c r="G22" s="18" t="str">
        <f t="array" ref="G22">INDEX(进货入库明细表!J:J,SMALL(IF(进货入库明细表!$B$3:$B$3000=$I$3,ROW(进货入库明细表!$B$3:$B$3000),4^8),ROW(A16)))&amp;""</f>
        <v/>
      </c>
      <c r="H22" s="18" t="str">
        <f t="array" ref="H22">INDEX(进货入库明细表!K:K,SMALL(IF(进货入库明细表!$B$3:$B$3000=$I$3,ROW(进货入库明细表!$B$3:$B$3000),4^8),ROW(A16)))&amp;""</f>
        <v/>
      </c>
      <c r="I22" s="18" t="str">
        <f t="array" ref="I22">INDEX(进货入库明细表!M:M,SMALL(IF(进货入库明细表!$B$3:$B$3000=$I$3,ROW(进货入库明细表!$B$3:$B$3000),4^8),ROW(A16)))&amp;""</f>
        <v/>
      </c>
    </row>
    <row r="23" spans="1:9" ht="20.100000000000001" customHeight="1" x14ac:dyDescent="0.15">
      <c r="A23" s="18" t="str">
        <f t="array" ref="A23">INDEX(进货入库明细表!D:D,SMALL(IF(进货入库明细表!$B$3:$B$3000=$I$3,ROW(进货入库明细表!$B$3:$B$3000),4^8),ROW(A17)))&amp;""</f>
        <v/>
      </c>
      <c r="B23" s="18" t="str">
        <f t="array" ref="B23">INDEX(进货入库明细表!E:E,SMALL(IF(进货入库明细表!$B$3:$B$3000=$I$3,ROW(进货入库明细表!$B$3:$B$3000),4^8),ROW(A17)))&amp;""</f>
        <v/>
      </c>
      <c r="C23" s="18" t="str">
        <f t="array" ref="C23">INDEX(进货入库明细表!F:F,SMALL(IF(进货入库明细表!$B$3:$B$3000=$I$3,ROW(进货入库明细表!$B$3:$B$3000),4^8),ROW(A17)))&amp;""</f>
        <v/>
      </c>
      <c r="D23" s="18" t="str">
        <f t="array" ref="D23">INDEX(进货入库明细表!G:G,SMALL(IF(进货入库明细表!$B$3:$B$3000=$I$3,ROW(进货入库明细表!$B$3:$B$3000),4^8),ROW(A17)))&amp;""</f>
        <v/>
      </c>
      <c r="E23" s="18" t="str">
        <f t="array" ref="E23">INDEX(进货入库明细表!H:H,SMALL(IF(进货入库明细表!$B$3:$B$3000=$I$3,ROW(进货入库明细表!$B$3:$B$3000),4^8),ROW(A17)))&amp;""</f>
        <v/>
      </c>
      <c r="F23" s="18" t="str">
        <f t="array" ref="F23">INDEX(进货入库明细表!I:I,SMALL(IF(进货入库明细表!$B$3:$B$3000=$I$3,ROW(进货入库明细表!$B$3:$B$3000),4^8),ROW(A17)))&amp;""</f>
        <v/>
      </c>
      <c r="G23" s="18" t="str">
        <f t="array" ref="G23">INDEX(进货入库明细表!J:J,SMALL(IF(进货入库明细表!$B$3:$B$3000=$I$3,ROW(进货入库明细表!$B$3:$B$3000),4^8),ROW(A17)))&amp;""</f>
        <v/>
      </c>
      <c r="H23" s="18" t="str">
        <f t="array" ref="H23">INDEX(进货入库明细表!K:K,SMALL(IF(进货入库明细表!$B$3:$B$3000=$I$3,ROW(进货入库明细表!$B$3:$B$3000),4^8),ROW(A17)))&amp;""</f>
        <v/>
      </c>
      <c r="I23" s="18" t="str">
        <f t="array" ref="I23">INDEX(进货入库明细表!M:M,SMALL(IF(进货入库明细表!$B$3:$B$3000=$I$3,ROW(进货入库明细表!$B$3:$B$3000),4^8),ROW(A17)))&amp;""</f>
        <v/>
      </c>
    </row>
    <row r="24" spans="1:9" ht="20.100000000000001" customHeight="1" x14ac:dyDescent="0.15">
      <c r="A24" s="18" t="str">
        <f t="array" ref="A24">INDEX(进货入库明细表!D:D,SMALL(IF(进货入库明细表!$B$3:$B$3000=$I$3,ROW(进货入库明细表!$B$3:$B$3000),4^8),ROW(A18)))&amp;""</f>
        <v/>
      </c>
      <c r="B24" s="18" t="str">
        <f t="array" ref="B24">INDEX(进货入库明细表!E:E,SMALL(IF(进货入库明细表!$B$3:$B$3000=$I$3,ROW(进货入库明细表!$B$3:$B$3000),4^8),ROW(A18)))&amp;""</f>
        <v/>
      </c>
      <c r="C24" s="18" t="str">
        <f t="array" ref="C24">INDEX(进货入库明细表!F:F,SMALL(IF(进货入库明细表!$B$3:$B$3000=$I$3,ROW(进货入库明细表!$B$3:$B$3000),4^8),ROW(A18)))&amp;""</f>
        <v/>
      </c>
      <c r="D24" s="18" t="str">
        <f t="array" ref="D24">INDEX(进货入库明细表!G:G,SMALL(IF(进货入库明细表!$B$3:$B$3000=$I$3,ROW(进货入库明细表!$B$3:$B$3000),4^8),ROW(A18)))&amp;""</f>
        <v/>
      </c>
      <c r="E24" s="18" t="str">
        <f t="array" ref="E24">INDEX(进货入库明细表!H:H,SMALL(IF(进货入库明细表!$B$3:$B$3000=$I$3,ROW(进货入库明细表!$B$3:$B$3000),4^8),ROW(A18)))&amp;""</f>
        <v/>
      </c>
      <c r="F24" s="18" t="str">
        <f t="array" ref="F24">INDEX(进货入库明细表!I:I,SMALL(IF(进货入库明细表!$B$3:$B$3000=$I$3,ROW(进货入库明细表!$B$3:$B$3000),4^8),ROW(A18)))&amp;""</f>
        <v/>
      </c>
      <c r="G24" s="18" t="str">
        <f t="array" ref="G24">INDEX(进货入库明细表!J:J,SMALL(IF(进货入库明细表!$B$3:$B$3000=$I$3,ROW(进货入库明细表!$B$3:$B$3000),4^8),ROW(A18)))&amp;""</f>
        <v/>
      </c>
      <c r="H24" s="18" t="str">
        <f t="array" ref="H24">INDEX(进货入库明细表!K:K,SMALL(IF(进货入库明细表!$B$3:$B$3000=$I$3,ROW(进货入库明细表!$B$3:$B$3000),4^8),ROW(A18)))&amp;""</f>
        <v/>
      </c>
      <c r="I24" s="18" t="str">
        <f t="array" ref="I24">INDEX(进货入库明细表!M:M,SMALL(IF(进货入库明细表!$B$3:$B$3000=$I$3,ROW(进货入库明细表!$B$3:$B$3000),4^8),ROW(A18)))&amp;""</f>
        <v/>
      </c>
    </row>
    <row r="25" spans="1:9" ht="20.100000000000001" customHeight="1" x14ac:dyDescent="0.15">
      <c r="A25" s="18" t="str">
        <f t="array" ref="A25">INDEX(进货入库明细表!D:D,SMALL(IF(进货入库明细表!$B$3:$B$3000=$I$3,ROW(进货入库明细表!$B$3:$B$3000),4^8),ROW(A19)))&amp;""</f>
        <v/>
      </c>
      <c r="B25" s="18" t="str">
        <f t="array" ref="B25">INDEX(进货入库明细表!E:E,SMALL(IF(进货入库明细表!$B$3:$B$3000=$I$3,ROW(进货入库明细表!$B$3:$B$3000),4^8),ROW(A19)))&amp;""</f>
        <v/>
      </c>
      <c r="C25" s="18" t="str">
        <f t="array" ref="C25">INDEX(进货入库明细表!F:F,SMALL(IF(进货入库明细表!$B$3:$B$3000=$I$3,ROW(进货入库明细表!$B$3:$B$3000),4^8),ROW(A19)))&amp;""</f>
        <v/>
      </c>
      <c r="D25" s="18" t="str">
        <f t="array" ref="D25">INDEX(进货入库明细表!G:G,SMALL(IF(进货入库明细表!$B$3:$B$3000=$I$3,ROW(进货入库明细表!$B$3:$B$3000),4^8),ROW(A19)))&amp;""</f>
        <v/>
      </c>
      <c r="E25" s="18" t="str">
        <f t="array" ref="E25">INDEX(进货入库明细表!H:H,SMALL(IF(进货入库明细表!$B$3:$B$3000=$I$3,ROW(进货入库明细表!$B$3:$B$3000),4^8),ROW(A19)))&amp;""</f>
        <v/>
      </c>
      <c r="F25" s="18" t="str">
        <f t="array" ref="F25">INDEX(进货入库明细表!I:I,SMALL(IF(进货入库明细表!$B$3:$B$3000=$I$3,ROW(进货入库明细表!$B$3:$B$3000),4^8),ROW(A19)))&amp;""</f>
        <v/>
      </c>
      <c r="G25" s="18" t="str">
        <f t="array" ref="G25">INDEX(进货入库明细表!J:J,SMALL(IF(进货入库明细表!$B$3:$B$3000=$I$3,ROW(进货入库明细表!$B$3:$B$3000),4^8),ROW(A19)))&amp;""</f>
        <v/>
      </c>
      <c r="H25" s="18" t="str">
        <f t="array" ref="H25">INDEX(进货入库明细表!K:K,SMALL(IF(进货入库明细表!$B$3:$B$3000=$I$3,ROW(进货入库明细表!$B$3:$B$3000),4^8),ROW(A19)))&amp;""</f>
        <v/>
      </c>
      <c r="I25" s="18" t="str">
        <f t="array" ref="I25">INDEX(进货入库明细表!M:M,SMALL(IF(进货入库明细表!$B$3:$B$3000=$I$3,ROW(进货入库明细表!$B$3:$B$3000),4^8),ROW(A19)))&amp;""</f>
        <v/>
      </c>
    </row>
    <row r="26" spans="1:9" ht="20.100000000000001" customHeight="1" x14ac:dyDescent="0.15">
      <c r="A26" s="18" t="str">
        <f t="array" ref="A26">INDEX(进货入库明细表!D:D,SMALL(IF(进货入库明细表!$B$3:$B$3000=$I$3,ROW(进货入库明细表!$B$3:$B$3000),4^8),ROW(A20)))&amp;""</f>
        <v/>
      </c>
      <c r="B26" s="18" t="str">
        <f t="array" ref="B26">INDEX(进货入库明细表!E:E,SMALL(IF(进货入库明细表!$B$3:$B$3000=$I$3,ROW(进货入库明细表!$B$3:$B$3000),4^8),ROW(A20)))&amp;""</f>
        <v/>
      </c>
      <c r="C26" s="18" t="str">
        <f t="array" ref="C26">INDEX(进货入库明细表!F:F,SMALL(IF(进货入库明细表!$B$3:$B$3000=$I$3,ROW(进货入库明细表!$B$3:$B$3000),4^8),ROW(A20)))&amp;""</f>
        <v/>
      </c>
      <c r="D26" s="18" t="str">
        <f t="array" ref="D26">INDEX(进货入库明细表!G:G,SMALL(IF(进货入库明细表!$B$3:$B$3000=$I$3,ROW(进货入库明细表!$B$3:$B$3000),4^8),ROW(A20)))&amp;""</f>
        <v/>
      </c>
      <c r="E26" s="18" t="str">
        <f t="array" ref="E26">INDEX(进货入库明细表!H:H,SMALL(IF(进货入库明细表!$B$3:$B$3000=$I$3,ROW(进货入库明细表!$B$3:$B$3000),4^8),ROW(A20)))&amp;""</f>
        <v/>
      </c>
      <c r="F26" s="18" t="str">
        <f t="array" ref="F26">INDEX(进货入库明细表!I:I,SMALL(IF(进货入库明细表!$B$3:$B$3000=$I$3,ROW(进货入库明细表!$B$3:$B$3000),4^8),ROW(A20)))&amp;""</f>
        <v/>
      </c>
      <c r="G26" s="18" t="str">
        <f t="array" ref="G26">INDEX(进货入库明细表!J:J,SMALL(IF(进货入库明细表!$B$3:$B$3000=$I$3,ROW(进货入库明细表!$B$3:$B$3000),4^8),ROW(A20)))&amp;""</f>
        <v/>
      </c>
      <c r="H26" s="18" t="str">
        <f t="array" ref="H26">INDEX(进货入库明细表!K:K,SMALL(IF(进货入库明细表!$B$3:$B$3000=$I$3,ROW(进货入库明细表!$B$3:$B$3000),4^8),ROW(A20)))&amp;""</f>
        <v/>
      </c>
      <c r="I26" s="18" t="str">
        <f t="array" ref="I26">INDEX(进货入库明细表!M:M,SMALL(IF(进货入库明细表!$B$3:$B$3000=$I$3,ROW(进货入库明细表!$B$3:$B$3000),4^8),ROW(A20)))&amp;""</f>
        <v/>
      </c>
    </row>
    <row r="27" spans="1:9" ht="20.100000000000001" customHeight="1" x14ac:dyDescent="0.15">
      <c r="A27" s="18" t="str">
        <f t="array" ref="A27">INDEX(进货入库明细表!D:D,SMALL(IF(进货入库明细表!$B$3:$B$3000=$I$3,ROW(进货入库明细表!$B$3:$B$3000),4^8),ROW(A21)))&amp;""</f>
        <v/>
      </c>
      <c r="B27" s="18" t="str">
        <f t="array" ref="B27">INDEX(进货入库明细表!E:E,SMALL(IF(进货入库明细表!$B$3:$B$3000=$I$3,ROW(进货入库明细表!$B$3:$B$3000),4^8),ROW(A21)))&amp;""</f>
        <v/>
      </c>
      <c r="C27" s="18" t="str">
        <f t="array" ref="C27">INDEX(进货入库明细表!F:F,SMALL(IF(进货入库明细表!$B$3:$B$3000=$I$3,ROW(进货入库明细表!$B$3:$B$3000),4^8),ROW(A21)))&amp;""</f>
        <v/>
      </c>
      <c r="D27" s="18" t="str">
        <f t="array" ref="D27">INDEX(进货入库明细表!G:G,SMALL(IF(进货入库明细表!$B$3:$B$3000=$I$3,ROW(进货入库明细表!$B$3:$B$3000),4^8),ROW(A21)))&amp;""</f>
        <v/>
      </c>
      <c r="E27" s="18" t="str">
        <f t="array" ref="E27">INDEX(进货入库明细表!H:H,SMALL(IF(进货入库明细表!$B$3:$B$3000=$I$3,ROW(进货入库明细表!$B$3:$B$3000),4^8),ROW(A21)))&amp;""</f>
        <v/>
      </c>
      <c r="F27" s="18" t="str">
        <f t="array" ref="F27">INDEX(进货入库明细表!I:I,SMALL(IF(进货入库明细表!$B$3:$B$3000=$I$3,ROW(进货入库明细表!$B$3:$B$3000),4^8),ROW(A21)))&amp;""</f>
        <v/>
      </c>
      <c r="G27" s="18" t="str">
        <f t="array" ref="G27">INDEX(进货入库明细表!J:J,SMALL(IF(进货入库明细表!$B$3:$B$3000=$I$3,ROW(进货入库明细表!$B$3:$B$3000),4^8),ROW(A21)))&amp;""</f>
        <v/>
      </c>
      <c r="H27" s="18" t="str">
        <f t="array" ref="H27">INDEX(进货入库明细表!K:K,SMALL(IF(进货入库明细表!$B$3:$B$3000=$I$3,ROW(进货入库明细表!$B$3:$B$3000),4^8),ROW(A21)))&amp;""</f>
        <v/>
      </c>
      <c r="I27" s="18" t="str">
        <f t="array" ref="I27">INDEX(进货入库明细表!M:M,SMALL(IF(进货入库明细表!$B$3:$B$3000=$I$3,ROW(进货入库明细表!$B$3:$B$3000),4^8),ROW(A21)))&amp;""</f>
        <v/>
      </c>
    </row>
    <row r="28" spans="1:9" ht="20.100000000000001" customHeight="1" x14ac:dyDescent="0.15">
      <c r="A28" s="18" t="str">
        <f t="array" ref="A28">INDEX(进货入库明细表!D:D,SMALL(IF(进货入库明细表!$B$3:$B$3000=$I$3,ROW(进货入库明细表!$B$3:$B$3000),4^8),ROW(A22)))&amp;""</f>
        <v/>
      </c>
      <c r="B28" s="18" t="str">
        <f t="array" ref="B28">INDEX(进货入库明细表!E:E,SMALL(IF(进货入库明细表!$B$3:$B$3000=$I$3,ROW(进货入库明细表!$B$3:$B$3000),4^8),ROW(A22)))&amp;""</f>
        <v/>
      </c>
      <c r="C28" s="18" t="str">
        <f t="array" ref="C28">INDEX(进货入库明细表!F:F,SMALL(IF(进货入库明细表!$B$3:$B$3000=$I$3,ROW(进货入库明细表!$B$3:$B$3000),4^8),ROW(A22)))&amp;""</f>
        <v/>
      </c>
      <c r="D28" s="18" t="str">
        <f t="array" ref="D28">INDEX(进货入库明细表!G:G,SMALL(IF(进货入库明细表!$B$3:$B$3000=$I$3,ROW(进货入库明细表!$B$3:$B$3000),4^8),ROW(A22)))&amp;""</f>
        <v/>
      </c>
      <c r="E28" s="18" t="str">
        <f t="array" ref="E28">INDEX(进货入库明细表!H:H,SMALL(IF(进货入库明细表!$B$3:$B$3000=$I$3,ROW(进货入库明细表!$B$3:$B$3000),4^8),ROW(A22)))&amp;""</f>
        <v/>
      </c>
      <c r="F28" s="18" t="str">
        <f t="array" ref="F28">INDEX(进货入库明细表!I:I,SMALL(IF(进货入库明细表!$B$3:$B$3000=$I$3,ROW(进货入库明细表!$B$3:$B$3000),4^8),ROW(A22)))&amp;""</f>
        <v/>
      </c>
      <c r="G28" s="18" t="str">
        <f t="array" ref="G28">INDEX(进货入库明细表!J:J,SMALL(IF(进货入库明细表!$B$3:$B$3000=$I$3,ROW(进货入库明细表!$B$3:$B$3000),4^8),ROW(A22)))&amp;""</f>
        <v/>
      </c>
      <c r="H28" s="18" t="str">
        <f t="array" ref="H28">INDEX(进货入库明细表!K:K,SMALL(IF(进货入库明细表!$B$3:$B$3000=$I$3,ROW(进货入库明细表!$B$3:$B$3000),4^8),ROW(A22)))&amp;""</f>
        <v/>
      </c>
      <c r="I28" s="18" t="str">
        <f t="array" ref="I28">INDEX(进货入库明细表!M:M,SMALL(IF(进货入库明细表!$B$3:$B$3000=$I$3,ROW(进货入库明细表!$B$3:$B$3000),4^8),ROW(A22)))&amp;""</f>
        <v/>
      </c>
    </row>
    <row r="29" spans="1:9" ht="20.100000000000001" customHeight="1" x14ac:dyDescent="0.15">
      <c r="A29" s="18" t="str">
        <f t="array" ref="A29">INDEX(进货入库明细表!D:D,SMALL(IF(进货入库明细表!$B$3:$B$3000=$I$3,ROW(进货入库明细表!$B$3:$B$3000),4^8),ROW(A23)))&amp;""</f>
        <v/>
      </c>
      <c r="B29" s="18" t="str">
        <f t="array" ref="B29">INDEX(进货入库明细表!E:E,SMALL(IF(进货入库明细表!$B$3:$B$3000=$I$3,ROW(进货入库明细表!$B$3:$B$3000),4^8),ROW(A23)))&amp;""</f>
        <v/>
      </c>
      <c r="C29" s="18" t="str">
        <f t="array" ref="C29">INDEX(进货入库明细表!F:F,SMALL(IF(进货入库明细表!$B$3:$B$3000=$I$3,ROW(进货入库明细表!$B$3:$B$3000),4^8),ROW(A23)))&amp;""</f>
        <v/>
      </c>
      <c r="D29" s="18" t="str">
        <f t="array" ref="D29">INDEX(进货入库明细表!G:G,SMALL(IF(进货入库明细表!$B$3:$B$3000=$I$3,ROW(进货入库明细表!$B$3:$B$3000),4^8),ROW(A23)))&amp;""</f>
        <v/>
      </c>
      <c r="E29" s="18" t="str">
        <f t="array" ref="E29">INDEX(进货入库明细表!H:H,SMALL(IF(进货入库明细表!$B$3:$B$3000=$I$3,ROW(进货入库明细表!$B$3:$B$3000),4^8),ROW(A23)))&amp;""</f>
        <v/>
      </c>
      <c r="F29" s="18" t="str">
        <f t="array" ref="F29">INDEX(进货入库明细表!I:I,SMALL(IF(进货入库明细表!$B$3:$B$3000=$I$3,ROW(进货入库明细表!$B$3:$B$3000),4^8),ROW(A23)))&amp;""</f>
        <v/>
      </c>
      <c r="G29" s="18" t="str">
        <f t="array" ref="G29">INDEX(进货入库明细表!J:J,SMALL(IF(进货入库明细表!$B$3:$B$3000=$I$3,ROW(进货入库明细表!$B$3:$B$3000),4^8),ROW(A23)))&amp;""</f>
        <v/>
      </c>
      <c r="H29" s="18" t="str">
        <f t="array" ref="H29">INDEX(进货入库明细表!K:K,SMALL(IF(进货入库明细表!$B$3:$B$3000=$I$3,ROW(进货入库明细表!$B$3:$B$3000),4^8),ROW(A23)))&amp;""</f>
        <v/>
      </c>
      <c r="I29" s="18" t="str">
        <f t="array" ref="I29">INDEX(进货入库明细表!M:M,SMALL(IF(进货入库明细表!$B$3:$B$3000=$I$3,ROW(进货入库明细表!$B$3:$B$3000),4^8),ROW(A23)))&amp;""</f>
        <v/>
      </c>
    </row>
    <row r="30" spans="1:9" ht="20.100000000000001" customHeight="1" x14ac:dyDescent="0.15">
      <c r="A30" s="18" t="str">
        <f t="array" ref="A30">INDEX(进货入库明细表!D:D,SMALL(IF(进货入库明细表!$B$3:$B$3000=$I$3,ROW(进货入库明细表!$B$3:$B$3000),4^8),ROW(A24)))&amp;""</f>
        <v/>
      </c>
      <c r="B30" s="18" t="str">
        <f t="array" ref="B30">INDEX(进货入库明细表!E:E,SMALL(IF(进货入库明细表!$B$3:$B$3000=$I$3,ROW(进货入库明细表!$B$3:$B$3000),4^8),ROW(A24)))&amp;""</f>
        <v/>
      </c>
      <c r="C30" s="18" t="str">
        <f t="array" ref="C30">INDEX(进货入库明细表!F:F,SMALL(IF(进货入库明细表!$B$3:$B$3000=$I$3,ROW(进货入库明细表!$B$3:$B$3000),4^8),ROW(A24)))&amp;""</f>
        <v/>
      </c>
      <c r="D30" s="18" t="str">
        <f t="array" ref="D30">INDEX(进货入库明细表!G:G,SMALL(IF(进货入库明细表!$B$3:$B$3000=$I$3,ROW(进货入库明细表!$B$3:$B$3000),4^8),ROW(A24)))&amp;""</f>
        <v/>
      </c>
      <c r="E30" s="18" t="str">
        <f t="array" ref="E30">INDEX(进货入库明细表!H:H,SMALL(IF(进货入库明细表!$B$3:$B$3000=$I$3,ROW(进货入库明细表!$B$3:$B$3000),4^8),ROW(A24)))&amp;""</f>
        <v/>
      </c>
      <c r="F30" s="18" t="str">
        <f t="array" ref="F30">INDEX(进货入库明细表!I:I,SMALL(IF(进货入库明细表!$B$3:$B$3000=$I$3,ROW(进货入库明细表!$B$3:$B$3000),4^8),ROW(A24)))&amp;""</f>
        <v/>
      </c>
      <c r="G30" s="18" t="str">
        <f t="array" ref="G30">INDEX(进货入库明细表!J:J,SMALL(IF(进货入库明细表!$B$3:$B$3000=$I$3,ROW(进货入库明细表!$B$3:$B$3000),4^8),ROW(A24)))&amp;""</f>
        <v/>
      </c>
      <c r="H30" s="18" t="str">
        <f t="array" ref="H30">INDEX(进货入库明细表!K:K,SMALL(IF(进货入库明细表!$B$3:$B$3000=$I$3,ROW(进货入库明细表!$B$3:$B$3000),4^8),ROW(A24)))&amp;""</f>
        <v/>
      </c>
      <c r="I30" s="18" t="str">
        <f t="array" ref="I30">INDEX(进货入库明细表!M:M,SMALL(IF(进货入库明细表!$B$3:$B$3000=$I$3,ROW(进货入库明细表!$B$3:$B$3000),4^8),ROW(A24)))&amp;""</f>
        <v/>
      </c>
    </row>
    <row r="31" spans="1:9" ht="20.100000000000001" customHeight="1" x14ac:dyDescent="0.15">
      <c r="A31" s="18" t="str">
        <f t="array" ref="A31">INDEX(进货入库明细表!D:D,SMALL(IF(进货入库明细表!$B$3:$B$3000=$I$3,ROW(进货入库明细表!$B$3:$B$3000),4^8),ROW(A25)))&amp;""</f>
        <v/>
      </c>
      <c r="B31" s="18" t="str">
        <f t="array" ref="B31">INDEX(进货入库明细表!E:E,SMALL(IF(进货入库明细表!$B$3:$B$3000=$I$3,ROW(进货入库明细表!$B$3:$B$3000),4^8),ROW(A25)))&amp;""</f>
        <v/>
      </c>
      <c r="C31" s="18" t="str">
        <f t="array" ref="C31">INDEX(进货入库明细表!F:F,SMALL(IF(进货入库明细表!$B$3:$B$3000=$I$3,ROW(进货入库明细表!$B$3:$B$3000),4^8),ROW(A25)))&amp;""</f>
        <v/>
      </c>
      <c r="D31" s="18" t="str">
        <f t="array" ref="D31">INDEX(进货入库明细表!G:G,SMALL(IF(进货入库明细表!$B$3:$B$3000=$I$3,ROW(进货入库明细表!$B$3:$B$3000),4^8),ROW(A25)))&amp;""</f>
        <v/>
      </c>
      <c r="E31" s="18" t="str">
        <f t="array" ref="E31">INDEX(进货入库明细表!H:H,SMALL(IF(进货入库明细表!$B$3:$B$3000=$I$3,ROW(进货入库明细表!$B$3:$B$3000),4^8),ROW(A25)))&amp;""</f>
        <v/>
      </c>
      <c r="F31" s="18" t="str">
        <f t="array" ref="F31">INDEX(进货入库明细表!I:I,SMALL(IF(进货入库明细表!$B$3:$B$3000=$I$3,ROW(进货入库明细表!$B$3:$B$3000),4^8),ROW(A25)))&amp;""</f>
        <v/>
      </c>
      <c r="G31" s="18" t="str">
        <f t="array" ref="G31">INDEX(进货入库明细表!J:J,SMALL(IF(进货入库明细表!$B$3:$B$3000=$I$3,ROW(进货入库明细表!$B$3:$B$3000),4^8),ROW(A25)))&amp;""</f>
        <v/>
      </c>
      <c r="H31" s="18" t="str">
        <f t="array" ref="H31">INDEX(进货入库明细表!K:K,SMALL(IF(进货入库明细表!$B$3:$B$3000=$I$3,ROW(进货入库明细表!$B$3:$B$3000),4^8),ROW(A25)))&amp;""</f>
        <v/>
      </c>
      <c r="I31" s="18" t="str">
        <f t="array" ref="I31">INDEX(进货入库明细表!M:M,SMALL(IF(进货入库明细表!$B$3:$B$3000=$I$3,ROW(进货入库明细表!$B$3:$B$3000),4^8),ROW(A25)))&amp;""</f>
        <v/>
      </c>
    </row>
    <row r="32" spans="1:9" ht="20.100000000000001" customHeight="1" x14ac:dyDescent="0.15">
      <c r="A32" s="18" t="str">
        <f t="array" ref="A32">INDEX(进货入库明细表!D:D,SMALL(IF(进货入库明细表!$B$3:$B$3000=$I$3,ROW(进货入库明细表!$B$3:$B$3000),4^8),ROW(A26)))&amp;""</f>
        <v/>
      </c>
      <c r="B32" s="18" t="str">
        <f t="array" ref="B32">INDEX(进货入库明细表!E:E,SMALL(IF(进货入库明细表!$B$3:$B$3000=$I$3,ROW(进货入库明细表!$B$3:$B$3000),4^8),ROW(A26)))&amp;""</f>
        <v/>
      </c>
      <c r="C32" s="18" t="str">
        <f t="array" ref="C32">INDEX(进货入库明细表!F:F,SMALL(IF(进货入库明细表!$B$3:$B$3000=$I$3,ROW(进货入库明细表!$B$3:$B$3000),4^8),ROW(A26)))&amp;""</f>
        <v/>
      </c>
      <c r="D32" s="18" t="str">
        <f t="array" ref="D32">INDEX(进货入库明细表!G:G,SMALL(IF(进货入库明细表!$B$3:$B$3000=$I$3,ROW(进货入库明细表!$B$3:$B$3000),4^8),ROW(A26)))&amp;""</f>
        <v/>
      </c>
      <c r="E32" s="18" t="str">
        <f t="array" ref="E32">INDEX(进货入库明细表!H:H,SMALL(IF(进货入库明细表!$B$3:$B$3000=$I$3,ROW(进货入库明细表!$B$3:$B$3000),4^8),ROW(A26)))&amp;""</f>
        <v/>
      </c>
      <c r="F32" s="18" t="str">
        <f t="array" ref="F32">INDEX(进货入库明细表!I:I,SMALL(IF(进货入库明细表!$B$3:$B$3000=$I$3,ROW(进货入库明细表!$B$3:$B$3000),4^8),ROW(A26)))&amp;""</f>
        <v/>
      </c>
      <c r="G32" s="18" t="str">
        <f t="array" ref="G32">INDEX(进货入库明细表!J:J,SMALL(IF(进货入库明细表!$B$3:$B$3000=$I$3,ROW(进货入库明细表!$B$3:$B$3000),4^8),ROW(A26)))&amp;""</f>
        <v/>
      </c>
      <c r="H32" s="18" t="str">
        <f t="array" ref="H32">INDEX(进货入库明细表!K:K,SMALL(IF(进货入库明细表!$B$3:$B$3000=$I$3,ROW(进货入库明细表!$B$3:$B$3000),4^8),ROW(A26)))&amp;""</f>
        <v/>
      </c>
      <c r="I32" s="18" t="str">
        <f t="array" ref="I32">INDEX(进货入库明细表!M:M,SMALL(IF(进货入库明细表!$B$3:$B$3000=$I$3,ROW(进货入库明细表!$B$3:$B$3000),4^8),ROW(A26)))&amp;""</f>
        <v/>
      </c>
    </row>
    <row r="33" spans="1:9" ht="20.100000000000001" customHeight="1" x14ac:dyDescent="0.15">
      <c r="A33" s="18" t="str">
        <f t="array" ref="A33">INDEX(进货入库明细表!D:D,SMALL(IF(进货入库明细表!$B$3:$B$3000=$I$3,ROW(进货入库明细表!$B$3:$B$3000),4^8),ROW(A27)))&amp;""</f>
        <v/>
      </c>
      <c r="B33" s="18" t="str">
        <f t="array" ref="B33">INDEX(进货入库明细表!E:E,SMALL(IF(进货入库明细表!$B$3:$B$3000=$I$3,ROW(进货入库明细表!$B$3:$B$3000),4^8),ROW(A27)))&amp;""</f>
        <v/>
      </c>
      <c r="C33" s="18" t="str">
        <f t="array" ref="C33">INDEX(进货入库明细表!F:F,SMALL(IF(进货入库明细表!$B$3:$B$3000=$I$3,ROW(进货入库明细表!$B$3:$B$3000),4^8),ROW(A27)))&amp;""</f>
        <v/>
      </c>
      <c r="D33" s="18" t="str">
        <f t="array" ref="D33">INDEX(进货入库明细表!G:G,SMALL(IF(进货入库明细表!$B$3:$B$3000=$I$3,ROW(进货入库明细表!$B$3:$B$3000),4^8),ROW(A27)))&amp;""</f>
        <v/>
      </c>
      <c r="E33" s="18" t="str">
        <f t="array" ref="E33">INDEX(进货入库明细表!H:H,SMALL(IF(进货入库明细表!$B$3:$B$3000=$I$3,ROW(进货入库明细表!$B$3:$B$3000),4^8),ROW(A27)))&amp;""</f>
        <v/>
      </c>
      <c r="F33" s="18" t="str">
        <f t="array" ref="F33">INDEX(进货入库明细表!I:I,SMALL(IF(进货入库明细表!$B$3:$B$3000=$I$3,ROW(进货入库明细表!$B$3:$B$3000),4^8),ROW(A27)))&amp;""</f>
        <v/>
      </c>
      <c r="G33" s="18" t="str">
        <f t="array" ref="G33">INDEX(进货入库明细表!J:J,SMALL(IF(进货入库明细表!$B$3:$B$3000=$I$3,ROW(进货入库明细表!$B$3:$B$3000),4^8),ROW(A27)))&amp;""</f>
        <v/>
      </c>
      <c r="H33" s="18" t="str">
        <f t="array" ref="H33">INDEX(进货入库明细表!K:K,SMALL(IF(进货入库明细表!$B$3:$B$3000=$I$3,ROW(进货入库明细表!$B$3:$B$3000),4^8),ROW(A27)))&amp;""</f>
        <v/>
      </c>
      <c r="I33" s="18" t="str">
        <f t="array" ref="I33">INDEX(进货入库明细表!M:M,SMALL(IF(进货入库明细表!$B$3:$B$3000=$I$3,ROW(进货入库明细表!$B$3:$B$3000),4^8),ROW(A27)))&amp;""</f>
        <v/>
      </c>
    </row>
    <row r="34" spans="1:9" ht="20.100000000000001" customHeight="1" x14ac:dyDescent="0.15">
      <c r="A34" s="18" t="str">
        <f t="array" ref="A34">INDEX(进货入库明细表!D:D,SMALL(IF(进货入库明细表!$B$3:$B$3000=$I$3,ROW(进货入库明细表!$B$3:$B$3000),4^8),ROW(A28)))&amp;""</f>
        <v/>
      </c>
      <c r="B34" s="18" t="str">
        <f t="array" ref="B34">INDEX(进货入库明细表!E:E,SMALL(IF(进货入库明细表!$B$3:$B$3000=$I$3,ROW(进货入库明细表!$B$3:$B$3000),4^8),ROW(A28)))&amp;""</f>
        <v/>
      </c>
      <c r="C34" s="18" t="str">
        <f t="array" ref="C34">INDEX(进货入库明细表!F:F,SMALL(IF(进货入库明细表!$B$3:$B$3000=$I$3,ROW(进货入库明细表!$B$3:$B$3000),4^8),ROW(A28)))&amp;""</f>
        <v/>
      </c>
      <c r="D34" s="18" t="str">
        <f t="array" ref="D34">INDEX(进货入库明细表!G:G,SMALL(IF(进货入库明细表!$B$3:$B$3000=$I$3,ROW(进货入库明细表!$B$3:$B$3000),4^8),ROW(A28)))&amp;""</f>
        <v/>
      </c>
      <c r="E34" s="18" t="str">
        <f t="array" ref="E34">INDEX(进货入库明细表!H:H,SMALL(IF(进货入库明细表!$B$3:$B$3000=$I$3,ROW(进货入库明细表!$B$3:$B$3000),4^8),ROW(A28)))&amp;""</f>
        <v/>
      </c>
      <c r="F34" s="18" t="str">
        <f t="array" ref="F34">INDEX(进货入库明细表!I:I,SMALL(IF(进货入库明细表!$B$3:$B$3000=$I$3,ROW(进货入库明细表!$B$3:$B$3000),4^8),ROW(A28)))&amp;""</f>
        <v/>
      </c>
      <c r="G34" s="18" t="str">
        <f t="array" ref="G34">INDEX(进货入库明细表!J:J,SMALL(IF(进货入库明细表!$B$3:$B$3000=$I$3,ROW(进货入库明细表!$B$3:$B$3000),4^8),ROW(A28)))&amp;""</f>
        <v/>
      </c>
      <c r="H34" s="18" t="str">
        <f t="array" ref="H34">INDEX(进货入库明细表!K:K,SMALL(IF(进货入库明细表!$B$3:$B$3000=$I$3,ROW(进货入库明细表!$B$3:$B$3000),4^8),ROW(A28)))&amp;""</f>
        <v/>
      </c>
      <c r="I34" s="18" t="str">
        <f t="array" ref="I34">INDEX(进货入库明细表!M:M,SMALL(IF(进货入库明细表!$B$3:$B$3000=$I$3,ROW(进货入库明细表!$B$3:$B$3000),4^8),ROW(A28)))&amp;""</f>
        <v/>
      </c>
    </row>
    <row r="35" spans="1:9" ht="20.100000000000001" customHeight="1" x14ac:dyDescent="0.15">
      <c r="A35" s="18" t="str">
        <f t="array" ref="A35">INDEX(进货入库明细表!D:D,SMALL(IF(进货入库明细表!$B$3:$B$3000=$I$3,ROW(进货入库明细表!$B$3:$B$3000),4^8),ROW(A29)))&amp;""</f>
        <v/>
      </c>
      <c r="B35" s="18" t="str">
        <f t="array" ref="B35">INDEX(进货入库明细表!E:E,SMALL(IF(进货入库明细表!$B$3:$B$3000=$I$3,ROW(进货入库明细表!$B$3:$B$3000),4^8),ROW(A29)))&amp;""</f>
        <v/>
      </c>
      <c r="C35" s="18" t="str">
        <f t="array" ref="C35">INDEX(进货入库明细表!F:F,SMALL(IF(进货入库明细表!$B$3:$B$3000=$I$3,ROW(进货入库明细表!$B$3:$B$3000),4^8),ROW(A29)))&amp;""</f>
        <v/>
      </c>
      <c r="D35" s="18" t="str">
        <f t="array" ref="D35">INDEX(进货入库明细表!G:G,SMALL(IF(进货入库明细表!$B$3:$B$3000=$I$3,ROW(进货入库明细表!$B$3:$B$3000),4^8),ROW(A29)))&amp;""</f>
        <v/>
      </c>
      <c r="E35" s="18" t="str">
        <f t="array" ref="E35">INDEX(进货入库明细表!H:H,SMALL(IF(进货入库明细表!$B$3:$B$3000=$I$3,ROW(进货入库明细表!$B$3:$B$3000),4^8),ROW(A29)))&amp;""</f>
        <v/>
      </c>
      <c r="F35" s="18" t="str">
        <f t="array" ref="F35">INDEX(进货入库明细表!I:I,SMALL(IF(进货入库明细表!$B$3:$B$3000=$I$3,ROW(进货入库明细表!$B$3:$B$3000),4^8),ROW(A29)))&amp;""</f>
        <v/>
      </c>
      <c r="G35" s="18" t="str">
        <f t="array" ref="G35">INDEX(进货入库明细表!J:J,SMALL(IF(进货入库明细表!$B$3:$B$3000=$I$3,ROW(进货入库明细表!$B$3:$B$3000),4^8),ROW(A29)))&amp;""</f>
        <v/>
      </c>
      <c r="H35" s="18" t="str">
        <f t="array" ref="H35">INDEX(进货入库明细表!K:K,SMALL(IF(进货入库明细表!$B$3:$B$3000=$I$3,ROW(进货入库明细表!$B$3:$B$3000),4^8),ROW(A29)))&amp;""</f>
        <v/>
      </c>
      <c r="I35" s="18" t="str">
        <f t="array" ref="I35">INDEX(进货入库明细表!M:M,SMALL(IF(进货入库明细表!$B$3:$B$3000=$I$3,ROW(进货入库明细表!$B$3:$B$3000),4^8),ROW(A29)))&amp;""</f>
        <v/>
      </c>
    </row>
    <row r="36" spans="1:9" ht="20.100000000000001" customHeight="1" x14ac:dyDescent="0.15">
      <c r="A36" s="18" t="str">
        <f t="array" ref="A36">INDEX(进货入库明细表!D:D,SMALL(IF(进货入库明细表!$B$3:$B$3000=$I$3,ROW(进货入库明细表!$B$3:$B$3000),4^8),ROW(A30)))&amp;""</f>
        <v/>
      </c>
      <c r="B36" s="18" t="str">
        <f t="array" ref="B36">INDEX(进货入库明细表!E:E,SMALL(IF(进货入库明细表!$B$3:$B$3000=$I$3,ROW(进货入库明细表!$B$3:$B$3000),4^8),ROW(A30)))&amp;""</f>
        <v/>
      </c>
      <c r="C36" s="18" t="str">
        <f t="array" ref="C36">INDEX(进货入库明细表!F:F,SMALL(IF(进货入库明细表!$B$3:$B$3000=$I$3,ROW(进货入库明细表!$B$3:$B$3000),4^8),ROW(A30)))&amp;""</f>
        <v/>
      </c>
      <c r="D36" s="18" t="str">
        <f t="array" ref="D36">INDEX(进货入库明细表!G:G,SMALL(IF(进货入库明细表!$B$3:$B$3000=$I$3,ROW(进货入库明细表!$B$3:$B$3000),4^8),ROW(A30)))&amp;""</f>
        <v/>
      </c>
      <c r="E36" s="18" t="str">
        <f t="array" ref="E36">INDEX(进货入库明细表!H:H,SMALL(IF(进货入库明细表!$B$3:$B$3000=$I$3,ROW(进货入库明细表!$B$3:$B$3000),4^8),ROW(A30)))&amp;""</f>
        <v/>
      </c>
      <c r="F36" s="18" t="str">
        <f t="array" ref="F36">INDEX(进货入库明细表!I:I,SMALL(IF(进货入库明细表!$B$3:$B$3000=$I$3,ROW(进货入库明细表!$B$3:$B$3000),4^8),ROW(A30)))&amp;""</f>
        <v/>
      </c>
      <c r="G36" s="18" t="str">
        <f t="array" ref="G36">INDEX(进货入库明细表!J:J,SMALL(IF(进货入库明细表!$B$3:$B$3000=$I$3,ROW(进货入库明细表!$B$3:$B$3000),4^8),ROW(A30)))&amp;""</f>
        <v/>
      </c>
      <c r="H36" s="18" t="str">
        <f t="array" ref="H36">INDEX(进货入库明细表!K:K,SMALL(IF(进货入库明细表!$B$3:$B$3000=$I$3,ROW(进货入库明细表!$B$3:$B$3000),4^8),ROW(A30)))&amp;""</f>
        <v/>
      </c>
      <c r="I36" s="18" t="str">
        <f t="array" ref="I36">INDEX(进货入库明细表!M:M,SMALL(IF(进货入库明细表!$B$3:$B$3000=$I$3,ROW(进货入库明细表!$B$3:$B$3000),4^8),ROW(A30)))&amp;""</f>
        <v/>
      </c>
    </row>
    <row r="37" spans="1:9" ht="20.100000000000001" customHeight="1" x14ac:dyDescent="0.15">
      <c r="A37" s="18" t="str">
        <f t="array" ref="A37">INDEX(进货入库明细表!D:D,SMALL(IF(进货入库明细表!$B$3:$B$3000=$I$3,ROW(进货入库明细表!$B$3:$B$3000),4^8),ROW(A31)))&amp;""</f>
        <v/>
      </c>
      <c r="B37" s="18" t="str">
        <f t="array" ref="B37">INDEX(进货入库明细表!E:E,SMALL(IF(进货入库明细表!$B$3:$B$3000=$I$3,ROW(进货入库明细表!$B$3:$B$3000),4^8),ROW(A31)))&amp;""</f>
        <v/>
      </c>
      <c r="C37" s="18" t="str">
        <f t="array" ref="C37">INDEX(进货入库明细表!F:F,SMALL(IF(进货入库明细表!$B$3:$B$3000=$I$3,ROW(进货入库明细表!$B$3:$B$3000),4^8),ROW(A31)))&amp;""</f>
        <v/>
      </c>
      <c r="D37" s="18" t="str">
        <f t="array" ref="D37">INDEX(进货入库明细表!G:G,SMALL(IF(进货入库明细表!$B$3:$B$3000=$I$3,ROW(进货入库明细表!$B$3:$B$3000),4^8),ROW(A31)))&amp;""</f>
        <v/>
      </c>
      <c r="E37" s="18" t="str">
        <f t="array" ref="E37">INDEX(进货入库明细表!H:H,SMALL(IF(进货入库明细表!$B$3:$B$3000=$I$3,ROW(进货入库明细表!$B$3:$B$3000),4^8),ROW(A31)))&amp;""</f>
        <v/>
      </c>
      <c r="F37" s="18" t="str">
        <f t="array" ref="F37">INDEX(进货入库明细表!I:I,SMALL(IF(进货入库明细表!$B$3:$B$3000=$I$3,ROW(进货入库明细表!$B$3:$B$3000),4^8),ROW(A31)))&amp;""</f>
        <v/>
      </c>
      <c r="G37" s="18" t="str">
        <f t="array" ref="G37">INDEX(进货入库明细表!J:J,SMALL(IF(进货入库明细表!$B$3:$B$3000=$I$3,ROW(进货入库明细表!$B$3:$B$3000),4^8),ROW(A31)))&amp;""</f>
        <v/>
      </c>
      <c r="H37" s="18" t="str">
        <f t="array" ref="H37">INDEX(进货入库明细表!K:K,SMALL(IF(进货入库明细表!$B$3:$B$3000=$I$3,ROW(进货入库明细表!$B$3:$B$3000),4^8),ROW(A31)))&amp;""</f>
        <v/>
      </c>
      <c r="I37" s="18" t="str">
        <f t="array" ref="I37">INDEX(进货入库明细表!M:M,SMALL(IF(进货入库明细表!$B$3:$B$3000=$I$3,ROW(进货入库明细表!$B$3:$B$3000),4^8),ROW(A31)))&amp;""</f>
        <v/>
      </c>
    </row>
    <row r="38" spans="1:9" ht="20.100000000000001" customHeight="1" x14ac:dyDescent="0.15">
      <c r="A38" s="18" t="str">
        <f t="array" ref="A38">INDEX(进货入库明细表!D:D,SMALL(IF(进货入库明细表!$B$3:$B$3000=$I$3,ROW(进货入库明细表!$B$3:$B$3000),4^8),ROW(A32)))&amp;""</f>
        <v/>
      </c>
      <c r="B38" s="18" t="str">
        <f t="array" ref="B38">INDEX(进货入库明细表!E:E,SMALL(IF(进货入库明细表!$B$3:$B$3000=$I$3,ROW(进货入库明细表!$B$3:$B$3000),4^8),ROW(A32)))&amp;""</f>
        <v/>
      </c>
      <c r="C38" s="18" t="str">
        <f t="array" ref="C38">INDEX(进货入库明细表!F:F,SMALL(IF(进货入库明细表!$B$3:$B$3000=$I$3,ROW(进货入库明细表!$B$3:$B$3000),4^8),ROW(A32)))&amp;""</f>
        <v/>
      </c>
      <c r="D38" s="18" t="str">
        <f t="array" ref="D38">INDEX(进货入库明细表!G:G,SMALL(IF(进货入库明细表!$B$3:$B$3000=$I$3,ROW(进货入库明细表!$B$3:$B$3000),4^8),ROW(A32)))&amp;""</f>
        <v/>
      </c>
      <c r="E38" s="18" t="str">
        <f t="array" ref="E38">INDEX(进货入库明细表!H:H,SMALL(IF(进货入库明细表!$B$3:$B$3000=$I$3,ROW(进货入库明细表!$B$3:$B$3000),4^8),ROW(A32)))&amp;""</f>
        <v/>
      </c>
      <c r="F38" s="18" t="str">
        <f t="array" ref="F38">INDEX(进货入库明细表!I:I,SMALL(IF(进货入库明细表!$B$3:$B$3000=$I$3,ROW(进货入库明细表!$B$3:$B$3000),4^8),ROW(A32)))&amp;""</f>
        <v/>
      </c>
      <c r="G38" s="18" t="str">
        <f t="array" ref="G38">INDEX(进货入库明细表!J:J,SMALL(IF(进货入库明细表!$B$3:$B$3000=$I$3,ROW(进货入库明细表!$B$3:$B$3000),4^8),ROW(A32)))&amp;""</f>
        <v/>
      </c>
      <c r="H38" s="18" t="str">
        <f t="array" ref="H38">INDEX(进货入库明细表!K:K,SMALL(IF(进货入库明细表!$B$3:$B$3000=$I$3,ROW(进货入库明细表!$B$3:$B$3000),4^8),ROW(A32)))&amp;""</f>
        <v/>
      </c>
      <c r="I38" s="18" t="str">
        <f t="array" ref="I38">INDEX(进货入库明细表!M:M,SMALL(IF(进货入库明细表!$B$3:$B$3000=$I$3,ROW(进货入库明细表!$B$3:$B$3000),4^8),ROW(A32)))&amp;""</f>
        <v/>
      </c>
    </row>
    <row r="39" spans="1:9" ht="20.100000000000001" customHeight="1" x14ac:dyDescent="0.15">
      <c r="A39" s="18" t="str">
        <f t="array" ref="A39">INDEX(进货入库明细表!D:D,SMALL(IF(进货入库明细表!$B$3:$B$3000=$I$3,ROW(进货入库明细表!$B$3:$B$3000),4^8),ROW(A33)))&amp;""</f>
        <v/>
      </c>
      <c r="B39" s="18" t="str">
        <f t="array" ref="B39">INDEX(进货入库明细表!E:E,SMALL(IF(进货入库明细表!$B$3:$B$3000=$I$3,ROW(进货入库明细表!$B$3:$B$3000),4^8),ROW(A33)))&amp;""</f>
        <v/>
      </c>
      <c r="C39" s="18" t="str">
        <f t="array" ref="C39">INDEX(进货入库明细表!F:F,SMALL(IF(进货入库明细表!$B$3:$B$3000=$I$3,ROW(进货入库明细表!$B$3:$B$3000),4^8),ROW(A33)))&amp;""</f>
        <v/>
      </c>
      <c r="D39" s="18" t="str">
        <f t="array" ref="D39">INDEX(进货入库明细表!G:G,SMALL(IF(进货入库明细表!$B$3:$B$3000=$I$3,ROW(进货入库明细表!$B$3:$B$3000),4^8),ROW(A33)))&amp;""</f>
        <v/>
      </c>
      <c r="E39" s="18" t="str">
        <f t="array" ref="E39">INDEX(进货入库明细表!H:H,SMALL(IF(进货入库明细表!$B$3:$B$3000=$I$3,ROW(进货入库明细表!$B$3:$B$3000),4^8),ROW(A33)))&amp;""</f>
        <v/>
      </c>
      <c r="F39" s="18" t="str">
        <f t="array" ref="F39">INDEX(进货入库明细表!I:I,SMALL(IF(进货入库明细表!$B$3:$B$3000=$I$3,ROW(进货入库明细表!$B$3:$B$3000),4^8),ROW(A33)))&amp;""</f>
        <v/>
      </c>
      <c r="G39" s="18" t="str">
        <f t="array" ref="G39">INDEX(进货入库明细表!J:J,SMALL(IF(进货入库明细表!$B$3:$B$3000=$I$3,ROW(进货入库明细表!$B$3:$B$3000),4^8),ROW(A33)))&amp;""</f>
        <v/>
      </c>
      <c r="H39" s="18" t="str">
        <f t="array" ref="H39">INDEX(进货入库明细表!K:K,SMALL(IF(进货入库明细表!$B$3:$B$3000=$I$3,ROW(进货入库明细表!$B$3:$B$3000),4^8),ROW(A33)))&amp;""</f>
        <v/>
      </c>
      <c r="I39" s="18" t="str">
        <f t="array" ref="I39">INDEX(进货入库明细表!M:M,SMALL(IF(进货入库明细表!$B$3:$B$3000=$I$3,ROW(进货入库明细表!$B$3:$B$3000),4^8),ROW(A33)))&amp;""</f>
        <v/>
      </c>
    </row>
    <row r="40" spans="1:9" ht="20.100000000000001" customHeight="1" x14ac:dyDescent="0.15">
      <c r="A40" s="18" t="str">
        <f t="array" ref="A40">INDEX(进货入库明细表!D:D,SMALL(IF(进货入库明细表!$B$3:$B$3000=$I$3,ROW(进货入库明细表!$B$3:$B$3000),4^8),ROW(A34)))&amp;""</f>
        <v/>
      </c>
      <c r="B40" s="18" t="str">
        <f t="array" ref="B40">INDEX(进货入库明细表!E:E,SMALL(IF(进货入库明细表!$B$3:$B$3000=$I$3,ROW(进货入库明细表!$B$3:$B$3000),4^8),ROW(A34)))&amp;""</f>
        <v/>
      </c>
      <c r="C40" s="18" t="str">
        <f t="array" ref="C40">INDEX(进货入库明细表!F:F,SMALL(IF(进货入库明细表!$B$3:$B$3000=$I$3,ROW(进货入库明细表!$B$3:$B$3000),4^8),ROW(A34)))&amp;""</f>
        <v/>
      </c>
      <c r="D40" s="18" t="str">
        <f t="array" ref="D40">INDEX(进货入库明细表!G:G,SMALL(IF(进货入库明细表!$B$3:$B$3000=$I$3,ROW(进货入库明细表!$B$3:$B$3000),4^8),ROW(A34)))&amp;""</f>
        <v/>
      </c>
      <c r="E40" s="18" t="str">
        <f t="array" ref="E40">INDEX(进货入库明细表!H:H,SMALL(IF(进货入库明细表!$B$3:$B$3000=$I$3,ROW(进货入库明细表!$B$3:$B$3000),4^8),ROW(A34)))&amp;""</f>
        <v/>
      </c>
      <c r="F40" s="18" t="str">
        <f t="array" ref="F40">INDEX(进货入库明细表!I:I,SMALL(IF(进货入库明细表!$B$3:$B$3000=$I$3,ROW(进货入库明细表!$B$3:$B$3000),4^8),ROW(A34)))&amp;""</f>
        <v/>
      </c>
      <c r="G40" s="18" t="str">
        <f t="array" ref="G40">INDEX(进货入库明细表!J:J,SMALL(IF(进货入库明细表!$B$3:$B$3000=$I$3,ROW(进货入库明细表!$B$3:$B$3000),4^8),ROW(A34)))&amp;""</f>
        <v/>
      </c>
      <c r="H40" s="18" t="str">
        <f t="array" ref="H40">INDEX(进货入库明细表!K:K,SMALL(IF(进货入库明细表!$B$3:$B$3000=$I$3,ROW(进货入库明细表!$B$3:$B$3000),4^8),ROW(A34)))&amp;""</f>
        <v/>
      </c>
      <c r="I40" s="18" t="str">
        <f t="array" ref="I40">INDEX(进货入库明细表!M:M,SMALL(IF(进货入库明细表!$B$3:$B$3000=$I$3,ROW(进货入库明细表!$B$3:$B$3000),4^8),ROW(A34)))&amp;""</f>
        <v/>
      </c>
    </row>
    <row r="41" spans="1:9" ht="20.100000000000001" customHeight="1" x14ac:dyDescent="0.15">
      <c r="A41" s="18" t="str">
        <f t="array" ref="A41">INDEX(进货入库明细表!D:D,SMALL(IF(进货入库明细表!$B$3:$B$3000=$I$3,ROW(进货入库明细表!$B$3:$B$3000),4^8),ROW(A35)))&amp;""</f>
        <v/>
      </c>
      <c r="B41" s="18" t="str">
        <f t="array" ref="B41">INDEX(进货入库明细表!E:E,SMALL(IF(进货入库明细表!$B$3:$B$3000=$I$3,ROW(进货入库明细表!$B$3:$B$3000),4^8),ROW(A35)))&amp;""</f>
        <v/>
      </c>
      <c r="C41" s="18" t="str">
        <f t="array" ref="C41">INDEX(进货入库明细表!F:F,SMALL(IF(进货入库明细表!$B$3:$B$3000=$I$3,ROW(进货入库明细表!$B$3:$B$3000),4^8),ROW(A35)))&amp;""</f>
        <v/>
      </c>
      <c r="D41" s="18" t="str">
        <f t="array" ref="D41">INDEX(进货入库明细表!G:G,SMALL(IF(进货入库明细表!$B$3:$B$3000=$I$3,ROW(进货入库明细表!$B$3:$B$3000),4^8),ROW(A35)))&amp;""</f>
        <v/>
      </c>
      <c r="E41" s="18" t="str">
        <f t="array" ref="E41">INDEX(进货入库明细表!H:H,SMALL(IF(进货入库明细表!$B$3:$B$3000=$I$3,ROW(进货入库明细表!$B$3:$B$3000),4^8),ROW(A35)))&amp;""</f>
        <v/>
      </c>
      <c r="F41" s="18" t="str">
        <f t="array" ref="F41">INDEX(进货入库明细表!I:I,SMALL(IF(进货入库明细表!$B$3:$B$3000=$I$3,ROW(进货入库明细表!$B$3:$B$3000),4^8),ROW(A35)))&amp;""</f>
        <v/>
      </c>
      <c r="G41" s="18" t="str">
        <f t="array" ref="G41">INDEX(进货入库明细表!J:J,SMALL(IF(进货入库明细表!$B$3:$B$3000=$I$3,ROW(进货入库明细表!$B$3:$B$3000),4^8),ROW(A35)))&amp;""</f>
        <v/>
      </c>
      <c r="H41" s="18" t="str">
        <f t="array" ref="H41">INDEX(进货入库明细表!K:K,SMALL(IF(进货入库明细表!$B$3:$B$3000=$I$3,ROW(进货入库明细表!$B$3:$B$3000),4^8),ROW(A35)))&amp;""</f>
        <v/>
      </c>
      <c r="I41" s="18" t="str">
        <f t="array" ref="I41">INDEX(进货入库明细表!M:M,SMALL(IF(进货入库明细表!$B$3:$B$3000=$I$3,ROW(进货入库明细表!$B$3:$B$3000),4^8),ROW(A35)))&amp;""</f>
        <v/>
      </c>
    </row>
    <row r="42" spans="1:9" ht="20.100000000000001" customHeight="1" x14ac:dyDescent="0.15">
      <c r="A42" s="18" t="str">
        <f t="array" ref="A42">INDEX(进货入库明细表!D:D,SMALL(IF(进货入库明细表!$B$3:$B$3000=$I$3,ROW(进货入库明细表!$B$3:$B$3000),4^8),ROW(A36)))&amp;""</f>
        <v/>
      </c>
      <c r="B42" s="18" t="str">
        <f t="array" ref="B42">INDEX(进货入库明细表!E:E,SMALL(IF(进货入库明细表!$B$3:$B$3000=$I$3,ROW(进货入库明细表!$B$3:$B$3000),4^8),ROW(A36)))&amp;""</f>
        <v/>
      </c>
      <c r="C42" s="18" t="str">
        <f t="array" ref="C42">INDEX(进货入库明细表!F:F,SMALL(IF(进货入库明细表!$B$3:$B$3000=$I$3,ROW(进货入库明细表!$B$3:$B$3000),4^8),ROW(A36)))&amp;""</f>
        <v/>
      </c>
      <c r="D42" s="18" t="str">
        <f t="array" ref="D42">INDEX(进货入库明细表!G:G,SMALL(IF(进货入库明细表!$B$3:$B$3000=$I$3,ROW(进货入库明细表!$B$3:$B$3000),4^8),ROW(A36)))&amp;""</f>
        <v/>
      </c>
      <c r="E42" s="18" t="str">
        <f t="array" ref="E42">INDEX(进货入库明细表!H:H,SMALL(IF(进货入库明细表!$B$3:$B$3000=$I$3,ROW(进货入库明细表!$B$3:$B$3000),4^8),ROW(A36)))&amp;""</f>
        <v/>
      </c>
      <c r="F42" s="18" t="str">
        <f t="array" ref="F42">INDEX(进货入库明细表!I:I,SMALL(IF(进货入库明细表!$B$3:$B$3000=$I$3,ROW(进货入库明细表!$B$3:$B$3000),4^8),ROW(A36)))&amp;""</f>
        <v/>
      </c>
      <c r="G42" s="18" t="str">
        <f t="array" ref="G42">INDEX(进货入库明细表!J:J,SMALL(IF(进货入库明细表!$B$3:$B$3000=$I$3,ROW(进货入库明细表!$B$3:$B$3000),4^8),ROW(A36)))&amp;""</f>
        <v/>
      </c>
      <c r="H42" s="18" t="str">
        <f t="array" ref="H42">INDEX(进货入库明细表!K:K,SMALL(IF(进货入库明细表!$B$3:$B$3000=$I$3,ROW(进货入库明细表!$B$3:$B$3000),4^8),ROW(A36)))&amp;""</f>
        <v/>
      </c>
      <c r="I42" s="18" t="str">
        <f t="array" ref="I42">INDEX(进货入库明细表!M:M,SMALL(IF(进货入库明细表!$B$3:$B$3000=$I$3,ROW(进货入库明细表!$B$3:$B$3000),4^8),ROW(A36)))&amp;""</f>
        <v/>
      </c>
    </row>
    <row r="43" spans="1:9" ht="20.100000000000001" customHeight="1" x14ac:dyDescent="0.15">
      <c r="A43" s="18" t="str">
        <f t="array" ref="A43">INDEX(进货入库明细表!D:D,SMALL(IF(进货入库明细表!$B$3:$B$3000=$I$3,ROW(进货入库明细表!$B$3:$B$3000),4^8),ROW(A37)))&amp;""</f>
        <v/>
      </c>
      <c r="B43" s="18" t="str">
        <f t="array" ref="B43">INDEX(进货入库明细表!E:E,SMALL(IF(进货入库明细表!$B$3:$B$3000=$I$3,ROW(进货入库明细表!$B$3:$B$3000),4^8),ROW(A37)))&amp;""</f>
        <v/>
      </c>
      <c r="C43" s="18" t="str">
        <f t="array" ref="C43">INDEX(进货入库明细表!F:F,SMALL(IF(进货入库明细表!$B$3:$B$3000=$I$3,ROW(进货入库明细表!$B$3:$B$3000),4^8),ROW(A37)))&amp;""</f>
        <v/>
      </c>
      <c r="D43" s="18" t="str">
        <f t="array" ref="D43">INDEX(进货入库明细表!G:G,SMALL(IF(进货入库明细表!$B$3:$B$3000=$I$3,ROW(进货入库明细表!$B$3:$B$3000),4^8),ROW(A37)))&amp;""</f>
        <v/>
      </c>
      <c r="E43" s="18" t="str">
        <f t="array" ref="E43">INDEX(进货入库明细表!H:H,SMALL(IF(进货入库明细表!$B$3:$B$3000=$I$3,ROW(进货入库明细表!$B$3:$B$3000),4^8),ROW(A37)))&amp;""</f>
        <v/>
      </c>
      <c r="F43" s="18" t="str">
        <f t="array" ref="F43">INDEX(进货入库明细表!I:I,SMALL(IF(进货入库明细表!$B$3:$B$3000=$I$3,ROW(进货入库明细表!$B$3:$B$3000),4^8),ROW(A37)))&amp;""</f>
        <v/>
      </c>
      <c r="G43" s="18" t="str">
        <f t="array" ref="G43">INDEX(进货入库明细表!J:J,SMALL(IF(进货入库明细表!$B$3:$B$3000=$I$3,ROW(进货入库明细表!$B$3:$B$3000),4^8),ROW(A37)))&amp;""</f>
        <v/>
      </c>
      <c r="H43" s="18" t="str">
        <f t="array" ref="H43">INDEX(进货入库明细表!K:K,SMALL(IF(进货入库明细表!$B$3:$B$3000=$I$3,ROW(进货入库明细表!$B$3:$B$3000),4^8),ROW(A37)))&amp;""</f>
        <v/>
      </c>
      <c r="I43" s="18" t="str">
        <f t="array" ref="I43">INDEX(进货入库明细表!M:M,SMALL(IF(进货入库明细表!$B$3:$B$3000=$I$3,ROW(进货入库明细表!$B$3:$B$3000),4^8),ROW(A37)))&amp;""</f>
        <v/>
      </c>
    </row>
    <row r="44" spans="1:9" ht="20.100000000000001" customHeight="1" x14ac:dyDescent="0.15">
      <c r="A44" s="18" t="str">
        <f t="array" ref="A44">INDEX(进货入库明细表!D:D,SMALL(IF(进货入库明细表!$B$3:$B$3000=$I$3,ROW(进货入库明细表!$B$3:$B$3000),4^8),ROW(A38)))&amp;""</f>
        <v/>
      </c>
      <c r="B44" s="18" t="str">
        <f t="array" ref="B44">INDEX(进货入库明细表!E:E,SMALL(IF(进货入库明细表!$B$3:$B$3000=$I$3,ROW(进货入库明细表!$B$3:$B$3000),4^8),ROW(A38)))&amp;""</f>
        <v/>
      </c>
      <c r="C44" s="18" t="str">
        <f t="array" ref="C44">INDEX(进货入库明细表!F:F,SMALL(IF(进货入库明细表!$B$3:$B$3000=$I$3,ROW(进货入库明细表!$B$3:$B$3000),4^8),ROW(A38)))&amp;""</f>
        <v/>
      </c>
      <c r="D44" s="18" t="str">
        <f t="array" ref="D44">INDEX(进货入库明细表!G:G,SMALL(IF(进货入库明细表!$B$3:$B$3000=$I$3,ROW(进货入库明细表!$B$3:$B$3000),4^8),ROW(A38)))&amp;""</f>
        <v/>
      </c>
      <c r="E44" s="18" t="str">
        <f t="array" ref="E44">INDEX(进货入库明细表!H:H,SMALL(IF(进货入库明细表!$B$3:$B$3000=$I$3,ROW(进货入库明细表!$B$3:$B$3000),4^8),ROW(A38)))&amp;""</f>
        <v/>
      </c>
      <c r="F44" s="18" t="str">
        <f t="array" ref="F44">INDEX(进货入库明细表!I:I,SMALL(IF(进货入库明细表!$B$3:$B$3000=$I$3,ROW(进货入库明细表!$B$3:$B$3000),4^8),ROW(A38)))&amp;""</f>
        <v/>
      </c>
      <c r="G44" s="18" t="str">
        <f t="array" ref="G44">INDEX(进货入库明细表!J:J,SMALL(IF(进货入库明细表!$B$3:$B$3000=$I$3,ROW(进货入库明细表!$B$3:$B$3000),4^8),ROW(A38)))&amp;""</f>
        <v/>
      </c>
      <c r="H44" s="18" t="str">
        <f t="array" ref="H44">INDEX(进货入库明细表!K:K,SMALL(IF(进货入库明细表!$B$3:$B$3000=$I$3,ROW(进货入库明细表!$B$3:$B$3000),4^8),ROW(A38)))&amp;""</f>
        <v/>
      </c>
      <c r="I44" s="18" t="str">
        <f t="array" ref="I44">INDEX(进货入库明细表!M:M,SMALL(IF(进货入库明细表!$B$3:$B$3000=$I$3,ROW(进货入库明细表!$B$3:$B$3000),4^8),ROW(A38)))&amp;""</f>
        <v/>
      </c>
    </row>
    <row r="45" spans="1:9" ht="20.100000000000001" customHeight="1" x14ac:dyDescent="0.15">
      <c r="A45" s="18" t="str">
        <f t="array" ref="A45">INDEX(进货入库明细表!D:D,SMALL(IF(进货入库明细表!$B$3:$B$3000=$I$3,ROW(进货入库明细表!$B$3:$B$3000),4^8),ROW(A39)))&amp;""</f>
        <v/>
      </c>
      <c r="B45" s="18" t="str">
        <f t="array" ref="B45">INDEX(进货入库明细表!E:E,SMALL(IF(进货入库明细表!$B$3:$B$3000=$I$3,ROW(进货入库明细表!$B$3:$B$3000),4^8),ROW(A39)))&amp;""</f>
        <v/>
      </c>
      <c r="C45" s="18" t="str">
        <f t="array" ref="C45">INDEX(进货入库明细表!F:F,SMALL(IF(进货入库明细表!$B$3:$B$3000=$I$3,ROW(进货入库明细表!$B$3:$B$3000),4^8),ROW(A39)))&amp;""</f>
        <v/>
      </c>
      <c r="D45" s="18" t="str">
        <f t="array" ref="D45">INDEX(进货入库明细表!G:G,SMALL(IF(进货入库明细表!$B$3:$B$3000=$I$3,ROW(进货入库明细表!$B$3:$B$3000),4^8),ROW(A39)))&amp;""</f>
        <v/>
      </c>
      <c r="E45" s="18" t="str">
        <f t="array" ref="E45">INDEX(进货入库明细表!H:H,SMALL(IF(进货入库明细表!$B$3:$B$3000=$I$3,ROW(进货入库明细表!$B$3:$B$3000),4^8),ROW(A39)))&amp;""</f>
        <v/>
      </c>
      <c r="F45" s="18" t="str">
        <f t="array" ref="F45">INDEX(进货入库明细表!I:I,SMALL(IF(进货入库明细表!$B$3:$B$3000=$I$3,ROW(进货入库明细表!$B$3:$B$3000),4^8),ROW(A39)))&amp;""</f>
        <v/>
      </c>
      <c r="G45" s="18" t="str">
        <f t="array" ref="G45">INDEX(进货入库明细表!J:J,SMALL(IF(进货入库明细表!$B$3:$B$3000=$I$3,ROW(进货入库明细表!$B$3:$B$3000),4^8),ROW(A39)))&amp;""</f>
        <v/>
      </c>
      <c r="H45" s="18" t="str">
        <f t="array" ref="H45">INDEX(进货入库明细表!K:K,SMALL(IF(进货入库明细表!$B$3:$B$3000=$I$3,ROW(进货入库明细表!$B$3:$B$3000),4^8),ROW(A39)))&amp;""</f>
        <v/>
      </c>
      <c r="I45" s="18" t="str">
        <f t="array" ref="I45">INDEX(进货入库明细表!M:M,SMALL(IF(进货入库明细表!$B$3:$B$3000=$I$3,ROW(进货入库明细表!$B$3:$B$3000),4^8),ROW(A39)))&amp;""</f>
        <v/>
      </c>
    </row>
    <row r="46" spans="1:9" ht="20.100000000000001" customHeight="1" x14ac:dyDescent="0.15">
      <c r="A46" s="18" t="str">
        <f t="array" ref="A46">INDEX(进货入库明细表!D:D,SMALL(IF(进货入库明细表!$B$3:$B$3000=$I$3,ROW(进货入库明细表!$B$3:$B$3000),4^8),ROW(A40)))&amp;""</f>
        <v/>
      </c>
      <c r="B46" s="18" t="str">
        <f t="array" ref="B46">INDEX(进货入库明细表!E:E,SMALL(IF(进货入库明细表!$B$3:$B$3000=$I$3,ROW(进货入库明细表!$B$3:$B$3000),4^8),ROW(A40)))&amp;""</f>
        <v/>
      </c>
      <c r="C46" s="18" t="str">
        <f t="array" ref="C46">INDEX(进货入库明细表!F:F,SMALL(IF(进货入库明细表!$B$3:$B$3000=$I$3,ROW(进货入库明细表!$B$3:$B$3000),4^8),ROW(A40)))&amp;""</f>
        <v/>
      </c>
      <c r="D46" s="18" t="str">
        <f t="array" ref="D46">INDEX(进货入库明细表!G:G,SMALL(IF(进货入库明细表!$B$3:$B$3000=$I$3,ROW(进货入库明细表!$B$3:$B$3000),4^8),ROW(A40)))&amp;""</f>
        <v/>
      </c>
      <c r="E46" s="18" t="str">
        <f t="array" ref="E46">INDEX(进货入库明细表!H:H,SMALL(IF(进货入库明细表!$B$3:$B$3000=$I$3,ROW(进货入库明细表!$B$3:$B$3000),4^8),ROW(A40)))&amp;""</f>
        <v/>
      </c>
      <c r="F46" s="18" t="str">
        <f t="array" ref="F46">INDEX(进货入库明细表!I:I,SMALL(IF(进货入库明细表!$B$3:$B$3000=$I$3,ROW(进货入库明细表!$B$3:$B$3000),4^8),ROW(A40)))&amp;""</f>
        <v/>
      </c>
      <c r="G46" s="18" t="str">
        <f t="array" ref="G46">INDEX(进货入库明细表!J:J,SMALL(IF(进货入库明细表!$B$3:$B$3000=$I$3,ROW(进货入库明细表!$B$3:$B$3000),4^8),ROW(A40)))&amp;""</f>
        <v/>
      </c>
      <c r="H46" s="18" t="str">
        <f t="array" ref="H46">INDEX(进货入库明细表!K:K,SMALL(IF(进货入库明细表!$B$3:$B$3000=$I$3,ROW(进货入库明细表!$B$3:$B$3000),4^8),ROW(A40)))&amp;""</f>
        <v/>
      </c>
      <c r="I46" s="18" t="str">
        <f t="array" ref="I46">INDEX(进货入库明细表!M:M,SMALL(IF(进货入库明细表!$B$3:$B$3000=$I$3,ROW(进货入库明细表!$B$3:$B$3000),4^8),ROW(A40)))&amp;""</f>
        <v/>
      </c>
    </row>
    <row r="47" spans="1:9" ht="20.100000000000001" customHeight="1" x14ac:dyDescent="0.15">
      <c r="A47" s="18" t="str">
        <f t="array" ref="A47">INDEX(进货入库明细表!D:D,SMALL(IF(进货入库明细表!$B$3:$B$3000=$I$3,ROW(进货入库明细表!$B$3:$B$3000),4^8),ROW(A41)))&amp;""</f>
        <v/>
      </c>
      <c r="B47" s="18" t="str">
        <f t="array" ref="B47">INDEX(进货入库明细表!E:E,SMALL(IF(进货入库明细表!$B$3:$B$3000=$I$3,ROW(进货入库明细表!$B$3:$B$3000),4^8),ROW(A41)))&amp;""</f>
        <v/>
      </c>
      <c r="C47" s="18" t="str">
        <f t="array" ref="C47">INDEX(进货入库明细表!F:F,SMALL(IF(进货入库明细表!$B$3:$B$3000=$I$3,ROW(进货入库明细表!$B$3:$B$3000),4^8),ROW(A41)))&amp;""</f>
        <v/>
      </c>
      <c r="D47" s="18" t="str">
        <f t="array" ref="D47">INDEX(进货入库明细表!G:G,SMALL(IF(进货入库明细表!$B$3:$B$3000=$I$3,ROW(进货入库明细表!$B$3:$B$3000),4^8),ROW(A41)))&amp;""</f>
        <v/>
      </c>
      <c r="E47" s="18" t="str">
        <f t="array" ref="E47">INDEX(进货入库明细表!H:H,SMALL(IF(进货入库明细表!$B$3:$B$3000=$I$3,ROW(进货入库明细表!$B$3:$B$3000),4^8),ROW(A41)))&amp;""</f>
        <v/>
      </c>
      <c r="F47" s="18" t="str">
        <f t="array" ref="F47">INDEX(进货入库明细表!I:I,SMALL(IF(进货入库明细表!$B$3:$B$3000=$I$3,ROW(进货入库明细表!$B$3:$B$3000),4^8),ROW(A41)))&amp;""</f>
        <v/>
      </c>
      <c r="G47" s="18" t="str">
        <f t="array" ref="G47">INDEX(进货入库明细表!J:J,SMALL(IF(进货入库明细表!$B$3:$B$3000=$I$3,ROW(进货入库明细表!$B$3:$B$3000),4^8),ROW(A41)))&amp;""</f>
        <v/>
      </c>
      <c r="H47" s="18" t="str">
        <f t="array" ref="H47">INDEX(进货入库明细表!K:K,SMALL(IF(进货入库明细表!$B$3:$B$3000=$I$3,ROW(进货入库明细表!$B$3:$B$3000),4^8),ROW(A41)))&amp;""</f>
        <v/>
      </c>
      <c r="I47" s="18" t="str">
        <f t="array" ref="I47">INDEX(进货入库明细表!M:M,SMALL(IF(进货入库明细表!$B$3:$B$3000=$I$3,ROW(进货入库明细表!$B$3:$B$3000),4^8),ROW(A41)))&amp;""</f>
        <v/>
      </c>
    </row>
    <row r="48" spans="1:9" ht="20.100000000000001" customHeight="1" x14ac:dyDescent="0.15">
      <c r="A48" s="18" t="str">
        <f t="array" ref="A48">INDEX(进货入库明细表!D:D,SMALL(IF(进货入库明细表!$B$3:$B$3000=$I$3,ROW(进货入库明细表!$B$3:$B$3000),4^8),ROW(A42)))&amp;""</f>
        <v/>
      </c>
      <c r="B48" s="18" t="str">
        <f t="array" ref="B48">INDEX(进货入库明细表!E:E,SMALL(IF(进货入库明细表!$B$3:$B$3000=$I$3,ROW(进货入库明细表!$B$3:$B$3000),4^8),ROW(A42)))&amp;""</f>
        <v/>
      </c>
      <c r="C48" s="18" t="str">
        <f t="array" ref="C48">INDEX(进货入库明细表!F:F,SMALL(IF(进货入库明细表!$B$3:$B$3000=$I$3,ROW(进货入库明细表!$B$3:$B$3000),4^8),ROW(A42)))&amp;""</f>
        <v/>
      </c>
      <c r="D48" s="18" t="str">
        <f t="array" ref="D48">INDEX(进货入库明细表!G:G,SMALL(IF(进货入库明细表!$B$3:$B$3000=$I$3,ROW(进货入库明细表!$B$3:$B$3000),4^8),ROW(A42)))&amp;""</f>
        <v/>
      </c>
      <c r="E48" s="18" t="str">
        <f t="array" ref="E48">INDEX(进货入库明细表!H:H,SMALL(IF(进货入库明细表!$B$3:$B$3000=$I$3,ROW(进货入库明细表!$B$3:$B$3000),4^8),ROW(A42)))&amp;""</f>
        <v/>
      </c>
      <c r="F48" s="18" t="str">
        <f t="array" ref="F48">INDEX(进货入库明细表!I:I,SMALL(IF(进货入库明细表!$B$3:$B$3000=$I$3,ROW(进货入库明细表!$B$3:$B$3000),4^8),ROW(A42)))&amp;""</f>
        <v/>
      </c>
      <c r="G48" s="18" t="str">
        <f t="array" ref="G48">INDEX(进货入库明细表!J:J,SMALL(IF(进货入库明细表!$B$3:$B$3000=$I$3,ROW(进货入库明细表!$B$3:$B$3000),4^8),ROW(A42)))&amp;""</f>
        <v/>
      </c>
      <c r="H48" s="18" t="str">
        <f t="array" ref="H48">INDEX(进货入库明细表!K:K,SMALL(IF(进货入库明细表!$B$3:$B$3000=$I$3,ROW(进货入库明细表!$B$3:$B$3000),4^8),ROW(A42)))&amp;""</f>
        <v/>
      </c>
      <c r="I48" s="18" t="str">
        <f t="array" ref="I48">INDEX(进货入库明细表!M:M,SMALL(IF(进货入库明细表!$B$3:$B$3000=$I$3,ROW(进货入库明细表!$B$3:$B$3000),4^8),ROW(A42)))&amp;""</f>
        <v/>
      </c>
    </row>
    <row r="49" spans="1:9" ht="20.100000000000001" customHeight="1" x14ac:dyDescent="0.15">
      <c r="A49" s="18" t="str">
        <f t="array" ref="A49">INDEX(进货入库明细表!D:D,SMALL(IF(进货入库明细表!$B$3:$B$3000=$I$3,ROW(进货入库明细表!$B$3:$B$3000),4^8),ROW(A43)))&amp;""</f>
        <v/>
      </c>
      <c r="B49" s="18" t="str">
        <f t="array" ref="B49">INDEX(进货入库明细表!E:E,SMALL(IF(进货入库明细表!$B$3:$B$3000=$I$3,ROW(进货入库明细表!$B$3:$B$3000),4^8),ROW(A43)))&amp;""</f>
        <v/>
      </c>
      <c r="C49" s="18" t="str">
        <f t="array" ref="C49">INDEX(进货入库明细表!F:F,SMALL(IF(进货入库明细表!$B$3:$B$3000=$I$3,ROW(进货入库明细表!$B$3:$B$3000),4^8),ROW(A43)))&amp;""</f>
        <v/>
      </c>
      <c r="D49" s="18" t="str">
        <f t="array" ref="D49">INDEX(进货入库明细表!G:G,SMALL(IF(进货入库明细表!$B$3:$B$3000=$I$3,ROW(进货入库明细表!$B$3:$B$3000),4^8),ROW(A43)))&amp;""</f>
        <v/>
      </c>
      <c r="E49" s="18" t="str">
        <f t="array" ref="E49">INDEX(进货入库明细表!H:H,SMALL(IF(进货入库明细表!$B$3:$B$3000=$I$3,ROW(进货入库明细表!$B$3:$B$3000),4^8),ROW(A43)))&amp;""</f>
        <v/>
      </c>
      <c r="F49" s="18" t="str">
        <f t="array" ref="F49">INDEX(进货入库明细表!I:I,SMALL(IF(进货入库明细表!$B$3:$B$3000=$I$3,ROW(进货入库明细表!$B$3:$B$3000),4^8),ROW(A43)))&amp;""</f>
        <v/>
      </c>
      <c r="G49" s="18" t="str">
        <f t="array" ref="G49">INDEX(进货入库明细表!J:J,SMALL(IF(进货入库明细表!$B$3:$B$3000=$I$3,ROW(进货入库明细表!$B$3:$B$3000),4^8),ROW(A43)))&amp;""</f>
        <v/>
      </c>
      <c r="H49" s="18" t="str">
        <f t="array" ref="H49">INDEX(进货入库明细表!K:K,SMALL(IF(进货入库明细表!$B$3:$B$3000=$I$3,ROW(进货入库明细表!$B$3:$B$3000),4^8),ROW(A43)))&amp;""</f>
        <v/>
      </c>
      <c r="I49" s="18" t="str">
        <f t="array" ref="I49">INDEX(进货入库明细表!M:M,SMALL(IF(进货入库明细表!$B$3:$B$3000=$I$3,ROW(进货入库明细表!$B$3:$B$3000),4^8),ROW(A43)))&amp;""</f>
        <v/>
      </c>
    </row>
  </sheetData>
  <mergeCells count="7">
    <mergeCell ref="B5:I5"/>
    <mergeCell ref="A1:I1"/>
    <mergeCell ref="A2:I2"/>
    <mergeCell ref="B3:D3"/>
    <mergeCell ref="F3:G3"/>
    <mergeCell ref="B4:D4"/>
    <mergeCell ref="F4:I4"/>
  </mergeCells>
  <phoneticPr fontId="3" type="noConversion"/>
  <pageMargins left="0.75" right="0.75" top="1" bottom="1" header="0.51180555555555596" footer="0.51180555555555596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主页</vt:lpstr>
      <vt:lpstr>使用说明</vt:lpstr>
      <vt:lpstr>进货入库明细表</vt:lpstr>
      <vt:lpstr>销售出库明细表</vt:lpstr>
      <vt:lpstr>库存统计表</vt:lpstr>
      <vt:lpstr>盘点报表</vt:lpstr>
      <vt:lpstr>供应商对账单</vt:lpstr>
      <vt:lpstr>客户对账单</vt:lpstr>
      <vt:lpstr>参数表</vt:lpstr>
      <vt:lpstr>供应商信息表</vt:lpstr>
      <vt:lpstr>客户信息表</vt:lpstr>
      <vt:lpstr>出库单号查询</vt:lpstr>
      <vt:lpstr>入库单号查询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2019-02-20T09:57:10Z</cp:lastPrinted>
  <dcterms:created xsi:type="dcterms:W3CDTF">2017-12-20T04:15:00Z</dcterms:created>
  <dcterms:modified xsi:type="dcterms:W3CDTF">2019-02-20T09:57:17Z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